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24180" windowHeight="11985" activeTab="0"/>
  </bookViews>
  <sheets>
    <sheet name="Tables S1-S3" sheetId="1" r:id="rId1"/>
    <sheet name="Table S2" sheetId="2" r:id="rId2"/>
    <sheet name="Table S3" sheetId="3" r:id="rId3"/>
  </sheets>
  <externalReferences>
    <externalReference r:id="rId6"/>
  </externalReferences>
  <definedNames>
    <definedName name="gauss">'[1]PlotDat14'!$C$1:$D$340</definedName>
  </definedNames>
  <calcPr fullCalcOnLoad="1"/>
</workbook>
</file>

<file path=xl/sharedStrings.xml><?xml version="1.0" encoding="utf-8"?>
<sst xmlns="http://schemas.openxmlformats.org/spreadsheetml/2006/main" count="1017" uniqueCount="500">
  <si>
    <t>16KD02-1</t>
  </si>
  <si>
    <t>16KD02-1.3</t>
  </si>
  <si>
    <t>16KD28-1.2</t>
  </si>
  <si>
    <t>16KD28-1</t>
  </si>
  <si>
    <t>16KD51-1</t>
  </si>
  <si>
    <t>16KD51-1.2</t>
  </si>
  <si>
    <t>16KD52-1</t>
  </si>
  <si>
    <t>16KD52-1.2</t>
  </si>
  <si>
    <t>16KD52-1.3</t>
  </si>
  <si>
    <t>16KD52-1.4</t>
  </si>
  <si>
    <t>16KD52-1.5</t>
  </si>
  <si>
    <t>16KD52-2</t>
  </si>
  <si>
    <t>16KD53-1</t>
  </si>
  <si>
    <t>16KD61-1</t>
  </si>
  <si>
    <t>16KD61-4</t>
  </si>
  <si>
    <t>16KD61-4.2</t>
  </si>
  <si>
    <t>16KD61-4.3</t>
  </si>
  <si>
    <t>16KD61-6</t>
  </si>
  <si>
    <t>16KD62-1</t>
  </si>
  <si>
    <t>16LN01-1</t>
  </si>
  <si>
    <t>16LN01-2</t>
  </si>
  <si>
    <t>16LN02-1</t>
  </si>
  <si>
    <t>16LN03-2</t>
  </si>
  <si>
    <t>16LN13-1.1</t>
  </si>
  <si>
    <t>16LN13-1.2</t>
  </si>
  <si>
    <t>16LN13-2</t>
  </si>
  <si>
    <t>16LN14-1</t>
  </si>
  <si>
    <t>16LN15-1</t>
  </si>
  <si>
    <t>16LN16-1</t>
  </si>
  <si>
    <t>16LN17-1</t>
  </si>
  <si>
    <t>16LN18-1</t>
  </si>
  <si>
    <t>16LN19-1</t>
  </si>
  <si>
    <t>16LN20-1</t>
  </si>
  <si>
    <t>16LN21-1</t>
  </si>
  <si>
    <t>16LN22-1</t>
  </si>
  <si>
    <t>16LN23-1.1</t>
  </si>
  <si>
    <t>16LN23-1.2</t>
  </si>
  <si>
    <t>18LN10-1</t>
  </si>
  <si>
    <t>16KD98-1.2</t>
  </si>
  <si>
    <t>17LJ07-1</t>
  </si>
  <si>
    <t>17LJ08-1</t>
  </si>
  <si>
    <t>17LJ11-1</t>
  </si>
  <si>
    <t>16LN26-1</t>
  </si>
  <si>
    <t>16LN02-2</t>
  </si>
  <si>
    <t>16LN03-3</t>
  </si>
  <si>
    <t>16LN15-2</t>
  </si>
  <si>
    <t>16LN16-2</t>
  </si>
  <si>
    <t>16LN19-2</t>
  </si>
  <si>
    <t>17LJ06-1.1</t>
  </si>
  <si>
    <t>17LJ06-1.2</t>
  </si>
  <si>
    <t>17LJ06-1.3</t>
  </si>
  <si>
    <t>17LJ06-1.4</t>
  </si>
  <si>
    <t>17LJ06-1.5</t>
  </si>
  <si>
    <t>SiO2</t>
  </si>
  <si>
    <t>Al2O3</t>
  </si>
  <si>
    <t>CaO</t>
  </si>
  <si>
    <t>Fe2O3</t>
  </si>
  <si>
    <t>FeO</t>
  </si>
  <si>
    <t>K2O</t>
  </si>
  <si>
    <t>MgO</t>
  </si>
  <si>
    <t>MnO</t>
  </si>
  <si>
    <t>Na2O</t>
  </si>
  <si>
    <t>P2O5</t>
  </si>
  <si>
    <t>TiO2</t>
  </si>
  <si>
    <t>CO2</t>
  </si>
  <si>
    <t>H2O+</t>
  </si>
  <si>
    <t>LOI</t>
  </si>
  <si>
    <t>Li</t>
  </si>
  <si>
    <t>Be</t>
  </si>
  <si>
    <t>Cr</t>
  </si>
  <si>
    <t>&lt;0.05</t>
  </si>
  <si>
    <t>Mn</t>
  </si>
  <si>
    <t>Co</t>
  </si>
  <si>
    <t>Ni</t>
  </si>
  <si>
    <t>Cu</t>
  </si>
  <si>
    <t>Zn</t>
  </si>
  <si>
    <t>Ga</t>
  </si>
  <si>
    <t>Rb</t>
  </si>
  <si>
    <t>Sr</t>
  </si>
  <si>
    <t>Mo</t>
  </si>
  <si>
    <t>Cd</t>
  </si>
  <si>
    <t>In</t>
  </si>
  <si>
    <t>Cs</t>
  </si>
  <si>
    <t>Ba</t>
  </si>
  <si>
    <t>Tl</t>
  </si>
  <si>
    <t>Pb</t>
  </si>
  <si>
    <t>Bi</t>
  </si>
  <si>
    <t>Th</t>
  </si>
  <si>
    <t>U</t>
  </si>
  <si>
    <t>Nb</t>
  </si>
  <si>
    <t>Ta</t>
  </si>
  <si>
    <t>Zr</t>
  </si>
  <si>
    <t>Hf</t>
  </si>
  <si>
    <t>Sn</t>
  </si>
  <si>
    <t>Sb</t>
  </si>
  <si>
    <t>Ti</t>
  </si>
  <si>
    <t>W</t>
  </si>
  <si>
    <t>As</t>
  </si>
  <si>
    <t>V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</si>
  <si>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</si>
  <si>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</si>
  <si>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</si>
  <si>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</si>
  <si>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</si>
  <si>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</si>
  <si>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</si>
  <si>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</si>
  <si>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</si>
  <si>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</si>
  <si>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</si>
  <si>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</si>
  <si>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</si>
  <si>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</si>
  <si>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Sc</t>
  </si>
  <si>
    <t>Y</t>
  </si>
  <si>
    <t>Eu/Eu*</t>
  </si>
  <si>
    <t>Ce/Ce*</t>
  </si>
  <si>
    <t>(La/Yb)n</t>
  </si>
  <si>
    <t>(Dy/Yb)n</t>
  </si>
  <si>
    <t>K2O/Na2O</t>
  </si>
  <si>
    <t>TZr</t>
  </si>
  <si>
    <t>analysis No</t>
  </si>
  <si>
    <r>
      <t>content(×10</t>
    </r>
    <r>
      <rPr>
        <vertAlign val="superscript"/>
        <sz val="10"/>
        <rFont val="Times New Roman"/>
        <family val="1"/>
      </rPr>
      <t>-6</t>
    </r>
    <r>
      <rPr>
        <sz val="10"/>
        <rFont val="Times New Roman"/>
        <family val="1"/>
      </rPr>
      <t>)</t>
    </r>
  </si>
  <si>
    <t>isotopic ratios</t>
  </si>
  <si>
    <t>age(Ma)</t>
  </si>
  <si>
    <t>Th/U</t>
  </si>
  <si>
    <r>
      <t>207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206</t>
    </r>
    <r>
      <rPr>
        <sz val="10"/>
        <rFont val="Times New Roman"/>
        <family val="1"/>
      </rPr>
      <t>Pb</t>
    </r>
  </si>
  <si>
    <t>1σ</t>
  </si>
  <si>
    <r>
      <t>207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235</t>
    </r>
    <r>
      <rPr>
        <sz val="10"/>
        <rFont val="Times New Roman"/>
        <family val="1"/>
      </rPr>
      <t>U</t>
    </r>
  </si>
  <si>
    <r>
      <t>206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238</t>
    </r>
    <r>
      <rPr>
        <sz val="10"/>
        <rFont val="Times New Roman"/>
        <family val="1"/>
      </rPr>
      <t>U</t>
    </r>
  </si>
  <si>
    <t>16KD02-1</t>
  </si>
  <si>
    <t>KD021-01</t>
  </si>
  <si>
    <t>KD021-02</t>
  </si>
  <si>
    <t>KD021-03</t>
  </si>
  <si>
    <t>KD021-05</t>
  </si>
  <si>
    <t>KD021-08</t>
  </si>
  <si>
    <t>KD021-09</t>
  </si>
  <si>
    <t>KD021-12</t>
  </si>
  <si>
    <t>KD021-14</t>
  </si>
  <si>
    <t>KD021-17</t>
  </si>
  <si>
    <t>KD021-20</t>
  </si>
  <si>
    <t>KD021-21</t>
  </si>
  <si>
    <t>KD021-22</t>
  </si>
  <si>
    <t>KD021-24</t>
  </si>
  <si>
    <t>KD021-25</t>
  </si>
  <si>
    <t>KD021-26</t>
  </si>
  <si>
    <t>KD021-27</t>
  </si>
  <si>
    <t>KD021-28</t>
  </si>
  <si>
    <t>KD021-29</t>
  </si>
  <si>
    <t>KD021-30</t>
  </si>
  <si>
    <t>16LN15-1</t>
  </si>
  <si>
    <t>LN151-02</t>
  </si>
  <si>
    <t>LN151-04</t>
  </si>
  <si>
    <t>LN151-06</t>
  </si>
  <si>
    <t>LN151-07</t>
  </si>
  <si>
    <t>LN151-08</t>
  </si>
  <si>
    <t>LN151-09</t>
  </si>
  <si>
    <t>LN151-10</t>
  </si>
  <si>
    <t>LN151-11</t>
  </si>
  <si>
    <t>LN151-15</t>
  </si>
  <si>
    <t>LN151-16</t>
  </si>
  <si>
    <t>LN151-17</t>
  </si>
  <si>
    <t>LN151-18</t>
  </si>
  <si>
    <t>LN151-20</t>
  </si>
  <si>
    <t>LN151-22</t>
  </si>
  <si>
    <t>LN151-23</t>
  </si>
  <si>
    <t>LN151-24</t>
  </si>
  <si>
    <t>LN151-27</t>
  </si>
  <si>
    <t>LN151-29</t>
  </si>
  <si>
    <t>16LN16-1</t>
  </si>
  <si>
    <t>LN161-02</t>
  </si>
  <si>
    <t>LN161-04</t>
  </si>
  <si>
    <t>LN161-06</t>
  </si>
  <si>
    <t>LN161-07</t>
  </si>
  <si>
    <t>LN161-08</t>
  </si>
  <si>
    <t>LN161-09</t>
  </si>
  <si>
    <t>LN161-11</t>
  </si>
  <si>
    <t>LN161-12</t>
  </si>
  <si>
    <t>LN161-13</t>
  </si>
  <si>
    <t>LN161-14</t>
  </si>
  <si>
    <t>LN161-16</t>
  </si>
  <si>
    <t>LN161-17</t>
  </si>
  <si>
    <t>LN161-18</t>
  </si>
  <si>
    <t>LN161-19</t>
  </si>
  <si>
    <t>LN161-20</t>
  </si>
  <si>
    <t>LN161-21</t>
  </si>
  <si>
    <t>LN161-22</t>
  </si>
  <si>
    <t>LN161-23</t>
  </si>
  <si>
    <t>LN161-24</t>
  </si>
  <si>
    <t>LN161-25</t>
  </si>
  <si>
    <t>LN161-26</t>
  </si>
  <si>
    <t>LN161-27</t>
  </si>
  <si>
    <t>LN161-28</t>
  </si>
  <si>
    <t>LN161-29</t>
  </si>
  <si>
    <t>LN161-30</t>
  </si>
  <si>
    <t>16LN21-1</t>
  </si>
  <si>
    <t>LN211-01</t>
  </si>
  <si>
    <t>LN211-02</t>
  </si>
  <si>
    <t>LN211-03</t>
  </si>
  <si>
    <t>LN211-04</t>
  </si>
  <si>
    <t>LN211-05</t>
  </si>
  <si>
    <t>LN211-07</t>
  </si>
  <si>
    <t>LN211-08</t>
  </si>
  <si>
    <t>LN211-09</t>
  </si>
  <si>
    <t>LN211-10</t>
  </si>
  <si>
    <t>LN211-11</t>
  </si>
  <si>
    <t>LN211-12</t>
  </si>
  <si>
    <t>LN211-13</t>
  </si>
  <si>
    <t>LN211-14</t>
  </si>
  <si>
    <t>LN211-15</t>
  </si>
  <si>
    <t>LN211-16</t>
  </si>
  <si>
    <t>LN211-17</t>
  </si>
  <si>
    <t>LN211-18</t>
  </si>
  <si>
    <t>LN211-20</t>
  </si>
  <si>
    <t>LN211-21</t>
  </si>
  <si>
    <t>LN211-22</t>
  </si>
  <si>
    <t>LN211-24</t>
  </si>
  <si>
    <t>LN211-25</t>
  </si>
  <si>
    <t>LN211-26</t>
  </si>
  <si>
    <t>LN211-27</t>
  </si>
  <si>
    <t>LN211-28</t>
  </si>
  <si>
    <t>LN211-29</t>
  </si>
  <si>
    <t>LN211-30</t>
  </si>
  <si>
    <t>16LN23-1</t>
  </si>
  <si>
    <t>LN231-02</t>
  </si>
  <si>
    <t>LN231-04</t>
  </si>
  <si>
    <t>LN231-05</t>
  </si>
  <si>
    <t>LN231-06</t>
  </si>
  <si>
    <t>LN231-07</t>
  </si>
  <si>
    <t>LN231-08</t>
  </si>
  <si>
    <t>LN231-09</t>
  </si>
  <si>
    <t>LN231-10</t>
  </si>
  <si>
    <t>LN231-11</t>
  </si>
  <si>
    <t>LN231-13</t>
  </si>
  <si>
    <t>LN231-14</t>
  </si>
  <si>
    <t>LN231-15</t>
  </si>
  <si>
    <t>LN231-16</t>
  </si>
  <si>
    <t>LN231-18</t>
  </si>
  <si>
    <t>LN231-20</t>
  </si>
  <si>
    <t>LN231-22</t>
  </si>
  <si>
    <t>LN231-25</t>
  </si>
  <si>
    <t>LN231-26</t>
  </si>
  <si>
    <t>LN231-27</t>
  </si>
  <si>
    <t>LN231-28</t>
  </si>
  <si>
    <t>LN231-29</t>
  </si>
  <si>
    <t>LN231-30</t>
  </si>
  <si>
    <t>18LN10-1</t>
  </si>
  <si>
    <t>18LN101-01</t>
  </si>
  <si>
    <t>18LN101-06</t>
  </si>
  <si>
    <t>18LN101-07</t>
  </si>
  <si>
    <t>18LN101-08</t>
  </si>
  <si>
    <t>18LN101-09</t>
  </si>
  <si>
    <t>18LN101-10</t>
  </si>
  <si>
    <t>18LN101-12</t>
  </si>
  <si>
    <t>18LN101-14</t>
  </si>
  <si>
    <t>18LN101-15</t>
  </si>
  <si>
    <t>18LN101-17</t>
  </si>
  <si>
    <t>18LN101-19</t>
  </si>
  <si>
    <t>18LN101-20</t>
  </si>
  <si>
    <t>18LN101-21</t>
  </si>
  <si>
    <t>18LN101-22</t>
  </si>
  <si>
    <t>18LN101-23</t>
  </si>
  <si>
    <t>18LN101-24</t>
  </si>
  <si>
    <t>18LN101-25</t>
  </si>
  <si>
    <t>18LN101-27</t>
  </si>
  <si>
    <t>18LN101-28</t>
  </si>
  <si>
    <t>18LN101-30</t>
  </si>
  <si>
    <t>16LN15-2</t>
  </si>
  <si>
    <t>LN152-01</t>
  </si>
  <si>
    <t>LN152-02</t>
  </si>
  <si>
    <t>LN152-03</t>
  </si>
  <si>
    <t>LN152-04</t>
  </si>
  <si>
    <t>LN152-05</t>
  </si>
  <si>
    <t>LN152-06</t>
  </si>
  <si>
    <t>LN152-07</t>
  </si>
  <si>
    <t>LN152-08</t>
  </si>
  <si>
    <t>LN152-11</t>
  </si>
  <si>
    <t>LN152-12</t>
  </si>
  <si>
    <t>LN152-13</t>
  </si>
  <si>
    <t>LN152-14</t>
  </si>
  <si>
    <t>LN152-16</t>
  </si>
  <si>
    <t>LN152-17</t>
  </si>
  <si>
    <t>LN152-18</t>
  </si>
  <si>
    <t>LN152-19</t>
  </si>
  <si>
    <t>LN152-20</t>
  </si>
  <si>
    <t>LN152-21</t>
  </si>
  <si>
    <t>LN152-22</t>
  </si>
  <si>
    <t>LN152-23</t>
  </si>
  <si>
    <t>LN152-26</t>
  </si>
  <si>
    <t>LN152-27</t>
  </si>
  <si>
    <t>LN152-28</t>
  </si>
  <si>
    <t>LN152-29</t>
  </si>
  <si>
    <t>LN152-30</t>
  </si>
  <si>
    <t>16LN16-2</t>
  </si>
  <si>
    <t>LN162-01</t>
  </si>
  <si>
    <t>LN162-02</t>
  </si>
  <si>
    <t>LN162-03</t>
  </si>
  <si>
    <t>LN162-04</t>
  </si>
  <si>
    <t>LN162-05</t>
  </si>
  <si>
    <t>LN162-06</t>
  </si>
  <si>
    <t>LN162-07</t>
  </si>
  <si>
    <t>LN162-08</t>
  </si>
  <si>
    <t>LN162-09</t>
  </si>
  <si>
    <t>LN162-10</t>
  </si>
  <si>
    <t>LN162-11</t>
  </si>
  <si>
    <t>LN162-12</t>
  </si>
  <si>
    <t>LN162-13</t>
  </si>
  <si>
    <t>LN162-14</t>
  </si>
  <si>
    <t>LN162-15</t>
  </si>
  <si>
    <t>LN162-16</t>
  </si>
  <si>
    <t>LN162-17</t>
  </si>
  <si>
    <t>LN162-18</t>
  </si>
  <si>
    <t>LN162-19</t>
  </si>
  <si>
    <t>LN162-20</t>
  </si>
  <si>
    <t>LN162-21</t>
  </si>
  <si>
    <t>LN162-22</t>
  </si>
  <si>
    <t>LN162-23</t>
  </si>
  <si>
    <t>LN162-24</t>
  </si>
  <si>
    <t>LN162-25</t>
  </si>
  <si>
    <t>LN162-26</t>
  </si>
  <si>
    <t>LN162-27</t>
  </si>
  <si>
    <t>LN162-28</t>
  </si>
  <si>
    <t>LN162-29</t>
  </si>
  <si>
    <t>LN162-30</t>
  </si>
  <si>
    <t>16KD02-1-01</t>
  </si>
  <si>
    <t>16KD02-1-02</t>
  </si>
  <si>
    <t>16KD02-1-03</t>
  </si>
  <si>
    <t>16KD02-1-04</t>
  </si>
  <si>
    <t>16KD02-1-05</t>
  </si>
  <si>
    <t>16KD02-1-06</t>
  </si>
  <si>
    <t>16KD02-1-07</t>
  </si>
  <si>
    <t>16KD02-1-08</t>
  </si>
  <si>
    <t>16KD02-1-09</t>
  </si>
  <si>
    <t>16KD02-1-10</t>
  </si>
  <si>
    <t>16KD02-1-11</t>
  </si>
  <si>
    <t>16KD02-1-12</t>
  </si>
  <si>
    <t>16KD02-1-13</t>
  </si>
  <si>
    <t>16KD02-1-14</t>
  </si>
  <si>
    <t>16KD02-1-15</t>
  </si>
  <si>
    <t>16LN13-1-01</t>
  </si>
  <si>
    <t>16LN13-1-02</t>
  </si>
  <si>
    <t>16LN13-1-03</t>
  </si>
  <si>
    <t>16LN13-1-04</t>
  </si>
  <si>
    <t>16LN13-1-05</t>
  </si>
  <si>
    <t>16LN13-1-06</t>
  </si>
  <si>
    <t>16LN13-1-07</t>
  </si>
  <si>
    <t>16LN13-1-08</t>
  </si>
  <si>
    <t>16LN13-1-09</t>
  </si>
  <si>
    <t>16LN13-1-10</t>
  </si>
  <si>
    <t>16LN13-1-11</t>
  </si>
  <si>
    <t>16LN13-1-12</t>
  </si>
  <si>
    <t>16LN13-1-13</t>
  </si>
  <si>
    <t>16LN13-1-14</t>
  </si>
  <si>
    <t>16LN13-1-15</t>
  </si>
  <si>
    <t>16LN15-1-01</t>
  </si>
  <si>
    <t>16LN15-1-02</t>
  </si>
  <si>
    <t>16LN15-1-03</t>
  </si>
  <si>
    <t>16LN15-1-04</t>
  </si>
  <si>
    <t>16LN15-1-06</t>
  </si>
  <si>
    <t>16LN15-1-07</t>
  </si>
  <si>
    <t>16LN15-1-08</t>
  </si>
  <si>
    <t>16LN15-1-09</t>
  </si>
  <si>
    <t>16LN15-1-10</t>
  </si>
  <si>
    <t>16LN15-1-11</t>
  </si>
  <si>
    <t>16LN15-1-12</t>
  </si>
  <si>
    <t>16LN15-1-13</t>
  </si>
  <si>
    <t>16LN15-1-14</t>
  </si>
  <si>
    <t>16LN15-1-15</t>
  </si>
  <si>
    <t>16LN16-1-01</t>
  </si>
  <si>
    <t>16LN16-1-02</t>
  </si>
  <si>
    <t>16LN16-1-03</t>
  </si>
  <si>
    <t>16LN16-1-04</t>
  </si>
  <si>
    <t>16LN16-1-05</t>
  </si>
  <si>
    <t>16LN16-1-06</t>
  </si>
  <si>
    <t>16LN16-1-08</t>
  </si>
  <si>
    <t>16LN16-1-09</t>
  </si>
  <si>
    <t>16LN16-1-10</t>
  </si>
  <si>
    <t>16LN16-1-11</t>
  </si>
  <si>
    <t>16LN16-1-12</t>
  </si>
  <si>
    <t>16LN16-1-13</t>
  </si>
  <si>
    <t>16LN16-1-14</t>
  </si>
  <si>
    <t>16LN16-1-15</t>
  </si>
  <si>
    <t>16LN18-1-02</t>
  </si>
  <si>
    <t>16LN18-1-03</t>
  </si>
  <si>
    <t>16LN18-1-04</t>
  </si>
  <si>
    <t>16LN18-1-05</t>
  </si>
  <si>
    <t>16LN18-1-06</t>
  </si>
  <si>
    <t>16LN18-1-07</t>
  </si>
  <si>
    <t>16LN18-1-08</t>
  </si>
  <si>
    <t>16LN18-1-09</t>
  </si>
  <si>
    <t>16LN18-1-10</t>
  </si>
  <si>
    <t>16LN18-1-12</t>
  </si>
  <si>
    <t>16LN18-1-13</t>
  </si>
  <si>
    <t>16LN18-1-15</t>
  </si>
  <si>
    <t>16LN18-1-16</t>
  </si>
  <si>
    <t>16LN18-1-17</t>
  </si>
  <si>
    <t>16LN18-1-18</t>
  </si>
  <si>
    <t>16LN18-1-19</t>
  </si>
  <si>
    <t>16LN18-1-20</t>
  </si>
  <si>
    <t>16LN21-1-01</t>
  </si>
  <si>
    <t>16LN21-1-02</t>
  </si>
  <si>
    <t>16LN21-1-03</t>
  </si>
  <si>
    <t>16LN21-1-04</t>
  </si>
  <si>
    <t>16LN21-1-05</t>
  </si>
  <si>
    <t>16LN21-1-06</t>
  </si>
  <si>
    <t>16LN21-1-07</t>
  </si>
  <si>
    <t>16LN21-1-08</t>
  </si>
  <si>
    <t>16LN21-1-09</t>
  </si>
  <si>
    <t>16LN21-1-10</t>
  </si>
  <si>
    <t>16LN21-1-11</t>
  </si>
  <si>
    <t>16LN21-1-12</t>
  </si>
  <si>
    <t>16LN21-1-13</t>
  </si>
  <si>
    <t>16LN21-1-14</t>
  </si>
  <si>
    <t>16LN21-1-15</t>
  </si>
  <si>
    <t>16LN23-1-01</t>
  </si>
  <si>
    <t>16LN23-1-02</t>
  </si>
  <si>
    <t>16LN23-1-03</t>
  </si>
  <si>
    <t>16LN23-1-04</t>
  </si>
  <si>
    <t>16LN23-1-05</t>
  </si>
  <si>
    <t>16LN23-1-06</t>
  </si>
  <si>
    <t>16LN23-1-07</t>
  </si>
  <si>
    <t>16LN23-1-08</t>
  </si>
  <si>
    <t>16LN23-1-09</t>
  </si>
  <si>
    <t>16LN23-1-10</t>
  </si>
  <si>
    <t>16LN23-1-11</t>
  </si>
  <si>
    <t>16LN23-1-12</t>
  </si>
  <si>
    <t>16LN23-1-13</t>
  </si>
  <si>
    <t>16LN23-1-14</t>
  </si>
  <si>
    <t>16LN23-1-15</t>
  </si>
  <si>
    <t>16LN15-2-01</t>
  </si>
  <si>
    <t>16LN15-2-02</t>
  </si>
  <si>
    <t>16LN15-2-03</t>
  </si>
  <si>
    <t>16LN15-2-04</t>
  </si>
  <si>
    <t>16LN15-2-05</t>
  </si>
  <si>
    <t>16LN15-2-06</t>
  </si>
  <si>
    <t>16LN15-2-07</t>
  </si>
  <si>
    <t>16LN15-2-08</t>
  </si>
  <si>
    <t>16LN15-2-09</t>
  </si>
  <si>
    <t>16LN15-2-10</t>
  </si>
  <si>
    <t>16LN15-2-11</t>
  </si>
  <si>
    <t>16LN15-2-12</t>
  </si>
  <si>
    <t>16LN15-2-13</t>
  </si>
  <si>
    <t>16LN15-2-14</t>
  </si>
  <si>
    <t>16LN15-2-15</t>
  </si>
  <si>
    <t>16LN16-2-01</t>
  </si>
  <si>
    <t>16LN16-2-02</t>
  </si>
  <si>
    <t>16LN16-2-03</t>
  </si>
  <si>
    <t>16LN16-2-04</t>
  </si>
  <si>
    <t>16LN16-2-05</t>
  </si>
  <si>
    <t>16LN16-2-06</t>
  </si>
  <si>
    <t>16LN16-2-07</t>
  </si>
  <si>
    <t>16LN16-2-08</t>
  </si>
  <si>
    <t>16LN16-2-09</t>
  </si>
  <si>
    <t>16LN16-2-10</t>
  </si>
  <si>
    <t>16LN16-2-11</t>
  </si>
  <si>
    <t>16LN16-2-12</t>
  </si>
  <si>
    <t>16LN16-2-13</t>
  </si>
  <si>
    <t>16LN16-2-14</t>
  </si>
  <si>
    <t>16LN16-2-15</t>
  </si>
  <si>
    <t>Age(Ma)</t>
  </si>
  <si>
    <t>2σ</t>
  </si>
  <si>
    <t xml:space="preserve">monzogranitic gneisses </t>
  </si>
  <si>
    <t>meta-mafic rocks</t>
  </si>
  <si>
    <t>sample</t>
  </si>
  <si>
    <t>16KD02-1.2</t>
  </si>
  <si>
    <t>16KD98-1.1</t>
  </si>
  <si>
    <t>Sr/Y</t>
  </si>
  <si>
    <t>Nb/Ta</t>
  </si>
  <si>
    <t>mg#</t>
  </si>
  <si>
    <t>A/NK</t>
  </si>
  <si>
    <t>A/CNK</t>
  </si>
  <si>
    <t>Y/Nb</t>
  </si>
  <si>
    <t>Rb/Nb</t>
  </si>
  <si>
    <r>
      <t>∑</t>
    </r>
    <r>
      <rPr>
        <sz val="10"/>
        <rFont val="Times New Roman"/>
        <family val="1"/>
      </rPr>
      <t>REE</t>
    </r>
  </si>
  <si>
    <t>Lithology</t>
  </si>
  <si>
    <t>Supplementary Table 3. Lu-Hf isotopes analytical data for the zircons from the Paleoproterozoic monzogranitic gneiss and meta-mafic rock samples collected from the Kuandian area, eastern Liaoning Province, Jiao-Liao-Ji Belt</t>
  </si>
  <si>
    <t>Sample</t>
  </si>
  <si>
    <r>
      <t>176</t>
    </r>
    <r>
      <rPr>
        <sz val="10"/>
        <rFont val="Times New Roman"/>
        <family val="1"/>
      </rPr>
      <t>Yb/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</t>
    </r>
  </si>
  <si>
    <r>
      <t>176</t>
    </r>
    <r>
      <rPr>
        <sz val="10"/>
        <rFont val="Times New Roman"/>
        <family val="1"/>
      </rPr>
      <t>Lu/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</t>
    </r>
  </si>
  <si>
    <r>
      <t>176</t>
    </r>
    <r>
      <rPr>
        <sz val="10"/>
        <rFont val="Times New Roman"/>
        <family val="1"/>
      </rPr>
      <t>Hf/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</t>
    </r>
  </si>
  <si>
    <r>
      <t>176</t>
    </r>
    <r>
      <rPr>
        <sz val="10"/>
        <rFont val="Times New Roman"/>
        <family val="1"/>
      </rPr>
      <t>Hf/</t>
    </r>
    <r>
      <rPr>
        <vertAlign val="superscript"/>
        <sz val="10"/>
        <rFont val="Times New Roman"/>
        <family val="1"/>
      </rPr>
      <t>177</t>
    </r>
    <r>
      <rPr>
        <sz val="10"/>
        <rFont val="Times New Roman"/>
        <family val="1"/>
      </rPr>
      <t>Hf</t>
    </r>
    <r>
      <rPr>
        <vertAlign val="subscript"/>
        <sz val="10"/>
        <rFont val="Times New Roman"/>
        <family val="1"/>
      </rPr>
      <t>i</t>
    </r>
  </si>
  <si>
    <r>
      <t>ε</t>
    </r>
    <r>
      <rPr>
        <vertAlign val="subscript"/>
        <sz val="10"/>
        <rFont val="Times New Roman"/>
        <family val="1"/>
      </rPr>
      <t>Hf</t>
    </r>
    <r>
      <rPr>
        <sz val="10"/>
        <rFont val="Times New Roman"/>
        <family val="1"/>
      </rPr>
      <t>(0)</t>
    </r>
  </si>
  <si>
    <r>
      <t>ε</t>
    </r>
    <r>
      <rPr>
        <vertAlign val="subscript"/>
        <sz val="10"/>
        <rFont val="Times New Roman"/>
        <family val="1"/>
      </rPr>
      <t>Hf</t>
    </r>
    <r>
      <rPr>
        <sz val="10"/>
        <rFont val="Times New Roman"/>
        <family val="1"/>
      </rPr>
      <t>(t)</t>
    </r>
  </si>
  <si>
    <r>
      <t>T</t>
    </r>
    <r>
      <rPr>
        <vertAlign val="subscript"/>
        <sz val="10"/>
        <rFont val="Times New Roman"/>
        <family val="1"/>
      </rPr>
      <t>DM</t>
    </r>
  </si>
  <si>
    <r>
      <t>T</t>
    </r>
    <r>
      <rPr>
        <vertAlign val="subscript"/>
        <sz val="10"/>
        <rFont val="Times New Roman"/>
        <family val="1"/>
      </rPr>
      <t>DM</t>
    </r>
    <r>
      <rPr>
        <sz val="10"/>
        <rFont val="Times New Roman"/>
        <family val="1"/>
      </rPr>
      <t>(Hf2)</t>
    </r>
  </si>
  <si>
    <r>
      <t>T</t>
    </r>
    <r>
      <rPr>
        <vertAlign val="subscript"/>
        <sz val="10"/>
        <rFont val="Times New Roman"/>
        <family val="1"/>
      </rPr>
      <t>DM</t>
    </r>
    <r>
      <rPr>
        <sz val="10"/>
        <rFont val="Times New Roman"/>
        <family val="1"/>
      </rPr>
      <t>(Hf)</t>
    </r>
    <r>
      <rPr>
        <vertAlign val="superscript"/>
        <sz val="10"/>
        <rFont val="Times New Roman"/>
        <family val="1"/>
      </rPr>
      <t>C</t>
    </r>
  </si>
  <si>
    <r>
      <t>f</t>
    </r>
    <r>
      <rPr>
        <vertAlign val="subscript"/>
        <sz val="10"/>
        <rFont val="Times New Roman"/>
        <family val="1"/>
      </rPr>
      <t>Lu/Hf</t>
    </r>
  </si>
  <si>
    <t>16KD02-1</t>
  </si>
  <si>
    <t>16LN13-1</t>
  </si>
  <si>
    <t>16LN15-1</t>
  </si>
  <si>
    <t>16LN16-1</t>
  </si>
  <si>
    <t>16LN18-1</t>
  </si>
  <si>
    <t>16LN21-1</t>
  </si>
  <si>
    <t>16LN23-1</t>
  </si>
  <si>
    <t>16LN15-2</t>
  </si>
  <si>
    <t>16LN16-2</t>
  </si>
  <si>
    <t>Nb/La</t>
  </si>
  <si>
    <t>Supplementary Table S2. LA–ICP–MS U–Pb dating data for zircons from the Paleoproterozoic monzogranitic gneiss and meta-mafic rock samples collected from the Kuandian area, eastern Liaoning Province, Jiao-Liao-Ji Belt</t>
  </si>
  <si>
    <t>Supplementary Table S1. The whole-rock geochemical data for the Paleoproterozoic monzogranitic gneisses and meta-mafic rocks in the Kuandian area, eastern Liaoning Province, Jiao-Liao-Ji Belt</t>
  </si>
  <si>
    <t>Supplementary Table S3. Lu-Hf isotopes analytical data for the zircons from the Paleoproterozoic monzogranitic gneiss and meta-mafic rock samples collected from the Kuandian area, eastern Liaoning Province, Jiao-Liao-Ji Belt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</si>
</sst>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_ "/>
    <numFmt numFmtId="183" formatCode="0.0000_ "/>
    <numFmt numFmtId="184" formatCode="0.000000_ "/>
    <numFmt numFmtId="185" formatCode="0.00_ "/>
    <numFmt numFmtId="186" formatCode="0.000_ "/>
    <numFmt numFmtId="187" formatCode="0.000000"/>
    <numFmt numFmtId="188" formatCode="0.00000_ "/>
    <numFmt numFmtId="189" formatCode="0.0_ "/>
    <numFmt numFmtId="190" formatCode="0.00000"/>
    <numFmt numFmtId="191" formatCode="0.00000000_ "/>
    <numFmt numFmtId="192" formatCode="0.0000000_ "/>
    <numFmt numFmtId="193" formatCode="0.000"/>
    <numFmt numFmtId="194" formatCode="0;_"/>
    <numFmt numFmtId="195" formatCode="0;_谀"/>
    <numFmt numFmtId="196" formatCode="0.00;_谀"/>
    <numFmt numFmtId="197" formatCode="0.0"/>
    <numFmt numFmtId="198" formatCode="[$-409]dddd\,\ mmmm\ dd\,\ yyyy"/>
    <numFmt numFmtId="199" formatCode="0;_㠀"/>
    <numFmt numFmtId="200" formatCode="0;_頀"/>
    <numFmt numFmtId="201" formatCode="0;_㰀"/>
    <numFmt numFmtId="202" formatCode="0;_ "/>
    <numFmt numFmtId="203" formatCode="0.0;_ "/>
    <numFmt numFmtId="204" formatCode="0;_鐀"/>
    <numFmt numFmtId="205" formatCode="0;_瀀"/>
    <numFmt numFmtId="206" formatCode="0;_耀"/>
    <numFmt numFmtId="207" formatCode="0.00;_耀"/>
    <numFmt numFmtId="208" formatCode="0;_저"/>
    <numFmt numFmtId="209" formatCode="0.0000"/>
    <numFmt numFmtId="210" formatCode="0;_렀"/>
    <numFmt numFmtId="211" formatCode="0;_ࠀ"/>
    <numFmt numFmtId="212" formatCode="0;_쀀"/>
    <numFmt numFmtId="213" formatCode="0.0;_쀀"/>
    <numFmt numFmtId="214" formatCode="0.0;_ࠀ"/>
  </numFmts>
  <fonts count="44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vertAlign val="subscript"/>
      <sz val="10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8"/>
      <color indexed="54"/>
      <name val="Calibri Light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181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/>
      <protection hidden="1"/>
    </xf>
    <xf numFmtId="181" fontId="4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1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181" fontId="2" fillId="0" borderId="11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2" fillId="0" borderId="11" xfId="0" applyFont="1" applyFill="1" applyBorder="1" applyAlignment="1" applyProtection="1">
      <alignment/>
      <protection hidden="1"/>
    </xf>
    <xf numFmtId="184" fontId="2" fillId="0" borderId="0" xfId="0" applyNumberFormat="1" applyFont="1" applyFill="1" applyBorder="1" applyAlignment="1">
      <alignment horizontal="center"/>
    </xf>
    <xf numFmtId="185" fontId="2" fillId="0" borderId="0" xfId="0" applyNumberFormat="1" applyFont="1" applyFill="1" applyBorder="1" applyAlignment="1">
      <alignment horizontal="center"/>
    </xf>
    <xf numFmtId="185" fontId="2" fillId="0" borderId="0" xfId="64" applyNumberFormat="1" applyFont="1" applyFill="1" applyBorder="1" applyAlignment="1">
      <alignment horizontal="center"/>
      <protection/>
    </xf>
    <xf numFmtId="1" fontId="2" fillId="0" borderId="0" xfId="65" applyNumberFormat="1" applyFont="1" applyFill="1" applyBorder="1" applyAlignment="1">
      <alignment horizontal="center"/>
      <protection/>
    </xf>
    <xf numFmtId="1" fontId="2" fillId="0" borderId="0" xfId="64" applyNumberFormat="1" applyFont="1" applyFill="1" applyBorder="1" applyAlignment="1">
      <alignment horizontal="center"/>
      <protection/>
    </xf>
    <xf numFmtId="0" fontId="2" fillId="0" borderId="10" xfId="64" applyFont="1" applyFill="1" applyBorder="1">
      <alignment/>
      <protection/>
    </xf>
    <xf numFmtId="0" fontId="3" fillId="0" borderId="10" xfId="64" applyFont="1" applyFill="1" applyBorder="1" applyAlignment="1">
      <alignment horizontal="center"/>
      <protection/>
    </xf>
    <xf numFmtId="0" fontId="2" fillId="0" borderId="10" xfId="64" applyFont="1" applyFill="1" applyBorder="1" applyAlignment="1">
      <alignment horizont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185" fontId="2" fillId="0" borderId="0" xfId="0" applyNumberFormat="1" applyFont="1" applyFill="1" applyBorder="1" applyAlignment="1">
      <alignment horizontal="center" vertical="center"/>
    </xf>
    <xf numFmtId="184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85" fontId="2" fillId="0" borderId="11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/>
    </xf>
    <xf numFmtId="185" fontId="2" fillId="0" borderId="11" xfId="0" applyNumberFormat="1" applyFont="1" applyFill="1" applyBorder="1" applyAlignment="1">
      <alignment horizontal="center"/>
    </xf>
    <xf numFmtId="185" fontId="2" fillId="0" borderId="11" xfId="64" applyNumberFormat="1" applyFont="1" applyFill="1" applyBorder="1" applyAlignment="1">
      <alignment horizontal="center"/>
      <protection/>
    </xf>
    <xf numFmtId="1" fontId="2" fillId="0" borderId="11" xfId="64" applyNumberFormat="1" applyFont="1" applyFill="1" applyBorder="1" applyAlignment="1">
      <alignment horizontal="center"/>
      <protection/>
    </xf>
    <xf numFmtId="1" fontId="2" fillId="0" borderId="11" xfId="65" applyNumberFormat="1" applyFont="1" applyFill="1" applyBorder="1" applyAlignment="1">
      <alignment horizontal="center"/>
      <protection/>
    </xf>
    <xf numFmtId="0" fontId="2" fillId="0" borderId="10" xfId="63" applyFont="1" applyFill="1" applyBorder="1" applyAlignment="1">
      <alignment horizontal="center"/>
      <protection/>
    </xf>
    <xf numFmtId="184" fontId="3" fillId="0" borderId="10" xfId="0" applyNumberFormat="1" applyFont="1" applyFill="1" applyBorder="1" applyAlignment="1">
      <alignment horizontal="center" vertical="center"/>
    </xf>
    <xf numFmtId="185" fontId="2" fillId="0" borderId="10" xfId="64" applyNumberFormat="1" applyFont="1" applyFill="1" applyBorder="1" applyAlignment="1">
      <alignment horizont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6" fontId="2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 quotePrefix="1">
      <alignment horizontal="center" vertical="center"/>
    </xf>
    <xf numFmtId="176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64" applyFont="1" applyFill="1" applyBorder="1" applyAlignment="1">
      <alignment horizontal="left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_Hf isotope summary" xfId="63"/>
    <cellStyle name="常规_U-Pb-Hf data list" xfId="64"/>
    <cellStyle name="常规_ZhangHF(APS)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313;&#19977;&#20116;\&#33014;-&#36797;-&#21513;\&#21476;&#20803;&#21476;&#20195;&#33521;&#25991;\Hf%20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KD02-1"/>
      <sheetName val="PlotDat4"/>
      <sheetName val="16LN13-1"/>
      <sheetName val="PlotDat5"/>
      <sheetName val="ProbDens7"/>
      <sheetName val="PlotDat6"/>
      <sheetName val="ProbDens10"/>
      <sheetName val="PlotDat7"/>
      <sheetName val="ProbDens11"/>
      <sheetName val="PlotDat8"/>
      <sheetName val="ProbDens16"/>
      <sheetName val="PlotDat9"/>
      <sheetName val="ProbDens19"/>
      <sheetName val="PlotDat10"/>
      <sheetName val="ProbDens2"/>
      <sheetName val="PlotDat12"/>
      <sheetName val="ProbDens3"/>
      <sheetName val="PlotDat13"/>
      <sheetName val="ProbDens4"/>
      <sheetName val="PlotDat11"/>
      <sheetName val="ProbDens1"/>
      <sheetName val="PlotDat14"/>
      <sheetName val="Sheet1"/>
      <sheetName val="Sheet2"/>
      <sheetName val="Sheet3"/>
    </sheetNames>
    <sheetDataSet>
      <sheetData sheetId="21">
        <row r="1">
          <cell r="C1">
            <v>2450</v>
          </cell>
          <cell r="D1">
            <v>1.125329738533123E-06</v>
          </cell>
        </row>
        <row r="2">
          <cell r="C2">
            <v>2451.6176470588234</v>
          </cell>
          <cell r="D2">
            <v>1.3806611219656022E-06</v>
          </cell>
        </row>
        <row r="3">
          <cell r="C3">
            <v>2453.235294117647</v>
          </cell>
          <cell r="D3">
            <v>1.6884798186438745E-06</v>
          </cell>
        </row>
        <row r="4">
          <cell r="C4">
            <v>2454.8529411764707</v>
          </cell>
          <cell r="D4">
            <v>2.05828794833991E-06</v>
          </cell>
        </row>
        <row r="5">
          <cell r="C5">
            <v>2456.470588235294</v>
          </cell>
          <cell r="D5">
            <v>2.5010240434395385E-06</v>
          </cell>
        </row>
        <row r="6">
          <cell r="C6">
            <v>2458.0882352941176</v>
          </cell>
          <cell r="D6">
            <v>3.0292218520439295E-06</v>
          </cell>
        </row>
        <row r="7">
          <cell r="C7">
            <v>2459.705882352941</v>
          </cell>
          <cell r="D7">
            <v>3.6571752659340993E-06</v>
          </cell>
        </row>
        <row r="8">
          <cell r="C8">
            <v>2461.323529411765</v>
          </cell>
          <cell r="D8">
            <v>4.4011071831036095E-06</v>
          </cell>
        </row>
        <row r="9">
          <cell r="C9">
            <v>2462.9411764705883</v>
          </cell>
          <cell r="D9">
            <v>5.279339551246409E-06</v>
          </cell>
        </row>
        <row r="10">
          <cell r="C10">
            <v>2464.5588235294117</v>
          </cell>
          <cell r="D10">
            <v>6.3124612344068146E-06</v>
          </cell>
        </row>
        <row r="11">
          <cell r="C11">
            <v>2466.176470588235</v>
          </cell>
          <cell r="D11">
            <v>7.596020771948883E-06</v>
          </cell>
        </row>
        <row r="12">
          <cell r="C12">
            <v>2467.794117647059</v>
          </cell>
          <cell r="D12">
            <v>9.050152662240645E-06</v>
          </cell>
        </row>
        <row r="13">
          <cell r="C13">
            <v>2469.4117647058824</v>
          </cell>
          <cell r="D13">
            <v>1.0756027727181077E-05</v>
          </cell>
        </row>
        <row r="14">
          <cell r="C14">
            <v>2471.029411764706</v>
          </cell>
          <cell r="D14">
            <v>1.2753893187303798E-05</v>
          </cell>
        </row>
        <row r="15">
          <cell r="C15">
            <v>2472.6470588235293</v>
          </cell>
          <cell r="D15">
            <v>1.5090605004699792E-05</v>
          </cell>
        </row>
        <row r="16">
          <cell r="C16">
            <v>2474.264705882353</v>
          </cell>
          <cell r="D16">
            <v>1.7820958539395303E-05</v>
          </cell>
        </row>
        <row r="17">
          <cell r="C17">
            <v>2475.8823529411766</v>
          </cell>
          <cell r="D17">
            <v>2.1009325824968953E-05</v>
          </cell>
        </row>
        <row r="18">
          <cell r="C18">
            <v>2477.5</v>
          </cell>
          <cell r="D18">
            <v>2.473164883519181E-05</v>
          </cell>
        </row>
        <row r="19">
          <cell r="C19">
            <v>2479.1176470588234</v>
          </cell>
          <cell r="D19">
            <v>2.907783209377395E-05</v>
          </cell>
        </row>
        <row r="20">
          <cell r="C20">
            <v>2480.735294117647</v>
          </cell>
          <cell r="D20">
            <v>3.415456445276395E-05</v>
          </cell>
        </row>
        <row r="21">
          <cell r="C21">
            <v>2482.3529411764707</v>
          </cell>
          <cell r="D21">
            <v>4.008857664942087E-05</v>
          </cell>
        </row>
        <row r="22">
          <cell r="C22">
            <v>2483.970588235294</v>
          </cell>
          <cell r="D22">
            <v>4.703030629280438E-05</v>
          </cell>
        </row>
        <row r="23">
          <cell r="C23">
            <v>2485.5882352941176</v>
          </cell>
          <cell r="D23">
            <v>5.515789363158686E-05</v>
          </cell>
        </row>
        <row r="24">
          <cell r="C24">
            <v>2487.205882352941</v>
          </cell>
          <cell r="D24">
            <v>6.468136908150394E-05</v>
          </cell>
        </row>
        <row r="25">
          <cell r="C25">
            <v>2488.823529411765</v>
          </cell>
          <cell r="D25">
            <v>7.5846817649387E-05</v>
          </cell>
        </row>
        <row r="26">
          <cell r="C26">
            <v>2490.4411764705883</v>
          </cell>
          <cell r="D26">
            <v>8.89402185069405E-05</v>
          </cell>
        </row>
        <row r="27">
          <cell r="C27">
            <v>2492.0588235294117</v>
          </cell>
          <cell r="D27">
            <v>0.00010429056472216614</v>
          </cell>
        </row>
        <row r="28">
          <cell r="C28">
            <v>2493.676470588235</v>
          </cell>
          <cell r="D28">
            <v>0.0001222717757790108</v>
          </cell>
        </row>
        <row r="29">
          <cell r="C29">
            <v>2495.294117647059</v>
          </cell>
          <cell r="D29">
            <v>0.00014330283384574984</v>
          </cell>
        </row>
        <row r="30">
          <cell r="C30">
            <v>2496.9117647058824</v>
          </cell>
          <cell r="D30">
            <v>0.00016784551596475805</v>
          </cell>
        </row>
        <row r="31">
          <cell r="C31">
            <v>2498.529411764706</v>
          </cell>
          <cell r="D31">
            <v>0.0001963990722569931</v>
          </cell>
        </row>
        <row r="32">
          <cell r="C32">
            <v>2500.1470588235293</v>
          </cell>
          <cell r="D32">
            <v>0.0002294912291947655</v>
          </cell>
        </row>
        <row r="33">
          <cell r="C33">
            <v>2501.764705882353</v>
          </cell>
          <cell r="D33">
            <v>0.00026766499024254533</v>
          </cell>
        </row>
        <row r="34">
          <cell r="C34">
            <v>2503.3823529411766</v>
          </cell>
          <cell r="D34">
            <v>0.00031146087390137515</v>
          </cell>
        </row>
        <row r="35">
          <cell r="C35">
            <v>2505</v>
          </cell>
          <cell r="D35">
            <v>0.0003613944764316165</v>
          </cell>
        </row>
        <row r="36">
          <cell r="C36">
            <v>2506.6176470588234</v>
          </cell>
          <cell r="D36">
            <v>0.00041792957099295045</v>
          </cell>
        </row>
        <row r="37">
          <cell r="C37">
            <v>2508.235294117647</v>
          </cell>
          <cell r="D37">
            <v>0.0004814473453310674</v>
          </cell>
        </row>
        <row r="38">
          <cell r="C38">
            <v>2509.8529411764707</v>
          </cell>
          <cell r="D38">
            <v>0.0005522128151098721</v>
          </cell>
        </row>
        <row r="39">
          <cell r="C39">
            <v>2511.470588235294</v>
          </cell>
          <cell r="D39">
            <v>0.0006303398981613997</v>
          </cell>
        </row>
        <row r="40">
          <cell r="C40">
            <v>2513.0882352941176</v>
          </cell>
          <cell r="D40">
            <v>0.0007157570562109673</v>
          </cell>
        </row>
        <row r="41">
          <cell r="C41">
            <v>2514.705882352941</v>
          </cell>
          <cell r="D41">
            <v>0.0008081757589559638</v>
          </cell>
        </row>
        <row r="42">
          <cell r="C42">
            <v>2516.323529411765</v>
          </cell>
          <cell r="D42">
            <v>0.0009070642527763675</v>
          </cell>
        </row>
        <row r="43">
          <cell r="C43">
            <v>2517.9411764705883</v>
          </cell>
          <cell r="D43">
            <v>0.001011629178175829</v>
          </cell>
        </row>
        <row r="44">
          <cell r="C44">
            <v>2519.5588235294117</v>
          </cell>
          <cell r="D44">
            <v>0.0011208074407354166</v>
          </cell>
        </row>
        <row r="45">
          <cell r="C45">
            <v>2521.176470588235</v>
          </cell>
          <cell r="D45">
            <v>0.0012332703791529853</v>
          </cell>
        </row>
        <row r="46">
          <cell r="C46">
            <v>2522.794117647059</v>
          </cell>
          <cell r="D46">
            <v>0.0013474416897549047</v>
          </cell>
        </row>
        <row r="47">
          <cell r="C47">
            <v>2524.4117647058824</v>
          </cell>
          <cell r="D47">
            <v>0.001461529781468949</v>
          </cell>
        </row>
        <row r="48">
          <cell r="C48">
            <v>2526.029411764706</v>
          </cell>
          <cell r="D48">
            <v>0.001573574294114593</v>
          </cell>
        </row>
        <row r="49">
          <cell r="C49">
            <v>2527.6470588235293</v>
          </cell>
          <cell r="D49">
            <v>0.0016815054832215095</v>
          </cell>
        </row>
        <row r="50">
          <cell r="C50">
            <v>2529.264705882353</v>
          </cell>
          <cell r="D50">
            <v>0.0017832141405433252</v>
          </cell>
        </row>
        <row r="51">
          <cell r="C51">
            <v>2530.8823529411766</v>
          </cell>
          <cell r="D51">
            <v>0.0018766287744877124</v>
          </cell>
        </row>
        <row r="52">
          <cell r="C52">
            <v>2532.5</v>
          </cell>
          <cell r="D52">
            <v>0.0019597960122993037</v>
          </cell>
        </row>
        <row r="53">
          <cell r="C53">
            <v>2534.1176470588234</v>
          </cell>
          <cell r="D53">
            <v>0.002030959689097196</v>
          </cell>
        </row>
        <row r="54">
          <cell r="C54">
            <v>2535.735294117647</v>
          </cell>
          <cell r="D54">
            <v>0.0020886339205518248</v>
          </cell>
        </row>
        <row r="55">
          <cell r="C55">
            <v>2537.3529411764707</v>
          </cell>
          <cell r="D55">
            <v>0.0021316656502461413</v>
          </cell>
        </row>
        <row r="56">
          <cell r="C56">
            <v>2538.970588235294</v>
          </cell>
          <cell r="D56">
            <v>0.002159282719766399</v>
          </cell>
        </row>
        <row r="57">
          <cell r="C57">
            <v>2540.5882352941176</v>
          </cell>
          <cell r="D57">
            <v>0.002171124393798253</v>
          </cell>
        </row>
        <row r="58">
          <cell r="C58">
            <v>2542.205882352941</v>
          </cell>
          <cell r="D58">
            <v>0.0021673330019040082</v>
          </cell>
        </row>
        <row r="59">
          <cell r="C59">
            <v>2543.823529411765</v>
          </cell>
          <cell r="D59">
            <v>0.0021482520854779427</v>
          </cell>
        </row>
        <row r="60">
          <cell r="C60">
            <v>2545.4411764705883</v>
          </cell>
          <cell r="D60">
            <v>0.002114802982748547</v>
          </cell>
        </row>
        <row r="61">
          <cell r="C61">
            <v>2547.0588235294117</v>
          </cell>
          <cell r="D61">
            <v>0.00206818840216574</v>
          </cell>
        </row>
        <row r="62">
          <cell r="C62">
            <v>2548.676470588235</v>
          </cell>
          <cell r="D62">
            <v>0.0020098913626569025</v>
          </cell>
        </row>
        <row r="63">
          <cell r="C63">
            <v>2550.294117647059</v>
          </cell>
          <cell r="D63">
            <v>0.0019416052884061947</v>
          </cell>
        </row>
        <row r="64">
          <cell r="C64">
            <v>2551.9117647058824</v>
          </cell>
          <cell r="D64">
            <v>0.0018651584184343473</v>
          </cell>
        </row>
        <row r="65">
          <cell r="C65">
            <v>2553.529411764706</v>
          </cell>
          <cell r="D65">
            <v>0.001782437166608427</v>
          </cell>
        </row>
        <row r="66">
          <cell r="C66">
            <v>2555.1470588235293</v>
          </cell>
          <cell r="D66">
            <v>0.0016953128546291932</v>
          </cell>
        </row>
        <row r="67">
          <cell r="C67">
            <v>2556.764705882353</v>
          </cell>
          <cell r="D67">
            <v>0.0016055757086616375</v>
          </cell>
        </row>
        <row r="68">
          <cell r="C68">
            <v>2558.3823529411766</v>
          </cell>
          <cell r="D68">
            <v>0.0015148792259012552</v>
          </cell>
        </row>
        <row r="69">
          <cell r="C69">
            <v>2560</v>
          </cell>
          <cell r="D69">
            <v>0.0014246970655267125</v>
          </cell>
        </row>
        <row r="70">
          <cell r="C70">
            <v>2561.6176470588234</v>
          </cell>
          <cell r="D70">
            <v>0.0013362935928292196</v>
          </cell>
        </row>
        <row r="71">
          <cell r="C71">
            <v>2563.235294117647</v>
          </cell>
          <cell r="D71">
            <v>0.0012507081978584311</v>
          </cell>
        </row>
        <row r="72">
          <cell r="C72">
            <v>2564.8529411764707</v>
          </cell>
          <cell r="D72">
            <v>0.0011687526019557532</v>
          </cell>
        </row>
        <row r="73">
          <cell r="C73">
            <v>2566.470588235294</v>
          </cell>
          <cell r="D73">
            <v>0.0010910917648507203</v>
          </cell>
        </row>
        <row r="74">
          <cell r="C74">
            <v>2568.0882352941176</v>
          </cell>
          <cell r="D74">
            <v>0.0010179952068688112</v>
          </cell>
        </row>
        <row r="75">
          <cell r="C75">
            <v>2569.705882352941</v>
          </cell>
          <cell r="D75">
            <v>0.0009497358564649666</v>
          </cell>
        </row>
        <row r="76">
          <cell r="C76">
            <v>2571.323529411765</v>
          </cell>
          <cell r="D76">
            <v>0.0008863857347923119</v>
          </cell>
        </row>
        <row r="77">
          <cell r="C77">
            <v>2572.9411764705883</v>
          </cell>
          <cell r="D77">
            <v>0.0008279029738331889</v>
          </cell>
        </row>
        <row r="78">
          <cell r="C78">
            <v>2574.5588235294117</v>
          </cell>
          <cell r="D78">
            <v>0.000774163561866604</v>
          </cell>
        </row>
        <row r="79">
          <cell r="C79">
            <v>2576.176470588235</v>
          </cell>
          <cell r="D79">
            <v>0.0007249912445137034</v>
          </cell>
        </row>
        <row r="80">
          <cell r="C80">
            <v>2577.794117647059</v>
          </cell>
          <cell r="D80">
            <v>0.0006801842075535234</v>
          </cell>
        </row>
        <row r="81">
          <cell r="C81">
            <v>2579.4117647058824</v>
          </cell>
          <cell r="D81">
            <v>0.0006395376079717597</v>
          </cell>
        </row>
        <row r="82">
          <cell r="C82">
            <v>2581.029411764706</v>
          </cell>
          <cell r="D82">
            <v>0.0006028614404318585</v>
          </cell>
        </row>
        <row r="83">
          <cell r="C83">
            <v>2582.6470588235293</v>
          </cell>
          <cell r="D83">
            <v>0.0005699935985232827</v>
          </cell>
        </row>
        <row r="84">
          <cell r="C84">
            <v>2584.264705882353</v>
          </cell>
          <cell r="D84">
            <v>0.0005408082948703894</v>
          </cell>
        </row>
        <row r="85">
          <cell r="C85">
            <v>2585.8823529411766</v>
          </cell>
          <cell r="D85">
            <v>0.000515220232528831</v>
          </cell>
        </row>
        <row r="86">
          <cell r="C86">
            <v>2587.5</v>
          </cell>
          <cell r="D86">
            <v>0.0004931850718161926</v>
          </cell>
        </row>
        <row r="87">
          <cell r="C87">
            <v>2589.1176470588234</v>
          </cell>
          <cell r="D87">
            <v>0.000474696818431154</v>
          </cell>
        </row>
        <row r="88">
          <cell r="C88">
            <v>2590.735294117647</v>
          </cell>
          <cell r="D88">
            <v>0.0004597827816929741</v>
          </cell>
        </row>
        <row r="89">
          <cell r="C89">
            <v>2592.3529411764707</v>
          </cell>
          <cell r="D89">
            <v>0.00044849672976153906</v>
          </cell>
        </row>
        <row r="90">
          <cell r="C90">
            <v>2593.970588235294</v>
          </cell>
          <cell r="D90">
            <v>0.0004409108161130932</v>
          </cell>
        </row>
        <row r="91">
          <cell r="C91">
            <v>2595.5882352941176</v>
          </cell>
          <cell r="D91">
            <v>0.00043710678169298084</v>
          </cell>
        </row>
        <row r="92">
          <cell r="C92">
            <v>2597.205882352941</v>
          </cell>
          <cell r="D92">
            <v>0.0004372370200211563</v>
          </cell>
        </row>
        <row r="93">
          <cell r="C93">
            <v>2598.823529411765</v>
          </cell>
          <cell r="D93">
            <v>0.0004412597167389545</v>
          </cell>
        </row>
        <row r="94">
          <cell r="C94">
            <v>2600.4411764705883</v>
          </cell>
          <cell r="D94">
            <v>0.0004492848412021877</v>
          </cell>
        </row>
        <row r="95">
          <cell r="C95">
            <v>2602.0588235294117</v>
          </cell>
          <cell r="D95">
            <v>0.0004613459946293189</v>
          </cell>
        </row>
        <row r="96">
          <cell r="C96">
            <v>2603.676470588235</v>
          </cell>
          <cell r="D96">
            <v>0.00047744480312128453</v>
          </cell>
        </row>
        <row r="97">
          <cell r="C97">
            <v>2605.294117647059</v>
          </cell>
          <cell r="D97">
            <v>0.0004975447023893384</v>
          </cell>
        </row>
        <row r="98">
          <cell r="C98">
            <v>2606.9117647058824</v>
          </cell>
          <cell r="D98">
            <v>0.0005215658385542332</v>
          </cell>
        </row>
        <row r="99">
          <cell r="C99">
            <v>2608.529411764706</v>
          </cell>
          <cell r="D99">
            <v>0.0005493812123223552</v>
          </cell>
        </row>
        <row r="100">
          <cell r="C100">
            <v>2610.1470588235293</v>
          </cell>
          <cell r="D100">
            <v>0.0005808141780824817</v>
          </cell>
        </row>
        <row r="101">
          <cell r="C101">
            <v>2611.764705882353</v>
          </cell>
          <cell r="D101">
            <v>0.0006156373923099073</v>
          </cell>
        </row>
        <row r="102">
          <cell r="C102">
            <v>2613.3823529411766</v>
          </cell>
          <cell r="D102">
            <v>0.0006536011357796117</v>
          </cell>
        </row>
        <row r="103">
          <cell r="C103">
            <v>2615</v>
          </cell>
          <cell r="D103">
            <v>0.0006943686368030632</v>
          </cell>
        </row>
        <row r="104">
          <cell r="C104">
            <v>2616.6176470588234</v>
          </cell>
          <cell r="D104">
            <v>0.0007375580296077008</v>
          </cell>
        </row>
        <row r="105">
          <cell r="C105">
            <v>2618.235294117647</v>
          </cell>
          <cell r="D105">
            <v>0.0007827653067649604</v>
          </cell>
        </row>
        <row r="106">
          <cell r="C106">
            <v>2619.8529411764707</v>
          </cell>
          <cell r="D106">
            <v>0.0008295542505174138</v>
          </cell>
        </row>
        <row r="107">
          <cell r="C107">
            <v>2621.470588235294</v>
          </cell>
          <cell r="D107">
            <v>0.0008774649554390127</v>
          </cell>
        </row>
        <row r="108">
          <cell r="C108">
            <v>2623.0882352941176</v>
          </cell>
          <cell r="D108">
            <v>0.0009260235345862852</v>
          </cell>
        </row>
        <row r="109">
          <cell r="C109">
            <v>2624.705882352941</v>
          </cell>
          <cell r="D109">
            <v>0.0009747528046308308</v>
          </cell>
        </row>
        <row r="110">
          <cell r="C110">
            <v>2626.323529411765</v>
          </cell>
          <cell r="D110">
            <v>0.0010231836923476985</v>
          </cell>
        </row>
        <row r="111">
          <cell r="C111">
            <v>2627.9411764705883</v>
          </cell>
          <cell r="D111">
            <v>0.0010708670584615996</v>
          </cell>
        </row>
        <row r="112">
          <cell r="C112">
            <v>2629.5588235294117</v>
          </cell>
          <cell r="D112">
            <v>0.0011173855978259175</v>
          </cell>
        </row>
        <row r="113">
          <cell r="C113">
            <v>2631.176470588235</v>
          </cell>
          <cell r="D113">
            <v>0.0011624372706938333</v>
          </cell>
        </row>
        <row r="114">
          <cell r="C114">
            <v>2632.794117647059</v>
          </cell>
          <cell r="D114">
            <v>0.0012056424561343692</v>
          </cell>
        </row>
        <row r="115">
          <cell r="C115">
            <v>2634.4117647058824</v>
          </cell>
          <cell r="D115">
            <v>0.0012466972160031023</v>
          </cell>
        </row>
        <row r="116">
          <cell r="C116">
            <v>2636.029411764706</v>
          </cell>
          <cell r="D116">
            <v>0.0012855461758559314</v>
          </cell>
        </row>
        <row r="117">
          <cell r="C117">
            <v>2637.6470588235293</v>
          </cell>
          <cell r="D117">
            <v>0.0013219646391658204</v>
          </cell>
        </row>
        <row r="118">
          <cell r="C118">
            <v>2639.264705882353</v>
          </cell>
          <cell r="D118">
            <v>0.001355996207562876</v>
          </cell>
        </row>
        <row r="119">
          <cell r="C119">
            <v>2640.8823529411766</v>
          </cell>
          <cell r="D119">
            <v>0.001387717221658842</v>
          </cell>
        </row>
        <row r="120">
          <cell r="C120">
            <v>2642.5</v>
          </cell>
          <cell r="D120">
            <v>0.0014173618973520206</v>
          </cell>
        </row>
        <row r="121">
          <cell r="C121">
            <v>2644.1176470588234</v>
          </cell>
          <cell r="D121">
            <v>0.0014450667330895297</v>
          </cell>
        </row>
        <row r="122">
          <cell r="C122">
            <v>2645.735294117647</v>
          </cell>
          <cell r="D122">
            <v>0.0014712196114138327</v>
          </cell>
        </row>
        <row r="123">
          <cell r="C123">
            <v>2647.3529411764707</v>
          </cell>
          <cell r="D123">
            <v>0.0014962325884423184</v>
          </cell>
        </row>
        <row r="124">
          <cell r="C124">
            <v>2648.970588235294</v>
          </cell>
          <cell r="D124">
            <v>0.0015205847890913226</v>
          </cell>
        </row>
        <row r="125">
          <cell r="C125">
            <v>2650.5882352941176</v>
          </cell>
          <cell r="D125">
            <v>0.0015448114269097646</v>
          </cell>
        </row>
        <row r="126">
          <cell r="C126">
            <v>2652.205882352941</v>
          </cell>
          <cell r="D126">
            <v>0.0015694910687406396</v>
          </cell>
        </row>
        <row r="127">
          <cell r="C127">
            <v>2653.823529411765</v>
          </cell>
          <cell r="D127">
            <v>0.001595231459529046</v>
          </cell>
        </row>
        <row r="128">
          <cell r="C128">
            <v>2655.4411764705883</v>
          </cell>
          <cell r="D128">
            <v>0.001622654262410604</v>
          </cell>
        </row>
        <row r="129">
          <cell r="C129">
            <v>2657.0588235294117</v>
          </cell>
          <cell r="D129">
            <v>0.0016523790984006325</v>
          </cell>
        </row>
        <row r="130">
          <cell r="C130">
            <v>2658.676470588235</v>
          </cell>
          <cell r="D130">
            <v>0.0016850072886325847</v>
          </cell>
        </row>
        <row r="131">
          <cell r="C131">
            <v>2660.294117647059</v>
          </cell>
          <cell r="D131">
            <v>0.0017211057106376545</v>
          </cell>
        </row>
        <row r="132">
          <cell r="C132">
            <v>2661.9117647058824</v>
          </cell>
          <cell r="D132">
            <v>0.0017611911793499445</v>
          </cell>
        </row>
        <row r="133">
          <cell r="C133">
            <v>2663.529411764706</v>
          </cell>
          <cell r="D133">
            <v>0.0018057948809310051</v>
          </cell>
        </row>
        <row r="134">
          <cell r="C134">
            <v>2665.1470588235293</v>
          </cell>
          <cell r="D134">
            <v>0.0018551632206765796</v>
          </cell>
        </row>
        <row r="135">
          <cell r="C135">
            <v>2666.764705882353</v>
          </cell>
          <cell r="D135">
            <v>0.001909639726058862</v>
          </cell>
        </row>
        <row r="136">
          <cell r="C136">
            <v>2668.3823529411766</v>
          </cell>
          <cell r="D136">
            <v>0.0019694125480977463</v>
          </cell>
        </row>
        <row r="137">
          <cell r="C137">
            <v>2670</v>
          </cell>
          <cell r="D137">
            <v>0.002034563927766962</v>
          </cell>
        </row>
        <row r="138">
          <cell r="C138">
            <v>2671.6176470588234</v>
          </cell>
          <cell r="D138">
            <v>0.0021050655874171936</v>
          </cell>
        </row>
        <row r="139">
          <cell r="C139">
            <v>2673.235294117647</v>
          </cell>
          <cell r="D139">
            <v>0.002180776912672941</v>
          </cell>
        </row>
        <row r="140">
          <cell r="C140">
            <v>2674.8529411764707</v>
          </cell>
          <cell r="D140">
            <v>0.0022615107014370903</v>
          </cell>
        </row>
        <row r="141">
          <cell r="C141">
            <v>2676.470588235294</v>
          </cell>
          <cell r="D141">
            <v>0.0023468024803520097</v>
          </cell>
        </row>
        <row r="142">
          <cell r="C142">
            <v>2678.0882352941176</v>
          </cell>
          <cell r="D142">
            <v>0.0024362423599698702</v>
          </cell>
        </row>
        <row r="143">
          <cell r="C143">
            <v>2679.705882352941</v>
          </cell>
          <cell r="D143">
            <v>0.0025292382340231685</v>
          </cell>
        </row>
        <row r="144">
          <cell r="C144">
            <v>2681.323529411765</v>
          </cell>
          <cell r="D144">
            <v>0.0026252694039414237</v>
          </cell>
        </row>
        <row r="145">
          <cell r="C145">
            <v>2682.9411764705883</v>
          </cell>
          <cell r="D145">
            <v>0.0027235940350861768</v>
          </cell>
        </row>
        <row r="146">
          <cell r="C146">
            <v>2684.5588235294117</v>
          </cell>
          <cell r="D146">
            <v>0.0028234857278049675</v>
          </cell>
        </row>
        <row r="147">
          <cell r="C147">
            <v>2686.176470588235</v>
          </cell>
          <cell r="D147">
            <v>0.0029241939891675338</v>
          </cell>
        </row>
        <row r="148">
          <cell r="C148">
            <v>2687.794117647059</v>
          </cell>
          <cell r="D148">
            <v>0.003024964686281154</v>
          </cell>
        </row>
        <row r="149">
          <cell r="C149">
            <v>2689.4117647058824</v>
          </cell>
          <cell r="D149">
            <v>0.003125120997038663</v>
          </cell>
        </row>
        <row r="150">
          <cell r="C150">
            <v>2691.029411764706</v>
          </cell>
          <cell r="D150">
            <v>0.003223866180403431</v>
          </cell>
        </row>
        <row r="151">
          <cell r="C151">
            <v>2692.6470588235293</v>
          </cell>
          <cell r="D151">
            <v>0.0033206051204795134</v>
          </cell>
        </row>
        <row r="152">
          <cell r="C152">
            <v>2694.264705882353</v>
          </cell>
          <cell r="D152">
            <v>0.003414775843021608</v>
          </cell>
        </row>
        <row r="153">
          <cell r="C153">
            <v>2695.8823529411766</v>
          </cell>
          <cell r="D153">
            <v>0.003505909338293369</v>
          </cell>
        </row>
        <row r="154">
          <cell r="C154">
            <v>2697.5</v>
          </cell>
          <cell r="D154">
            <v>0.0035936427085261377</v>
          </cell>
        </row>
        <row r="155">
          <cell r="C155">
            <v>2699.1176470588234</v>
          </cell>
          <cell r="D155">
            <v>0.003677728788417844</v>
          </cell>
        </row>
        <row r="156">
          <cell r="C156">
            <v>2700.735294117647</v>
          </cell>
          <cell r="D156">
            <v>0.003758041782721724</v>
          </cell>
        </row>
        <row r="157">
          <cell r="C157">
            <v>2702.3529411764707</v>
          </cell>
          <cell r="D157">
            <v>0.003834578605979562</v>
          </cell>
        </row>
        <row r="158">
          <cell r="C158">
            <v>2703.970588235294</v>
          </cell>
          <cell r="D158">
            <v>0.0039074557714003245</v>
          </cell>
        </row>
        <row r="159">
          <cell r="C159">
            <v>2705.5882352941176</v>
          </cell>
          <cell r="D159">
            <v>0.003976901851520184</v>
          </cell>
        </row>
        <row r="160">
          <cell r="C160">
            <v>2707.205882352941</v>
          </cell>
          <cell r="D160">
            <v>0.0040432457141497255</v>
          </cell>
        </row>
        <row r="161">
          <cell r="C161">
            <v>2708.823529411765</v>
          </cell>
          <cell r="D161">
            <v>0.004106900914088005</v>
          </cell>
        </row>
        <row r="162">
          <cell r="C162">
            <v>2710.4411764705883</v>
          </cell>
          <cell r="D162">
            <v>0.004168346784934643</v>
          </cell>
        </row>
        <row r="163">
          <cell r="C163">
            <v>2712.0588235294117</v>
          </cell>
          <cell r="D163">
            <v>0.004228106917365475</v>
          </cell>
        </row>
        <row r="164">
          <cell r="C164">
            <v>2713.676470588235</v>
          </cell>
          <cell r="D164">
            <v>0.00428679888105698</v>
          </cell>
        </row>
        <row r="165">
          <cell r="C165">
            <v>2715.294117647059</v>
          </cell>
          <cell r="D165">
            <v>0.004344835655254325</v>
          </cell>
        </row>
        <row r="166">
          <cell r="C166">
            <v>2716.9117647058824</v>
          </cell>
          <cell r="D166">
            <v>0.004402858316903749</v>
          </cell>
        </row>
        <row r="167">
          <cell r="C167">
            <v>2718.529411764706</v>
          </cell>
          <cell r="D167">
            <v>0.004461274120679132</v>
          </cell>
        </row>
        <row r="168">
          <cell r="C168">
            <v>2720.1470588235293</v>
          </cell>
          <cell r="D168">
            <v>0.004520425232847335</v>
          </cell>
        </row>
        <row r="169">
          <cell r="C169">
            <v>2721.764705882353</v>
          </cell>
          <cell r="D169">
            <v>0.004580659563050608</v>
          </cell>
        </row>
        <row r="170">
          <cell r="C170">
            <v>2723.3823529411766</v>
          </cell>
          <cell r="D170">
            <v>0.004642172010337081</v>
          </cell>
        </row>
        <row r="171">
          <cell r="C171">
            <v>2725</v>
          </cell>
          <cell r="D171">
            <v>0.004705038651098272</v>
          </cell>
        </row>
        <row r="172">
          <cell r="C172">
            <v>2726.6176470588234</v>
          </cell>
          <cell r="D172">
            <v>0.004769208931992427</v>
          </cell>
        </row>
        <row r="173">
          <cell r="C173">
            <v>2728.235294117647</v>
          </cell>
          <cell r="D173">
            <v>0.004834502236692407</v>
          </cell>
        </row>
        <row r="174">
          <cell r="C174">
            <v>2729.8529411764707</v>
          </cell>
          <cell r="D174">
            <v>0.004900608870946596</v>
          </cell>
        </row>
        <row r="175">
          <cell r="C175">
            <v>2731.470588235294</v>
          </cell>
          <cell r="D175">
            <v>0.004967095346974562</v>
          </cell>
        </row>
        <row r="176">
          <cell r="C176">
            <v>2733.0882352941176</v>
          </cell>
          <cell r="D176">
            <v>0.0050334136975297315</v>
          </cell>
        </row>
        <row r="177">
          <cell r="C177">
            <v>2734.705882352941</v>
          </cell>
          <cell r="D177">
            <v>0.005098914417756815</v>
          </cell>
        </row>
        <row r="178">
          <cell r="C178">
            <v>2736.323529411765</v>
          </cell>
          <cell r="D178">
            <v>0.005162862523553085</v>
          </cell>
        </row>
        <row r="179">
          <cell r="C179">
            <v>2737.9411764705883</v>
          </cell>
          <cell r="D179">
            <v>0.005224456131310205</v>
          </cell>
        </row>
        <row r="180">
          <cell r="C180">
            <v>2739.5588235294117</v>
          </cell>
          <cell r="D180">
            <v>0.005282798802281169</v>
          </cell>
        </row>
        <row r="181">
          <cell r="C181">
            <v>2741.176470588235</v>
          </cell>
          <cell r="D181">
            <v>0.0053371269759760675</v>
          </cell>
        </row>
        <row r="182">
          <cell r="C182">
            <v>2742.794117647059</v>
          </cell>
          <cell r="D182">
            <v>0.005386499755105049</v>
          </cell>
        </row>
        <row r="183">
          <cell r="C183">
            <v>2744.4117647058824</v>
          </cell>
          <cell r="D183">
            <v>0.005430061533794111</v>
          </cell>
        </row>
        <row r="184">
          <cell r="C184">
            <v>2746.029411764706</v>
          </cell>
          <cell r="D184">
            <v>0.005466996953010296</v>
          </cell>
        </row>
        <row r="185">
          <cell r="C185">
            <v>2747.6470588235293</v>
          </cell>
          <cell r="D185">
            <v>0.005496550769600709</v>
          </cell>
        </row>
        <row r="186">
          <cell r="C186">
            <v>2749.264705882353</v>
          </cell>
          <cell r="D186">
            <v>0.005518045855358124</v>
          </cell>
        </row>
        <row r="187">
          <cell r="C187">
            <v>2750.8823529411766</v>
          </cell>
          <cell r="D187">
            <v>0.005530898913765203</v>
          </cell>
        </row>
        <row r="188">
          <cell r="C188">
            <v>2752.5</v>
          </cell>
          <cell r="D188">
            <v>0.005534633591446666</v>
          </cell>
        </row>
        <row r="189">
          <cell r="C189">
            <v>2754.1176470588234</v>
          </cell>
          <cell r="D189">
            <v>0.005528890754595733</v>
          </cell>
        </row>
        <row r="190">
          <cell r="C190">
            <v>2755.735294117647</v>
          </cell>
          <cell r="D190">
            <v>0.005513435794608086</v>
          </cell>
        </row>
        <row r="191">
          <cell r="C191">
            <v>2757.3529411764707</v>
          </cell>
          <cell r="D191">
            <v>0.005488162918943953</v>
          </cell>
        </row>
        <row r="192">
          <cell r="C192">
            <v>2758.970588235294</v>
          </cell>
          <cell r="D192">
            <v>0.005453096470181975</v>
          </cell>
        </row>
        <row r="193">
          <cell r="C193">
            <v>2760.5882352941176</v>
          </cell>
          <cell r="D193">
            <v>0.005408389395925897</v>
          </cell>
        </row>
        <row r="194">
          <cell r="C194">
            <v>2762.205882352941</v>
          </cell>
          <cell r="D194">
            <v>0.005354319062572689</v>
          </cell>
        </row>
        <row r="195">
          <cell r="C195">
            <v>2763.823529411765</v>
          </cell>
          <cell r="D195">
            <v>0.005291280665182633</v>
          </cell>
        </row>
        <row r="196">
          <cell r="C196">
            <v>2765.4411764705883</v>
          </cell>
          <cell r="D196">
            <v>0.005219778532439353</v>
          </cell>
        </row>
        <row r="197">
          <cell r="C197">
            <v>2767.0588235294117</v>
          </cell>
          <cell r="D197">
            <v>0.005140415659038216</v>
          </cell>
        </row>
        <row r="198">
          <cell r="C198">
            <v>2768.676470588235</v>
          </cell>
          <cell r="D198">
            <v>0.005053881817401683</v>
          </cell>
        </row>
        <row r="199">
          <cell r="C199">
            <v>2770.294117647059</v>
          </cell>
          <cell r="D199">
            <v>0.004960940606557538</v>
          </cell>
        </row>
        <row r="200">
          <cell r="C200">
            <v>2771.9117647058824</v>
          </cell>
          <cell r="D200">
            <v>0.004862415789087875</v>
          </cell>
        </row>
        <row r="201">
          <cell r="C201">
            <v>2773.529411764706</v>
          </cell>
          <cell r="D201">
            <v>0.004759177248590936</v>
          </cell>
        </row>
        <row r="202">
          <cell r="C202">
            <v>2775.1470588235293</v>
          </cell>
          <cell r="D202">
            <v>0.004652126871950508</v>
          </cell>
        </row>
        <row r="203">
          <cell r="C203">
            <v>2776.764705882353</v>
          </cell>
          <cell r="D203">
            <v>0.004542184625159363</v>
          </cell>
        </row>
        <row r="204">
          <cell r="C204">
            <v>2778.3823529411766</v>
          </cell>
          <cell r="D204">
            <v>0.004430275051081772</v>
          </cell>
        </row>
        <row r="205">
          <cell r="C205">
            <v>2780</v>
          </cell>
          <cell r="D205">
            <v>0.004317314375084272</v>
          </cell>
        </row>
        <row r="206">
          <cell r="C206">
            <v>2781.6176470588234</v>
          </cell>
          <cell r="D206">
            <v>0.004204198362596872</v>
          </cell>
        </row>
        <row r="207">
          <cell r="C207">
            <v>2783.235294117647</v>
          </cell>
          <cell r="D207">
            <v>0.00409179103383832</v>
          </cell>
        </row>
        <row r="208">
          <cell r="C208">
            <v>2784.8529411764707</v>
          </cell>
          <cell r="D208">
            <v>0.003980914307208167</v>
          </cell>
        </row>
        <row r="209">
          <cell r="C209">
            <v>2786.470588235294</v>
          </cell>
          <cell r="D209">
            <v>0.0038723386157268427</v>
          </cell>
        </row>
        <row r="210">
          <cell r="C210">
            <v>2788.0882352941176</v>
          </cell>
          <cell r="D210">
            <v>0.003766774521263282</v>
          </cell>
        </row>
        <row r="211">
          <cell r="C211">
            <v>2789.705882352941</v>
          </cell>
          <cell r="D211">
            <v>0.0036648653393065262</v>
          </cell>
        </row>
        <row r="212">
          <cell r="C212">
            <v>2791.323529411765</v>
          </cell>
          <cell r="D212">
            <v>0.003567180782198633</v>
          </cell>
        </row>
        <row r="213">
          <cell r="C213">
            <v>2792.9411764705883</v>
          </cell>
          <cell r="D213">
            <v>0.00347421162992028</v>
          </cell>
        </row>
        <row r="214">
          <cell r="C214">
            <v>2794.5588235294117</v>
          </cell>
          <cell r="D214">
            <v>0.003386365443059903</v>
          </cell>
        </row>
        <row r="215">
          <cell r="C215">
            <v>2796.176470588235</v>
          </cell>
          <cell r="D215">
            <v>0.0033039080307790476</v>
          </cell>
        </row>
        <row r="216">
          <cell r="C216">
            <v>2797.794117647059</v>
          </cell>
          <cell r="D216">
            <v>0.003227144822474651</v>
          </cell>
        </row>
        <row r="217">
          <cell r="C217">
            <v>2799.4117647058824</v>
          </cell>
          <cell r="D217">
            <v>0.003156263561885182</v>
          </cell>
        </row>
        <row r="218">
          <cell r="C218">
            <v>2801.029411764706</v>
          </cell>
          <cell r="D218">
            <v>0.0030912491689006898</v>
          </cell>
        </row>
        <row r="219">
          <cell r="C219">
            <v>2802.6470588235293</v>
          </cell>
          <cell r="D219">
            <v>0.003032024573648857</v>
          </cell>
        </row>
        <row r="220">
          <cell r="C220">
            <v>2804.264705882353</v>
          </cell>
          <cell r="D220">
            <v>0.002978571690139219</v>
          </cell>
        </row>
        <row r="221">
          <cell r="C221">
            <v>2805.8823529411766</v>
          </cell>
          <cell r="D221">
            <v>0.002930701317353898</v>
          </cell>
        </row>
        <row r="222">
          <cell r="C222">
            <v>2807.5</v>
          </cell>
          <cell r="D222">
            <v>0.002888022481202288</v>
          </cell>
        </row>
        <row r="223">
          <cell r="C223">
            <v>2809.1176470588234</v>
          </cell>
          <cell r="D223">
            <v>0.002850241726941162</v>
          </cell>
        </row>
        <row r="224">
          <cell r="C224">
            <v>2810.735294117647</v>
          </cell>
          <cell r="D224">
            <v>0.0028169521787174308</v>
          </cell>
        </row>
        <row r="225">
          <cell r="C225">
            <v>2812.3529411764707</v>
          </cell>
          <cell r="D225">
            <v>0.0027876932543514357</v>
          </cell>
        </row>
        <row r="226">
          <cell r="C226">
            <v>2813.970588235294</v>
          </cell>
          <cell r="D226">
            <v>0.0027619601965195016</v>
          </cell>
        </row>
        <row r="227">
          <cell r="C227">
            <v>2815.5882352941176</v>
          </cell>
          <cell r="D227">
            <v>0.002739214319847337</v>
          </cell>
        </row>
        <row r="228">
          <cell r="C228">
            <v>2817.205882352941</v>
          </cell>
          <cell r="D228">
            <v>0.0027188937752129117</v>
          </cell>
        </row>
        <row r="229">
          <cell r="C229">
            <v>2818.823529411765</v>
          </cell>
          <cell r="D229">
            <v>0.002700424609321156</v>
          </cell>
        </row>
        <row r="230">
          <cell r="C230">
            <v>2820.4411764705883</v>
          </cell>
          <cell r="D230">
            <v>0.0026832318821763956</v>
          </cell>
        </row>
        <row r="231">
          <cell r="C231">
            <v>2822.0588235294117</v>
          </cell>
          <cell r="D231">
            <v>0.002666750598531449</v>
          </cell>
        </row>
        <row r="232">
          <cell r="C232">
            <v>2823.676470588235</v>
          </cell>
          <cell r="D232">
            <v>0.002650436212259906</v>
          </cell>
        </row>
        <row r="233">
          <cell r="C233">
            <v>2825.294117647059</v>
          </cell>
          <cell r="D233">
            <v>0.002633774474805475</v>
          </cell>
        </row>
        <row r="234">
          <cell r="C234">
            <v>2826.9117647058824</v>
          </cell>
          <cell r="D234">
            <v>0.002616290419752191</v>
          </cell>
        </row>
        <row r="235">
          <cell r="C235">
            <v>2828.529411764706</v>
          </cell>
          <cell r="D235">
            <v>0.0025975563039452227</v>
          </cell>
        </row>
        <row r="236">
          <cell r="C236">
            <v>2830.1470588235293</v>
          </cell>
          <cell r="D236">
            <v>0.0025771542678950116</v>
          </cell>
        </row>
        <row r="237">
          <cell r="C237">
            <v>2831.764705882353</v>
          </cell>
          <cell r="D237">
            <v>0.0025548706991908613</v>
          </cell>
        </row>
        <row r="238">
          <cell r="C238">
            <v>2833.3823529411766</v>
          </cell>
          <cell r="D238">
            <v>0.0025303947140214392</v>
          </cell>
        </row>
        <row r="239">
          <cell r="C239">
            <v>2835</v>
          </cell>
          <cell r="D239">
            <v>0.002503542639730376</v>
          </cell>
        </row>
        <row r="240">
          <cell r="C240">
            <v>2836.6176470588234</v>
          </cell>
          <cell r="D240">
            <v>0.0024741981280740825</v>
          </cell>
        </row>
        <row r="241">
          <cell r="C241">
            <v>2838.235294117647</v>
          </cell>
          <cell r="D241">
            <v>0.0024423121964856974</v>
          </cell>
        </row>
        <row r="242">
          <cell r="C242">
            <v>2839.8529411764707</v>
          </cell>
          <cell r="D242">
            <v>0.002407901993057405</v>
          </cell>
        </row>
        <row r="243">
          <cell r="C243">
            <v>2841.470588235294</v>
          </cell>
          <cell r="D243">
            <v>0.002371048381283702</v>
          </cell>
        </row>
        <row r="244">
          <cell r="C244">
            <v>2843.0882352941176</v>
          </cell>
          <cell r="D244">
            <v>0.002331892455371338</v>
          </cell>
        </row>
        <row r="245">
          <cell r="C245">
            <v>2844.705882352941</v>
          </cell>
          <cell r="D245">
            <v>0.0022906311051361845</v>
          </cell>
        </row>
        <row r="246">
          <cell r="C246">
            <v>2846.323529411765</v>
          </cell>
          <cell r="D246">
            <v>0.0022475117517474566</v>
          </cell>
        </row>
        <row r="247">
          <cell r="C247">
            <v>2847.9411764705883</v>
          </cell>
          <cell r="D247">
            <v>0.0022028263728380284</v>
          </cell>
        </row>
        <row r="248">
          <cell r="C248">
            <v>2849.5588235294117</v>
          </cell>
          <cell r="D248">
            <v>0.002156904929091424</v>
          </cell>
        </row>
        <row r="249">
          <cell r="C249">
            <v>2851.176470588235</v>
          </cell>
          <cell r="D249">
            <v>0.0021101082958719765</v>
          </cell>
        </row>
        <row r="250">
          <cell r="C250">
            <v>2852.794117647059</v>
          </cell>
          <cell r="D250">
            <v>0.002062776747502735</v>
          </cell>
        </row>
        <row r="251">
          <cell r="C251">
            <v>2854.4117647058824</v>
          </cell>
          <cell r="D251">
            <v>0.002015411181273368</v>
          </cell>
        </row>
        <row r="252">
          <cell r="C252">
            <v>2856.029411764706</v>
          </cell>
          <cell r="D252">
            <v>0.001968358758386107</v>
          </cell>
        </row>
        <row r="253">
          <cell r="C253">
            <v>2857.6470588235293</v>
          </cell>
          <cell r="D253">
            <v>0.0019220275606763838</v>
          </cell>
        </row>
        <row r="254">
          <cell r="C254">
            <v>2859.264705882353</v>
          </cell>
          <cell r="D254">
            <v>0.0018767597093707173</v>
          </cell>
        </row>
        <row r="255">
          <cell r="C255">
            <v>2860.8823529411766</v>
          </cell>
          <cell r="D255">
            <v>0.001833009144516349</v>
          </cell>
        </row>
        <row r="256">
          <cell r="C256">
            <v>2862.5</v>
          </cell>
          <cell r="D256">
            <v>0.001791183642688073</v>
          </cell>
        </row>
        <row r="257">
          <cell r="C257">
            <v>2864.1176470588234</v>
          </cell>
          <cell r="D257">
            <v>0.0017515346176949502</v>
          </cell>
        </row>
        <row r="258">
          <cell r="C258">
            <v>2865.735294117647</v>
          </cell>
          <cell r="D258">
            <v>0.0017143462897029275</v>
          </cell>
        </row>
        <row r="259">
          <cell r="C259">
            <v>2867.3529411764707</v>
          </cell>
          <cell r="D259">
            <v>0.0016798549544555907</v>
          </cell>
        </row>
        <row r="260">
          <cell r="C260">
            <v>2868.970588235294</v>
          </cell>
          <cell r="D260">
            <v>0.0016482426822636298</v>
          </cell>
        </row>
        <row r="261">
          <cell r="C261">
            <v>2870.5882352941176</v>
          </cell>
          <cell r="D261">
            <v>0.0016195736772415242</v>
          </cell>
        </row>
        <row r="262">
          <cell r="C262">
            <v>2872.205882352941</v>
          </cell>
          <cell r="D262">
            <v>0.0015940358911242505</v>
          </cell>
        </row>
        <row r="263">
          <cell r="C263">
            <v>2873.823529411765</v>
          </cell>
          <cell r="D263">
            <v>0.0015715454646240377</v>
          </cell>
        </row>
        <row r="264">
          <cell r="C264">
            <v>2875.4411764705883</v>
          </cell>
          <cell r="D264">
            <v>0.00155197877778488</v>
          </cell>
        </row>
        <row r="265">
          <cell r="C265">
            <v>2877.0588235294117</v>
          </cell>
          <cell r="D265">
            <v>0.0015352917045263917</v>
          </cell>
        </row>
        <row r="266">
          <cell r="C266">
            <v>2878.676470588235</v>
          </cell>
          <cell r="D266">
            <v>0.0015212061249811322</v>
          </cell>
        </row>
        <row r="267">
          <cell r="C267">
            <v>2880.294117647059</v>
          </cell>
          <cell r="D267">
            <v>0.0015094407007559285</v>
          </cell>
        </row>
        <row r="268">
          <cell r="C268">
            <v>2881.9117647058824</v>
          </cell>
          <cell r="D268">
            <v>0.0014996530109278373</v>
          </cell>
        </row>
        <row r="269">
          <cell r="C269">
            <v>2883.529411764706</v>
          </cell>
          <cell r="D269">
            <v>0.0014914461102778942</v>
          </cell>
        </row>
        <row r="270">
          <cell r="C270">
            <v>2885.1470588235293</v>
          </cell>
          <cell r="D270">
            <v>0.0014843767421404222</v>
          </cell>
        </row>
        <row r="271">
          <cell r="C271">
            <v>2886.764705882353</v>
          </cell>
          <cell r="D271">
            <v>0.0014779650608645997</v>
          </cell>
        </row>
        <row r="272">
          <cell r="C272">
            <v>2888.3823529411766</v>
          </cell>
          <cell r="D272">
            <v>0.001471705653720238</v>
          </cell>
        </row>
        <row r="273">
          <cell r="C273">
            <v>2890</v>
          </cell>
          <cell r="D273">
            <v>0.0014650795908046188</v>
          </cell>
        </row>
        <row r="274">
          <cell r="C274">
            <v>2891.6176470588234</v>
          </cell>
          <cell r="D274">
            <v>0.0014575187300970734</v>
          </cell>
        </row>
        <row r="275">
          <cell r="C275">
            <v>2893.235294117647</v>
          </cell>
          <cell r="D275">
            <v>0.0014486258504989478</v>
          </cell>
        </row>
        <row r="276">
          <cell r="C276">
            <v>2894.8529411764707</v>
          </cell>
          <cell r="D276">
            <v>0.0014378537203530257</v>
          </cell>
        </row>
        <row r="277">
          <cell r="C277">
            <v>2896.470588235294</v>
          </cell>
          <cell r="D277">
            <v>0.0014247590847705654</v>
          </cell>
        </row>
        <row r="278">
          <cell r="C278">
            <v>2898.0882352941176</v>
          </cell>
          <cell r="D278">
            <v>0.0014089480219682355</v>
          </cell>
        </row>
        <row r="279">
          <cell r="C279">
            <v>2899.705882352941</v>
          </cell>
          <cell r="D279">
            <v>0.0013900863736977835</v>
          </cell>
        </row>
        <row r="280">
          <cell r="C280">
            <v>2901.323529411765</v>
          </cell>
          <cell r="D280">
            <v>0.0013679085391099357</v>
          </cell>
        </row>
        <row r="281">
          <cell r="C281">
            <v>2902.9411764705883</v>
          </cell>
          <cell r="D281">
            <v>0.0013422243372826865</v>
          </cell>
        </row>
        <row r="282">
          <cell r="C282">
            <v>2904.5588235294117</v>
          </cell>
          <cell r="D282">
            <v>0.0013129237111443725</v>
          </cell>
        </row>
        <row r="283">
          <cell r="C283">
            <v>2906.176470588235</v>
          </cell>
          <cell r="D283">
            <v>0.0012799791237035408</v>
          </cell>
        </row>
        <row r="284">
          <cell r="C284">
            <v>2907.794117647059</v>
          </cell>
          <cell r="D284">
            <v>0.001243445582686872</v>
          </cell>
        </row>
        <row r="285">
          <cell r="C285">
            <v>2909.4117647058824</v>
          </cell>
          <cell r="D285">
            <v>0.001203458317806108</v>
          </cell>
        </row>
        <row r="286">
          <cell r="C286">
            <v>2911.029411764706</v>
          </cell>
          <cell r="D286">
            <v>0.0011602282216811727</v>
          </cell>
        </row>
        <row r="287">
          <cell r="C287">
            <v>2912.6470588235293</v>
          </cell>
          <cell r="D287">
            <v>0.0011140352467828042</v>
          </cell>
        </row>
        <row r="288">
          <cell r="C288">
            <v>2914.264705882353</v>
          </cell>
          <cell r="D288">
            <v>0.0010652200227933763</v>
          </cell>
        </row>
        <row r="289">
          <cell r="C289">
            <v>2915.8823529411766</v>
          </cell>
          <cell r="D289">
            <v>0.0010141740182394042</v>
          </cell>
        </row>
        <row r="290">
          <cell r="C290">
            <v>2917.5</v>
          </cell>
          <cell r="D290">
            <v>0.0009613286145701437</v>
          </cell>
        </row>
        <row r="291">
          <cell r="C291">
            <v>2919.1176470588234</v>
          </cell>
          <cell r="D291">
            <v>0.0009071434883539694</v>
          </cell>
        </row>
        <row r="292">
          <cell r="C292">
            <v>2920.735294117647</v>
          </cell>
          <cell r="D292">
            <v>0.0008520947071792155</v>
          </cell>
        </row>
        <row r="293">
          <cell r="C293">
            <v>2922.3529411764707</v>
          </cell>
          <cell r="D293">
            <v>0.0007966629373711507</v>
          </cell>
        </row>
        <row r="294">
          <cell r="C294">
            <v>2923.970588235294</v>
          </cell>
          <cell r="D294">
            <v>0.000741322137861804</v>
          </cell>
        </row>
        <row r="295">
          <cell r="C295">
            <v>2925.5882352941176</v>
          </cell>
          <cell r="D295">
            <v>0.0006865290763649168</v>
          </cell>
        </row>
        <row r="296">
          <cell r="C296">
            <v>2927.205882352941</v>
          </cell>
          <cell r="D296">
            <v>0.0006327139539593309</v>
          </cell>
        </row>
        <row r="297">
          <cell r="C297">
            <v>2928.823529411765</v>
          </cell>
          <cell r="D297">
            <v>0.0005802233804869419</v>
          </cell>
        </row>
        <row r="298">
          <cell r="C298">
            <v>2930.4411764705883</v>
          </cell>
          <cell r="D298">
            <v>0.0005295226641682942</v>
          </cell>
        </row>
        <row r="299">
          <cell r="C299">
            <v>2932.0588235294117</v>
          </cell>
          <cell r="D299">
            <v>0.00048085501037139475</v>
          </cell>
        </row>
        <row r="300">
          <cell r="C300">
            <v>2933.676470588235</v>
          </cell>
          <cell r="D300">
            <v>0.00043448014887291996</v>
          </cell>
        </row>
        <row r="301">
          <cell r="C301">
            <v>2935.294117647059</v>
          </cell>
          <cell r="D301">
            <v>0.0003906064811783756</v>
          </cell>
        </row>
        <row r="302">
          <cell r="C302">
            <v>2936.9117647058824</v>
          </cell>
          <cell r="D302">
            <v>0.0003493909000770079</v>
          </cell>
        </row>
        <row r="303">
          <cell r="C303">
            <v>2938.529411764706</v>
          </cell>
          <cell r="D303">
            <v>0.0003109399762542606</v>
          </cell>
        </row>
        <row r="304">
          <cell r="C304">
            <v>2940.1470588235293</v>
          </cell>
          <cell r="D304">
            <v>0.00027531234380556995</v>
          </cell>
        </row>
        <row r="305">
          <cell r="C305">
            <v>2941.764705882353</v>
          </cell>
          <cell r="D305">
            <v>0.0002425220900498737</v>
          </cell>
        </row>
        <row r="306">
          <cell r="C306">
            <v>2943.3823529411766</v>
          </cell>
          <cell r="D306">
            <v>0.0002125429393000308</v>
          </cell>
        </row>
        <row r="307">
          <cell r="C307">
            <v>2945</v>
          </cell>
          <cell r="D307">
            <v>0.00018531301478522466</v>
          </cell>
        </row>
        <row r="308">
          <cell r="C308">
            <v>2946.6176470588234</v>
          </cell>
          <cell r="D308">
            <v>0.0001607399668439381</v>
          </cell>
        </row>
        <row r="309">
          <cell r="C309">
            <v>2948.235294117647</v>
          </cell>
          <cell r="D309">
            <v>0.0001387062675500132</v>
          </cell>
        </row>
        <row r="310">
          <cell r="C310">
            <v>2949.8529411764707</v>
          </cell>
          <cell r="D310">
            <v>0.00011907449057872374</v>
          </cell>
        </row>
        <row r="311">
          <cell r="C311">
            <v>2951.470588235294</v>
          </cell>
          <cell r="D311">
            <v>0.00010169241869993192</v>
          </cell>
        </row>
        <row r="312">
          <cell r="C312">
            <v>2953.0882352941176</v>
          </cell>
          <cell r="D312">
            <v>8.639784810326777E-05</v>
          </cell>
        </row>
        <row r="313">
          <cell r="C313">
            <v>2954.705882352941</v>
          </cell>
          <cell r="D313">
            <v>7.302298718089917E-05</v>
          </cell>
        </row>
        <row r="314">
          <cell r="C314">
            <v>2956.323529411765</v>
          </cell>
          <cell r="D314">
            <v>6.139837592418701E-05</v>
          </cell>
        </row>
        <row r="315">
          <cell r="C315">
            <v>2957.9411764705883</v>
          </cell>
          <cell r="D315">
            <v>5.135627944446451E-05</v>
          </cell>
        </row>
        <row r="316">
          <cell r="C316">
            <v>2959.5588235294117</v>
          </cell>
          <cell r="D316">
            <v>4.2733534262001514E-05</v>
          </cell>
        </row>
        <row r="317">
          <cell r="C317">
            <v>2961.176470588235</v>
          </cell>
          <cell r="D317">
            <v>3.537384814361763E-05</v>
          </cell>
        </row>
        <row r="318">
          <cell r="C318">
            <v>2962.794117647059</v>
          </cell>
          <cell r="D318">
            <v>2.912957289679556E-05</v>
          </cell>
        </row>
        <row r="319">
          <cell r="C319">
            <v>2964.4117647058824</v>
          </cell>
          <cell r="D319">
            <v>2.386298438819565E-05</v>
          </cell>
        </row>
        <row r="320">
          <cell r="C320">
            <v>2966.029411764706</v>
          </cell>
          <cell r="D320">
            <v>1.944711511379431E-05</v>
          </cell>
        </row>
        <row r="321">
          <cell r="C321">
            <v>2967.6470588235293</v>
          </cell>
          <cell r="D321">
            <v>1.5766192063884434E-05</v>
          </cell>
        </row>
        <row r="322">
          <cell r="C322">
            <v>2969.264705882353</v>
          </cell>
          <cell r="D322">
            <v>1.2715736705422489E-05</v>
          </cell>
        </row>
        <row r="323">
          <cell r="C323">
            <v>2970.8823529411766</v>
          </cell>
          <cell r="D323">
            <v>1.020238506104638E-05</v>
          </cell>
        </row>
        <row r="324">
          <cell r="C324">
            <v>2972.5</v>
          </cell>
          <cell r="D324">
            <v>8.143484578772253E-06</v>
          </cell>
        </row>
        <row r="325">
          <cell r="C325">
            <v>2974.1176470588234</v>
          </cell>
          <cell r="D325">
            <v>6.419943371498285E-06</v>
          </cell>
        </row>
        <row r="326">
          <cell r="C326">
            <v>2975.735294117647</v>
          </cell>
          <cell r="D326">
            <v>5.071944380721801E-06</v>
          </cell>
        </row>
        <row r="327">
          <cell r="C327">
            <v>2977.3529411764707</v>
          </cell>
          <cell r="D327">
            <v>3.986315297895493E-06</v>
          </cell>
        </row>
        <row r="328">
          <cell r="C328">
            <v>2978.970588235294</v>
          </cell>
          <cell r="D328">
            <v>3.116939344699397E-06</v>
          </cell>
        </row>
        <row r="329">
          <cell r="C329">
            <v>2980.5882352941176</v>
          </cell>
          <cell r="D329">
            <v>2.424660987809548E-06</v>
          </cell>
        </row>
        <row r="330">
          <cell r="C330">
            <v>2982.205882352941</v>
          </cell>
          <cell r="D330">
            <v>1.8764930020784367E-06</v>
          </cell>
        </row>
        <row r="331">
          <cell r="C331">
            <v>2983.823529411765</v>
          </cell>
          <cell r="D331">
            <v>1.4448553107232548E-06</v>
          </cell>
        </row>
        <row r="332">
          <cell r="C332">
            <v>2985.4411764705883</v>
          </cell>
          <cell r="D332">
            <v>1.1068596463876055E-06</v>
          </cell>
        </row>
        <row r="333">
          <cell r="C333">
            <v>2987.0588235294117</v>
          </cell>
          <cell r="D333">
            <v>7.951488054662234E-07</v>
          </cell>
        </row>
        <row r="334">
          <cell r="C334">
            <v>2988.676470588235</v>
          </cell>
          <cell r="D334">
            <v>6.011513700511144E-07</v>
          </cell>
        </row>
        <row r="335">
          <cell r="C335">
            <v>2990.294117647059</v>
          </cell>
          <cell r="D335">
            <v>4.5206741506054596E-07</v>
          </cell>
        </row>
        <row r="336">
          <cell r="C336">
            <v>2991.9117647058824</v>
          </cell>
          <cell r="D336">
            <v>3.3814774847749135E-07</v>
          </cell>
        </row>
        <row r="337">
          <cell r="C337">
            <v>2993.529411764706</v>
          </cell>
          <cell r="D337">
            <v>2.515902047363047E-07</v>
          </cell>
        </row>
        <row r="338">
          <cell r="C338">
            <v>2995.1470588235293</v>
          </cell>
          <cell r="D338">
            <v>1.8619366033896706E-07</v>
          </cell>
        </row>
        <row r="339">
          <cell r="C339">
            <v>2996.764705882353</v>
          </cell>
          <cell r="D339">
            <v>1.3706292118777486E-07</v>
          </cell>
        </row>
        <row r="340">
          <cell r="C340">
            <v>2998.3823529411766</v>
          </cell>
          <cell r="D340">
            <v>1.0035962044526727E-07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552"/>
  <sheetViews>
    <sheetView tabSelected="1" zoomScalePageLayoutView="0" workbookViewId="0" topLeftCell="A1">
      <selection activeCell="A1" sqref="A1:BE1"/>
    </sheetView>
  </sheetViews>
  <sheetFormatPr defaultColWidth="9.00390625" defaultRowHeight="14.25"/>
  <cols>
    <col min="1" max="4" width="9.00390625" style="56" customWidth="1"/>
    <col min="5" max="5" width="11.625" style="56" customWidth="1"/>
    <col min="6" max="6" width="11.25390625" style="56" customWidth="1"/>
    <col min="7" max="7" width="11.875" style="56" customWidth="1"/>
    <col min="8" max="8" width="10.50390625" style="56" customWidth="1"/>
    <col min="9" max="46" width="9.00390625" style="56" customWidth="1"/>
    <col min="47" max="47" width="8.875" style="56" customWidth="1"/>
    <col min="48" max="48" width="10.25390625" style="56" customWidth="1"/>
    <col min="49" max="16384" width="9.00390625" style="56" customWidth="1"/>
  </cols>
  <sheetData>
    <row r="1" spans="1:58" ht="12.75">
      <c r="A1" s="71" t="s">
        <v>498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55"/>
    </row>
    <row r="2" spans="1:58" ht="12.75">
      <c r="A2" s="22" t="s">
        <v>474</v>
      </c>
      <c r="B2" s="70" t="s">
        <v>461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22"/>
      <c r="AV2" s="70" t="s">
        <v>462</v>
      </c>
      <c r="AW2" s="70"/>
      <c r="AX2" s="70"/>
      <c r="AY2" s="70"/>
      <c r="AZ2" s="70"/>
      <c r="BA2" s="70"/>
      <c r="BB2" s="70"/>
      <c r="BC2" s="70"/>
      <c r="BD2" s="70"/>
      <c r="BE2" s="70"/>
      <c r="BF2" s="55"/>
    </row>
    <row r="3" spans="1:58" s="58" customFormat="1" ht="14.25" customHeight="1">
      <c r="A3" s="23" t="s">
        <v>463</v>
      </c>
      <c r="B3" s="23" t="s">
        <v>0</v>
      </c>
      <c r="C3" s="24" t="s">
        <v>464</v>
      </c>
      <c r="D3" s="24" t="s">
        <v>1</v>
      </c>
      <c r="E3" s="24" t="s">
        <v>2</v>
      </c>
      <c r="F3" s="23" t="s">
        <v>3</v>
      </c>
      <c r="G3" s="24" t="s">
        <v>4</v>
      </c>
      <c r="H3" s="24" t="s">
        <v>5</v>
      </c>
      <c r="I3" s="24" t="s">
        <v>6</v>
      </c>
      <c r="J3" s="24" t="s">
        <v>7</v>
      </c>
      <c r="K3" s="24" t="s">
        <v>8</v>
      </c>
      <c r="L3" s="24" t="s">
        <v>9</v>
      </c>
      <c r="M3" s="24" t="s">
        <v>10</v>
      </c>
      <c r="N3" s="24" t="s">
        <v>11</v>
      </c>
      <c r="O3" s="23" t="s">
        <v>12</v>
      </c>
      <c r="P3" s="23" t="s">
        <v>13</v>
      </c>
      <c r="Q3" s="23" t="s">
        <v>14</v>
      </c>
      <c r="R3" s="24" t="s">
        <v>15</v>
      </c>
      <c r="S3" s="24" t="s">
        <v>16</v>
      </c>
      <c r="T3" s="23" t="s">
        <v>17</v>
      </c>
      <c r="U3" s="23" t="s">
        <v>18</v>
      </c>
      <c r="V3" s="23" t="s">
        <v>19</v>
      </c>
      <c r="W3" s="23" t="s">
        <v>20</v>
      </c>
      <c r="X3" s="23" t="s">
        <v>21</v>
      </c>
      <c r="Y3" s="23" t="s">
        <v>22</v>
      </c>
      <c r="Z3" s="23" t="s">
        <v>23</v>
      </c>
      <c r="AA3" s="23" t="s">
        <v>24</v>
      </c>
      <c r="AB3" s="23" t="s">
        <v>25</v>
      </c>
      <c r="AC3" s="23" t="s">
        <v>26</v>
      </c>
      <c r="AD3" s="23" t="s">
        <v>27</v>
      </c>
      <c r="AE3" s="23" t="s">
        <v>28</v>
      </c>
      <c r="AF3" s="23" t="s">
        <v>29</v>
      </c>
      <c r="AG3" s="23" t="s">
        <v>30</v>
      </c>
      <c r="AH3" s="23" t="s">
        <v>31</v>
      </c>
      <c r="AI3" s="23" t="s">
        <v>32</v>
      </c>
      <c r="AJ3" s="23" t="s">
        <v>33</v>
      </c>
      <c r="AK3" s="23" t="s">
        <v>34</v>
      </c>
      <c r="AL3" s="23" t="s">
        <v>35</v>
      </c>
      <c r="AM3" s="23" t="s">
        <v>36</v>
      </c>
      <c r="AN3" s="24" t="s">
        <v>37</v>
      </c>
      <c r="AO3" s="24" t="s">
        <v>465</v>
      </c>
      <c r="AP3" s="24" t="s">
        <v>38</v>
      </c>
      <c r="AQ3" s="25" t="s">
        <v>39</v>
      </c>
      <c r="AR3" s="25" t="s">
        <v>40</v>
      </c>
      <c r="AS3" s="25" t="s">
        <v>41</v>
      </c>
      <c r="AT3" s="23" t="s">
        <v>42</v>
      </c>
      <c r="AU3" s="23"/>
      <c r="AV3" s="23" t="s">
        <v>43</v>
      </c>
      <c r="AW3" s="23" t="s">
        <v>44</v>
      </c>
      <c r="AX3" s="23" t="s">
        <v>45</v>
      </c>
      <c r="AY3" s="23" t="s">
        <v>46</v>
      </c>
      <c r="AZ3" s="23" t="s">
        <v>47</v>
      </c>
      <c r="BA3" s="25" t="s">
        <v>48</v>
      </c>
      <c r="BB3" s="25" t="s">
        <v>49</v>
      </c>
      <c r="BC3" s="25" t="s">
        <v>50</v>
      </c>
      <c r="BD3" s="25" t="s">
        <v>51</v>
      </c>
      <c r="BE3" s="25" t="s">
        <v>52</v>
      </c>
      <c r="BF3" s="57"/>
    </row>
    <row r="4" spans="1:58" s="58" customFormat="1" ht="14.25" customHeight="1">
      <c r="A4" s="57" t="s">
        <v>53</v>
      </c>
      <c r="B4" s="57">
        <v>73.89</v>
      </c>
      <c r="C4" s="24">
        <v>73.71</v>
      </c>
      <c r="D4" s="59">
        <v>74.43</v>
      </c>
      <c r="E4" s="59">
        <v>75.35</v>
      </c>
      <c r="F4" s="57">
        <v>75.5</v>
      </c>
      <c r="G4" s="59">
        <v>75.66</v>
      </c>
      <c r="H4" s="59">
        <v>74.91</v>
      </c>
      <c r="I4" s="59">
        <v>74.72</v>
      </c>
      <c r="J4" s="59">
        <v>74.12</v>
      </c>
      <c r="K4" s="59">
        <v>73.64</v>
      </c>
      <c r="L4" s="59">
        <v>73.87</v>
      </c>
      <c r="M4" s="59">
        <v>74.89</v>
      </c>
      <c r="N4" s="59">
        <v>74.52</v>
      </c>
      <c r="O4" s="57">
        <v>74.79</v>
      </c>
      <c r="P4" s="57">
        <v>75.47</v>
      </c>
      <c r="Q4" s="57">
        <v>73.58</v>
      </c>
      <c r="R4" s="59">
        <v>73.41</v>
      </c>
      <c r="S4" s="59">
        <v>74.78</v>
      </c>
      <c r="T4" s="57">
        <v>76.77</v>
      </c>
      <c r="U4" s="57">
        <v>74.2</v>
      </c>
      <c r="V4" s="57">
        <v>78.3</v>
      </c>
      <c r="W4" s="57">
        <v>74.37</v>
      </c>
      <c r="X4" s="57">
        <v>76.38</v>
      </c>
      <c r="Y4" s="57">
        <v>73.85</v>
      </c>
      <c r="Z4" s="57">
        <v>74.18</v>
      </c>
      <c r="AA4" s="57">
        <v>74.07</v>
      </c>
      <c r="AB4" s="57">
        <v>75.42</v>
      </c>
      <c r="AC4" s="57">
        <v>73.17</v>
      </c>
      <c r="AD4" s="57">
        <v>73.63</v>
      </c>
      <c r="AE4" s="57">
        <v>73.2</v>
      </c>
      <c r="AF4" s="57">
        <v>71.68</v>
      </c>
      <c r="AG4" s="57">
        <v>73.46</v>
      </c>
      <c r="AH4" s="57">
        <v>74</v>
      </c>
      <c r="AI4" s="57">
        <v>74.13</v>
      </c>
      <c r="AJ4" s="57">
        <v>73.61</v>
      </c>
      <c r="AK4" s="57">
        <v>73.27</v>
      </c>
      <c r="AL4" s="57">
        <v>72.99</v>
      </c>
      <c r="AM4" s="57">
        <v>73.11</v>
      </c>
      <c r="AN4" s="59">
        <v>74.32</v>
      </c>
      <c r="AO4" s="24">
        <v>77.16</v>
      </c>
      <c r="AP4" s="59">
        <v>75.75</v>
      </c>
      <c r="AQ4" s="26">
        <v>74.758</v>
      </c>
      <c r="AR4" s="26">
        <v>73.683</v>
      </c>
      <c r="AS4" s="26">
        <v>71.612</v>
      </c>
      <c r="AT4" s="57">
        <v>75.74</v>
      </c>
      <c r="AU4" s="57"/>
      <c r="AV4" s="57">
        <v>47.31</v>
      </c>
      <c r="AW4" s="57">
        <v>47.48</v>
      </c>
      <c r="AX4" s="57">
        <v>49.96</v>
      </c>
      <c r="AY4" s="57">
        <v>49.11</v>
      </c>
      <c r="AZ4" s="57">
        <v>50.3</v>
      </c>
      <c r="BA4" s="26">
        <v>46.844</v>
      </c>
      <c r="BB4" s="26">
        <v>47.091</v>
      </c>
      <c r="BC4" s="26">
        <v>50.384</v>
      </c>
      <c r="BD4" s="26">
        <v>49.924</v>
      </c>
      <c r="BE4" s="26">
        <v>50.419</v>
      </c>
      <c r="BF4" s="57"/>
    </row>
    <row r="5" spans="1:58" s="58" customFormat="1" ht="14.25" customHeight="1">
      <c r="A5" s="57" t="s">
        <v>54</v>
      </c>
      <c r="B5" s="57">
        <v>12.02</v>
      </c>
      <c r="C5" s="24">
        <v>12.48</v>
      </c>
      <c r="D5" s="59">
        <v>11.86</v>
      </c>
      <c r="E5" s="59">
        <v>13.48</v>
      </c>
      <c r="F5" s="57">
        <v>13.79</v>
      </c>
      <c r="G5" s="59">
        <v>11.65</v>
      </c>
      <c r="H5" s="59">
        <v>11.96</v>
      </c>
      <c r="I5" s="59">
        <v>12.47</v>
      </c>
      <c r="J5" s="59">
        <v>12.5</v>
      </c>
      <c r="K5" s="59">
        <v>12.44</v>
      </c>
      <c r="L5" s="59">
        <v>12.57</v>
      </c>
      <c r="M5" s="59">
        <v>12.32</v>
      </c>
      <c r="N5" s="59">
        <v>12.21</v>
      </c>
      <c r="O5" s="57">
        <v>12.35</v>
      </c>
      <c r="P5" s="57">
        <v>12.53</v>
      </c>
      <c r="Q5" s="57">
        <v>12.16</v>
      </c>
      <c r="R5" s="59">
        <v>12.41</v>
      </c>
      <c r="S5" s="59">
        <v>12.37</v>
      </c>
      <c r="T5" s="57">
        <v>13.32</v>
      </c>
      <c r="U5" s="57">
        <v>12.33</v>
      </c>
      <c r="V5" s="57">
        <v>11.94</v>
      </c>
      <c r="W5" s="57">
        <v>12.25</v>
      </c>
      <c r="X5" s="57">
        <v>11.44</v>
      </c>
      <c r="Y5" s="57">
        <v>12.05</v>
      </c>
      <c r="Z5" s="57">
        <v>12.34</v>
      </c>
      <c r="AA5" s="57">
        <v>12.27</v>
      </c>
      <c r="AB5" s="57">
        <v>11.88</v>
      </c>
      <c r="AC5" s="57">
        <v>12.71</v>
      </c>
      <c r="AD5" s="57">
        <v>12.39</v>
      </c>
      <c r="AE5" s="57">
        <v>12.5</v>
      </c>
      <c r="AF5" s="57">
        <v>13.18</v>
      </c>
      <c r="AG5" s="57">
        <v>12.33</v>
      </c>
      <c r="AH5" s="57">
        <v>12.44</v>
      </c>
      <c r="AI5" s="57">
        <v>12.45</v>
      </c>
      <c r="AJ5" s="57">
        <v>12.34</v>
      </c>
      <c r="AK5" s="57">
        <v>12.28</v>
      </c>
      <c r="AL5" s="57">
        <v>12.45</v>
      </c>
      <c r="AM5" s="57">
        <v>12.35</v>
      </c>
      <c r="AN5" s="59">
        <v>12.63</v>
      </c>
      <c r="AO5" s="24">
        <v>12.23</v>
      </c>
      <c r="AP5" s="59">
        <v>12.12</v>
      </c>
      <c r="AQ5" s="26">
        <v>12.469</v>
      </c>
      <c r="AR5" s="26">
        <v>13.956</v>
      </c>
      <c r="AS5" s="26">
        <v>12.885</v>
      </c>
      <c r="AT5" s="57">
        <v>12.7</v>
      </c>
      <c r="AU5" s="57"/>
      <c r="AV5" s="57">
        <v>12.6</v>
      </c>
      <c r="AW5" s="57">
        <v>13.89</v>
      </c>
      <c r="AX5" s="57">
        <v>10.99</v>
      </c>
      <c r="AY5" s="57">
        <v>13.55</v>
      </c>
      <c r="AZ5" s="57">
        <v>13.24</v>
      </c>
      <c r="BA5" s="26">
        <v>15.362</v>
      </c>
      <c r="BB5" s="26">
        <v>16.271</v>
      </c>
      <c r="BC5" s="26">
        <v>13.143</v>
      </c>
      <c r="BD5" s="26">
        <v>12.822</v>
      </c>
      <c r="BE5" s="26">
        <v>13.202</v>
      </c>
      <c r="BF5" s="57"/>
    </row>
    <row r="6" spans="1:58" s="58" customFormat="1" ht="14.25" customHeight="1">
      <c r="A6" s="57" t="s">
        <v>55</v>
      </c>
      <c r="B6" s="57">
        <v>0.56</v>
      </c>
      <c r="C6" s="24">
        <v>0.58</v>
      </c>
      <c r="D6" s="59">
        <v>0.71</v>
      </c>
      <c r="E6" s="59">
        <v>0.57</v>
      </c>
      <c r="F6" s="57">
        <v>0.58</v>
      </c>
      <c r="G6" s="59">
        <v>0.36</v>
      </c>
      <c r="H6" s="59">
        <v>0.62</v>
      </c>
      <c r="I6" s="59">
        <v>0.52</v>
      </c>
      <c r="J6" s="59">
        <v>0.29</v>
      </c>
      <c r="K6" s="59">
        <v>0.42</v>
      </c>
      <c r="L6" s="59">
        <v>0.43</v>
      </c>
      <c r="M6" s="59">
        <v>0.39</v>
      </c>
      <c r="N6" s="59">
        <v>0.44</v>
      </c>
      <c r="O6" s="57">
        <v>0.35</v>
      </c>
      <c r="P6" s="57">
        <v>0.23</v>
      </c>
      <c r="Q6" s="57">
        <v>0.81</v>
      </c>
      <c r="R6" s="59">
        <v>0.85</v>
      </c>
      <c r="S6" s="59">
        <v>1.22</v>
      </c>
      <c r="T6" s="57">
        <v>0.79</v>
      </c>
      <c r="U6" s="57">
        <v>0.91</v>
      </c>
      <c r="V6" s="57">
        <v>0.21</v>
      </c>
      <c r="W6" s="57">
        <v>0.2</v>
      </c>
      <c r="X6" s="57">
        <v>0.47</v>
      </c>
      <c r="Y6" s="57">
        <v>1.39</v>
      </c>
      <c r="Z6" s="57">
        <v>0.75</v>
      </c>
      <c r="AA6" s="57">
        <v>1.32</v>
      </c>
      <c r="AB6" s="57">
        <v>0.72</v>
      </c>
      <c r="AC6" s="57">
        <v>0.94</v>
      </c>
      <c r="AD6" s="57">
        <v>0.78</v>
      </c>
      <c r="AE6" s="57">
        <v>1.18</v>
      </c>
      <c r="AF6" s="57">
        <v>1.33</v>
      </c>
      <c r="AG6" s="57">
        <v>0.29</v>
      </c>
      <c r="AH6" s="57">
        <v>0.79</v>
      </c>
      <c r="AI6" s="57">
        <v>1.61</v>
      </c>
      <c r="AJ6" s="57">
        <v>1.14</v>
      </c>
      <c r="AK6" s="57">
        <v>1.41</v>
      </c>
      <c r="AL6" s="57">
        <v>1.31</v>
      </c>
      <c r="AM6" s="57">
        <v>1.27</v>
      </c>
      <c r="AN6" s="59">
        <v>0.91</v>
      </c>
      <c r="AO6" s="24">
        <v>0.49</v>
      </c>
      <c r="AP6" s="59">
        <v>0.96</v>
      </c>
      <c r="AQ6" s="26">
        <v>0.068</v>
      </c>
      <c r="AR6" s="26">
        <v>0.651</v>
      </c>
      <c r="AS6" s="26">
        <v>0.819</v>
      </c>
      <c r="AT6" s="57">
        <v>0.18</v>
      </c>
      <c r="AU6" s="57"/>
      <c r="AV6" s="57">
        <v>10.11</v>
      </c>
      <c r="AW6" s="57">
        <v>10.56</v>
      </c>
      <c r="AX6" s="57">
        <v>10.79</v>
      </c>
      <c r="AY6" s="57">
        <v>12.08</v>
      </c>
      <c r="AZ6" s="57">
        <v>9.39</v>
      </c>
      <c r="BA6" s="26">
        <v>9.522</v>
      </c>
      <c r="BB6" s="26">
        <v>9.577</v>
      </c>
      <c r="BC6" s="26">
        <v>8.811</v>
      </c>
      <c r="BD6" s="26">
        <v>9.101</v>
      </c>
      <c r="BE6" s="26">
        <v>8.103</v>
      </c>
      <c r="BF6" s="57"/>
    </row>
    <row r="7" spans="1:58" s="58" customFormat="1" ht="14.25" customHeight="1">
      <c r="A7" s="57" t="s">
        <v>56</v>
      </c>
      <c r="B7" s="57">
        <v>2.29</v>
      </c>
      <c r="C7" s="24">
        <v>2.36</v>
      </c>
      <c r="D7" s="59">
        <v>1.57</v>
      </c>
      <c r="E7" s="59">
        <v>0.14</v>
      </c>
      <c r="F7" s="57">
        <v>0.25</v>
      </c>
      <c r="G7" s="59">
        <v>2.21</v>
      </c>
      <c r="H7" s="59">
        <v>2.26</v>
      </c>
      <c r="I7" s="59">
        <v>2.44</v>
      </c>
      <c r="J7" s="59">
        <v>2.95</v>
      </c>
      <c r="K7" s="59">
        <v>3.05</v>
      </c>
      <c r="L7" s="59">
        <v>2.44</v>
      </c>
      <c r="M7" s="59">
        <v>1.74</v>
      </c>
      <c r="N7" s="59">
        <v>3.12</v>
      </c>
      <c r="O7" s="57">
        <v>2.06</v>
      </c>
      <c r="P7" s="57">
        <v>1.16</v>
      </c>
      <c r="Q7" s="57">
        <v>2.78</v>
      </c>
      <c r="R7" s="59">
        <v>2.43</v>
      </c>
      <c r="S7" s="59">
        <v>0.8</v>
      </c>
      <c r="T7" s="57">
        <v>0.4</v>
      </c>
      <c r="U7" s="57">
        <v>1.48</v>
      </c>
      <c r="V7" s="57">
        <v>0.79</v>
      </c>
      <c r="W7" s="57">
        <v>3.07</v>
      </c>
      <c r="X7" s="57">
        <v>1.59</v>
      </c>
      <c r="Y7" s="57">
        <v>1.52</v>
      </c>
      <c r="Z7" s="57">
        <v>1.68</v>
      </c>
      <c r="AA7" s="57">
        <v>1.7</v>
      </c>
      <c r="AB7" s="57">
        <v>1.19</v>
      </c>
      <c r="AC7" s="57">
        <v>1.83</v>
      </c>
      <c r="AD7" s="57">
        <v>2.45</v>
      </c>
      <c r="AE7" s="57">
        <v>2.32</v>
      </c>
      <c r="AF7" s="57">
        <v>2.03</v>
      </c>
      <c r="AG7" s="57">
        <v>3.1</v>
      </c>
      <c r="AH7" s="57">
        <v>1.97</v>
      </c>
      <c r="AI7" s="57">
        <v>1.24</v>
      </c>
      <c r="AJ7" s="57">
        <v>1.99</v>
      </c>
      <c r="AK7" s="57">
        <v>2.21</v>
      </c>
      <c r="AL7" s="57">
        <v>2.06</v>
      </c>
      <c r="AM7" s="57">
        <v>2.01</v>
      </c>
      <c r="AN7" s="59">
        <v>2.06</v>
      </c>
      <c r="AO7" s="24">
        <v>0.34</v>
      </c>
      <c r="AP7" s="59">
        <v>0.35</v>
      </c>
      <c r="AQ7" s="26">
        <v>2.37</v>
      </c>
      <c r="AR7" s="26">
        <v>0.8</v>
      </c>
      <c r="AS7" s="26">
        <v>3.85</v>
      </c>
      <c r="AT7" s="57">
        <v>0.7</v>
      </c>
      <c r="AU7" s="57"/>
      <c r="AV7" s="57">
        <v>6.73</v>
      </c>
      <c r="AW7" s="57">
        <v>3.28</v>
      </c>
      <c r="AX7" s="57">
        <v>2.51</v>
      </c>
      <c r="AY7" s="57">
        <v>2.36</v>
      </c>
      <c r="AZ7" s="57">
        <v>3.18</v>
      </c>
      <c r="BA7" s="26">
        <v>6.06</v>
      </c>
      <c r="BB7" s="26">
        <v>5</v>
      </c>
      <c r="BC7" s="26">
        <v>5.99</v>
      </c>
      <c r="BD7" s="26">
        <v>6.23</v>
      </c>
      <c r="BE7" s="26">
        <v>6.12</v>
      </c>
      <c r="BF7" s="57"/>
    </row>
    <row r="8" spans="1:58" s="58" customFormat="1" ht="14.25" customHeight="1">
      <c r="A8" s="57" t="s">
        <v>57</v>
      </c>
      <c r="B8" s="57">
        <v>1.42</v>
      </c>
      <c r="C8" s="24">
        <v>1.02</v>
      </c>
      <c r="D8" s="59">
        <v>1.71</v>
      </c>
      <c r="E8" s="59">
        <v>0.45</v>
      </c>
      <c r="F8" s="57">
        <v>0.31</v>
      </c>
      <c r="G8" s="59">
        <v>1.06</v>
      </c>
      <c r="H8" s="59">
        <v>1.13</v>
      </c>
      <c r="I8" s="59">
        <v>0.81</v>
      </c>
      <c r="J8" s="59">
        <v>0.38</v>
      </c>
      <c r="K8" s="59">
        <v>0.66</v>
      </c>
      <c r="L8" s="59">
        <v>0.99</v>
      </c>
      <c r="M8" s="59">
        <v>1.67</v>
      </c>
      <c r="N8" s="59">
        <v>0.77</v>
      </c>
      <c r="O8" s="57">
        <v>1.02</v>
      </c>
      <c r="P8" s="57">
        <v>0.45</v>
      </c>
      <c r="Q8" s="57">
        <v>1.13</v>
      </c>
      <c r="R8" s="59">
        <v>1.1</v>
      </c>
      <c r="S8" s="59">
        <v>0.59</v>
      </c>
      <c r="T8" s="57">
        <v>0.52</v>
      </c>
      <c r="U8" s="57">
        <v>1.49</v>
      </c>
      <c r="V8" s="57">
        <v>0.38</v>
      </c>
      <c r="W8" s="57">
        <v>1.28</v>
      </c>
      <c r="X8" s="57">
        <v>0.7</v>
      </c>
      <c r="Y8" s="57">
        <v>2.17</v>
      </c>
      <c r="Z8" s="57">
        <v>1.67</v>
      </c>
      <c r="AA8" s="57">
        <v>1.67</v>
      </c>
      <c r="AB8" s="57">
        <v>1.56</v>
      </c>
      <c r="AC8" s="57">
        <v>1.56</v>
      </c>
      <c r="AD8" s="57">
        <v>1.49</v>
      </c>
      <c r="AE8" s="57">
        <v>1.63</v>
      </c>
      <c r="AF8" s="57">
        <v>1.92</v>
      </c>
      <c r="AG8" s="57">
        <v>1.13</v>
      </c>
      <c r="AH8" s="57">
        <v>1.56</v>
      </c>
      <c r="AI8" s="57">
        <v>0.99</v>
      </c>
      <c r="AJ8" s="57">
        <v>1.67</v>
      </c>
      <c r="AK8" s="57">
        <v>1.67</v>
      </c>
      <c r="AL8" s="57">
        <v>1.92</v>
      </c>
      <c r="AM8" s="57">
        <v>1.85</v>
      </c>
      <c r="AN8" s="59">
        <v>0.93</v>
      </c>
      <c r="AO8" s="24">
        <v>0.3</v>
      </c>
      <c r="AP8" s="59">
        <v>0.91</v>
      </c>
      <c r="AQ8" s="26">
        <v>0.63</v>
      </c>
      <c r="AR8" s="26">
        <v>0.737</v>
      </c>
      <c r="AS8" s="26">
        <v>1.542</v>
      </c>
      <c r="AT8" s="57">
        <v>0.66</v>
      </c>
      <c r="AU8" s="57"/>
      <c r="AV8" s="57">
        <v>7.89</v>
      </c>
      <c r="AW8" s="57">
        <v>10.9</v>
      </c>
      <c r="AX8" s="57">
        <v>8.35</v>
      </c>
      <c r="AY8" s="57">
        <v>8.07</v>
      </c>
      <c r="AZ8" s="57">
        <v>10.08</v>
      </c>
      <c r="BA8" s="26">
        <v>7.97</v>
      </c>
      <c r="BB8" s="26">
        <v>8.1</v>
      </c>
      <c r="BC8" s="26">
        <v>10.256</v>
      </c>
      <c r="BD8" s="26">
        <v>10.331</v>
      </c>
      <c r="BE8" s="26">
        <v>10.082</v>
      </c>
      <c r="BF8" s="57"/>
    </row>
    <row r="9" spans="1:58" s="58" customFormat="1" ht="14.25" customHeight="1">
      <c r="A9" s="57" t="s">
        <v>58</v>
      </c>
      <c r="B9" s="57">
        <v>5.51</v>
      </c>
      <c r="C9" s="24">
        <v>5.4</v>
      </c>
      <c r="D9" s="59">
        <v>5.3</v>
      </c>
      <c r="E9" s="59">
        <v>5.5</v>
      </c>
      <c r="F9" s="57">
        <v>5.34</v>
      </c>
      <c r="G9" s="59">
        <v>5</v>
      </c>
      <c r="H9" s="59">
        <v>4.7</v>
      </c>
      <c r="I9" s="59">
        <v>3.7</v>
      </c>
      <c r="J9" s="59">
        <v>4.91</v>
      </c>
      <c r="K9" s="59">
        <v>4.36</v>
      </c>
      <c r="L9" s="59">
        <v>3.68</v>
      </c>
      <c r="M9" s="59">
        <v>3.25</v>
      </c>
      <c r="N9" s="59">
        <v>4.27</v>
      </c>
      <c r="O9" s="57">
        <v>4.62</v>
      </c>
      <c r="P9" s="57">
        <v>7</v>
      </c>
      <c r="Q9" s="57">
        <v>4.32</v>
      </c>
      <c r="R9" s="59">
        <v>4.26</v>
      </c>
      <c r="S9" s="59">
        <v>2.65</v>
      </c>
      <c r="T9" s="57">
        <v>0.73</v>
      </c>
      <c r="U9" s="57">
        <v>4.54</v>
      </c>
      <c r="V9" s="57">
        <v>0.65</v>
      </c>
      <c r="W9" s="57">
        <v>3.66</v>
      </c>
      <c r="X9" s="57">
        <v>4.74</v>
      </c>
      <c r="Y9" s="57">
        <v>4.76</v>
      </c>
      <c r="Z9" s="57">
        <v>4.93</v>
      </c>
      <c r="AA9" s="57">
        <v>4.95</v>
      </c>
      <c r="AB9" s="57">
        <v>4.9</v>
      </c>
      <c r="AC9" s="57">
        <v>5.03</v>
      </c>
      <c r="AD9" s="57">
        <v>4.33</v>
      </c>
      <c r="AE9" s="57">
        <v>4.66</v>
      </c>
      <c r="AF9" s="57">
        <v>5.32</v>
      </c>
      <c r="AG9" s="57">
        <v>5.43</v>
      </c>
      <c r="AH9" s="57">
        <v>4.98</v>
      </c>
      <c r="AI9" s="57">
        <v>5.13</v>
      </c>
      <c r="AJ9" s="57">
        <v>4.72</v>
      </c>
      <c r="AK9" s="57">
        <v>4.46</v>
      </c>
      <c r="AL9" s="57">
        <v>4.89</v>
      </c>
      <c r="AM9" s="57">
        <v>4.8</v>
      </c>
      <c r="AN9" s="59">
        <v>4.93</v>
      </c>
      <c r="AO9" s="24">
        <v>3.13</v>
      </c>
      <c r="AP9" s="59">
        <v>2.84</v>
      </c>
      <c r="AQ9" s="26">
        <v>5.173</v>
      </c>
      <c r="AR9" s="26">
        <v>5.092</v>
      </c>
      <c r="AS9" s="26">
        <v>3.878</v>
      </c>
      <c r="AT9" s="57">
        <v>5.02</v>
      </c>
      <c r="AU9" s="57"/>
      <c r="AV9" s="57">
        <v>1.39</v>
      </c>
      <c r="AW9" s="57">
        <v>1.07</v>
      </c>
      <c r="AX9" s="57">
        <v>1.12</v>
      </c>
      <c r="AY9" s="57">
        <v>1.05</v>
      </c>
      <c r="AZ9" s="57">
        <v>1.2</v>
      </c>
      <c r="BA9" s="26">
        <v>0.757</v>
      </c>
      <c r="BB9" s="26">
        <v>0.589</v>
      </c>
      <c r="BC9" s="26">
        <v>0.872</v>
      </c>
      <c r="BD9" s="26">
        <v>0.787</v>
      </c>
      <c r="BE9" s="26">
        <v>0.498</v>
      </c>
      <c r="BF9" s="57"/>
    </row>
    <row r="10" spans="1:58" s="58" customFormat="1" ht="14.25" customHeight="1">
      <c r="A10" s="57" t="s">
        <v>59</v>
      </c>
      <c r="B10" s="57">
        <v>0.09</v>
      </c>
      <c r="C10" s="24">
        <v>0.12</v>
      </c>
      <c r="D10" s="59">
        <v>0.08</v>
      </c>
      <c r="E10" s="59">
        <v>0.09</v>
      </c>
      <c r="F10" s="57">
        <v>0.1</v>
      </c>
      <c r="G10" s="59">
        <v>0.14</v>
      </c>
      <c r="H10" s="59">
        <v>0.14</v>
      </c>
      <c r="I10" s="59">
        <v>0.1</v>
      </c>
      <c r="J10" s="59">
        <v>0.06</v>
      </c>
      <c r="K10" s="59">
        <v>0.13</v>
      </c>
      <c r="L10" s="59">
        <v>0.1</v>
      </c>
      <c r="M10" s="59">
        <v>0.14</v>
      </c>
      <c r="N10" s="59">
        <v>0.18</v>
      </c>
      <c r="O10" s="57">
        <v>0.24</v>
      </c>
      <c r="P10" s="57">
        <v>0.1</v>
      </c>
      <c r="Q10" s="57">
        <v>0.11</v>
      </c>
      <c r="R10" s="59">
        <v>0.13</v>
      </c>
      <c r="S10" s="59">
        <v>0.23</v>
      </c>
      <c r="T10" s="57">
        <v>0.09</v>
      </c>
      <c r="U10" s="57">
        <v>0.08</v>
      </c>
      <c r="V10" s="57">
        <v>0.26</v>
      </c>
      <c r="W10" s="57">
        <v>0.09</v>
      </c>
      <c r="X10" s="57">
        <v>0.05</v>
      </c>
      <c r="Y10" s="57">
        <v>0.2</v>
      </c>
      <c r="Z10" s="57">
        <v>0.1</v>
      </c>
      <c r="AA10" s="57">
        <v>0.1</v>
      </c>
      <c r="AB10" s="57">
        <v>0.09</v>
      </c>
      <c r="AC10" s="57">
        <v>0.15</v>
      </c>
      <c r="AD10" s="57">
        <v>0.11</v>
      </c>
      <c r="AE10" s="57">
        <v>0.17</v>
      </c>
      <c r="AF10" s="57">
        <v>0.2</v>
      </c>
      <c r="AG10" s="57">
        <v>0.2</v>
      </c>
      <c r="AH10" s="57">
        <v>0.11</v>
      </c>
      <c r="AI10" s="57">
        <v>0.15</v>
      </c>
      <c r="AJ10" s="57">
        <v>0.12</v>
      </c>
      <c r="AK10" s="57">
        <v>0.19</v>
      </c>
      <c r="AL10" s="57">
        <v>0.13</v>
      </c>
      <c r="AM10" s="57">
        <v>0.12</v>
      </c>
      <c r="AN10" s="59">
        <v>0.15</v>
      </c>
      <c r="AO10" s="24">
        <v>0.24</v>
      </c>
      <c r="AP10" s="59">
        <v>1</v>
      </c>
      <c r="AQ10" s="26">
        <v>0.025</v>
      </c>
      <c r="AR10" s="26">
        <v>0.209</v>
      </c>
      <c r="AS10" s="26">
        <v>0.128</v>
      </c>
      <c r="AT10" s="57">
        <v>0.5</v>
      </c>
      <c r="AU10" s="57"/>
      <c r="AV10" s="57">
        <v>6.52</v>
      </c>
      <c r="AW10" s="57">
        <v>6.67</v>
      </c>
      <c r="AX10" s="57">
        <v>11.34</v>
      </c>
      <c r="AY10" s="57">
        <v>8.51</v>
      </c>
      <c r="AZ10" s="57">
        <v>6.26</v>
      </c>
      <c r="BA10" s="26">
        <v>7.817</v>
      </c>
      <c r="BB10" s="26">
        <v>7.683</v>
      </c>
      <c r="BC10" s="26">
        <v>4.93</v>
      </c>
      <c r="BD10" s="26">
        <v>5.102</v>
      </c>
      <c r="BE10" s="26">
        <v>5.1</v>
      </c>
      <c r="BF10" s="57"/>
    </row>
    <row r="11" spans="1:58" s="58" customFormat="1" ht="14.25" customHeight="1">
      <c r="A11" s="57" t="s">
        <v>60</v>
      </c>
      <c r="B11" s="57">
        <v>0.04</v>
      </c>
      <c r="C11" s="24">
        <v>0.03</v>
      </c>
      <c r="D11" s="59">
        <v>0.04</v>
      </c>
      <c r="E11" s="59">
        <v>0.07</v>
      </c>
      <c r="F11" s="57">
        <v>0.03</v>
      </c>
      <c r="G11" s="57">
        <v>0.04</v>
      </c>
      <c r="H11" s="59">
        <v>0.02</v>
      </c>
      <c r="I11" s="57">
        <v>0.01</v>
      </c>
      <c r="J11" s="59">
        <v>0.01</v>
      </c>
      <c r="K11" s="59">
        <v>0.01</v>
      </c>
      <c r="L11" s="59">
        <v>0.01</v>
      </c>
      <c r="M11" s="59">
        <v>0.01</v>
      </c>
      <c r="N11" s="57">
        <v>0.01</v>
      </c>
      <c r="O11" s="57">
        <v>0.04</v>
      </c>
      <c r="P11" s="57">
        <v>0.01</v>
      </c>
      <c r="Q11" s="57">
        <v>0.02</v>
      </c>
      <c r="R11" s="59">
        <v>0.02</v>
      </c>
      <c r="S11" s="59">
        <v>0.01</v>
      </c>
      <c r="T11" s="57">
        <v>0.01</v>
      </c>
      <c r="U11" s="57">
        <v>0.04</v>
      </c>
      <c r="V11" s="57">
        <v>0.01</v>
      </c>
      <c r="W11" s="57">
        <v>0.01</v>
      </c>
      <c r="X11" s="57">
        <v>0.03</v>
      </c>
      <c r="Y11" s="57">
        <v>0.07</v>
      </c>
      <c r="Z11" s="57">
        <v>0.04</v>
      </c>
      <c r="AA11" s="57">
        <v>0.05</v>
      </c>
      <c r="AB11" s="57">
        <v>0.04</v>
      </c>
      <c r="AC11" s="57">
        <v>0.05</v>
      </c>
      <c r="AD11" s="57">
        <v>0.02</v>
      </c>
      <c r="AE11" s="57">
        <v>0.06</v>
      </c>
      <c r="AF11" s="57">
        <v>0.06</v>
      </c>
      <c r="AG11" s="57">
        <v>0.02</v>
      </c>
      <c r="AH11" s="57">
        <v>0.05</v>
      </c>
      <c r="AI11" s="57">
        <v>0.06</v>
      </c>
      <c r="AJ11" s="57">
        <v>0.06</v>
      </c>
      <c r="AK11" s="57">
        <v>0.06</v>
      </c>
      <c r="AL11" s="57">
        <v>0.05</v>
      </c>
      <c r="AM11" s="57">
        <v>0.05</v>
      </c>
      <c r="AN11" s="59">
        <v>0.03</v>
      </c>
      <c r="AO11" s="24">
        <v>0.02</v>
      </c>
      <c r="AP11" s="59">
        <v>0.02</v>
      </c>
      <c r="AQ11" s="26">
        <v>0.033</v>
      </c>
      <c r="AR11" s="26">
        <v>0.024</v>
      </c>
      <c r="AS11" s="26">
        <v>0.049</v>
      </c>
      <c r="AT11" s="57">
        <v>0.02</v>
      </c>
      <c r="AU11" s="57"/>
      <c r="AV11" s="57">
        <v>0.22</v>
      </c>
      <c r="AW11" s="57">
        <v>0.23</v>
      </c>
      <c r="AX11" s="57">
        <v>0.18</v>
      </c>
      <c r="AY11" s="57">
        <v>0.17</v>
      </c>
      <c r="AZ11" s="57">
        <v>0.21</v>
      </c>
      <c r="BA11" s="26">
        <v>0.17</v>
      </c>
      <c r="BB11" s="26">
        <v>0.169</v>
      </c>
      <c r="BC11" s="26">
        <v>0.196</v>
      </c>
      <c r="BD11" s="26">
        <v>0.206</v>
      </c>
      <c r="BE11" s="26">
        <v>0.18</v>
      </c>
      <c r="BF11" s="57"/>
    </row>
    <row r="12" spans="1:58" s="58" customFormat="1" ht="14.25" customHeight="1">
      <c r="A12" s="57" t="s">
        <v>61</v>
      </c>
      <c r="B12" s="57">
        <v>2.88</v>
      </c>
      <c r="C12" s="24">
        <v>2.93</v>
      </c>
      <c r="D12" s="59">
        <v>2.89</v>
      </c>
      <c r="E12" s="59">
        <v>3.52</v>
      </c>
      <c r="F12" s="57">
        <v>3.89</v>
      </c>
      <c r="G12" s="57">
        <v>2.62</v>
      </c>
      <c r="H12" s="59">
        <v>2.99</v>
      </c>
      <c r="I12" s="57">
        <v>4.62</v>
      </c>
      <c r="J12" s="59">
        <v>3.44</v>
      </c>
      <c r="K12" s="59">
        <v>4.04</v>
      </c>
      <c r="L12" s="59">
        <v>4.65</v>
      </c>
      <c r="M12" s="59">
        <v>4.59</v>
      </c>
      <c r="N12" s="57">
        <v>3.74</v>
      </c>
      <c r="O12" s="57">
        <v>3.05</v>
      </c>
      <c r="P12" s="57">
        <v>2.3</v>
      </c>
      <c r="Q12" s="57">
        <v>3.8</v>
      </c>
      <c r="R12" s="59">
        <v>3.89</v>
      </c>
      <c r="S12" s="59">
        <v>5.46</v>
      </c>
      <c r="T12" s="57">
        <v>6.32</v>
      </c>
      <c r="U12" s="57">
        <v>3.82</v>
      </c>
      <c r="V12" s="57">
        <v>6.69</v>
      </c>
      <c r="W12" s="57">
        <v>4.88</v>
      </c>
      <c r="X12" s="57">
        <v>3.25</v>
      </c>
      <c r="Y12" s="57">
        <v>2.81</v>
      </c>
      <c r="Z12" s="57">
        <v>3.47</v>
      </c>
      <c r="AA12" s="57">
        <v>3.07</v>
      </c>
      <c r="AB12" s="57">
        <v>3.15</v>
      </c>
      <c r="AC12" s="57">
        <v>3.38</v>
      </c>
      <c r="AD12" s="57">
        <v>3.5</v>
      </c>
      <c r="AE12" s="57">
        <v>3.02</v>
      </c>
      <c r="AF12" s="57">
        <v>3.17</v>
      </c>
      <c r="AG12" s="57">
        <v>3.1</v>
      </c>
      <c r="AH12" s="57">
        <v>3.45</v>
      </c>
      <c r="AI12" s="57">
        <v>3.36</v>
      </c>
      <c r="AJ12" s="57">
        <v>3.37</v>
      </c>
      <c r="AK12" s="57">
        <v>3.16</v>
      </c>
      <c r="AL12" s="57">
        <v>3.55</v>
      </c>
      <c r="AM12" s="57">
        <v>3.53</v>
      </c>
      <c r="AN12" s="59">
        <v>3.9</v>
      </c>
      <c r="AO12" s="24">
        <v>4.97</v>
      </c>
      <c r="AP12" s="59">
        <v>5.24</v>
      </c>
      <c r="AQ12" s="26">
        <v>3.649</v>
      </c>
      <c r="AR12" s="26">
        <v>3.476</v>
      </c>
      <c r="AS12" s="26">
        <v>4.033</v>
      </c>
      <c r="AT12" s="57">
        <v>2.53</v>
      </c>
      <c r="AU12" s="57"/>
      <c r="AV12" s="57">
        <v>3.31</v>
      </c>
      <c r="AW12" s="57">
        <v>2.49</v>
      </c>
      <c r="AX12" s="57">
        <v>2.25</v>
      </c>
      <c r="AY12" s="57">
        <v>2.64</v>
      </c>
      <c r="AZ12" s="57">
        <v>2.44</v>
      </c>
      <c r="BA12" s="26">
        <v>2.912</v>
      </c>
      <c r="BB12" s="26">
        <v>3.028</v>
      </c>
      <c r="BC12" s="26">
        <v>2.007</v>
      </c>
      <c r="BD12" s="26">
        <v>1.748</v>
      </c>
      <c r="BE12" s="26">
        <v>2.002</v>
      </c>
      <c r="BF12" s="57"/>
    </row>
    <row r="13" spans="1:58" s="58" customFormat="1" ht="12.75">
      <c r="A13" s="57" t="s">
        <v>62</v>
      </c>
      <c r="B13" s="57">
        <v>0.03</v>
      </c>
      <c r="C13" s="24">
        <v>0.02</v>
      </c>
      <c r="D13" s="59">
        <v>0.02</v>
      </c>
      <c r="E13" s="59">
        <v>0.02</v>
      </c>
      <c r="F13" s="57">
        <v>0.03</v>
      </c>
      <c r="G13" s="57">
        <v>0.03</v>
      </c>
      <c r="H13" s="59">
        <v>0.02</v>
      </c>
      <c r="I13" s="57">
        <v>0.03</v>
      </c>
      <c r="J13" s="59">
        <v>0.02</v>
      </c>
      <c r="K13" s="59">
        <v>0.02</v>
      </c>
      <c r="L13" s="59">
        <v>0.03</v>
      </c>
      <c r="M13" s="59">
        <v>0.02</v>
      </c>
      <c r="N13" s="57">
        <v>0.02</v>
      </c>
      <c r="O13" s="57">
        <v>0.02</v>
      </c>
      <c r="P13" s="57">
        <v>0.06</v>
      </c>
      <c r="Q13" s="57">
        <v>0.02</v>
      </c>
      <c r="R13" s="59">
        <v>0.03</v>
      </c>
      <c r="S13" s="59">
        <v>0.05</v>
      </c>
      <c r="T13" s="57">
        <v>0.01</v>
      </c>
      <c r="U13" s="57">
        <v>0.02</v>
      </c>
      <c r="V13" s="57">
        <v>0.01</v>
      </c>
      <c r="W13" s="57">
        <v>0.03</v>
      </c>
      <c r="X13" s="57">
        <v>0.01</v>
      </c>
      <c r="Y13" s="57">
        <v>0.03</v>
      </c>
      <c r="Z13" s="57">
        <v>0.03</v>
      </c>
      <c r="AA13" s="57">
        <v>0.03</v>
      </c>
      <c r="AB13" s="57">
        <v>0.02</v>
      </c>
      <c r="AC13" s="57">
        <v>0.03</v>
      </c>
      <c r="AD13" s="57">
        <v>0.02</v>
      </c>
      <c r="AE13" s="57">
        <v>0.03</v>
      </c>
      <c r="AF13" s="57">
        <v>0.04</v>
      </c>
      <c r="AG13" s="57">
        <v>0.03</v>
      </c>
      <c r="AH13" s="57">
        <v>0.02</v>
      </c>
      <c r="AI13" s="57">
        <v>0.02</v>
      </c>
      <c r="AJ13" s="57">
        <v>0.03</v>
      </c>
      <c r="AK13" s="57">
        <v>0.03</v>
      </c>
      <c r="AL13" s="57">
        <v>0.04</v>
      </c>
      <c r="AM13" s="57">
        <v>0.03</v>
      </c>
      <c r="AN13" s="59">
        <v>0.02</v>
      </c>
      <c r="AO13" s="24">
        <v>0.03</v>
      </c>
      <c r="AP13" s="59">
        <v>0.03</v>
      </c>
      <c r="AQ13" s="26">
        <v>0.02</v>
      </c>
      <c r="AR13" s="26">
        <v>0.043</v>
      </c>
      <c r="AS13" s="26">
        <v>0.044</v>
      </c>
      <c r="AT13" s="57">
        <v>0.05</v>
      </c>
      <c r="AU13" s="57"/>
      <c r="AV13" s="57">
        <v>0.14</v>
      </c>
      <c r="AW13" s="57">
        <v>0.15</v>
      </c>
      <c r="AX13" s="57">
        <v>0.07</v>
      </c>
      <c r="AY13" s="57">
        <v>0.07</v>
      </c>
      <c r="AZ13" s="57">
        <v>0.1</v>
      </c>
      <c r="BA13" s="26">
        <v>0.136</v>
      </c>
      <c r="BB13" s="26">
        <v>0.133</v>
      </c>
      <c r="BC13" s="26">
        <v>0.161</v>
      </c>
      <c r="BD13" s="26">
        <v>0.159</v>
      </c>
      <c r="BE13" s="26">
        <v>0.196</v>
      </c>
      <c r="BF13" s="57"/>
    </row>
    <row r="14" spans="1:58" s="58" customFormat="1" ht="12.75">
      <c r="A14" s="57" t="s">
        <v>63</v>
      </c>
      <c r="B14" s="57">
        <v>0.27</v>
      </c>
      <c r="C14" s="24">
        <v>0.24</v>
      </c>
      <c r="D14" s="59">
        <v>0.27</v>
      </c>
      <c r="E14" s="59">
        <v>0.04</v>
      </c>
      <c r="F14" s="57">
        <v>0.04</v>
      </c>
      <c r="G14" s="57">
        <v>0.28</v>
      </c>
      <c r="H14" s="59">
        <v>0.27</v>
      </c>
      <c r="I14" s="57">
        <v>0.27</v>
      </c>
      <c r="J14" s="59">
        <v>0.27</v>
      </c>
      <c r="K14" s="59">
        <v>0.28</v>
      </c>
      <c r="L14" s="59">
        <v>0.3</v>
      </c>
      <c r="M14" s="59">
        <v>0.27</v>
      </c>
      <c r="N14" s="57">
        <v>0.26</v>
      </c>
      <c r="O14" s="57">
        <v>0.22</v>
      </c>
      <c r="P14" s="57">
        <v>0.4</v>
      </c>
      <c r="Q14" s="57">
        <v>0.25</v>
      </c>
      <c r="R14" s="59">
        <v>0.28</v>
      </c>
      <c r="S14" s="59">
        <v>0.28</v>
      </c>
      <c r="T14" s="57">
        <v>0.27</v>
      </c>
      <c r="U14" s="57">
        <v>0.25</v>
      </c>
      <c r="V14" s="57">
        <v>0.13</v>
      </c>
      <c r="W14" s="57">
        <v>0.26</v>
      </c>
      <c r="X14" s="57">
        <v>0.12</v>
      </c>
      <c r="Y14" s="57">
        <v>0.29</v>
      </c>
      <c r="Z14" s="57">
        <v>0.28</v>
      </c>
      <c r="AA14" s="57">
        <v>0.26</v>
      </c>
      <c r="AB14" s="57">
        <v>0.19</v>
      </c>
      <c r="AC14" s="57">
        <v>0.26</v>
      </c>
      <c r="AD14" s="57">
        <v>0.3</v>
      </c>
      <c r="AE14" s="57">
        <v>0.33</v>
      </c>
      <c r="AF14" s="57">
        <v>0.36</v>
      </c>
      <c r="AG14" s="57">
        <v>0.28</v>
      </c>
      <c r="AH14" s="57">
        <v>0.26</v>
      </c>
      <c r="AI14" s="57">
        <v>0.29</v>
      </c>
      <c r="AJ14" s="57">
        <v>0.28</v>
      </c>
      <c r="AK14" s="57">
        <v>0.33</v>
      </c>
      <c r="AL14" s="57">
        <v>0.32</v>
      </c>
      <c r="AM14" s="57">
        <v>0.32</v>
      </c>
      <c r="AN14" s="59">
        <v>0.28</v>
      </c>
      <c r="AO14" s="24">
        <v>0.18</v>
      </c>
      <c r="AP14" s="59">
        <v>0.03</v>
      </c>
      <c r="AQ14" s="26">
        <v>0.262</v>
      </c>
      <c r="AR14" s="26">
        <v>0.185</v>
      </c>
      <c r="AS14" s="26">
        <v>0.428</v>
      </c>
      <c r="AT14" s="57">
        <v>0.27</v>
      </c>
      <c r="AU14" s="57"/>
      <c r="AV14" s="57">
        <v>1.68</v>
      </c>
      <c r="AW14" s="57">
        <v>1.5</v>
      </c>
      <c r="AX14" s="57">
        <v>0.8</v>
      </c>
      <c r="AY14" s="57">
        <v>0.96</v>
      </c>
      <c r="AZ14" s="57">
        <v>1.27</v>
      </c>
      <c r="BA14" s="26">
        <v>1.548</v>
      </c>
      <c r="BB14" s="26">
        <v>1.501</v>
      </c>
      <c r="BC14" s="26">
        <v>1.813</v>
      </c>
      <c r="BD14" s="26">
        <v>1.884</v>
      </c>
      <c r="BE14" s="26">
        <v>2.044</v>
      </c>
      <c r="BF14" s="57"/>
    </row>
    <row r="15" spans="1:58" s="58" customFormat="1" ht="12.75">
      <c r="A15" s="57" t="s">
        <v>64</v>
      </c>
      <c r="B15" s="57">
        <v>0.17</v>
      </c>
      <c r="C15" s="24">
        <v>0.26</v>
      </c>
      <c r="D15" s="59">
        <v>0.26</v>
      </c>
      <c r="E15" s="59">
        <v>0.17</v>
      </c>
      <c r="F15" s="57">
        <v>0.26</v>
      </c>
      <c r="G15" s="57">
        <v>0.26</v>
      </c>
      <c r="H15" s="59">
        <v>0.09</v>
      </c>
      <c r="I15" s="57">
        <v>0.26</v>
      </c>
      <c r="J15" s="59">
        <v>0.17</v>
      </c>
      <c r="K15" s="59">
        <v>0.09</v>
      </c>
      <c r="L15" s="59">
        <v>0.17</v>
      </c>
      <c r="M15" s="59">
        <v>0.17</v>
      </c>
      <c r="N15" s="57">
        <v>0.09</v>
      </c>
      <c r="O15" s="57">
        <v>0.26</v>
      </c>
      <c r="P15" s="57">
        <v>0.09</v>
      </c>
      <c r="Q15" s="57">
        <v>0.26</v>
      </c>
      <c r="R15" s="59">
        <v>0.09</v>
      </c>
      <c r="S15" s="59">
        <v>0.34</v>
      </c>
      <c r="T15" s="57">
        <v>0.26</v>
      </c>
      <c r="U15" s="57">
        <v>0.09</v>
      </c>
      <c r="V15" s="57">
        <v>0.26</v>
      </c>
      <c r="W15" s="57">
        <v>0.09</v>
      </c>
      <c r="X15" s="57">
        <v>0.17</v>
      </c>
      <c r="Y15" s="57">
        <v>0.17</v>
      </c>
      <c r="Z15" s="57">
        <v>0.26</v>
      </c>
      <c r="AA15" s="57">
        <v>0.26</v>
      </c>
      <c r="AB15" s="57">
        <v>0.26</v>
      </c>
      <c r="AC15" s="57">
        <v>0.26</v>
      </c>
      <c r="AD15" s="57">
        <v>0.26</v>
      </c>
      <c r="AE15" s="57">
        <v>0.17</v>
      </c>
      <c r="AF15" s="57">
        <v>0.17</v>
      </c>
      <c r="AG15" s="57">
        <v>0.34</v>
      </c>
      <c r="AH15" s="57">
        <v>0.17</v>
      </c>
      <c r="AI15" s="57">
        <v>0.17</v>
      </c>
      <c r="AJ15" s="57">
        <v>0.17</v>
      </c>
      <c r="AK15" s="57">
        <v>0.26</v>
      </c>
      <c r="AL15" s="57">
        <v>0.17</v>
      </c>
      <c r="AM15" s="57">
        <v>0.09</v>
      </c>
      <c r="AN15" s="59">
        <v>0.44</v>
      </c>
      <c r="AO15" s="24">
        <v>0.11</v>
      </c>
      <c r="AP15" s="59">
        <v>0.09</v>
      </c>
      <c r="AQ15" s="26"/>
      <c r="AR15" s="26"/>
      <c r="AS15" s="26"/>
      <c r="AT15" s="57">
        <v>0.43</v>
      </c>
      <c r="AU15" s="57"/>
      <c r="AV15" s="57">
        <v>0.43</v>
      </c>
      <c r="AW15" s="57">
        <v>0.77</v>
      </c>
      <c r="AX15" s="57">
        <v>0.26</v>
      </c>
      <c r="AY15" s="57">
        <v>0.26</v>
      </c>
      <c r="AZ15" s="57">
        <v>0.34</v>
      </c>
      <c r="BA15" s="26"/>
      <c r="BB15" s="26"/>
      <c r="BC15" s="26"/>
      <c r="BD15" s="26"/>
      <c r="BE15" s="26"/>
      <c r="BF15" s="57"/>
    </row>
    <row r="16" spans="1:58" s="58" customFormat="1" ht="12.75">
      <c r="A16" s="57" t="s">
        <v>65</v>
      </c>
      <c r="B16" s="57">
        <v>0.68</v>
      </c>
      <c r="C16" s="24">
        <v>0.8</v>
      </c>
      <c r="D16" s="59">
        <v>0.72</v>
      </c>
      <c r="E16" s="59">
        <v>0.6</v>
      </c>
      <c r="F16" s="57">
        <v>0.36</v>
      </c>
      <c r="G16" s="57">
        <v>0.65</v>
      </c>
      <c r="H16" s="59">
        <v>0.66</v>
      </c>
      <c r="I16" s="57">
        <v>0.47</v>
      </c>
      <c r="J16" s="59">
        <v>0.53</v>
      </c>
      <c r="K16" s="59">
        <v>0.48</v>
      </c>
      <c r="L16" s="59">
        <v>0.44</v>
      </c>
      <c r="M16" s="59">
        <v>0.51</v>
      </c>
      <c r="N16" s="57">
        <v>0.55</v>
      </c>
      <c r="O16" s="57">
        <v>0.58</v>
      </c>
      <c r="P16" s="57">
        <v>0.48</v>
      </c>
      <c r="Q16" s="57">
        <v>0.43</v>
      </c>
      <c r="R16" s="59">
        <v>1.13</v>
      </c>
      <c r="S16" s="59">
        <v>0.94</v>
      </c>
      <c r="T16" s="57">
        <v>0.54</v>
      </c>
      <c r="U16" s="57">
        <v>0.43</v>
      </c>
      <c r="V16" s="57">
        <v>0.7</v>
      </c>
      <c r="W16" s="57">
        <v>0.22</v>
      </c>
      <c r="X16" s="57">
        <v>0.51</v>
      </c>
      <c r="Y16" s="57">
        <v>0.69</v>
      </c>
      <c r="Z16" s="57">
        <v>0.47</v>
      </c>
      <c r="AA16" s="57">
        <v>0.47</v>
      </c>
      <c r="AB16" s="57">
        <v>0.41</v>
      </c>
      <c r="AC16" s="57">
        <v>0.56</v>
      </c>
      <c r="AD16" s="57">
        <v>0.48</v>
      </c>
      <c r="AE16" s="57">
        <v>0.4</v>
      </c>
      <c r="AF16" s="57">
        <v>0.59</v>
      </c>
      <c r="AG16" s="57">
        <v>0.49</v>
      </c>
      <c r="AH16" s="57">
        <v>0.44</v>
      </c>
      <c r="AI16" s="57">
        <v>0.52</v>
      </c>
      <c r="AJ16" s="57">
        <v>0.41</v>
      </c>
      <c r="AK16" s="57">
        <v>0.43</v>
      </c>
      <c r="AL16" s="57">
        <v>0.46</v>
      </c>
      <c r="AM16" s="57">
        <v>0.43</v>
      </c>
      <c r="AN16" s="59">
        <v>0.42</v>
      </c>
      <c r="AO16" s="24">
        <v>0.12</v>
      </c>
      <c r="AP16" s="59">
        <v>0.2</v>
      </c>
      <c r="AQ16" s="26"/>
      <c r="AR16" s="26"/>
      <c r="AS16" s="26"/>
      <c r="AT16" s="57">
        <v>0.7</v>
      </c>
      <c r="AU16" s="57"/>
      <c r="AV16" s="57">
        <v>0.88</v>
      </c>
      <c r="AW16" s="57">
        <v>0.5</v>
      </c>
      <c r="AX16" s="57">
        <v>0.51</v>
      </c>
      <c r="AY16" s="57">
        <v>0.52</v>
      </c>
      <c r="AZ16" s="57">
        <v>1.18</v>
      </c>
      <c r="BA16" s="26"/>
      <c r="BB16" s="26"/>
      <c r="BC16" s="26"/>
      <c r="BD16" s="26"/>
      <c r="BE16" s="26"/>
      <c r="BF16" s="57"/>
    </row>
    <row r="17" spans="1:58" s="58" customFormat="1" ht="12.75">
      <c r="A17" s="57" t="s">
        <v>66</v>
      </c>
      <c r="B17" s="57">
        <v>0.59</v>
      </c>
      <c r="C17" s="24">
        <v>0.61</v>
      </c>
      <c r="D17" s="59">
        <v>0.25</v>
      </c>
      <c r="E17" s="59">
        <v>0.27</v>
      </c>
      <c r="F17" s="57">
        <v>0.39</v>
      </c>
      <c r="G17" s="57">
        <v>0.6</v>
      </c>
      <c r="H17" s="59">
        <v>0.42</v>
      </c>
      <c r="I17" s="57">
        <v>0.6</v>
      </c>
      <c r="J17" s="59">
        <v>0.31</v>
      </c>
      <c r="K17" s="59">
        <v>0.71</v>
      </c>
      <c r="L17" s="59">
        <v>0.37</v>
      </c>
      <c r="M17" s="59">
        <v>0.21</v>
      </c>
      <c r="N17" s="57">
        <v>0.71</v>
      </c>
      <c r="O17" s="57">
        <v>0.94</v>
      </c>
      <c r="P17" s="57">
        <v>0.44</v>
      </c>
      <c r="Q17" s="57">
        <v>0.65</v>
      </c>
      <c r="R17" s="59">
        <v>0.35</v>
      </c>
      <c r="S17" s="59">
        <v>0.99</v>
      </c>
      <c r="T17" s="57">
        <v>0.61</v>
      </c>
      <c r="U17" s="57">
        <v>0.26</v>
      </c>
      <c r="V17" s="57">
        <v>0.31</v>
      </c>
      <c r="W17" s="57">
        <v>0.17</v>
      </c>
      <c r="X17" s="57">
        <v>0.19</v>
      </c>
      <c r="Y17" s="57">
        <v>0.25</v>
      </c>
      <c r="Z17" s="57">
        <v>0.38</v>
      </c>
      <c r="AA17" s="57">
        <v>0.35</v>
      </c>
      <c r="AB17" s="57">
        <v>0.29</v>
      </c>
      <c r="AC17" s="57">
        <v>0.39</v>
      </c>
      <c r="AD17" s="57">
        <v>0.28</v>
      </c>
      <c r="AE17" s="57">
        <v>0.4</v>
      </c>
      <c r="AF17" s="57">
        <v>0.36</v>
      </c>
      <c r="AG17" s="57">
        <v>0.41</v>
      </c>
      <c r="AH17" s="57">
        <v>0.39</v>
      </c>
      <c r="AI17" s="57">
        <v>0.27</v>
      </c>
      <c r="AJ17" s="57">
        <v>0.16</v>
      </c>
      <c r="AK17" s="57">
        <v>0.18</v>
      </c>
      <c r="AL17" s="57">
        <v>0.15</v>
      </c>
      <c r="AM17" s="57">
        <v>0.09</v>
      </c>
      <c r="AN17" s="59">
        <v>0.35</v>
      </c>
      <c r="AO17" s="24">
        <v>0.28</v>
      </c>
      <c r="AP17" s="59">
        <v>0.29</v>
      </c>
      <c r="AQ17" s="26">
        <v>0.677</v>
      </c>
      <c r="AR17" s="26">
        <v>0.778</v>
      </c>
      <c r="AS17" s="26">
        <v>0.623</v>
      </c>
      <c r="AT17" s="57">
        <v>1.06</v>
      </c>
      <c r="AU17" s="57"/>
      <c r="AV17" s="57">
        <v>0.94</v>
      </c>
      <c r="AW17" s="57">
        <v>0.62</v>
      </c>
      <c r="AX17" s="57">
        <v>1.07</v>
      </c>
      <c r="AY17" s="57">
        <v>0.81</v>
      </c>
      <c r="AZ17" s="57">
        <v>1.22</v>
      </c>
      <c r="BA17" s="26">
        <v>1.419</v>
      </c>
      <c r="BB17" s="26">
        <v>1.241</v>
      </c>
      <c r="BC17" s="26">
        <v>0.86</v>
      </c>
      <c r="BD17" s="26">
        <v>1.169</v>
      </c>
      <c r="BE17" s="26">
        <v>1.317</v>
      </c>
      <c r="BF17" s="57"/>
    </row>
    <row r="18" spans="1:58" s="58" customFormat="1" ht="12.75">
      <c r="A18" s="57" t="s">
        <v>67</v>
      </c>
      <c r="B18" s="57">
        <v>3.93</v>
      </c>
      <c r="C18" s="24">
        <v>4.27</v>
      </c>
      <c r="D18" s="59">
        <v>3.84</v>
      </c>
      <c r="E18" s="59">
        <v>2.9</v>
      </c>
      <c r="F18" s="57">
        <v>2.75</v>
      </c>
      <c r="G18" s="57">
        <v>4.16</v>
      </c>
      <c r="H18" s="59">
        <v>2.97</v>
      </c>
      <c r="I18" s="57">
        <v>1.49</v>
      </c>
      <c r="J18" s="59">
        <v>1.51</v>
      </c>
      <c r="K18" s="59">
        <v>1.86</v>
      </c>
      <c r="L18" s="59">
        <v>1.58</v>
      </c>
      <c r="M18" s="59">
        <v>1.67</v>
      </c>
      <c r="N18" s="57">
        <v>4.19</v>
      </c>
      <c r="O18" s="57">
        <v>5.8</v>
      </c>
      <c r="P18" s="57">
        <v>2.4</v>
      </c>
      <c r="Q18" s="57">
        <v>2.8</v>
      </c>
      <c r="R18" s="59">
        <v>2.93</v>
      </c>
      <c r="S18" s="59">
        <v>1.66</v>
      </c>
      <c r="T18" s="57">
        <v>1.62</v>
      </c>
      <c r="U18" s="57">
        <v>2.85</v>
      </c>
      <c r="V18" s="57">
        <v>2.33</v>
      </c>
      <c r="W18" s="57">
        <v>0.93</v>
      </c>
      <c r="X18" s="57">
        <v>2.93</v>
      </c>
      <c r="Y18" s="57">
        <v>11</v>
      </c>
      <c r="Z18" s="57">
        <v>7.62</v>
      </c>
      <c r="AA18" s="57">
        <v>7.25</v>
      </c>
      <c r="AB18" s="57">
        <v>8.71</v>
      </c>
      <c r="AC18" s="57">
        <v>3.14</v>
      </c>
      <c r="AD18" s="57">
        <v>2.74</v>
      </c>
      <c r="AE18" s="57">
        <v>3.36</v>
      </c>
      <c r="AF18" s="57">
        <v>2.09</v>
      </c>
      <c r="AG18" s="57">
        <v>3.92</v>
      </c>
      <c r="AH18" s="57">
        <v>3.11</v>
      </c>
      <c r="AI18" s="57">
        <v>2.25</v>
      </c>
      <c r="AJ18" s="57">
        <v>1.39</v>
      </c>
      <c r="AK18" s="57">
        <v>2.66</v>
      </c>
      <c r="AL18" s="57">
        <v>1.21</v>
      </c>
      <c r="AM18" s="57">
        <v>1.1</v>
      </c>
      <c r="AN18" s="59">
        <v>2.04</v>
      </c>
      <c r="AO18" s="24">
        <v>4.16</v>
      </c>
      <c r="AP18" s="59">
        <v>2.8</v>
      </c>
      <c r="AQ18" s="26">
        <v>0.9643367999999999</v>
      </c>
      <c r="AR18" s="26">
        <v>2.6571487499999997</v>
      </c>
      <c r="AS18" s="26">
        <v>4.37466195</v>
      </c>
      <c r="AT18" s="57">
        <v>11.7</v>
      </c>
      <c r="AU18" s="57"/>
      <c r="AV18" s="57">
        <v>27</v>
      </c>
      <c r="AW18" s="57">
        <v>9.85</v>
      </c>
      <c r="AX18" s="57">
        <v>11.6</v>
      </c>
      <c r="AY18" s="57">
        <v>14.3</v>
      </c>
      <c r="AZ18" s="57">
        <v>5.13</v>
      </c>
      <c r="BA18" s="26">
        <v>14.91489705</v>
      </c>
      <c r="BB18" s="26">
        <v>15.040379399999999</v>
      </c>
      <c r="BC18" s="26">
        <v>9.65028435</v>
      </c>
      <c r="BD18" s="26">
        <v>11.178797699999999</v>
      </c>
      <c r="BE18" s="26">
        <v>13.20246525</v>
      </c>
      <c r="BF18" s="57"/>
    </row>
    <row r="19" spans="1:58" s="58" customFormat="1" ht="12.75">
      <c r="A19" s="57" t="s">
        <v>68</v>
      </c>
      <c r="B19" s="57">
        <v>1.9</v>
      </c>
      <c r="C19" s="24">
        <v>2.74</v>
      </c>
      <c r="D19" s="59">
        <v>1.84</v>
      </c>
      <c r="E19" s="59">
        <v>3.9</v>
      </c>
      <c r="F19" s="57">
        <v>5.21</v>
      </c>
      <c r="G19" s="57">
        <v>2.99</v>
      </c>
      <c r="H19" s="59">
        <v>2</v>
      </c>
      <c r="I19" s="57">
        <v>1.67</v>
      </c>
      <c r="J19" s="59">
        <v>2.2</v>
      </c>
      <c r="K19" s="59">
        <v>1.43</v>
      </c>
      <c r="L19" s="59">
        <v>1.5</v>
      </c>
      <c r="M19" s="59">
        <v>1.59</v>
      </c>
      <c r="N19" s="57">
        <v>1.85</v>
      </c>
      <c r="O19" s="57">
        <v>3.06</v>
      </c>
      <c r="P19" s="57">
        <v>0.5</v>
      </c>
      <c r="Q19" s="57">
        <v>2.39</v>
      </c>
      <c r="R19" s="59">
        <v>2.31</v>
      </c>
      <c r="S19" s="59">
        <v>2.69</v>
      </c>
      <c r="T19" s="57">
        <v>1.85</v>
      </c>
      <c r="U19" s="57">
        <v>2.79</v>
      </c>
      <c r="V19" s="57">
        <v>3.61</v>
      </c>
      <c r="W19" s="57">
        <v>2.63</v>
      </c>
      <c r="X19" s="57">
        <v>2.85</v>
      </c>
      <c r="Y19" s="57">
        <v>2.03</v>
      </c>
      <c r="Z19" s="57">
        <v>2.12</v>
      </c>
      <c r="AA19" s="57">
        <v>2.03</v>
      </c>
      <c r="AB19" s="57">
        <v>2.09</v>
      </c>
      <c r="AC19" s="57">
        <v>2.35</v>
      </c>
      <c r="AD19" s="57">
        <v>3.98</v>
      </c>
      <c r="AE19" s="57">
        <v>1.07</v>
      </c>
      <c r="AF19" s="57">
        <v>1.32</v>
      </c>
      <c r="AG19" s="57">
        <v>1.38</v>
      </c>
      <c r="AH19" s="57">
        <v>2.29</v>
      </c>
      <c r="AI19" s="57">
        <v>2.16</v>
      </c>
      <c r="AJ19" s="57">
        <v>2.02</v>
      </c>
      <c r="AK19" s="57">
        <v>2.3</v>
      </c>
      <c r="AL19" s="57">
        <v>2.19</v>
      </c>
      <c r="AM19" s="57">
        <v>2.19</v>
      </c>
      <c r="AN19" s="59">
        <v>2.63</v>
      </c>
      <c r="AO19" s="24">
        <v>1.95</v>
      </c>
      <c r="AP19" s="59">
        <v>3.68</v>
      </c>
      <c r="AQ19" s="26">
        <v>1.6289628000000003</v>
      </c>
      <c r="AR19" s="26">
        <v>3.4325784000000006</v>
      </c>
      <c r="AS19" s="26">
        <v>2.3034372</v>
      </c>
      <c r="AT19" s="57">
        <v>2.07</v>
      </c>
      <c r="AU19" s="57"/>
      <c r="AV19" s="57">
        <v>3.5</v>
      </c>
      <c r="AW19" s="57">
        <v>0.7</v>
      </c>
      <c r="AX19" s="57">
        <v>0.6</v>
      </c>
      <c r="AY19" s="57">
        <v>0.48</v>
      </c>
      <c r="AZ19" s="57">
        <v>0.86</v>
      </c>
      <c r="BA19" s="26">
        <v>1.1252088</v>
      </c>
      <c r="BB19" s="26">
        <v>1.1169372</v>
      </c>
      <c r="BC19" s="26">
        <v>0.9597768</v>
      </c>
      <c r="BD19" s="26">
        <v>1.072596</v>
      </c>
      <c r="BE19" s="26">
        <v>1.0240512000000002</v>
      </c>
      <c r="BF19" s="57"/>
    </row>
    <row r="20" spans="1:58" s="58" customFormat="1" ht="12.75">
      <c r="A20" s="57" t="s">
        <v>69</v>
      </c>
      <c r="B20" s="57">
        <v>0.93</v>
      </c>
      <c r="C20" s="57">
        <v>3.44</v>
      </c>
      <c r="D20" s="57">
        <v>1.52</v>
      </c>
      <c r="E20" s="57">
        <v>3.16</v>
      </c>
      <c r="F20" s="57">
        <v>0.78</v>
      </c>
      <c r="G20" s="57">
        <v>0.32</v>
      </c>
      <c r="H20" s="57">
        <v>0.94</v>
      </c>
      <c r="I20" s="57">
        <v>0.24</v>
      </c>
      <c r="J20" s="57">
        <v>2.07</v>
      </c>
      <c r="K20" s="57">
        <v>0.92</v>
      </c>
      <c r="L20" s="57">
        <v>3.02</v>
      </c>
      <c r="M20" s="57">
        <v>1.53</v>
      </c>
      <c r="N20" s="57">
        <v>0.24</v>
      </c>
      <c r="O20" s="57">
        <v>0.43</v>
      </c>
      <c r="P20" s="57">
        <v>20.7</v>
      </c>
      <c r="Q20" s="57">
        <v>0.35</v>
      </c>
      <c r="R20" s="57">
        <v>1.82</v>
      </c>
      <c r="S20" s="57">
        <v>0.91</v>
      </c>
      <c r="T20" s="57">
        <v>0.74</v>
      </c>
      <c r="U20" s="57">
        <v>0.26</v>
      </c>
      <c r="V20" s="57" t="s">
        <v>70</v>
      </c>
      <c r="W20" s="57">
        <v>0.24</v>
      </c>
      <c r="X20" s="57">
        <v>0.07</v>
      </c>
      <c r="Y20" s="57">
        <v>2.95</v>
      </c>
      <c r="Z20" s="57">
        <v>0.36</v>
      </c>
      <c r="AA20" s="57">
        <v>0.34</v>
      </c>
      <c r="AB20" s="57">
        <v>0.31</v>
      </c>
      <c r="AC20" s="57">
        <v>1.54</v>
      </c>
      <c r="AD20" s="57">
        <v>0.66</v>
      </c>
      <c r="AE20" s="57">
        <v>1.57</v>
      </c>
      <c r="AF20" s="57">
        <v>1.99</v>
      </c>
      <c r="AG20" s="57">
        <v>1.33</v>
      </c>
      <c r="AH20" s="57">
        <v>0.51</v>
      </c>
      <c r="AI20" s="57">
        <v>0.34</v>
      </c>
      <c r="AJ20" s="57">
        <v>0.73</v>
      </c>
      <c r="AK20" s="57">
        <v>0.72</v>
      </c>
      <c r="AL20" s="57">
        <v>0.62</v>
      </c>
      <c r="AM20" s="57">
        <v>0.47</v>
      </c>
      <c r="AN20" s="57">
        <v>2.21</v>
      </c>
      <c r="AO20" s="57">
        <v>0.82</v>
      </c>
      <c r="AP20" s="57">
        <v>1.15</v>
      </c>
      <c r="AQ20" s="26">
        <v>6.088</v>
      </c>
      <c r="AR20" s="26">
        <v>2.676</v>
      </c>
      <c r="AS20" s="26">
        <v>5.434</v>
      </c>
      <c r="AT20" s="57">
        <v>3.66</v>
      </c>
      <c r="AU20" s="57"/>
      <c r="AV20" s="57">
        <v>229</v>
      </c>
      <c r="AW20" s="57">
        <v>104</v>
      </c>
      <c r="AX20" s="57">
        <v>1070</v>
      </c>
      <c r="AY20" s="57">
        <v>165</v>
      </c>
      <c r="AZ20" s="57">
        <v>5.43</v>
      </c>
      <c r="BA20" s="26">
        <v>182.633</v>
      </c>
      <c r="BB20" s="26">
        <v>202.869</v>
      </c>
      <c r="BC20" s="26">
        <v>74.579</v>
      </c>
      <c r="BD20" s="26">
        <v>61.714</v>
      </c>
      <c r="BE20" s="26">
        <v>62.754</v>
      </c>
      <c r="BF20" s="57"/>
    </row>
    <row r="21" spans="1:58" s="58" customFormat="1" ht="12.75">
      <c r="A21" s="57" t="s">
        <v>71</v>
      </c>
      <c r="B21" s="57">
        <v>249</v>
      </c>
      <c r="C21" s="24">
        <v>242</v>
      </c>
      <c r="D21" s="59">
        <v>273</v>
      </c>
      <c r="E21" s="59">
        <v>480</v>
      </c>
      <c r="F21" s="57">
        <v>204</v>
      </c>
      <c r="G21" s="57">
        <v>264</v>
      </c>
      <c r="H21" s="59">
        <v>137</v>
      </c>
      <c r="I21" s="57">
        <v>43.9</v>
      </c>
      <c r="J21" s="59">
        <v>65.8</v>
      </c>
      <c r="K21" s="59">
        <v>76.4</v>
      </c>
      <c r="L21" s="59">
        <v>47.7</v>
      </c>
      <c r="M21" s="59">
        <v>65.9</v>
      </c>
      <c r="N21" s="57">
        <v>55.5</v>
      </c>
      <c r="O21" s="57">
        <v>312</v>
      </c>
      <c r="P21" s="57">
        <v>28</v>
      </c>
      <c r="Q21" s="57">
        <v>120</v>
      </c>
      <c r="R21" s="59">
        <v>157</v>
      </c>
      <c r="S21" s="59">
        <v>74.5</v>
      </c>
      <c r="T21" s="57">
        <v>63.3</v>
      </c>
      <c r="U21" s="57">
        <v>295</v>
      </c>
      <c r="V21" s="57">
        <v>28.7</v>
      </c>
      <c r="W21" s="57">
        <v>47.6</v>
      </c>
      <c r="X21" s="57">
        <v>79.3</v>
      </c>
      <c r="Y21" s="57">
        <v>533</v>
      </c>
      <c r="Z21" s="57">
        <v>318</v>
      </c>
      <c r="AA21" s="57">
        <v>333</v>
      </c>
      <c r="AB21" s="57">
        <v>277</v>
      </c>
      <c r="AC21" s="57">
        <v>390</v>
      </c>
      <c r="AD21" s="57">
        <v>149</v>
      </c>
      <c r="AE21" s="57">
        <v>474</v>
      </c>
      <c r="AF21" s="57">
        <v>468</v>
      </c>
      <c r="AG21" s="57">
        <v>151</v>
      </c>
      <c r="AH21" s="57">
        <v>364</v>
      </c>
      <c r="AI21" s="57">
        <v>447</v>
      </c>
      <c r="AJ21" s="57">
        <v>453</v>
      </c>
      <c r="AK21" s="57">
        <v>442</v>
      </c>
      <c r="AL21" s="57">
        <v>391</v>
      </c>
      <c r="AM21" s="57">
        <v>385</v>
      </c>
      <c r="AN21" s="59">
        <v>215</v>
      </c>
      <c r="AO21" s="24">
        <v>60.1</v>
      </c>
      <c r="AP21" s="59">
        <v>189</v>
      </c>
      <c r="AQ21" s="26">
        <v>233.8414299</v>
      </c>
      <c r="AR21" s="26">
        <v>158.2376904</v>
      </c>
      <c r="AS21" s="26">
        <v>309.88319160000003</v>
      </c>
      <c r="AT21" s="57">
        <v>109</v>
      </c>
      <c r="AU21" s="57"/>
      <c r="AV21" s="57">
        <v>1751</v>
      </c>
      <c r="AW21" s="57">
        <v>1841</v>
      </c>
      <c r="AX21" s="57">
        <v>1472</v>
      </c>
      <c r="AY21" s="57">
        <v>1321</v>
      </c>
      <c r="AZ21" s="57">
        <v>1688</v>
      </c>
      <c r="BA21" s="26">
        <v>1490.994036</v>
      </c>
      <c r="BB21" s="26">
        <v>1430.44338</v>
      </c>
      <c r="BC21" s="26">
        <v>1708.3659209999998</v>
      </c>
      <c r="BD21" s="26">
        <v>1823.564562</v>
      </c>
      <c r="BE21" s="26">
        <v>1525.678029</v>
      </c>
      <c r="BF21" s="57"/>
    </row>
    <row r="22" spans="1:58" s="58" customFormat="1" ht="12.75">
      <c r="A22" s="57" t="s">
        <v>72</v>
      </c>
      <c r="B22" s="57">
        <v>0.46</v>
      </c>
      <c r="C22" s="24">
        <v>0.57</v>
      </c>
      <c r="D22" s="59">
        <v>0.42</v>
      </c>
      <c r="E22" s="59">
        <v>0.26</v>
      </c>
      <c r="F22" s="57">
        <v>0.25</v>
      </c>
      <c r="G22" s="57">
        <v>0.61</v>
      </c>
      <c r="H22" s="59">
        <v>0.58</v>
      </c>
      <c r="I22" s="57">
        <v>0.58</v>
      </c>
      <c r="J22" s="59">
        <v>0.81</v>
      </c>
      <c r="K22" s="59">
        <v>0.66</v>
      </c>
      <c r="L22" s="59">
        <v>0.67</v>
      </c>
      <c r="M22" s="59">
        <v>1.38</v>
      </c>
      <c r="N22" s="57">
        <v>1.77</v>
      </c>
      <c r="O22" s="57">
        <v>0.5</v>
      </c>
      <c r="P22" s="57">
        <v>5.32</v>
      </c>
      <c r="Q22" s="57">
        <v>1.99</v>
      </c>
      <c r="R22" s="59">
        <v>1.15</v>
      </c>
      <c r="S22" s="59">
        <v>0.95</v>
      </c>
      <c r="T22" s="57">
        <v>3.12</v>
      </c>
      <c r="U22" s="57">
        <v>0.51</v>
      </c>
      <c r="V22" s="57">
        <v>5.82</v>
      </c>
      <c r="W22" s="57">
        <v>4.05</v>
      </c>
      <c r="X22" s="57">
        <v>0.23</v>
      </c>
      <c r="Y22" s="57">
        <v>1.13</v>
      </c>
      <c r="Z22" s="57">
        <v>0.96</v>
      </c>
      <c r="AA22" s="57">
        <v>0.93</v>
      </c>
      <c r="AB22" s="57">
        <v>0.51</v>
      </c>
      <c r="AC22" s="57">
        <v>0.84</v>
      </c>
      <c r="AD22" s="57">
        <v>1.12</v>
      </c>
      <c r="AE22" s="57">
        <v>1.36</v>
      </c>
      <c r="AF22" s="57">
        <v>1.24</v>
      </c>
      <c r="AG22" s="57">
        <v>0.91</v>
      </c>
      <c r="AH22" s="57">
        <v>0.63</v>
      </c>
      <c r="AI22" s="57">
        <v>4.92</v>
      </c>
      <c r="AJ22" s="57">
        <v>0.81</v>
      </c>
      <c r="AK22" s="57">
        <v>1.52</v>
      </c>
      <c r="AL22" s="57">
        <v>1.12</v>
      </c>
      <c r="AM22" s="57">
        <v>0.99</v>
      </c>
      <c r="AN22" s="59">
        <v>0.98</v>
      </c>
      <c r="AO22" s="24">
        <v>0.73</v>
      </c>
      <c r="AP22" s="59">
        <v>1.11</v>
      </c>
      <c r="AQ22" s="26">
        <v>1.2496027500000002</v>
      </c>
      <c r="AR22" s="26">
        <v>1.16375985</v>
      </c>
      <c r="AS22" s="26">
        <v>1.42071435</v>
      </c>
      <c r="AT22" s="57">
        <v>1.03</v>
      </c>
      <c r="AU22" s="57"/>
      <c r="AV22" s="57">
        <v>48.7</v>
      </c>
      <c r="AW22" s="57">
        <v>46.3</v>
      </c>
      <c r="AX22" s="57">
        <v>53.9</v>
      </c>
      <c r="AY22" s="57">
        <v>46.8</v>
      </c>
      <c r="AZ22" s="57">
        <v>43.1</v>
      </c>
      <c r="BA22" s="26">
        <v>72.7542981</v>
      </c>
      <c r="BB22" s="26">
        <v>72.63500805</v>
      </c>
      <c r="BC22" s="26">
        <v>63.4643163</v>
      </c>
      <c r="BD22" s="26">
        <v>64.898955</v>
      </c>
      <c r="BE22" s="26">
        <v>72.7982244</v>
      </c>
      <c r="BF22" s="57"/>
    </row>
    <row r="23" spans="1:58" s="58" customFormat="1" ht="12.75">
      <c r="A23" s="57" t="s">
        <v>73</v>
      </c>
      <c r="B23" s="57">
        <v>1.22</v>
      </c>
      <c r="C23" s="24">
        <v>1.45</v>
      </c>
      <c r="D23" s="59">
        <v>0.76</v>
      </c>
      <c r="E23" s="59">
        <v>0.79</v>
      </c>
      <c r="F23" s="57">
        <v>0.55</v>
      </c>
      <c r="G23" s="57">
        <v>0.43</v>
      </c>
      <c r="H23" s="59">
        <v>0.65</v>
      </c>
      <c r="I23" s="57">
        <v>1.18</v>
      </c>
      <c r="J23" s="59">
        <v>0.45</v>
      </c>
      <c r="K23" s="59">
        <v>0.63</v>
      </c>
      <c r="L23" s="59">
        <v>1.42</v>
      </c>
      <c r="M23" s="59">
        <v>2.79</v>
      </c>
      <c r="N23" s="57">
        <v>0.68</v>
      </c>
      <c r="O23" s="57">
        <v>0.51</v>
      </c>
      <c r="P23" s="57">
        <v>3.46</v>
      </c>
      <c r="Q23" s="57">
        <v>0.58</v>
      </c>
      <c r="R23" s="59">
        <v>0.62</v>
      </c>
      <c r="S23" s="59">
        <v>1.44</v>
      </c>
      <c r="T23" s="57">
        <v>1.93</v>
      </c>
      <c r="U23" s="57">
        <v>0.78</v>
      </c>
      <c r="V23" s="57">
        <v>5.02</v>
      </c>
      <c r="W23" s="57">
        <v>4.95</v>
      </c>
      <c r="X23" s="57">
        <v>0.38</v>
      </c>
      <c r="Y23" s="57">
        <v>2.56</v>
      </c>
      <c r="Z23" s="57">
        <v>0.61</v>
      </c>
      <c r="AA23" s="57">
        <v>0.82</v>
      </c>
      <c r="AB23" s="57">
        <v>0.48</v>
      </c>
      <c r="AC23" s="57">
        <v>1.09</v>
      </c>
      <c r="AD23" s="57">
        <v>1.04</v>
      </c>
      <c r="AE23" s="57">
        <v>1.15</v>
      </c>
      <c r="AF23" s="57">
        <v>1.72</v>
      </c>
      <c r="AG23" s="57">
        <v>0.4</v>
      </c>
      <c r="AH23" s="57">
        <v>0.59</v>
      </c>
      <c r="AI23" s="57">
        <v>1.06</v>
      </c>
      <c r="AJ23" s="57">
        <v>0.76</v>
      </c>
      <c r="AK23" s="57">
        <v>1.05</v>
      </c>
      <c r="AL23" s="57">
        <v>0.93</v>
      </c>
      <c r="AM23" s="57">
        <v>0.82</v>
      </c>
      <c r="AN23" s="59">
        <v>0.12</v>
      </c>
      <c r="AO23" s="24">
        <v>0.88</v>
      </c>
      <c r="AP23" s="59">
        <v>1.38</v>
      </c>
      <c r="AQ23" s="26">
        <v>4.5619395</v>
      </c>
      <c r="AR23" s="26">
        <v>7.49211825</v>
      </c>
      <c r="AS23" s="26">
        <v>5.03337525</v>
      </c>
      <c r="AT23" s="57">
        <v>4.86</v>
      </c>
      <c r="AU23" s="57"/>
      <c r="AV23" s="57">
        <v>68.6</v>
      </c>
      <c r="AW23" s="57">
        <v>50.8</v>
      </c>
      <c r="AX23" s="57">
        <v>108</v>
      </c>
      <c r="AY23" s="57">
        <v>90.1</v>
      </c>
      <c r="AZ23" s="57">
        <v>8.37</v>
      </c>
      <c r="BA23" s="26">
        <v>161.6613495</v>
      </c>
      <c r="BB23" s="26">
        <v>161.17100474999998</v>
      </c>
      <c r="BC23" s="26">
        <v>55.55593124999999</v>
      </c>
      <c r="BD23" s="26">
        <v>57.17293725</v>
      </c>
      <c r="BE23" s="26">
        <v>49.105670249999996</v>
      </c>
      <c r="BF23" s="57"/>
    </row>
    <row r="24" spans="1:58" s="58" customFormat="1" ht="12.75">
      <c r="A24" s="57" t="s">
        <v>74</v>
      </c>
      <c r="B24" s="57">
        <v>3.22</v>
      </c>
      <c r="C24" s="24">
        <v>5.05</v>
      </c>
      <c r="D24" s="59">
        <v>3.63</v>
      </c>
      <c r="E24" s="59">
        <v>4.81</v>
      </c>
      <c r="F24" s="57">
        <v>2.56</v>
      </c>
      <c r="G24" s="57">
        <v>2.37</v>
      </c>
      <c r="H24" s="59">
        <v>9.29</v>
      </c>
      <c r="I24" s="57">
        <v>8.36</v>
      </c>
      <c r="J24" s="59">
        <v>23.8</v>
      </c>
      <c r="K24" s="59">
        <v>4.64</v>
      </c>
      <c r="L24" s="59">
        <v>10.4</v>
      </c>
      <c r="M24" s="59">
        <v>5.21</v>
      </c>
      <c r="N24" s="57">
        <v>3.82</v>
      </c>
      <c r="O24" s="57">
        <v>1.72</v>
      </c>
      <c r="P24" s="57">
        <v>3.33</v>
      </c>
      <c r="Q24" s="57">
        <v>13.1</v>
      </c>
      <c r="R24" s="59">
        <v>5.89</v>
      </c>
      <c r="S24" s="59">
        <v>3.96</v>
      </c>
      <c r="T24" s="57">
        <v>3.01</v>
      </c>
      <c r="U24" s="57">
        <v>1.9</v>
      </c>
      <c r="V24" s="57">
        <v>1.18</v>
      </c>
      <c r="W24" s="57">
        <v>6.95</v>
      </c>
      <c r="X24" s="57">
        <v>2.82</v>
      </c>
      <c r="Y24" s="57">
        <v>2.37</v>
      </c>
      <c r="Z24" s="57">
        <v>1.72</v>
      </c>
      <c r="AA24" s="57">
        <v>1.67</v>
      </c>
      <c r="AB24" s="57">
        <v>1.15</v>
      </c>
      <c r="AC24" s="57">
        <v>3.09</v>
      </c>
      <c r="AD24" s="57">
        <v>6.02</v>
      </c>
      <c r="AE24" s="57">
        <v>4.61</v>
      </c>
      <c r="AF24" s="57">
        <v>4.37</v>
      </c>
      <c r="AG24" s="57">
        <v>33.1</v>
      </c>
      <c r="AH24" s="57">
        <v>1.99</v>
      </c>
      <c r="AI24" s="57">
        <v>7.88</v>
      </c>
      <c r="AJ24" s="57">
        <v>2.01</v>
      </c>
      <c r="AK24" s="57">
        <v>5.13</v>
      </c>
      <c r="AL24" s="57">
        <v>3.96</v>
      </c>
      <c r="AM24" s="57">
        <v>3.65</v>
      </c>
      <c r="AN24" s="59">
        <v>9.58</v>
      </c>
      <c r="AO24" s="24">
        <v>2.87</v>
      </c>
      <c r="AP24" s="59">
        <v>3.24</v>
      </c>
      <c r="AQ24" s="26">
        <v>12.292910999999998</v>
      </c>
      <c r="AR24" s="26">
        <v>2.35690155</v>
      </c>
      <c r="AS24" s="26">
        <v>8.7221691</v>
      </c>
      <c r="AT24" s="57">
        <v>11.1</v>
      </c>
      <c r="AU24" s="57"/>
      <c r="AV24" s="57">
        <v>34</v>
      </c>
      <c r="AW24" s="57">
        <v>9.8</v>
      </c>
      <c r="AX24" s="57">
        <v>37.5</v>
      </c>
      <c r="AY24" s="57">
        <v>42.2</v>
      </c>
      <c r="AZ24" s="57">
        <v>11.1</v>
      </c>
      <c r="BA24" s="26">
        <v>17.469500850000003</v>
      </c>
      <c r="BB24" s="26">
        <v>74.27587545</v>
      </c>
      <c r="BC24" s="26">
        <v>83.2365747</v>
      </c>
      <c r="BD24" s="26">
        <v>26.711109450000002</v>
      </c>
      <c r="BE24" s="26">
        <v>207.2113326</v>
      </c>
      <c r="BF24" s="57"/>
    </row>
    <row r="25" spans="1:58" s="58" customFormat="1" ht="12.75">
      <c r="A25" s="57" t="s">
        <v>75</v>
      </c>
      <c r="B25" s="57">
        <v>24.9</v>
      </c>
      <c r="C25" s="24">
        <v>26.8</v>
      </c>
      <c r="D25" s="59">
        <v>25.3</v>
      </c>
      <c r="E25" s="59">
        <v>16</v>
      </c>
      <c r="F25" s="57">
        <v>12.3</v>
      </c>
      <c r="G25" s="57">
        <v>27.6</v>
      </c>
      <c r="H25" s="59">
        <v>21.9</v>
      </c>
      <c r="I25" s="57">
        <v>9.71</v>
      </c>
      <c r="J25" s="59">
        <v>9.94</v>
      </c>
      <c r="K25" s="59">
        <v>17.7</v>
      </c>
      <c r="L25" s="59">
        <v>8.14</v>
      </c>
      <c r="M25" s="59">
        <v>14</v>
      </c>
      <c r="N25" s="57">
        <v>20.3</v>
      </c>
      <c r="O25" s="57">
        <v>51.1</v>
      </c>
      <c r="P25" s="57">
        <v>6.44</v>
      </c>
      <c r="Q25" s="57">
        <v>10.5</v>
      </c>
      <c r="R25" s="59">
        <v>11.1</v>
      </c>
      <c r="S25" s="59">
        <v>4.95</v>
      </c>
      <c r="T25" s="57">
        <v>8.71</v>
      </c>
      <c r="U25" s="57">
        <v>27.5</v>
      </c>
      <c r="V25" s="57">
        <v>5.82</v>
      </c>
      <c r="W25" s="57">
        <v>8.1</v>
      </c>
      <c r="X25" s="57">
        <v>9.95</v>
      </c>
      <c r="Y25" s="57">
        <v>72.6</v>
      </c>
      <c r="Z25" s="57">
        <v>27.5</v>
      </c>
      <c r="AA25" s="57">
        <v>25.6</v>
      </c>
      <c r="AB25" s="57">
        <v>19.8</v>
      </c>
      <c r="AC25" s="57">
        <v>35.7</v>
      </c>
      <c r="AD25" s="57">
        <v>15</v>
      </c>
      <c r="AE25" s="57">
        <v>51.6</v>
      </c>
      <c r="AF25" s="57">
        <v>71.7</v>
      </c>
      <c r="AG25" s="57">
        <v>23.3</v>
      </c>
      <c r="AH25" s="57">
        <v>34.8</v>
      </c>
      <c r="AI25" s="57">
        <v>35.2</v>
      </c>
      <c r="AJ25" s="57">
        <v>41.2</v>
      </c>
      <c r="AK25" s="57">
        <v>43.2</v>
      </c>
      <c r="AL25" s="57">
        <v>36.2</v>
      </c>
      <c r="AM25" s="57">
        <v>37.5</v>
      </c>
      <c r="AN25" s="59">
        <v>23.7</v>
      </c>
      <c r="AO25" s="24">
        <v>9.15</v>
      </c>
      <c r="AP25" s="59">
        <v>19.7</v>
      </c>
      <c r="AQ25" s="26">
        <v>9.42659685</v>
      </c>
      <c r="AR25" s="26">
        <v>27.517623299999997</v>
      </c>
      <c r="AS25" s="26">
        <v>56.36982375</v>
      </c>
      <c r="AT25" s="57">
        <v>22</v>
      </c>
      <c r="AU25" s="57"/>
      <c r="AV25" s="57">
        <v>132</v>
      </c>
      <c r="AW25" s="57">
        <v>156</v>
      </c>
      <c r="AX25" s="57">
        <v>88.1</v>
      </c>
      <c r="AY25" s="57">
        <v>72.5</v>
      </c>
      <c r="AZ25" s="57">
        <v>118</v>
      </c>
      <c r="BA25" s="26">
        <v>120.66668234999999</v>
      </c>
      <c r="BB25" s="26">
        <v>115.32292379999998</v>
      </c>
      <c r="BC25" s="26">
        <v>124.78651425</v>
      </c>
      <c r="BD25" s="26">
        <v>148.68239805</v>
      </c>
      <c r="BE25" s="26">
        <v>193.29073425</v>
      </c>
      <c r="BF25" s="57"/>
    </row>
    <row r="26" spans="1:58" s="58" customFormat="1" ht="12.75">
      <c r="A26" s="57" t="s">
        <v>76</v>
      </c>
      <c r="B26" s="57">
        <v>19</v>
      </c>
      <c r="C26" s="24">
        <v>20.8</v>
      </c>
      <c r="D26" s="59">
        <v>19.2</v>
      </c>
      <c r="E26" s="59">
        <v>17.3</v>
      </c>
      <c r="F26" s="57">
        <v>19</v>
      </c>
      <c r="G26" s="57">
        <v>20</v>
      </c>
      <c r="H26" s="59">
        <v>19.9</v>
      </c>
      <c r="I26" s="57">
        <v>19.8</v>
      </c>
      <c r="J26" s="59">
        <v>18.5</v>
      </c>
      <c r="K26" s="59">
        <v>18.2</v>
      </c>
      <c r="L26" s="59">
        <v>20</v>
      </c>
      <c r="M26" s="59">
        <v>19.1</v>
      </c>
      <c r="N26" s="57">
        <v>19.7</v>
      </c>
      <c r="O26" s="57">
        <v>20.7</v>
      </c>
      <c r="P26" s="57">
        <v>13.9</v>
      </c>
      <c r="Q26" s="57">
        <v>20.8</v>
      </c>
      <c r="R26" s="59">
        <v>20.8</v>
      </c>
      <c r="S26" s="59">
        <v>20.9</v>
      </c>
      <c r="T26" s="57">
        <v>19.4</v>
      </c>
      <c r="U26" s="57">
        <v>21.2</v>
      </c>
      <c r="V26" s="57">
        <v>21.9</v>
      </c>
      <c r="W26" s="57">
        <v>20.9</v>
      </c>
      <c r="X26" s="57">
        <v>20.6</v>
      </c>
      <c r="Y26" s="57">
        <v>20</v>
      </c>
      <c r="Z26" s="57">
        <v>19.8</v>
      </c>
      <c r="AA26" s="57">
        <v>21.7</v>
      </c>
      <c r="AB26" s="57">
        <v>18.4</v>
      </c>
      <c r="AC26" s="57">
        <v>21</v>
      </c>
      <c r="AD26" s="57">
        <v>21.5</v>
      </c>
      <c r="AE26" s="57">
        <v>18.2</v>
      </c>
      <c r="AF26" s="57">
        <v>20.4</v>
      </c>
      <c r="AG26" s="57">
        <v>20.1</v>
      </c>
      <c r="AH26" s="57">
        <v>21.1</v>
      </c>
      <c r="AI26" s="57">
        <v>21</v>
      </c>
      <c r="AJ26" s="57">
        <v>20.4</v>
      </c>
      <c r="AK26" s="57">
        <v>20.2</v>
      </c>
      <c r="AL26" s="57">
        <v>20.5</v>
      </c>
      <c r="AM26" s="57">
        <v>20.5</v>
      </c>
      <c r="AN26" s="59">
        <v>25.3</v>
      </c>
      <c r="AO26" s="24">
        <v>20.3</v>
      </c>
      <c r="AP26" s="59">
        <v>19.7</v>
      </c>
      <c r="AQ26" s="26">
        <v>19.048468499999995</v>
      </c>
      <c r="AR26" s="26">
        <v>17.033845499999998</v>
      </c>
      <c r="AS26" s="26">
        <v>19.6870455</v>
      </c>
      <c r="AT26" s="57">
        <v>21.4</v>
      </c>
      <c r="AU26" s="57"/>
      <c r="AV26" s="57">
        <v>19.7</v>
      </c>
      <c r="AW26" s="57">
        <v>19.8</v>
      </c>
      <c r="AX26" s="57">
        <v>14.8</v>
      </c>
      <c r="AY26" s="57">
        <v>17</v>
      </c>
      <c r="AZ26" s="57">
        <v>21.1</v>
      </c>
      <c r="BA26" s="26">
        <v>21.777948000000002</v>
      </c>
      <c r="BB26" s="26">
        <v>21.77689275</v>
      </c>
      <c r="BC26" s="26">
        <v>22.033619999999996</v>
      </c>
      <c r="BD26" s="26">
        <v>22.788576</v>
      </c>
      <c r="BE26" s="26">
        <v>23.339567249999998</v>
      </c>
      <c r="BF26" s="57"/>
    </row>
    <row r="27" spans="1:58" s="58" customFormat="1" ht="12.75">
      <c r="A27" s="57" t="s">
        <v>77</v>
      </c>
      <c r="B27" s="57">
        <v>167</v>
      </c>
      <c r="C27" s="24">
        <v>201</v>
      </c>
      <c r="D27" s="59">
        <v>212</v>
      </c>
      <c r="E27" s="59">
        <v>225</v>
      </c>
      <c r="F27" s="57">
        <v>225</v>
      </c>
      <c r="G27" s="57">
        <v>187</v>
      </c>
      <c r="H27" s="59">
        <v>202</v>
      </c>
      <c r="I27" s="57">
        <v>62.8</v>
      </c>
      <c r="J27" s="59">
        <v>143</v>
      </c>
      <c r="K27" s="59">
        <v>100</v>
      </c>
      <c r="L27" s="59">
        <v>77.5</v>
      </c>
      <c r="M27" s="59">
        <v>67</v>
      </c>
      <c r="N27" s="57">
        <v>87.9</v>
      </c>
      <c r="O27" s="57">
        <v>160</v>
      </c>
      <c r="P27" s="57">
        <v>174</v>
      </c>
      <c r="Q27" s="57">
        <v>116</v>
      </c>
      <c r="R27" s="59">
        <v>133</v>
      </c>
      <c r="S27" s="59">
        <v>68.3</v>
      </c>
      <c r="T27" s="57">
        <v>20.9</v>
      </c>
      <c r="U27" s="57">
        <v>123</v>
      </c>
      <c r="V27" s="57">
        <v>10.3</v>
      </c>
      <c r="W27" s="57">
        <v>74</v>
      </c>
      <c r="X27" s="57">
        <v>148</v>
      </c>
      <c r="Y27" s="57">
        <v>147</v>
      </c>
      <c r="Z27" s="57">
        <v>152</v>
      </c>
      <c r="AA27" s="57">
        <v>152</v>
      </c>
      <c r="AB27" s="57">
        <v>166</v>
      </c>
      <c r="AC27" s="57">
        <v>170</v>
      </c>
      <c r="AD27" s="57">
        <v>91</v>
      </c>
      <c r="AE27" s="57">
        <v>116</v>
      </c>
      <c r="AF27" s="57">
        <v>152</v>
      </c>
      <c r="AG27" s="57">
        <v>122</v>
      </c>
      <c r="AH27" s="57">
        <v>147</v>
      </c>
      <c r="AI27" s="57">
        <v>114</v>
      </c>
      <c r="AJ27" s="57">
        <v>123</v>
      </c>
      <c r="AK27" s="57">
        <v>111</v>
      </c>
      <c r="AL27" s="57">
        <v>119</v>
      </c>
      <c r="AM27" s="57">
        <v>119</v>
      </c>
      <c r="AN27" s="59">
        <v>208</v>
      </c>
      <c r="AO27" s="24">
        <v>80</v>
      </c>
      <c r="AP27" s="59">
        <v>59.3</v>
      </c>
      <c r="AQ27" s="26">
        <v>120.517494</v>
      </c>
      <c r="AR27" s="26">
        <v>245.05123199999997</v>
      </c>
      <c r="AS27" s="26">
        <v>91.250688</v>
      </c>
      <c r="AT27" s="57">
        <v>341</v>
      </c>
      <c r="AU27" s="57"/>
      <c r="AV27" s="57">
        <v>32.2</v>
      </c>
      <c r="AW27" s="57">
        <v>26.3</v>
      </c>
      <c r="AX27" s="57">
        <v>41.3</v>
      </c>
      <c r="AY27" s="57">
        <v>35.6</v>
      </c>
      <c r="AZ27" s="57">
        <v>30.4</v>
      </c>
      <c r="BA27" s="26">
        <v>31.703286</v>
      </c>
      <c r="BB27" s="26">
        <v>20.057814</v>
      </c>
      <c r="BC27" s="26">
        <v>28.211985000000002</v>
      </c>
      <c r="BD27" s="26">
        <v>22.326081</v>
      </c>
      <c r="BE27" s="26">
        <v>13.374696</v>
      </c>
      <c r="BF27" s="57"/>
    </row>
    <row r="28" spans="1:58" s="58" customFormat="1" ht="12.75">
      <c r="A28" s="57" t="s">
        <v>78</v>
      </c>
      <c r="B28" s="57">
        <v>74.7</v>
      </c>
      <c r="C28" s="24">
        <v>96.5</v>
      </c>
      <c r="D28" s="59">
        <v>79.7</v>
      </c>
      <c r="E28" s="59">
        <v>106</v>
      </c>
      <c r="F28" s="57">
        <v>96.5</v>
      </c>
      <c r="G28" s="57">
        <v>32.7</v>
      </c>
      <c r="H28" s="59">
        <v>41.9</v>
      </c>
      <c r="I28" s="57">
        <v>57.7</v>
      </c>
      <c r="J28" s="59">
        <v>49.6</v>
      </c>
      <c r="K28" s="59">
        <v>69.2</v>
      </c>
      <c r="L28" s="59">
        <v>67.9</v>
      </c>
      <c r="M28" s="59">
        <v>69.7</v>
      </c>
      <c r="N28" s="57">
        <v>60.6</v>
      </c>
      <c r="O28" s="57">
        <v>44.5</v>
      </c>
      <c r="P28" s="57">
        <v>112</v>
      </c>
      <c r="Q28" s="57">
        <v>69.4</v>
      </c>
      <c r="R28" s="59">
        <v>79.8</v>
      </c>
      <c r="S28" s="59">
        <v>75.8</v>
      </c>
      <c r="T28" s="57">
        <v>95.9</v>
      </c>
      <c r="U28" s="57">
        <v>75.8</v>
      </c>
      <c r="V28" s="57">
        <v>40.3</v>
      </c>
      <c r="W28" s="57">
        <v>29.9</v>
      </c>
      <c r="X28" s="57">
        <v>67.9</v>
      </c>
      <c r="Y28" s="57">
        <v>143</v>
      </c>
      <c r="Z28" s="57">
        <v>73.1</v>
      </c>
      <c r="AA28" s="57">
        <v>94.7</v>
      </c>
      <c r="AB28" s="57">
        <v>69.5</v>
      </c>
      <c r="AC28" s="57">
        <v>86.1</v>
      </c>
      <c r="AD28" s="57">
        <v>58.6</v>
      </c>
      <c r="AE28" s="57">
        <v>114</v>
      </c>
      <c r="AF28" s="57">
        <v>144</v>
      </c>
      <c r="AG28" s="57">
        <v>28.5</v>
      </c>
      <c r="AH28" s="57">
        <v>76</v>
      </c>
      <c r="AI28" s="57">
        <v>28</v>
      </c>
      <c r="AJ28" s="57">
        <v>81.8</v>
      </c>
      <c r="AK28" s="57">
        <v>95</v>
      </c>
      <c r="AL28" s="57">
        <v>85.7</v>
      </c>
      <c r="AM28" s="57">
        <v>84.7</v>
      </c>
      <c r="AN28" s="59">
        <v>46.7</v>
      </c>
      <c r="AO28" s="24">
        <v>44.6</v>
      </c>
      <c r="AP28" s="59">
        <v>48.9</v>
      </c>
      <c r="AQ28" s="26">
        <v>37.368</v>
      </c>
      <c r="AR28" s="26">
        <v>106.928</v>
      </c>
      <c r="AS28" s="26">
        <v>103.448</v>
      </c>
      <c r="AT28" s="57">
        <v>30.6</v>
      </c>
      <c r="AU28" s="57"/>
      <c r="AV28" s="57">
        <v>244</v>
      </c>
      <c r="AW28" s="57">
        <v>225</v>
      </c>
      <c r="AX28" s="57">
        <v>229</v>
      </c>
      <c r="AY28" s="57">
        <v>268</v>
      </c>
      <c r="AZ28" s="57">
        <v>197</v>
      </c>
      <c r="BA28" s="26">
        <v>368.606</v>
      </c>
      <c r="BB28" s="26">
        <v>439.852</v>
      </c>
      <c r="BC28" s="26">
        <v>160.67</v>
      </c>
      <c r="BD28" s="26">
        <v>148.341</v>
      </c>
      <c r="BE28" s="26">
        <v>232.881</v>
      </c>
      <c r="BF28" s="57"/>
    </row>
    <row r="29" spans="1:58" s="58" customFormat="1" ht="12.75">
      <c r="A29" s="57" t="s">
        <v>79</v>
      </c>
      <c r="B29" s="57">
        <v>0.09</v>
      </c>
      <c r="C29" s="24">
        <v>0.09</v>
      </c>
      <c r="D29" s="59">
        <v>0.12</v>
      </c>
      <c r="E29" s="59" t="s">
        <v>70</v>
      </c>
      <c r="F29" s="57" t="s">
        <v>70</v>
      </c>
      <c r="G29" s="57">
        <v>0.1</v>
      </c>
      <c r="H29" s="59">
        <v>0.15</v>
      </c>
      <c r="I29" s="57" t="s">
        <v>70</v>
      </c>
      <c r="J29" s="59">
        <v>0.13</v>
      </c>
      <c r="K29" s="59">
        <v>0.07</v>
      </c>
      <c r="L29" s="59">
        <v>0.11</v>
      </c>
      <c r="M29" s="59">
        <v>0.1</v>
      </c>
      <c r="N29" s="57" t="s">
        <v>70</v>
      </c>
      <c r="O29" s="57">
        <v>0.05</v>
      </c>
      <c r="P29" s="57">
        <v>0.11</v>
      </c>
      <c r="Q29" s="57">
        <v>0.08</v>
      </c>
      <c r="R29" s="59">
        <v>0.14</v>
      </c>
      <c r="S29" s="59">
        <v>0.07</v>
      </c>
      <c r="T29" s="57">
        <v>0.08</v>
      </c>
      <c r="U29" s="57">
        <v>0.19</v>
      </c>
      <c r="V29" s="57" t="s">
        <v>70</v>
      </c>
      <c r="W29" s="57">
        <v>0.12</v>
      </c>
      <c r="X29" s="57" t="s">
        <v>70</v>
      </c>
      <c r="Y29" s="57">
        <v>0.76</v>
      </c>
      <c r="Z29" s="57">
        <v>0.23</v>
      </c>
      <c r="AA29" s="57">
        <v>0.17</v>
      </c>
      <c r="AB29" s="57">
        <v>0.05</v>
      </c>
      <c r="AC29" s="57">
        <v>0.2</v>
      </c>
      <c r="AD29" s="57">
        <v>0.07</v>
      </c>
      <c r="AE29" s="57">
        <v>0.18</v>
      </c>
      <c r="AF29" s="57">
        <v>0.18</v>
      </c>
      <c r="AG29" s="57">
        <v>0.15</v>
      </c>
      <c r="AH29" s="57">
        <v>0.22</v>
      </c>
      <c r="AI29" s="57">
        <v>1.34</v>
      </c>
      <c r="AJ29" s="57">
        <v>0.58</v>
      </c>
      <c r="AK29" s="57">
        <v>0.73</v>
      </c>
      <c r="AL29" s="57">
        <v>0.23</v>
      </c>
      <c r="AM29" s="57">
        <v>0.25</v>
      </c>
      <c r="AN29" s="59">
        <v>1.3</v>
      </c>
      <c r="AO29" s="24">
        <v>0.09</v>
      </c>
      <c r="AP29" s="59">
        <v>0.13</v>
      </c>
      <c r="AQ29" s="26">
        <v>1.1103699</v>
      </c>
      <c r="AR29" s="26">
        <v>5.822867700000001</v>
      </c>
      <c r="AS29" s="26">
        <v>0.3803739</v>
      </c>
      <c r="AT29" s="57">
        <v>0.26</v>
      </c>
      <c r="AU29" s="57"/>
      <c r="AV29" s="57">
        <v>0.7</v>
      </c>
      <c r="AW29" s="57">
        <v>2.44</v>
      </c>
      <c r="AX29" s="57">
        <v>0.12</v>
      </c>
      <c r="AY29" s="57">
        <v>0.09</v>
      </c>
      <c r="AZ29" s="57">
        <v>0.73</v>
      </c>
      <c r="BA29" s="26">
        <v>0.46501319999999996</v>
      </c>
      <c r="BB29" s="26">
        <v>0.47492850000000003</v>
      </c>
      <c r="BC29" s="26">
        <v>2.4010833000000003</v>
      </c>
      <c r="BD29" s="26">
        <v>0.4663065</v>
      </c>
      <c r="BE29" s="26">
        <v>0.5263730999999999</v>
      </c>
      <c r="BF29" s="57"/>
    </row>
    <row r="30" spans="1:58" s="58" customFormat="1" ht="12.75">
      <c r="A30" s="57" t="s">
        <v>80</v>
      </c>
      <c r="B30" s="57" t="s">
        <v>70</v>
      </c>
      <c r="C30" s="24" t="s">
        <v>70</v>
      </c>
      <c r="D30" s="59" t="s">
        <v>70</v>
      </c>
      <c r="E30" s="59" t="s">
        <v>70</v>
      </c>
      <c r="F30" s="57" t="s">
        <v>70</v>
      </c>
      <c r="G30" s="57" t="s">
        <v>70</v>
      </c>
      <c r="H30" s="59" t="s">
        <v>70</v>
      </c>
      <c r="I30" s="57" t="s">
        <v>70</v>
      </c>
      <c r="J30" s="59" t="s">
        <v>70</v>
      </c>
      <c r="K30" s="59">
        <v>0.1</v>
      </c>
      <c r="L30" s="59">
        <v>0.06</v>
      </c>
      <c r="M30" s="59" t="s">
        <v>70</v>
      </c>
      <c r="N30" s="57" t="s">
        <v>70</v>
      </c>
      <c r="O30" s="57" t="s">
        <v>70</v>
      </c>
      <c r="P30" s="57" t="s">
        <v>70</v>
      </c>
      <c r="Q30" s="57" t="s">
        <v>70</v>
      </c>
      <c r="R30" s="59" t="s">
        <v>70</v>
      </c>
      <c r="S30" s="59" t="s">
        <v>70</v>
      </c>
      <c r="T30" s="57" t="s">
        <v>70</v>
      </c>
      <c r="U30" s="57">
        <v>0.06</v>
      </c>
      <c r="V30" s="57" t="s">
        <v>70</v>
      </c>
      <c r="W30" s="57" t="s">
        <v>70</v>
      </c>
      <c r="X30" s="57" t="s">
        <v>70</v>
      </c>
      <c r="Y30" s="57" t="s">
        <v>70</v>
      </c>
      <c r="Z30" s="57" t="s">
        <v>70</v>
      </c>
      <c r="AA30" s="57" t="s">
        <v>70</v>
      </c>
      <c r="AB30" s="57" t="s">
        <v>70</v>
      </c>
      <c r="AC30" s="57" t="s">
        <v>70</v>
      </c>
      <c r="AD30" s="57" t="s">
        <v>70</v>
      </c>
      <c r="AE30" s="57" t="s">
        <v>70</v>
      </c>
      <c r="AF30" s="57" t="s">
        <v>70</v>
      </c>
      <c r="AG30" s="57" t="s">
        <v>70</v>
      </c>
      <c r="AH30" s="57" t="s">
        <v>70</v>
      </c>
      <c r="AI30" s="57" t="s">
        <v>70</v>
      </c>
      <c r="AJ30" s="57" t="s">
        <v>70</v>
      </c>
      <c r="AK30" s="57" t="s">
        <v>70</v>
      </c>
      <c r="AL30" s="57" t="s">
        <v>70</v>
      </c>
      <c r="AM30" s="57" t="s">
        <v>70</v>
      </c>
      <c r="AN30" s="59">
        <v>0.06</v>
      </c>
      <c r="AO30" s="24" t="s">
        <v>70</v>
      </c>
      <c r="AP30" s="59" t="s">
        <v>70</v>
      </c>
      <c r="AQ30" s="26">
        <v>0.18856320000000001</v>
      </c>
      <c r="AR30" s="26">
        <v>0.1645056</v>
      </c>
      <c r="AS30" s="26">
        <v>0.08682240000000001</v>
      </c>
      <c r="AT30" s="57" t="s">
        <v>70</v>
      </c>
      <c r="AU30" s="57"/>
      <c r="AV30" s="57">
        <v>0.06</v>
      </c>
      <c r="AW30" s="57">
        <v>0.18</v>
      </c>
      <c r="AX30" s="57">
        <v>0.29</v>
      </c>
      <c r="AY30" s="57" t="s">
        <v>70</v>
      </c>
      <c r="AZ30" s="57">
        <v>0.12</v>
      </c>
      <c r="BA30" s="26">
        <v>0.11961600000000001</v>
      </c>
      <c r="BB30" s="26">
        <v>0.1334592</v>
      </c>
      <c r="BC30" s="26">
        <v>0.1710912</v>
      </c>
      <c r="BD30" s="26">
        <v>0.139104</v>
      </c>
      <c r="BE30" s="26">
        <v>0.24769919999999998</v>
      </c>
      <c r="BF30" s="57"/>
    </row>
    <row r="31" spans="1:58" s="58" customFormat="1" ht="12.75">
      <c r="A31" s="57" t="s">
        <v>81</v>
      </c>
      <c r="B31" s="57">
        <v>0.17</v>
      </c>
      <c r="C31" s="24">
        <v>0.25</v>
      </c>
      <c r="D31" s="59">
        <v>0.19</v>
      </c>
      <c r="E31" s="59" t="s">
        <v>70</v>
      </c>
      <c r="F31" s="57" t="s">
        <v>70</v>
      </c>
      <c r="G31" s="57">
        <v>0.12</v>
      </c>
      <c r="H31" s="59">
        <v>0.09</v>
      </c>
      <c r="I31" s="57" t="s">
        <v>70</v>
      </c>
      <c r="J31" s="59">
        <v>0.09</v>
      </c>
      <c r="K31" s="59" t="s">
        <v>70</v>
      </c>
      <c r="L31" s="59" t="s">
        <v>70</v>
      </c>
      <c r="M31" s="59" t="s">
        <v>70</v>
      </c>
      <c r="N31" s="57" t="s">
        <v>70</v>
      </c>
      <c r="O31" s="57">
        <v>0.14</v>
      </c>
      <c r="P31" s="57" t="s">
        <v>70</v>
      </c>
      <c r="Q31" s="57">
        <v>0.14</v>
      </c>
      <c r="R31" s="59">
        <v>0.2</v>
      </c>
      <c r="S31" s="59">
        <v>0.1</v>
      </c>
      <c r="T31" s="57" t="s">
        <v>70</v>
      </c>
      <c r="U31" s="57">
        <v>0.07</v>
      </c>
      <c r="V31" s="57" t="s">
        <v>70</v>
      </c>
      <c r="W31" s="57">
        <v>0.07</v>
      </c>
      <c r="X31" s="57" t="s">
        <v>70</v>
      </c>
      <c r="Y31" s="57">
        <v>0.08</v>
      </c>
      <c r="Z31" s="57">
        <v>0.1</v>
      </c>
      <c r="AA31" s="57">
        <v>0.13</v>
      </c>
      <c r="AB31" s="57">
        <v>0.07</v>
      </c>
      <c r="AC31" s="57">
        <v>0.1</v>
      </c>
      <c r="AD31" s="57">
        <v>0.06</v>
      </c>
      <c r="AE31" s="57">
        <v>0.1</v>
      </c>
      <c r="AF31" s="57">
        <v>0.09</v>
      </c>
      <c r="AG31" s="57">
        <v>0.06</v>
      </c>
      <c r="AH31" s="57">
        <v>0.09</v>
      </c>
      <c r="AI31" s="57">
        <v>0.33</v>
      </c>
      <c r="AJ31" s="57">
        <v>0.1</v>
      </c>
      <c r="AK31" s="57">
        <v>0.13</v>
      </c>
      <c r="AL31" s="57">
        <v>0.11</v>
      </c>
      <c r="AM31" s="57">
        <v>0.11</v>
      </c>
      <c r="AN31" s="59">
        <v>0.13</v>
      </c>
      <c r="AO31" s="24" t="s">
        <v>70</v>
      </c>
      <c r="AP31" s="59">
        <v>0.08</v>
      </c>
      <c r="AQ31" s="26">
        <v>0.08925</v>
      </c>
      <c r="AR31" s="26">
        <v>0.02085</v>
      </c>
      <c r="AS31" s="26">
        <v>0.1056</v>
      </c>
      <c r="AT31" s="57" t="s">
        <v>70</v>
      </c>
      <c r="AU31" s="57"/>
      <c r="AV31" s="57">
        <v>0.12</v>
      </c>
      <c r="AW31" s="57">
        <v>0.1</v>
      </c>
      <c r="AX31" s="57">
        <v>0.07</v>
      </c>
      <c r="AY31" s="57">
        <v>0.07</v>
      </c>
      <c r="AZ31" s="57">
        <v>0.09</v>
      </c>
      <c r="BA31" s="26">
        <v>0.0597</v>
      </c>
      <c r="BB31" s="26">
        <v>0.05925</v>
      </c>
      <c r="BC31" s="26">
        <v>0.10799999999999998</v>
      </c>
      <c r="BD31" s="26">
        <v>0.11234999999999999</v>
      </c>
      <c r="BE31" s="26">
        <v>0.13695000000000002</v>
      </c>
      <c r="BF31" s="57"/>
    </row>
    <row r="32" spans="1:58" s="58" customFormat="1" ht="12.75">
      <c r="A32" s="57" t="s">
        <v>82</v>
      </c>
      <c r="B32" s="57">
        <v>0.83</v>
      </c>
      <c r="C32" s="24">
        <v>0.94</v>
      </c>
      <c r="D32" s="59">
        <v>0.8</v>
      </c>
      <c r="E32" s="59">
        <v>8.14</v>
      </c>
      <c r="F32" s="57">
        <v>7.49</v>
      </c>
      <c r="G32" s="57">
        <v>1.7</v>
      </c>
      <c r="H32" s="59">
        <v>1.46</v>
      </c>
      <c r="I32" s="57">
        <v>0.37</v>
      </c>
      <c r="J32" s="59">
        <v>1.1</v>
      </c>
      <c r="K32" s="59">
        <v>0.43</v>
      </c>
      <c r="L32" s="59">
        <v>0.44</v>
      </c>
      <c r="M32" s="59">
        <v>0.56</v>
      </c>
      <c r="N32" s="57">
        <v>0.51</v>
      </c>
      <c r="O32" s="57">
        <v>2.14</v>
      </c>
      <c r="P32" s="57">
        <v>1.67</v>
      </c>
      <c r="Q32" s="57">
        <v>0.83</v>
      </c>
      <c r="R32" s="59">
        <v>0.91</v>
      </c>
      <c r="S32" s="59">
        <v>0.28</v>
      </c>
      <c r="T32" s="57">
        <v>0.52</v>
      </c>
      <c r="U32" s="57">
        <v>2.13</v>
      </c>
      <c r="V32" s="57">
        <v>0.14</v>
      </c>
      <c r="W32" s="57">
        <v>0.34</v>
      </c>
      <c r="X32" s="57">
        <v>0.72</v>
      </c>
      <c r="Y32" s="57">
        <v>2.23</v>
      </c>
      <c r="Z32" s="57">
        <v>1.28</v>
      </c>
      <c r="AA32" s="57">
        <v>1.11</v>
      </c>
      <c r="AB32" s="57">
        <v>2.16</v>
      </c>
      <c r="AC32" s="57">
        <v>0.91</v>
      </c>
      <c r="AD32" s="57">
        <v>0.44</v>
      </c>
      <c r="AE32" s="57">
        <v>1.39</v>
      </c>
      <c r="AF32" s="57">
        <v>2.09</v>
      </c>
      <c r="AG32" s="57">
        <v>0.53</v>
      </c>
      <c r="AH32" s="57">
        <v>0.41</v>
      </c>
      <c r="AI32" s="57">
        <v>0.15</v>
      </c>
      <c r="AJ32" s="57">
        <v>0.24</v>
      </c>
      <c r="AK32" s="57">
        <v>0.24</v>
      </c>
      <c r="AL32" s="57">
        <v>0.23</v>
      </c>
      <c r="AM32" s="57">
        <v>0.33</v>
      </c>
      <c r="AN32" s="59">
        <v>0.27</v>
      </c>
      <c r="AO32" s="24">
        <v>0.69</v>
      </c>
      <c r="AP32" s="59">
        <v>0.63</v>
      </c>
      <c r="AQ32" s="26">
        <v>0.5850329999999999</v>
      </c>
      <c r="AR32" s="26">
        <v>3.4509289499999998</v>
      </c>
      <c r="AS32" s="26">
        <v>1.1941105499999998</v>
      </c>
      <c r="AT32" s="57">
        <v>2.63</v>
      </c>
      <c r="AU32" s="57"/>
      <c r="AV32" s="57">
        <v>0.22</v>
      </c>
      <c r="AW32" s="57">
        <v>1.07</v>
      </c>
      <c r="AX32" s="57">
        <v>0.52</v>
      </c>
      <c r="AY32" s="57">
        <v>1.24</v>
      </c>
      <c r="AZ32" s="57">
        <v>0.73</v>
      </c>
      <c r="BA32" s="26">
        <v>0.45163935</v>
      </c>
      <c r="BB32" s="26">
        <v>0.3116602499999999</v>
      </c>
      <c r="BC32" s="26">
        <v>0.27367905</v>
      </c>
      <c r="BD32" s="26">
        <v>0.23906714999999995</v>
      </c>
      <c r="BE32" s="26">
        <v>0.17091539999999997</v>
      </c>
      <c r="BF32" s="57"/>
    </row>
    <row r="33" spans="1:58" s="58" customFormat="1" ht="12.75">
      <c r="A33" s="57" t="s">
        <v>83</v>
      </c>
      <c r="B33" s="57">
        <v>1131</v>
      </c>
      <c r="C33" s="24">
        <v>1012</v>
      </c>
      <c r="D33" s="59">
        <v>1101</v>
      </c>
      <c r="E33" s="59">
        <v>585</v>
      </c>
      <c r="F33" s="57">
        <v>523</v>
      </c>
      <c r="G33" s="57">
        <v>1126</v>
      </c>
      <c r="H33" s="59">
        <v>827</v>
      </c>
      <c r="I33" s="57">
        <v>969</v>
      </c>
      <c r="J33" s="59">
        <v>798</v>
      </c>
      <c r="K33" s="59">
        <v>705</v>
      </c>
      <c r="L33" s="59">
        <v>863</v>
      </c>
      <c r="M33" s="59">
        <v>697</v>
      </c>
      <c r="N33" s="57">
        <v>802</v>
      </c>
      <c r="O33" s="57">
        <v>893</v>
      </c>
      <c r="P33" s="57">
        <v>1631</v>
      </c>
      <c r="Q33" s="57">
        <v>1007</v>
      </c>
      <c r="R33" s="59">
        <v>948</v>
      </c>
      <c r="S33" s="59">
        <v>407</v>
      </c>
      <c r="T33" s="57">
        <v>196</v>
      </c>
      <c r="U33" s="57">
        <v>1115</v>
      </c>
      <c r="V33" s="57">
        <v>100</v>
      </c>
      <c r="W33" s="57">
        <v>539</v>
      </c>
      <c r="X33" s="57">
        <v>731</v>
      </c>
      <c r="Y33" s="57">
        <v>1228</v>
      </c>
      <c r="Z33" s="57">
        <v>923</v>
      </c>
      <c r="AA33" s="57">
        <v>970</v>
      </c>
      <c r="AB33" s="57">
        <v>869</v>
      </c>
      <c r="AC33" s="57">
        <v>1067</v>
      </c>
      <c r="AD33" s="57">
        <v>771</v>
      </c>
      <c r="AE33" s="57">
        <v>1487</v>
      </c>
      <c r="AF33" s="57">
        <v>2055</v>
      </c>
      <c r="AG33" s="57">
        <v>519</v>
      </c>
      <c r="AH33" s="57">
        <v>1164</v>
      </c>
      <c r="AI33" s="57">
        <v>497</v>
      </c>
      <c r="AJ33" s="57">
        <v>1244</v>
      </c>
      <c r="AK33" s="57">
        <v>1090</v>
      </c>
      <c r="AL33" s="57">
        <v>1259</v>
      </c>
      <c r="AM33" s="57">
        <v>1246</v>
      </c>
      <c r="AN33" s="59">
        <v>544</v>
      </c>
      <c r="AO33" s="24">
        <v>492</v>
      </c>
      <c r="AP33" s="59">
        <v>258</v>
      </c>
      <c r="AQ33" s="26">
        <v>906.7851189</v>
      </c>
      <c r="AR33" s="26">
        <v>646.29752895</v>
      </c>
      <c r="AS33" s="26">
        <v>1106.1210933</v>
      </c>
      <c r="AT33" s="57">
        <v>479</v>
      </c>
      <c r="AU33" s="57"/>
      <c r="AV33" s="57">
        <v>283</v>
      </c>
      <c r="AW33" s="57">
        <v>143</v>
      </c>
      <c r="AX33" s="57">
        <v>204</v>
      </c>
      <c r="AY33" s="57">
        <v>92.9</v>
      </c>
      <c r="AZ33" s="57">
        <v>206</v>
      </c>
      <c r="BA33" s="26">
        <v>178.9264215</v>
      </c>
      <c r="BB33" s="26">
        <v>196.22269260000002</v>
      </c>
      <c r="BC33" s="26">
        <v>185.93147340000002</v>
      </c>
      <c r="BD33" s="26">
        <v>159.51137985</v>
      </c>
      <c r="BE33" s="26">
        <v>102.1914441</v>
      </c>
      <c r="BF33" s="57"/>
    </row>
    <row r="34" spans="1:58" s="58" customFormat="1" ht="12.75">
      <c r="A34" s="57" t="s">
        <v>84</v>
      </c>
      <c r="B34" s="57">
        <v>0.43</v>
      </c>
      <c r="C34" s="24">
        <v>0.37</v>
      </c>
      <c r="D34" s="59">
        <v>0.42</v>
      </c>
      <c r="E34" s="59">
        <v>0.89</v>
      </c>
      <c r="F34" s="57">
        <v>1.06</v>
      </c>
      <c r="G34" s="57">
        <v>0.71</v>
      </c>
      <c r="H34" s="59">
        <v>0.62</v>
      </c>
      <c r="I34" s="57">
        <v>0.16</v>
      </c>
      <c r="J34" s="59">
        <v>0.29</v>
      </c>
      <c r="K34" s="59">
        <v>0.26</v>
      </c>
      <c r="L34" s="59">
        <v>0.16</v>
      </c>
      <c r="M34" s="59">
        <v>0.15</v>
      </c>
      <c r="N34" s="57">
        <v>0.24</v>
      </c>
      <c r="O34" s="57">
        <v>0.57</v>
      </c>
      <c r="P34" s="57">
        <v>0.72</v>
      </c>
      <c r="Q34" s="57">
        <v>0.35</v>
      </c>
      <c r="R34" s="59">
        <v>0.29</v>
      </c>
      <c r="S34" s="59">
        <v>0.09</v>
      </c>
      <c r="T34" s="57">
        <v>0.09</v>
      </c>
      <c r="U34" s="57">
        <v>0.28</v>
      </c>
      <c r="V34" s="57" t="s">
        <v>70</v>
      </c>
      <c r="W34" s="57">
        <v>0.13</v>
      </c>
      <c r="X34" s="57">
        <v>0.5</v>
      </c>
      <c r="Y34" s="57">
        <v>0.56</v>
      </c>
      <c r="Z34" s="57">
        <v>0.43</v>
      </c>
      <c r="AA34" s="57">
        <v>0.42</v>
      </c>
      <c r="AB34" s="57">
        <v>0.46</v>
      </c>
      <c r="AC34" s="57">
        <v>0.48</v>
      </c>
      <c r="AD34" s="57">
        <v>0.21</v>
      </c>
      <c r="AE34" s="57">
        <v>0.44</v>
      </c>
      <c r="AF34" s="57">
        <v>0.62</v>
      </c>
      <c r="AG34" s="57">
        <v>0.32</v>
      </c>
      <c r="AH34" s="57">
        <v>0.4</v>
      </c>
      <c r="AI34" s="57">
        <v>0.24</v>
      </c>
      <c r="AJ34" s="57">
        <v>0.4</v>
      </c>
      <c r="AK34" s="57">
        <v>0.4</v>
      </c>
      <c r="AL34" s="57">
        <v>0.27</v>
      </c>
      <c r="AM34" s="57">
        <v>0.25</v>
      </c>
      <c r="AN34" s="59">
        <v>0.27</v>
      </c>
      <c r="AO34" s="24">
        <v>0.23</v>
      </c>
      <c r="AP34" s="59">
        <v>0.16</v>
      </c>
      <c r="AQ34" s="26">
        <v>0.48095955000000007</v>
      </c>
      <c r="AR34" s="26">
        <v>1.22153895</v>
      </c>
      <c r="AS34" s="26">
        <v>0.3139866</v>
      </c>
      <c r="AT34" s="57">
        <v>0.98</v>
      </c>
      <c r="AU34" s="57"/>
      <c r="AV34" s="57">
        <v>0.16</v>
      </c>
      <c r="AW34" s="57">
        <v>0.12</v>
      </c>
      <c r="AX34" s="57">
        <v>0.17</v>
      </c>
      <c r="AY34" s="57">
        <v>0.16</v>
      </c>
      <c r="AZ34" s="57">
        <v>0.15</v>
      </c>
      <c r="BA34" s="26">
        <v>0.19959300000000002</v>
      </c>
      <c r="BB34" s="26">
        <v>0.11484045</v>
      </c>
      <c r="BC34" s="26">
        <v>0.20867895</v>
      </c>
      <c r="BD34" s="26">
        <v>0.17590995</v>
      </c>
      <c r="BE34" s="26">
        <v>0.10918035000000001</v>
      </c>
      <c r="BF34" s="57"/>
    </row>
    <row r="35" spans="1:58" s="58" customFormat="1" ht="12.75">
      <c r="A35" s="57" t="s">
        <v>85</v>
      </c>
      <c r="B35" s="57">
        <v>4.22</v>
      </c>
      <c r="C35" s="24">
        <v>21</v>
      </c>
      <c r="D35" s="59">
        <v>4.88</v>
      </c>
      <c r="E35" s="59">
        <v>34.1</v>
      </c>
      <c r="F35" s="57">
        <v>28.4</v>
      </c>
      <c r="G35" s="57">
        <v>6.56</v>
      </c>
      <c r="H35" s="59">
        <v>3.96</v>
      </c>
      <c r="I35" s="57">
        <v>3.86</v>
      </c>
      <c r="J35" s="59">
        <v>4.37</v>
      </c>
      <c r="K35" s="59">
        <v>8.72</v>
      </c>
      <c r="L35" s="59">
        <v>4.51</v>
      </c>
      <c r="M35" s="59">
        <v>3.81</v>
      </c>
      <c r="N35" s="57">
        <v>4.08</v>
      </c>
      <c r="O35" s="57">
        <v>10.6</v>
      </c>
      <c r="P35" s="57">
        <v>18.5</v>
      </c>
      <c r="Q35" s="57">
        <v>4.53</v>
      </c>
      <c r="R35" s="59">
        <v>5.21</v>
      </c>
      <c r="S35" s="59">
        <v>2.99</v>
      </c>
      <c r="T35" s="57">
        <v>6.73</v>
      </c>
      <c r="U35" s="57">
        <v>4.58</v>
      </c>
      <c r="V35" s="57">
        <v>2.93</v>
      </c>
      <c r="W35" s="57">
        <v>3.27</v>
      </c>
      <c r="X35" s="57">
        <v>7.86</v>
      </c>
      <c r="Y35" s="57">
        <v>12.8</v>
      </c>
      <c r="Z35" s="57">
        <v>5.06</v>
      </c>
      <c r="AA35" s="57">
        <v>7.03</v>
      </c>
      <c r="AB35" s="57">
        <v>3.79</v>
      </c>
      <c r="AC35" s="57">
        <v>9.68</v>
      </c>
      <c r="AD35" s="57">
        <v>7.32</v>
      </c>
      <c r="AE35" s="57">
        <v>10.1</v>
      </c>
      <c r="AF35" s="57">
        <v>13.5</v>
      </c>
      <c r="AG35" s="57">
        <v>6.17</v>
      </c>
      <c r="AH35" s="57">
        <v>5.57</v>
      </c>
      <c r="AI35" s="57">
        <v>3.47</v>
      </c>
      <c r="AJ35" s="57">
        <v>6.63</v>
      </c>
      <c r="AK35" s="57">
        <v>8.53</v>
      </c>
      <c r="AL35" s="57">
        <v>4.19</v>
      </c>
      <c r="AM35" s="57">
        <v>4.11</v>
      </c>
      <c r="AN35" s="59">
        <v>8.73</v>
      </c>
      <c r="AO35" s="24">
        <v>6.01</v>
      </c>
      <c r="AP35" s="59">
        <v>6.07</v>
      </c>
      <c r="AQ35" s="26">
        <v>7.92670725</v>
      </c>
      <c r="AR35" s="26">
        <v>26.475788849999994</v>
      </c>
      <c r="AS35" s="26">
        <v>10.368852899999998</v>
      </c>
      <c r="AT35" s="57">
        <v>27.5</v>
      </c>
      <c r="AU35" s="57"/>
      <c r="AV35" s="57">
        <v>4.75</v>
      </c>
      <c r="AW35" s="57">
        <v>3.73</v>
      </c>
      <c r="AX35" s="57">
        <v>3.25</v>
      </c>
      <c r="AY35" s="57">
        <v>3.03</v>
      </c>
      <c r="AZ35" s="57">
        <v>2.85</v>
      </c>
      <c r="BA35" s="26">
        <v>4.956907199999999</v>
      </c>
      <c r="BB35" s="26">
        <v>4.41165375</v>
      </c>
      <c r="BC35" s="26">
        <v>4.07299095</v>
      </c>
      <c r="BD35" s="26">
        <v>4.128800549999999</v>
      </c>
      <c r="BE35" s="26">
        <v>25.508633849999995</v>
      </c>
      <c r="BF35" s="57"/>
    </row>
    <row r="36" spans="1:58" s="58" customFormat="1" ht="12.75">
      <c r="A36" s="57" t="s">
        <v>86</v>
      </c>
      <c r="B36" s="57" t="s">
        <v>70</v>
      </c>
      <c r="C36" s="24" t="s">
        <v>70</v>
      </c>
      <c r="D36" s="59" t="s">
        <v>70</v>
      </c>
      <c r="E36" s="59">
        <v>0.12</v>
      </c>
      <c r="F36" s="57">
        <v>0.17</v>
      </c>
      <c r="G36" s="57" t="s">
        <v>70</v>
      </c>
      <c r="H36" s="59" t="s">
        <v>70</v>
      </c>
      <c r="I36" s="57" t="s">
        <v>70</v>
      </c>
      <c r="J36" s="59" t="s">
        <v>70</v>
      </c>
      <c r="K36" s="59">
        <v>0.06</v>
      </c>
      <c r="L36" s="59" t="s">
        <v>70</v>
      </c>
      <c r="M36" s="59" t="s">
        <v>70</v>
      </c>
      <c r="N36" s="57" t="s">
        <v>70</v>
      </c>
      <c r="O36" s="57" t="s">
        <v>70</v>
      </c>
      <c r="P36" s="57" t="s">
        <v>70</v>
      </c>
      <c r="Q36" s="57" t="s">
        <v>70</v>
      </c>
      <c r="R36" s="59" t="s">
        <v>70</v>
      </c>
      <c r="S36" s="59" t="s">
        <v>70</v>
      </c>
      <c r="T36" s="57" t="s">
        <v>70</v>
      </c>
      <c r="U36" s="57" t="s">
        <v>70</v>
      </c>
      <c r="V36" s="57" t="s">
        <v>70</v>
      </c>
      <c r="W36" s="57" t="s">
        <v>70</v>
      </c>
      <c r="X36" s="57" t="s">
        <v>70</v>
      </c>
      <c r="Y36" s="57" t="s">
        <v>70</v>
      </c>
      <c r="Z36" s="57" t="s">
        <v>70</v>
      </c>
      <c r="AA36" s="57">
        <v>0.06</v>
      </c>
      <c r="AB36" s="57" t="s">
        <v>70</v>
      </c>
      <c r="AC36" s="57" t="s">
        <v>70</v>
      </c>
      <c r="AD36" s="57">
        <v>0.07</v>
      </c>
      <c r="AE36" s="57" t="s">
        <v>70</v>
      </c>
      <c r="AF36" s="57">
        <v>0.05</v>
      </c>
      <c r="AG36" s="57" t="s">
        <v>70</v>
      </c>
      <c r="AH36" s="57" t="s">
        <v>70</v>
      </c>
      <c r="AI36" s="57">
        <v>0.59</v>
      </c>
      <c r="AJ36" s="57" t="s">
        <v>70</v>
      </c>
      <c r="AK36" s="57" t="s">
        <v>70</v>
      </c>
      <c r="AL36" s="57" t="s">
        <v>70</v>
      </c>
      <c r="AM36" s="57" t="s">
        <v>70</v>
      </c>
      <c r="AN36" s="59" t="s">
        <v>70</v>
      </c>
      <c r="AO36" s="24" t="s">
        <v>70</v>
      </c>
      <c r="AP36" s="59" t="s">
        <v>70</v>
      </c>
      <c r="AQ36" s="26">
        <v>0.335064</v>
      </c>
      <c r="AR36" s="26">
        <v>0.06596400000000001</v>
      </c>
      <c r="AS36" s="26">
        <v>0.150282</v>
      </c>
      <c r="AT36" s="57">
        <v>0.08</v>
      </c>
      <c r="AU36" s="57"/>
      <c r="AV36" s="57">
        <v>0.2</v>
      </c>
      <c r="AW36" s="57">
        <v>0.3</v>
      </c>
      <c r="AX36" s="57" t="s">
        <v>70</v>
      </c>
      <c r="AY36" s="57" t="s">
        <v>70</v>
      </c>
      <c r="AZ36" s="57" t="s">
        <v>70</v>
      </c>
      <c r="BA36" s="26">
        <v>0.079626</v>
      </c>
      <c r="BB36" s="26">
        <v>0.06555000000000001</v>
      </c>
      <c r="BC36" s="26">
        <v>0.40571999999999997</v>
      </c>
      <c r="BD36" s="26">
        <v>0.26082</v>
      </c>
      <c r="BE36" s="26">
        <v>0.26192400000000005</v>
      </c>
      <c r="BF36" s="57"/>
    </row>
    <row r="37" spans="1:58" s="58" customFormat="1" ht="12.75">
      <c r="A37" s="57" t="s">
        <v>87</v>
      </c>
      <c r="B37" s="57">
        <v>6.98</v>
      </c>
      <c r="C37" s="24">
        <v>15.9</v>
      </c>
      <c r="D37" s="59">
        <v>1.7</v>
      </c>
      <c r="E37" s="59">
        <v>13.2</v>
      </c>
      <c r="F37" s="57">
        <v>13</v>
      </c>
      <c r="G37" s="57">
        <v>17.2</v>
      </c>
      <c r="H37" s="59">
        <v>14.3</v>
      </c>
      <c r="I37" s="57">
        <v>16</v>
      </c>
      <c r="J37" s="59">
        <v>18.6</v>
      </c>
      <c r="K37" s="59">
        <v>13</v>
      </c>
      <c r="L37" s="59">
        <v>18</v>
      </c>
      <c r="M37" s="59">
        <v>11.2</v>
      </c>
      <c r="N37" s="57">
        <v>6.2</v>
      </c>
      <c r="O37" s="57">
        <v>28.5</v>
      </c>
      <c r="P37" s="57">
        <v>19.4</v>
      </c>
      <c r="Q37" s="57">
        <v>7.66</v>
      </c>
      <c r="R37" s="59">
        <v>8.03</v>
      </c>
      <c r="S37" s="59">
        <v>4.13</v>
      </c>
      <c r="T37" s="57">
        <v>3.1</v>
      </c>
      <c r="U37" s="57">
        <v>15.2</v>
      </c>
      <c r="V37" s="57">
        <v>7.88</v>
      </c>
      <c r="W37" s="57">
        <v>14</v>
      </c>
      <c r="X37" s="57">
        <v>24.4</v>
      </c>
      <c r="Y37" s="57">
        <v>16.8</v>
      </c>
      <c r="Z37" s="57">
        <v>12.7</v>
      </c>
      <c r="AA37" s="57">
        <v>26.7</v>
      </c>
      <c r="AB37" s="57">
        <v>5.94</v>
      </c>
      <c r="AC37" s="57">
        <v>23.3</v>
      </c>
      <c r="AD37" s="57">
        <v>25.4</v>
      </c>
      <c r="AE37" s="57">
        <v>3.88</v>
      </c>
      <c r="AF37" s="57">
        <v>9.92</v>
      </c>
      <c r="AG37" s="57">
        <v>9.03</v>
      </c>
      <c r="AH37" s="57">
        <v>18.7</v>
      </c>
      <c r="AI37" s="57">
        <v>4.3</v>
      </c>
      <c r="AJ37" s="57">
        <v>8.97</v>
      </c>
      <c r="AK37" s="57">
        <v>9.06</v>
      </c>
      <c r="AL37" s="57">
        <v>11.6</v>
      </c>
      <c r="AM37" s="57">
        <v>10.1</v>
      </c>
      <c r="AN37" s="59">
        <v>14.1</v>
      </c>
      <c r="AO37" s="24">
        <v>16.8</v>
      </c>
      <c r="AP37" s="59">
        <v>4.49</v>
      </c>
      <c r="AQ37" s="26">
        <v>17.4692349</v>
      </c>
      <c r="AR37" s="26">
        <v>26.0200473</v>
      </c>
      <c r="AS37" s="26">
        <v>11.8351584</v>
      </c>
      <c r="AT37" s="57">
        <v>118</v>
      </c>
      <c r="AU37" s="57"/>
      <c r="AV37" s="57">
        <v>0.67</v>
      </c>
      <c r="AW37" s="57">
        <v>0.84</v>
      </c>
      <c r="AX37" s="57">
        <v>0.81</v>
      </c>
      <c r="AY37" s="57">
        <v>1.11</v>
      </c>
      <c r="AZ37" s="57">
        <v>1.6</v>
      </c>
      <c r="BA37" s="26">
        <v>2.0051460000000003</v>
      </c>
      <c r="BB37" s="26">
        <v>1.8805839</v>
      </c>
      <c r="BC37" s="26">
        <v>1.3437996000000003</v>
      </c>
      <c r="BD37" s="26">
        <v>1.2752025</v>
      </c>
      <c r="BE37" s="26">
        <v>1.3321269</v>
      </c>
      <c r="BF37" s="57"/>
    </row>
    <row r="38" spans="1:58" s="58" customFormat="1" ht="12.75">
      <c r="A38" s="57" t="s">
        <v>88</v>
      </c>
      <c r="B38" s="57">
        <v>1.85</v>
      </c>
      <c r="C38" s="24">
        <v>3.27</v>
      </c>
      <c r="D38" s="59">
        <v>1.04</v>
      </c>
      <c r="E38" s="59">
        <v>2.46</v>
      </c>
      <c r="F38" s="57">
        <v>2.16</v>
      </c>
      <c r="G38" s="57">
        <v>1.55</v>
      </c>
      <c r="H38" s="59">
        <v>1.48</v>
      </c>
      <c r="I38" s="57">
        <v>2.58</v>
      </c>
      <c r="J38" s="59">
        <v>2.88</v>
      </c>
      <c r="K38" s="59">
        <v>1.73</v>
      </c>
      <c r="L38" s="59">
        <v>2.93</v>
      </c>
      <c r="M38" s="59">
        <v>1.85</v>
      </c>
      <c r="N38" s="57">
        <v>1.56</v>
      </c>
      <c r="O38" s="57">
        <v>2.21</v>
      </c>
      <c r="P38" s="57">
        <v>3.03</v>
      </c>
      <c r="Q38" s="57">
        <v>1.85</v>
      </c>
      <c r="R38" s="59">
        <v>2.33</v>
      </c>
      <c r="S38" s="59">
        <v>1.61</v>
      </c>
      <c r="T38" s="57">
        <v>1.48</v>
      </c>
      <c r="U38" s="57">
        <v>2</v>
      </c>
      <c r="V38" s="57">
        <v>1.58</v>
      </c>
      <c r="W38" s="57">
        <v>2.1</v>
      </c>
      <c r="X38" s="57">
        <v>2.28</v>
      </c>
      <c r="Y38" s="57">
        <v>2.11</v>
      </c>
      <c r="Z38" s="57">
        <v>3.82</v>
      </c>
      <c r="AA38" s="57">
        <v>5.17</v>
      </c>
      <c r="AB38" s="57">
        <v>1.18</v>
      </c>
      <c r="AC38" s="57">
        <v>4.34</v>
      </c>
      <c r="AD38" s="57">
        <v>2.88</v>
      </c>
      <c r="AE38" s="57">
        <v>0.54</v>
      </c>
      <c r="AF38" s="57">
        <v>1.17</v>
      </c>
      <c r="AG38" s="57">
        <v>1.75</v>
      </c>
      <c r="AH38" s="57">
        <v>1.45</v>
      </c>
      <c r="AI38" s="57">
        <v>1.55</v>
      </c>
      <c r="AJ38" s="57">
        <v>1</v>
      </c>
      <c r="AK38" s="57">
        <v>0.75</v>
      </c>
      <c r="AL38" s="57">
        <v>1.63</v>
      </c>
      <c r="AM38" s="57">
        <v>1.66</v>
      </c>
      <c r="AN38" s="59">
        <v>2.86</v>
      </c>
      <c r="AO38" s="24">
        <v>1.76</v>
      </c>
      <c r="AP38" s="59">
        <v>2.72</v>
      </c>
      <c r="AQ38" s="26">
        <v>1.9863165</v>
      </c>
      <c r="AR38" s="26">
        <v>2.2220505</v>
      </c>
      <c r="AS38" s="26">
        <v>1.5960525</v>
      </c>
      <c r="AT38" s="57">
        <v>8.6</v>
      </c>
      <c r="AU38" s="57"/>
      <c r="AV38" s="57">
        <v>0.32</v>
      </c>
      <c r="AW38" s="57">
        <v>0.22</v>
      </c>
      <c r="AX38" s="57">
        <v>0.17</v>
      </c>
      <c r="AY38" s="57">
        <v>0.41</v>
      </c>
      <c r="AZ38" s="57">
        <v>0.5</v>
      </c>
      <c r="BA38" s="26">
        <v>0.42692699999999995</v>
      </c>
      <c r="BB38" s="26">
        <v>0.4707105</v>
      </c>
      <c r="BC38" s="26">
        <v>0.3743565</v>
      </c>
      <c r="BD38" s="26">
        <v>0.3589035</v>
      </c>
      <c r="BE38" s="26">
        <v>0.6381180000000001</v>
      </c>
      <c r="BF38" s="57"/>
    </row>
    <row r="39" spans="1:58" s="58" customFormat="1" ht="12.75">
      <c r="A39" s="57" t="s">
        <v>89</v>
      </c>
      <c r="B39" s="57">
        <v>15.9</v>
      </c>
      <c r="C39" s="24">
        <v>22.2</v>
      </c>
      <c r="D39" s="59">
        <v>18</v>
      </c>
      <c r="E39" s="59">
        <v>11.4</v>
      </c>
      <c r="F39" s="57">
        <v>12.1</v>
      </c>
      <c r="G39" s="57">
        <v>26.6</v>
      </c>
      <c r="H39" s="59">
        <v>24.8</v>
      </c>
      <c r="I39" s="57">
        <v>14.4</v>
      </c>
      <c r="J39" s="59">
        <v>19</v>
      </c>
      <c r="K39" s="59">
        <v>20.4</v>
      </c>
      <c r="L39" s="59">
        <v>16.2</v>
      </c>
      <c r="M39" s="59">
        <v>16.8</v>
      </c>
      <c r="N39" s="57">
        <v>17.8</v>
      </c>
      <c r="O39" s="57">
        <v>16.4</v>
      </c>
      <c r="P39" s="57">
        <v>3.78</v>
      </c>
      <c r="Q39" s="57">
        <v>16.6</v>
      </c>
      <c r="R39" s="59">
        <v>20.1</v>
      </c>
      <c r="S39" s="59">
        <v>21.5</v>
      </c>
      <c r="T39" s="57">
        <v>13.3</v>
      </c>
      <c r="U39" s="57">
        <v>16.8</v>
      </c>
      <c r="V39" s="57">
        <v>16.3</v>
      </c>
      <c r="W39" s="57">
        <v>20.1</v>
      </c>
      <c r="X39" s="57">
        <v>18.6</v>
      </c>
      <c r="Y39" s="57">
        <v>17.2</v>
      </c>
      <c r="Z39" s="57">
        <v>19.2</v>
      </c>
      <c r="AA39" s="57">
        <v>17.9</v>
      </c>
      <c r="AB39" s="57">
        <v>13.4</v>
      </c>
      <c r="AC39" s="57">
        <v>18.3</v>
      </c>
      <c r="AD39" s="57">
        <v>24.2</v>
      </c>
      <c r="AE39" s="57">
        <v>11.8</v>
      </c>
      <c r="AF39" s="57">
        <v>11.1</v>
      </c>
      <c r="AG39" s="57">
        <v>25.8</v>
      </c>
      <c r="AH39" s="57">
        <v>17.7</v>
      </c>
      <c r="AI39" s="57">
        <v>20.6</v>
      </c>
      <c r="AJ39" s="57">
        <v>16.9</v>
      </c>
      <c r="AK39" s="57">
        <v>19.1</v>
      </c>
      <c r="AL39" s="57">
        <v>16.4</v>
      </c>
      <c r="AM39" s="57">
        <v>16.4</v>
      </c>
      <c r="AN39" s="59">
        <v>27</v>
      </c>
      <c r="AO39" s="24">
        <v>16.8</v>
      </c>
      <c r="AP39" s="59">
        <v>4.88</v>
      </c>
      <c r="AQ39" s="26">
        <v>18.949687800000003</v>
      </c>
      <c r="AR39" s="26">
        <v>12.509963700000002</v>
      </c>
      <c r="AS39" s="26">
        <v>17.407724100000003</v>
      </c>
      <c r="AT39" s="57">
        <v>20.3</v>
      </c>
      <c r="AU39" s="57"/>
      <c r="AV39" s="57">
        <v>5.46</v>
      </c>
      <c r="AW39" s="57">
        <v>5.79</v>
      </c>
      <c r="AX39" s="57">
        <v>4.19</v>
      </c>
      <c r="AY39" s="57">
        <v>3.12</v>
      </c>
      <c r="AZ39" s="57">
        <v>6.12</v>
      </c>
      <c r="BA39" s="26">
        <v>5.4051675</v>
      </c>
      <c r="BB39" s="26">
        <v>5.4850968</v>
      </c>
      <c r="BC39" s="26">
        <v>5.7979590000000005</v>
      </c>
      <c r="BD39" s="26">
        <v>5.7468207</v>
      </c>
      <c r="BE39" s="26">
        <v>6.247372800000001</v>
      </c>
      <c r="BF39" s="57"/>
    </row>
    <row r="40" spans="1:58" s="58" customFormat="1" ht="12.75">
      <c r="A40" s="57" t="s">
        <v>90</v>
      </c>
      <c r="B40" s="57">
        <v>1.04</v>
      </c>
      <c r="C40" s="24">
        <v>1.46</v>
      </c>
      <c r="D40" s="59">
        <v>1.23</v>
      </c>
      <c r="E40" s="59">
        <v>1.42</v>
      </c>
      <c r="F40" s="57">
        <v>1.85</v>
      </c>
      <c r="G40" s="57">
        <v>1.84</v>
      </c>
      <c r="H40" s="59">
        <v>2.55</v>
      </c>
      <c r="I40" s="57">
        <v>1.11</v>
      </c>
      <c r="J40" s="59">
        <v>1.34</v>
      </c>
      <c r="K40" s="59">
        <v>1.33</v>
      </c>
      <c r="L40" s="59">
        <v>1.23</v>
      </c>
      <c r="M40" s="59">
        <v>1.34</v>
      </c>
      <c r="N40" s="57">
        <v>1.29</v>
      </c>
      <c r="O40" s="57">
        <v>1.08</v>
      </c>
      <c r="P40" s="57">
        <v>0.23</v>
      </c>
      <c r="Q40" s="57">
        <v>1.19</v>
      </c>
      <c r="R40" s="59">
        <v>1.43</v>
      </c>
      <c r="S40" s="59">
        <v>1.37</v>
      </c>
      <c r="T40" s="57">
        <v>1.18</v>
      </c>
      <c r="U40" s="57">
        <v>1.16</v>
      </c>
      <c r="V40" s="57">
        <v>2.29</v>
      </c>
      <c r="W40" s="57">
        <v>1.3</v>
      </c>
      <c r="X40" s="57">
        <v>1.67</v>
      </c>
      <c r="Y40" s="57">
        <v>1.22</v>
      </c>
      <c r="Z40" s="57">
        <v>1.39</v>
      </c>
      <c r="AA40" s="57">
        <v>1.28</v>
      </c>
      <c r="AB40" s="57">
        <v>0.91</v>
      </c>
      <c r="AC40" s="57">
        <v>1.42</v>
      </c>
      <c r="AD40" s="57">
        <v>1.29</v>
      </c>
      <c r="AE40" s="57">
        <v>0.4</v>
      </c>
      <c r="AF40" s="57">
        <v>0.59</v>
      </c>
      <c r="AG40" s="57">
        <v>1.5</v>
      </c>
      <c r="AH40" s="57">
        <v>1.21</v>
      </c>
      <c r="AI40" s="57">
        <v>1.39</v>
      </c>
      <c r="AJ40" s="57">
        <v>0.96</v>
      </c>
      <c r="AK40" s="57">
        <v>0.86</v>
      </c>
      <c r="AL40" s="57">
        <v>1.27</v>
      </c>
      <c r="AM40" s="57">
        <v>1.19</v>
      </c>
      <c r="AN40" s="59">
        <v>3.58</v>
      </c>
      <c r="AO40" s="24">
        <v>1.59</v>
      </c>
      <c r="AP40" s="59">
        <v>0.55</v>
      </c>
      <c r="AQ40" s="26">
        <v>1.5260133</v>
      </c>
      <c r="AR40" s="26">
        <v>1.46452845</v>
      </c>
      <c r="AS40" s="26">
        <v>1.33060725</v>
      </c>
      <c r="AT40" s="57">
        <v>0.55</v>
      </c>
      <c r="AU40" s="57"/>
      <c r="AV40" s="57">
        <v>0.4</v>
      </c>
      <c r="AW40" s="57">
        <v>0.41</v>
      </c>
      <c r="AX40" s="57">
        <v>0.31</v>
      </c>
      <c r="AY40" s="57">
        <v>0.25</v>
      </c>
      <c r="AZ40" s="57">
        <v>0.42</v>
      </c>
      <c r="BA40" s="26">
        <v>0.4696629</v>
      </c>
      <c r="BB40" s="26">
        <v>0.4598065499999999</v>
      </c>
      <c r="BC40" s="26">
        <v>0.43321004999999996</v>
      </c>
      <c r="BD40" s="26">
        <v>0.42257144999999996</v>
      </c>
      <c r="BE40" s="26">
        <v>0.4009813499999999</v>
      </c>
      <c r="BF40" s="57"/>
    </row>
    <row r="41" spans="1:58" s="58" customFormat="1" ht="12.75">
      <c r="A41" s="57" t="s">
        <v>91</v>
      </c>
      <c r="B41" s="57">
        <v>305</v>
      </c>
      <c r="C41" s="24">
        <v>322</v>
      </c>
      <c r="D41" s="59">
        <v>322</v>
      </c>
      <c r="E41" s="59">
        <v>72.7</v>
      </c>
      <c r="F41" s="57">
        <v>67.5</v>
      </c>
      <c r="G41" s="57">
        <v>454</v>
      </c>
      <c r="H41" s="59">
        <v>423</v>
      </c>
      <c r="I41" s="57">
        <v>366</v>
      </c>
      <c r="J41" s="59">
        <v>344</v>
      </c>
      <c r="K41" s="59">
        <v>338</v>
      </c>
      <c r="L41" s="59">
        <v>372</v>
      </c>
      <c r="M41" s="59">
        <v>332</v>
      </c>
      <c r="N41" s="57">
        <v>340</v>
      </c>
      <c r="O41" s="57">
        <v>277</v>
      </c>
      <c r="P41" s="57">
        <v>395</v>
      </c>
      <c r="Q41" s="57">
        <v>371</v>
      </c>
      <c r="R41" s="59">
        <v>391</v>
      </c>
      <c r="S41" s="59">
        <v>344</v>
      </c>
      <c r="T41" s="57">
        <v>411</v>
      </c>
      <c r="U41" s="57">
        <v>222</v>
      </c>
      <c r="V41" s="57">
        <v>458</v>
      </c>
      <c r="W41" s="57">
        <v>376</v>
      </c>
      <c r="X41" s="57">
        <v>155</v>
      </c>
      <c r="Y41" s="57">
        <v>329</v>
      </c>
      <c r="Z41" s="57">
        <v>389</v>
      </c>
      <c r="AA41" s="57">
        <v>407</v>
      </c>
      <c r="AB41" s="57">
        <v>324</v>
      </c>
      <c r="AC41" s="57">
        <v>352</v>
      </c>
      <c r="AD41" s="57">
        <v>350</v>
      </c>
      <c r="AE41" s="57">
        <v>401</v>
      </c>
      <c r="AF41" s="57">
        <v>371</v>
      </c>
      <c r="AG41" s="57">
        <v>313</v>
      </c>
      <c r="AH41" s="57">
        <v>338</v>
      </c>
      <c r="AI41" s="57">
        <v>390</v>
      </c>
      <c r="AJ41" s="57">
        <v>397</v>
      </c>
      <c r="AK41" s="57">
        <v>396</v>
      </c>
      <c r="AL41" s="57">
        <v>341</v>
      </c>
      <c r="AM41" s="57">
        <v>419</v>
      </c>
      <c r="AN41" s="59">
        <v>494</v>
      </c>
      <c r="AO41" s="24">
        <v>367</v>
      </c>
      <c r="AP41" s="59">
        <v>376</v>
      </c>
      <c r="AQ41" s="26">
        <v>360.43632269999995</v>
      </c>
      <c r="AR41" s="26">
        <v>175.52999415</v>
      </c>
      <c r="AS41" s="26">
        <v>462.84122819999993</v>
      </c>
      <c r="AT41" s="57">
        <v>241</v>
      </c>
      <c r="AU41" s="57"/>
      <c r="AV41" s="57">
        <v>82</v>
      </c>
      <c r="AW41" s="57">
        <v>80.3</v>
      </c>
      <c r="AX41" s="57">
        <v>74.7</v>
      </c>
      <c r="AY41" s="57">
        <v>58.9</v>
      </c>
      <c r="AZ41" s="57">
        <v>97.6</v>
      </c>
      <c r="BA41" s="26">
        <v>81.87635474999999</v>
      </c>
      <c r="BB41" s="26">
        <v>85.11078105</v>
      </c>
      <c r="BC41" s="26">
        <v>88.19955435</v>
      </c>
      <c r="BD41" s="26">
        <v>108.90288869999999</v>
      </c>
      <c r="BE41" s="26">
        <v>125.39824589999999</v>
      </c>
      <c r="BF41" s="57"/>
    </row>
    <row r="42" spans="1:58" s="58" customFormat="1" ht="12.75">
      <c r="A42" s="57" t="s">
        <v>92</v>
      </c>
      <c r="B42" s="57">
        <v>8.63</v>
      </c>
      <c r="C42" s="24">
        <v>9.87</v>
      </c>
      <c r="D42" s="59">
        <v>9.5</v>
      </c>
      <c r="E42" s="59">
        <v>3.17</v>
      </c>
      <c r="F42" s="57">
        <v>3.01</v>
      </c>
      <c r="G42" s="57">
        <v>13.7</v>
      </c>
      <c r="H42" s="59">
        <v>13</v>
      </c>
      <c r="I42" s="57">
        <v>10.2</v>
      </c>
      <c r="J42" s="59">
        <v>9.7</v>
      </c>
      <c r="K42" s="59">
        <v>9.38</v>
      </c>
      <c r="L42" s="59">
        <v>10.5</v>
      </c>
      <c r="M42" s="59">
        <v>9.4</v>
      </c>
      <c r="N42" s="57">
        <v>9.64</v>
      </c>
      <c r="O42" s="57">
        <v>8.3</v>
      </c>
      <c r="P42" s="57">
        <v>11</v>
      </c>
      <c r="Q42" s="57">
        <v>10.5</v>
      </c>
      <c r="R42" s="59">
        <v>11</v>
      </c>
      <c r="S42" s="59">
        <v>9.56</v>
      </c>
      <c r="T42" s="57">
        <v>11.7</v>
      </c>
      <c r="U42" s="57">
        <v>7.23</v>
      </c>
      <c r="V42" s="57">
        <v>15.7</v>
      </c>
      <c r="W42" s="57">
        <v>10.6</v>
      </c>
      <c r="X42" s="57">
        <v>7.53</v>
      </c>
      <c r="Y42" s="57">
        <v>9.66</v>
      </c>
      <c r="Z42" s="57">
        <v>11.4</v>
      </c>
      <c r="AA42" s="57">
        <v>11.4</v>
      </c>
      <c r="AB42" s="57">
        <v>9.7</v>
      </c>
      <c r="AC42" s="57">
        <v>10.4</v>
      </c>
      <c r="AD42" s="57">
        <v>10.7</v>
      </c>
      <c r="AE42" s="57">
        <v>9.66</v>
      </c>
      <c r="AF42" s="57">
        <v>9.06</v>
      </c>
      <c r="AG42" s="57">
        <v>9.03</v>
      </c>
      <c r="AH42" s="57">
        <v>9.8</v>
      </c>
      <c r="AI42" s="57">
        <v>10.9</v>
      </c>
      <c r="AJ42" s="57">
        <v>11.3</v>
      </c>
      <c r="AK42" s="57">
        <v>11</v>
      </c>
      <c r="AL42" s="57">
        <v>9.76</v>
      </c>
      <c r="AM42" s="57">
        <v>11.5</v>
      </c>
      <c r="AN42" s="59">
        <v>11.9</v>
      </c>
      <c r="AO42" s="24">
        <v>10.7</v>
      </c>
      <c r="AP42" s="59">
        <v>11.2</v>
      </c>
      <c r="AQ42" s="26">
        <v>11.096617499999999</v>
      </c>
      <c r="AR42" s="26">
        <v>5.7241245</v>
      </c>
      <c r="AS42" s="26">
        <v>12.938403000000001</v>
      </c>
      <c r="AT42" s="57">
        <v>9</v>
      </c>
      <c r="AU42" s="57"/>
      <c r="AV42" s="57">
        <v>2.76</v>
      </c>
      <c r="AW42" s="57">
        <v>2.5</v>
      </c>
      <c r="AX42" s="57">
        <v>2.49</v>
      </c>
      <c r="AY42" s="57">
        <v>1.94</v>
      </c>
      <c r="AZ42" s="57">
        <v>3.2</v>
      </c>
      <c r="BA42" s="26">
        <v>2.41188</v>
      </c>
      <c r="BB42" s="26">
        <v>2.4423315000000003</v>
      </c>
      <c r="BC42" s="26">
        <v>2.8432005000000005</v>
      </c>
      <c r="BD42" s="26">
        <v>3.3958724999999994</v>
      </c>
      <c r="BE42" s="26">
        <v>3.7952265</v>
      </c>
      <c r="BF42" s="57"/>
    </row>
    <row r="43" spans="1:58" s="58" customFormat="1" ht="12.75">
      <c r="A43" s="57" t="s">
        <v>93</v>
      </c>
      <c r="B43" s="57">
        <v>4.68</v>
      </c>
      <c r="C43" s="57">
        <v>5.21</v>
      </c>
      <c r="D43" s="57">
        <v>4.87</v>
      </c>
      <c r="E43" s="57">
        <v>3.39</v>
      </c>
      <c r="F43" s="57">
        <v>3.21</v>
      </c>
      <c r="G43" s="57">
        <v>7.53</v>
      </c>
      <c r="H43" s="57">
        <v>8.13</v>
      </c>
      <c r="I43" s="57">
        <v>3.16</v>
      </c>
      <c r="J43" s="57">
        <v>4.72</v>
      </c>
      <c r="K43" s="57">
        <v>2.79</v>
      </c>
      <c r="L43" s="57">
        <v>3.77</v>
      </c>
      <c r="M43" s="57">
        <v>4.49</v>
      </c>
      <c r="N43" s="57">
        <v>4.07</v>
      </c>
      <c r="O43" s="57">
        <v>2.57</v>
      </c>
      <c r="P43" s="57">
        <v>3.1</v>
      </c>
      <c r="Q43" s="57">
        <v>3.42</v>
      </c>
      <c r="R43" s="57">
        <v>4.68</v>
      </c>
      <c r="S43" s="57">
        <v>3.99</v>
      </c>
      <c r="T43" s="57">
        <v>3.43</v>
      </c>
      <c r="U43" s="57">
        <v>2.15</v>
      </c>
      <c r="V43" s="57">
        <v>1.07</v>
      </c>
      <c r="W43" s="57">
        <v>6.07</v>
      </c>
      <c r="X43" s="57">
        <v>2.9</v>
      </c>
      <c r="Y43" s="57">
        <v>1.72</v>
      </c>
      <c r="Z43" s="57">
        <v>1.73</v>
      </c>
      <c r="AA43" s="57">
        <v>2.25</v>
      </c>
      <c r="AB43" s="57">
        <v>1.28</v>
      </c>
      <c r="AC43" s="57">
        <v>3.01</v>
      </c>
      <c r="AD43" s="57">
        <v>2.79</v>
      </c>
      <c r="AE43" s="57">
        <v>1.44</v>
      </c>
      <c r="AF43" s="57">
        <v>1.38</v>
      </c>
      <c r="AG43" s="57">
        <v>4.34</v>
      </c>
      <c r="AH43" s="57">
        <v>3.59</v>
      </c>
      <c r="AI43" s="57">
        <v>1.3</v>
      </c>
      <c r="AJ43" s="57">
        <v>3.57</v>
      </c>
      <c r="AK43" s="57">
        <v>2.57</v>
      </c>
      <c r="AL43" s="57">
        <v>2.34</v>
      </c>
      <c r="AM43" s="57">
        <v>2.17</v>
      </c>
      <c r="AN43" s="57">
        <v>7.57</v>
      </c>
      <c r="AO43" s="57">
        <v>4.92</v>
      </c>
      <c r="AP43" s="57">
        <v>1.8</v>
      </c>
      <c r="AQ43" s="26"/>
      <c r="AR43" s="26"/>
      <c r="AS43" s="26"/>
      <c r="AT43" s="57">
        <v>3.29</v>
      </c>
      <c r="AU43" s="57"/>
      <c r="AV43" s="57">
        <v>1.89</v>
      </c>
      <c r="AW43" s="57">
        <v>1.78</v>
      </c>
      <c r="AX43" s="57">
        <v>1.03</v>
      </c>
      <c r="AY43" s="57">
        <v>0.94</v>
      </c>
      <c r="AZ43" s="57">
        <v>1.48</v>
      </c>
      <c r="BA43" s="26"/>
      <c r="BB43" s="26"/>
      <c r="BC43" s="26"/>
      <c r="BD43" s="26"/>
      <c r="BE43" s="26"/>
      <c r="BF43" s="57"/>
    </row>
    <row r="44" spans="1:58" s="58" customFormat="1" ht="12.75">
      <c r="A44" s="57" t="s">
        <v>94</v>
      </c>
      <c r="B44" s="57">
        <v>0.06</v>
      </c>
      <c r="C44" s="57">
        <v>0.11</v>
      </c>
      <c r="D44" s="57">
        <v>0.07</v>
      </c>
      <c r="E44" s="57">
        <v>0.05</v>
      </c>
      <c r="F44" s="57">
        <v>0.05</v>
      </c>
      <c r="G44" s="57" t="s">
        <v>70</v>
      </c>
      <c r="H44" s="57">
        <v>0.05</v>
      </c>
      <c r="I44" s="57">
        <v>0.05</v>
      </c>
      <c r="J44" s="57">
        <v>0.06</v>
      </c>
      <c r="K44" s="57">
        <v>0.08</v>
      </c>
      <c r="L44" s="57">
        <v>0.06</v>
      </c>
      <c r="M44" s="57" t="s">
        <v>70</v>
      </c>
      <c r="N44" s="57">
        <v>0.07</v>
      </c>
      <c r="O44" s="57">
        <v>0.05</v>
      </c>
      <c r="P44" s="57">
        <v>0.06</v>
      </c>
      <c r="Q44" s="57">
        <v>0.09</v>
      </c>
      <c r="R44" s="57">
        <v>0.12</v>
      </c>
      <c r="S44" s="57">
        <v>0.16</v>
      </c>
      <c r="T44" s="57">
        <v>0.13</v>
      </c>
      <c r="U44" s="57" t="s">
        <v>70</v>
      </c>
      <c r="V44" s="57" t="s">
        <v>70</v>
      </c>
      <c r="W44" s="57" t="s">
        <v>70</v>
      </c>
      <c r="X44" s="57" t="s">
        <v>70</v>
      </c>
      <c r="Y44" s="57" t="s">
        <v>70</v>
      </c>
      <c r="Z44" s="57" t="s">
        <v>70</v>
      </c>
      <c r="AA44" s="57" t="s">
        <v>70</v>
      </c>
      <c r="AB44" s="57" t="s">
        <v>70</v>
      </c>
      <c r="AC44" s="57" t="s">
        <v>70</v>
      </c>
      <c r="AD44" s="57">
        <v>0.05</v>
      </c>
      <c r="AE44" s="57" t="s">
        <v>70</v>
      </c>
      <c r="AF44" s="57" t="s">
        <v>70</v>
      </c>
      <c r="AG44" s="57" t="s">
        <v>70</v>
      </c>
      <c r="AH44" s="57" t="s">
        <v>70</v>
      </c>
      <c r="AI44" s="57" t="s">
        <v>70</v>
      </c>
      <c r="AJ44" s="57" t="s">
        <v>70</v>
      </c>
      <c r="AK44" s="57" t="s">
        <v>70</v>
      </c>
      <c r="AL44" s="57" t="s">
        <v>70</v>
      </c>
      <c r="AM44" s="57" t="s">
        <v>70</v>
      </c>
      <c r="AN44" s="57">
        <v>0.07</v>
      </c>
      <c r="AO44" s="57" t="s">
        <v>70</v>
      </c>
      <c r="AP44" s="57" t="s">
        <v>70</v>
      </c>
      <c r="AQ44" s="26"/>
      <c r="AR44" s="26"/>
      <c r="AS44" s="26"/>
      <c r="AT44" s="57">
        <v>0.07</v>
      </c>
      <c r="AU44" s="57"/>
      <c r="AV44" s="57">
        <v>0.19</v>
      </c>
      <c r="AW44" s="57">
        <v>0.17</v>
      </c>
      <c r="AX44" s="57">
        <v>0.06</v>
      </c>
      <c r="AY44" s="57">
        <v>0.05</v>
      </c>
      <c r="AZ44" s="57" t="s">
        <v>70</v>
      </c>
      <c r="BA44" s="26"/>
      <c r="BB44" s="26"/>
      <c r="BC44" s="26"/>
      <c r="BD44" s="26"/>
      <c r="BE44" s="26"/>
      <c r="BF44" s="57"/>
    </row>
    <row r="45" spans="1:58" s="58" customFormat="1" ht="12.75">
      <c r="A45" s="57" t="s">
        <v>95</v>
      </c>
      <c r="B45" s="57">
        <v>1497</v>
      </c>
      <c r="C45" s="24">
        <v>1435</v>
      </c>
      <c r="D45" s="59">
        <v>1629</v>
      </c>
      <c r="E45" s="59">
        <v>229</v>
      </c>
      <c r="F45" s="57">
        <v>220</v>
      </c>
      <c r="G45" s="57">
        <v>1798</v>
      </c>
      <c r="H45" s="59">
        <v>1680</v>
      </c>
      <c r="I45" s="57">
        <v>1537</v>
      </c>
      <c r="J45" s="59">
        <v>1609</v>
      </c>
      <c r="K45" s="59">
        <v>1647</v>
      </c>
      <c r="L45" s="59">
        <v>1833</v>
      </c>
      <c r="M45" s="59">
        <v>1592</v>
      </c>
      <c r="N45" s="57">
        <v>1446</v>
      </c>
      <c r="O45" s="57">
        <v>1212</v>
      </c>
      <c r="P45" s="57">
        <v>2421</v>
      </c>
      <c r="Q45" s="57">
        <v>1388</v>
      </c>
      <c r="R45" s="59">
        <v>1745</v>
      </c>
      <c r="S45" s="59">
        <v>1769</v>
      </c>
      <c r="T45" s="57">
        <v>1509</v>
      </c>
      <c r="U45" s="57">
        <v>1357</v>
      </c>
      <c r="V45" s="57">
        <v>702</v>
      </c>
      <c r="W45" s="57">
        <v>1415</v>
      </c>
      <c r="X45" s="57">
        <v>689</v>
      </c>
      <c r="Y45" s="57">
        <v>1547</v>
      </c>
      <c r="Z45" s="57">
        <v>1607</v>
      </c>
      <c r="AA45" s="57">
        <v>1475</v>
      </c>
      <c r="AB45" s="57">
        <v>993</v>
      </c>
      <c r="AC45" s="57">
        <v>1376</v>
      </c>
      <c r="AD45" s="57">
        <v>1587</v>
      </c>
      <c r="AE45" s="57">
        <v>1975</v>
      </c>
      <c r="AF45" s="57">
        <v>2205</v>
      </c>
      <c r="AG45" s="57">
        <v>1523</v>
      </c>
      <c r="AH45" s="57">
        <v>1448</v>
      </c>
      <c r="AI45" s="57">
        <v>1621</v>
      </c>
      <c r="AJ45" s="57">
        <v>1484</v>
      </c>
      <c r="AK45" s="57">
        <v>1977</v>
      </c>
      <c r="AL45" s="57">
        <v>1897</v>
      </c>
      <c r="AM45" s="57">
        <v>1634</v>
      </c>
      <c r="AN45" s="59">
        <v>1833</v>
      </c>
      <c r="AO45" s="24">
        <v>968</v>
      </c>
      <c r="AP45" s="59">
        <v>109</v>
      </c>
      <c r="AQ45" s="26">
        <v>1480.2854771999998</v>
      </c>
      <c r="AR45" s="26">
        <v>1022.6281759499999</v>
      </c>
      <c r="AS45" s="26">
        <v>2198.0201129999996</v>
      </c>
      <c r="AT45" s="57">
        <v>1506</v>
      </c>
      <c r="AU45" s="57"/>
      <c r="AV45" s="57">
        <v>10004</v>
      </c>
      <c r="AW45" s="57">
        <v>9009</v>
      </c>
      <c r="AX45" s="57">
        <v>4878</v>
      </c>
      <c r="AY45" s="57">
        <v>5812</v>
      </c>
      <c r="AZ45" s="57">
        <v>7731</v>
      </c>
      <c r="BA45" s="26">
        <v>7785.058149</v>
      </c>
      <c r="BB45" s="26">
        <v>7345.0208489999995</v>
      </c>
      <c r="BC45" s="26">
        <v>8626.9087335</v>
      </c>
      <c r="BD45" s="26">
        <v>8906.5497015</v>
      </c>
      <c r="BE45" s="26">
        <v>9755.737996499998</v>
      </c>
      <c r="BF45" s="57"/>
    </row>
    <row r="46" spans="1:58" s="58" customFormat="1" ht="12.75">
      <c r="A46" s="57" t="s">
        <v>96</v>
      </c>
      <c r="B46" s="57">
        <v>0.09</v>
      </c>
      <c r="C46" s="24">
        <v>0.14</v>
      </c>
      <c r="D46" s="59">
        <v>0.22</v>
      </c>
      <c r="E46" s="59">
        <v>0.15</v>
      </c>
      <c r="F46" s="57">
        <v>0.2</v>
      </c>
      <c r="G46" s="57">
        <v>0.16</v>
      </c>
      <c r="H46" s="59">
        <v>0.25</v>
      </c>
      <c r="I46" s="57">
        <v>0.38</v>
      </c>
      <c r="J46" s="59">
        <v>0.38</v>
      </c>
      <c r="K46" s="59">
        <v>0.52</v>
      </c>
      <c r="L46" s="59">
        <v>0.32</v>
      </c>
      <c r="M46" s="59">
        <v>0.33</v>
      </c>
      <c r="N46" s="57">
        <v>0.39</v>
      </c>
      <c r="O46" s="57">
        <v>0.25</v>
      </c>
      <c r="P46" s="57">
        <v>0.33</v>
      </c>
      <c r="Q46" s="57">
        <v>0.26</v>
      </c>
      <c r="R46" s="59">
        <v>0.22</v>
      </c>
      <c r="S46" s="59">
        <v>1.49</v>
      </c>
      <c r="T46" s="57">
        <v>0.48</v>
      </c>
      <c r="U46" s="57">
        <v>0.11</v>
      </c>
      <c r="V46" s="57">
        <v>0.38</v>
      </c>
      <c r="W46" s="57">
        <v>0.53</v>
      </c>
      <c r="X46" s="57">
        <v>0.5</v>
      </c>
      <c r="Y46" s="57">
        <v>0.06</v>
      </c>
      <c r="Z46" s="57">
        <v>0.18</v>
      </c>
      <c r="AA46" s="57">
        <v>0.19</v>
      </c>
      <c r="AB46" s="57">
        <v>0.08</v>
      </c>
      <c r="AC46" s="57" t="s">
        <v>70</v>
      </c>
      <c r="AD46" s="57">
        <v>0.14</v>
      </c>
      <c r="AE46" s="57">
        <v>0.11</v>
      </c>
      <c r="AF46" s="57">
        <v>0.06</v>
      </c>
      <c r="AG46" s="57">
        <v>1.63</v>
      </c>
      <c r="AH46" s="57">
        <v>0.07</v>
      </c>
      <c r="AI46" s="57">
        <v>0.05</v>
      </c>
      <c r="AJ46" s="57" t="s">
        <v>70</v>
      </c>
      <c r="AK46" s="57">
        <v>0.06</v>
      </c>
      <c r="AL46" s="57" t="s">
        <v>70</v>
      </c>
      <c r="AM46" s="57" t="s">
        <v>70</v>
      </c>
      <c r="AN46" s="59">
        <v>0.94</v>
      </c>
      <c r="AO46" s="24">
        <v>0.17</v>
      </c>
      <c r="AP46" s="59">
        <v>0.24</v>
      </c>
      <c r="AQ46" s="26">
        <v>3.1969079999999996</v>
      </c>
      <c r="AR46" s="26">
        <v>0.5889840000000001</v>
      </c>
      <c r="AS46" s="26">
        <v>0.5683392</v>
      </c>
      <c r="AT46" s="57">
        <v>0.81</v>
      </c>
      <c r="AU46" s="57"/>
      <c r="AV46" s="57">
        <v>0.62</v>
      </c>
      <c r="AW46" s="57">
        <v>0.77</v>
      </c>
      <c r="AX46" s="57">
        <v>0.17</v>
      </c>
      <c r="AY46" s="57">
        <v>0.33</v>
      </c>
      <c r="AZ46" s="57">
        <v>0.2</v>
      </c>
      <c r="BA46" s="26">
        <v>0.31043099999999996</v>
      </c>
      <c r="BB46" s="26">
        <v>0.192027</v>
      </c>
      <c r="BC46" s="26">
        <v>0.7533834</v>
      </c>
      <c r="BD46" s="26">
        <v>0.5728932000000001</v>
      </c>
      <c r="BE46" s="26">
        <v>0.309672</v>
      </c>
      <c r="BF46" s="57"/>
    </row>
    <row r="47" spans="1:58" s="58" customFormat="1" ht="12.75">
      <c r="A47" s="57" t="s">
        <v>97</v>
      </c>
      <c r="B47" s="57">
        <v>0.68</v>
      </c>
      <c r="C47" s="24">
        <v>0.57</v>
      </c>
      <c r="D47" s="59">
        <v>0.54</v>
      </c>
      <c r="E47" s="59">
        <v>0.12</v>
      </c>
      <c r="F47" s="57">
        <v>0.22</v>
      </c>
      <c r="G47" s="57">
        <v>0.56</v>
      </c>
      <c r="H47" s="59">
        <v>0.48</v>
      </c>
      <c r="I47" s="57">
        <v>0.43</v>
      </c>
      <c r="J47" s="59">
        <v>0.54</v>
      </c>
      <c r="K47" s="59">
        <v>0.41</v>
      </c>
      <c r="L47" s="59">
        <v>0.42</v>
      </c>
      <c r="M47" s="59">
        <v>0.29</v>
      </c>
      <c r="N47" s="57">
        <v>0.39</v>
      </c>
      <c r="O47" s="57">
        <v>0.53</v>
      </c>
      <c r="P47" s="57">
        <v>0.83</v>
      </c>
      <c r="Q47" s="57">
        <v>0.79</v>
      </c>
      <c r="R47" s="59">
        <v>0.67</v>
      </c>
      <c r="S47" s="59">
        <v>0.45</v>
      </c>
      <c r="T47" s="57">
        <v>0.47</v>
      </c>
      <c r="U47" s="57">
        <v>0.48</v>
      </c>
      <c r="V47" s="57">
        <v>0.37</v>
      </c>
      <c r="W47" s="57">
        <v>0.59</v>
      </c>
      <c r="X47" s="57">
        <v>0.78</v>
      </c>
      <c r="Y47" s="57">
        <v>0.51</v>
      </c>
      <c r="Z47" s="57">
        <v>0.47</v>
      </c>
      <c r="AA47" s="57">
        <v>0.59</v>
      </c>
      <c r="AB47" s="57">
        <v>0.3</v>
      </c>
      <c r="AC47" s="57">
        <v>0.5</v>
      </c>
      <c r="AD47" s="57">
        <v>0.89</v>
      </c>
      <c r="AE47" s="57">
        <v>0.38</v>
      </c>
      <c r="AF47" s="57">
        <v>0.56</v>
      </c>
      <c r="AG47" s="57">
        <v>0.85</v>
      </c>
      <c r="AH47" s="57">
        <v>0.63</v>
      </c>
      <c r="AI47" s="57">
        <v>0.48</v>
      </c>
      <c r="AJ47" s="57">
        <v>0.49</v>
      </c>
      <c r="AK47" s="57">
        <v>0.42</v>
      </c>
      <c r="AL47" s="57">
        <v>2.62</v>
      </c>
      <c r="AM47" s="57">
        <v>1.54</v>
      </c>
      <c r="AN47" s="59" t="s">
        <v>70</v>
      </c>
      <c r="AO47" s="24">
        <v>0.13</v>
      </c>
      <c r="AP47" s="59">
        <v>0.72</v>
      </c>
      <c r="AQ47" s="26">
        <v>1.4892839999999998</v>
      </c>
      <c r="AR47" s="26">
        <v>0.9306179999999998</v>
      </c>
      <c r="AS47" s="26">
        <v>1.1741579999999998</v>
      </c>
      <c r="AT47" s="57">
        <v>1.16</v>
      </c>
      <c r="AU47" s="57"/>
      <c r="AV47" s="57">
        <v>0.82</v>
      </c>
      <c r="AW47" s="57">
        <v>0.71</v>
      </c>
      <c r="AX47" s="57">
        <v>0.95</v>
      </c>
      <c r="AY47" s="57">
        <v>2.61</v>
      </c>
      <c r="AZ47" s="57">
        <v>0.69</v>
      </c>
      <c r="BA47" s="26">
        <v>1.3220532</v>
      </c>
      <c r="BB47" s="26">
        <v>1.3149684</v>
      </c>
      <c r="BC47" s="26">
        <v>1.3914252</v>
      </c>
      <c r="BD47" s="26">
        <v>1.5221988000000002</v>
      </c>
      <c r="BE47" s="26">
        <v>2.0204964</v>
      </c>
      <c r="BF47" s="57"/>
    </row>
    <row r="48" spans="1:58" s="58" customFormat="1" ht="12.75">
      <c r="A48" s="57" t="s">
        <v>98</v>
      </c>
      <c r="B48" s="57">
        <v>1.36</v>
      </c>
      <c r="C48" s="24">
        <v>1.6</v>
      </c>
      <c r="D48" s="59">
        <v>0.99</v>
      </c>
      <c r="E48" s="59">
        <v>1.35</v>
      </c>
      <c r="F48" s="57">
        <v>1.18</v>
      </c>
      <c r="G48" s="57">
        <v>1.2</v>
      </c>
      <c r="H48" s="59">
        <v>1.22</v>
      </c>
      <c r="I48" s="57">
        <v>2.51</v>
      </c>
      <c r="J48" s="59">
        <v>0.87</v>
      </c>
      <c r="K48" s="59">
        <v>1.86</v>
      </c>
      <c r="L48" s="59">
        <v>2.69</v>
      </c>
      <c r="M48" s="59">
        <v>13.1</v>
      </c>
      <c r="N48" s="57">
        <v>2.94</v>
      </c>
      <c r="O48" s="57">
        <v>1.25</v>
      </c>
      <c r="P48" s="57">
        <v>23.4</v>
      </c>
      <c r="Q48" s="57">
        <v>0.8</v>
      </c>
      <c r="R48" s="59">
        <v>0.83</v>
      </c>
      <c r="S48" s="59">
        <v>2.31</v>
      </c>
      <c r="T48" s="57">
        <v>5.7</v>
      </c>
      <c r="U48" s="57">
        <v>0.97</v>
      </c>
      <c r="V48" s="57">
        <v>18</v>
      </c>
      <c r="W48" s="57">
        <v>13.2</v>
      </c>
      <c r="X48" s="57">
        <v>1.41</v>
      </c>
      <c r="Y48" s="57">
        <v>3.79</v>
      </c>
      <c r="Z48" s="57">
        <v>1.19</v>
      </c>
      <c r="AA48" s="57">
        <v>1.47</v>
      </c>
      <c r="AB48" s="57">
        <v>0.85</v>
      </c>
      <c r="AC48" s="57">
        <v>2.91</v>
      </c>
      <c r="AD48" s="57">
        <v>1.11</v>
      </c>
      <c r="AE48" s="57">
        <v>4.02</v>
      </c>
      <c r="AF48" s="57">
        <v>3.35</v>
      </c>
      <c r="AG48" s="57">
        <v>2.74</v>
      </c>
      <c r="AH48" s="57">
        <v>1.51</v>
      </c>
      <c r="AI48" s="57">
        <v>0.99</v>
      </c>
      <c r="AJ48" s="57">
        <v>1.75</v>
      </c>
      <c r="AK48" s="57">
        <v>3.3</v>
      </c>
      <c r="AL48" s="57">
        <v>2.2</v>
      </c>
      <c r="AM48" s="57">
        <v>1.99</v>
      </c>
      <c r="AN48" s="59">
        <v>2.52</v>
      </c>
      <c r="AO48" s="24">
        <v>3.25</v>
      </c>
      <c r="AP48" s="59">
        <v>5.82</v>
      </c>
      <c r="AQ48" s="26">
        <v>3.9625488000000004</v>
      </c>
      <c r="AR48" s="26">
        <v>6.3069132</v>
      </c>
      <c r="AS48" s="26">
        <v>3.607758</v>
      </c>
      <c r="AT48" s="57">
        <v>13.3</v>
      </c>
      <c r="AU48" s="57"/>
      <c r="AV48" s="57">
        <v>410</v>
      </c>
      <c r="AW48" s="57">
        <v>338</v>
      </c>
      <c r="AX48" s="57">
        <v>262</v>
      </c>
      <c r="AY48" s="57">
        <v>280</v>
      </c>
      <c r="AZ48" s="57">
        <v>318</v>
      </c>
      <c r="BA48" s="26">
        <v>233.0381844</v>
      </c>
      <c r="BB48" s="26">
        <v>224.8665048</v>
      </c>
      <c r="BC48" s="26">
        <v>362.2476312</v>
      </c>
      <c r="BD48" s="26">
        <v>387.3078636000001</v>
      </c>
      <c r="BE48" s="26">
        <v>400.06756440000004</v>
      </c>
      <c r="BF48" s="57"/>
    </row>
    <row r="49" spans="1:58" s="58" customFormat="1" ht="12.75">
      <c r="A49" s="57" t="s">
        <v>99</v>
      </c>
      <c r="B49" s="57">
        <v>16.4</v>
      </c>
      <c r="C49" s="24">
        <v>32.1</v>
      </c>
      <c r="D49" s="59">
        <v>23.5</v>
      </c>
      <c r="E49" s="59">
        <v>12.3</v>
      </c>
      <c r="F49" s="57">
        <v>11.5</v>
      </c>
      <c r="G49" s="57">
        <v>55.9</v>
      </c>
      <c r="H49" s="59">
        <v>39.5</v>
      </c>
      <c r="I49" s="57">
        <v>10.9</v>
      </c>
      <c r="J49" s="24">
        <v>39.5</v>
      </c>
      <c r="K49" s="59">
        <v>37.3</v>
      </c>
      <c r="L49" s="59">
        <v>11</v>
      </c>
      <c r="M49" s="57">
        <v>12.3</v>
      </c>
      <c r="N49" s="57">
        <v>22.4</v>
      </c>
      <c r="O49" s="59">
        <v>46.3</v>
      </c>
      <c r="P49" s="57">
        <v>65.8</v>
      </c>
      <c r="Q49" s="24">
        <v>43.8</v>
      </c>
      <c r="R49" s="59">
        <v>46.8</v>
      </c>
      <c r="S49" s="59">
        <v>30.1</v>
      </c>
      <c r="T49" s="57">
        <v>14.2</v>
      </c>
      <c r="U49" s="57">
        <v>33.4</v>
      </c>
      <c r="V49" s="57">
        <v>20.1</v>
      </c>
      <c r="W49" s="57">
        <v>34.4</v>
      </c>
      <c r="X49" s="57">
        <v>92.3</v>
      </c>
      <c r="Y49" s="57">
        <v>44.1</v>
      </c>
      <c r="Z49" s="57">
        <v>37.9</v>
      </c>
      <c r="AA49" s="57">
        <v>62.5</v>
      </c>
      <c r="AB49" s="57">
        <v>22.2</v>
      </c>
      <c r="AC49" s="57">
        <v>40.5</v>
      </c>
      <c r="AD49" s="57">
        <v>54.8</v>
      </c>
      <c r="AE49" s="57">
        <v>17.9</v>
      </c>
      <c r="AF49" s="57">
        <v>34.5</v>
      </c>
      <c r="AG49" s="57">
        <v>16.2</v>
      </c>
      <c r="AH49" s="57">
        <v>61.9</v>
      </c>
      <c r="AI49" s="57">
        <v>22.1</v>
      </c>
      <c r="AJ49" s="57">
        <v>43.7</v>
      </c>
      <c r="AK49" s="57">
        <v>35.1</v>
      </c>
      <c r="AL49" s="57">
        <v>58.1</v>
      </c>
      <c r="AM49" s="57">
        <v>58.6</v>
      </c>
      <c r="AN49" s="59">
        <v>49.4</v>
      </c>
      <c r="AO49" s="24">
        <v>17.9</v>
      </c>
      <c r="AP49" s="59">
        <v>8.71</v>
      </c>
      <c r="AQ49" s="26">
        <v>51.929619599999995</v>
      </c>
      <c r="AR49" s="26">
        <v>32.63477399999999</v>
      </c>
      <c r="AS49" s="26">
        <v>34.774131</v>
      </c>
      <c r="AT49" s="57">
        <v>80.8</v>
      </c>
      <c r="AU49" s="57"/>
      <c r="AV49" s="57">
        <v>9.71</v>
      </c>
      <c r="AW49" s="57">
        <v>9.27</v>
      </c>
      <c r="AX49" s="57">
        <v>12.3</v>
      </c>
      <c r="AY49" s="57">
        <v>7.07</v>
      </c>
      <c r="AZ49" s="57">
        <v>14.1</v>
      </c>
      <c r="BA49" s="26">
        <v>10.338466200000001</v>
      </c>
      <c r="BB49" s="26">
        <v>10.347720599999999</v>
      </c>
      <c r="BC49" s="26">
        <v>12.106924199999998</v>
      </c>
      <c r="BD49" s="26">
        <v>11.118294</v>
      </c>
      <c r="BE49" s="26">
        <v>13.0203624</v>
      </c>
      <c r="BF49" s="57"/>
    </row>
    <row r="50" spans="1:58" s="58" customFormat="1" ht="12.75">
      <c r="A50" s="57" t="s">
        <v>100</v>
      </c>
      <c r="B50" s="57">
        <v>46.5</v>
      </c>
      <c r="C50" s="24">
        <v>88.6</v>
      </c>
      <c r="D50" s="59">
        <v>44.7</v>
      </c>
      <c r="E50" s="59">
        <v>24.3</v>
      </c>
      <c r="F50" s="57">
        <v>22</v>
      </c>
      <c r="G50" s="57">
        <v>123</v>
      </c>
      <c r="H50" s="59">
        <v>88</v>
      </c>
      <c r="I50" s="57">
        <v>37</v>
      </c>
      <c r="J50" s="24">
        <v>131</v>
      </c>
      <c r="K50" s="59">
        <v>78.8</v>
      </c>
      <c r="L50" s="59">
        <v>40.6</v>
      </c>
      <c r="M50" s="57">
        <v>37.8</v>
      </c>
      <c r="N50" s="57">
        <v>56.3</v>
      </c>
      <c r="O50" s="59">
        <v>218</v>
      </c>
      <c r="P50" s="57">
        <v>177</v>
      </c>
      <c r="Q50" s="24">
        <v>96.8</v>
      </c>
      <c r="R50" s="59">
        <v>110</v>
      </c>
      <c r="S50" s="59">
        <v>83.4</v>
      </c>
      <c r="T50" s="57">
        <v>64.4</v>
      </c>
      <c r="U50" s="57">
        <v>93</v>
      </c>
      <c r="V50" s="57">
        <v>44.7</v>
      </c>
      <c r="W50" s="57">
        <v>93.6</v>
      </c>
      <c r="X50" s="57">
        <v>215</v>
      </c>
      <c r="Y50" s="57">
        <v>89.4</v>
      </c>
      <c r="Z50" s="57">
        <v>80.8</v>
      </c>
      <c r="AA50" s="57">
        <v>117</v>
      </c>
      <c r="AB50" s="57">
        <v>49.7</v>
      </c>
      <c r="AC50" s="57">
        <v>64</v>
      </c>
      <c r="AD50" s="57">
        <v>133</v>
      </c>
      <c r="AE50" s="57">
        <v>36.2</v>
      </c>
      <c r="AF50" s="57">
        <v>77.7</v>
      </c>
      <c r="AG50" s="57">
        <v>48.8</v>
      </c>
      <c r="AH50" s="57">
        <v>117</v>
      </c>
      <c r="AI50" s="57">
        <v>54.4</v>
      </c>
      <c r="AJ50" s="57">
        <v>86.7</v>
      </c>
      <c r="AK50" s="57">
        <v>72.7</v>
      </c>
      <c r="AL50" s="57">
        <v>109</v>
      </c>
      <c r="AM50" s="57">
        <v>116</v>
      </c>
      <c r="AN50" s="59">
        <v>108</v>
      </c>
      <c r="AO50" s="24">
        <v>52.4</v>
      </c>
      <c r="AP50" s="59">
        <v>29.7</v>
      </c>
      <c r="AQ50" s="26">
        <v>109.98639134999999</v>
      </c>
      <c r="AR50" s="26">
        <v>86.91669689999999</v>
      </c>
      <c r="AS50" s="26">
        <v>78.04475415</v>
      </c>
      <c r="AT50" s="57">
        <v>223</v>
      </c>
      <c r="AU50" s="57"/>
      <c r="AV50" s="57">
        <v>19.9</v>
      </c>
      <c r="AW50" s="57">
        <v>21.6</v>
      </c>
      <c r="AX50" s="57">
        <v>25.5</v>
      </c>
      <c r="AY50" s="57">
        <v>15.7</v>
      </c>
      <c r="AZ50" s="57">
        <v>31</v>
      </c>
      <c r="BA50" s="26">
        <v>26.5874862</v>
      </c>
      <c r="BB50" s="26">
        <v>25.8223977</v>
      </c>
      <c r="BC50" s="26">
        <v>31.979377650000004</v>
      </c>
      <c r="BD50" s="26">
        <v>30.708684599999998</v>
      </c>
      <c r="BE50" s="26">
        <v>34.698452249999995</v>
      </c>
      <c r="BF50" s="57"/>
    </row>
    <row r="51" spans="1:58" s="58" customFormat="1" ht="12.75">
      <c r="A51" s="57" t="s">
        <v>101</v>
      </c>
      <c r="B51" s="57">
        <v>5.59</v>
      </c>
      <c r="C51" s="24">
        <v>8</v>
      </c>
      <c r="D51" s="59">
        <v>7.37</v>
      </c>
      <c r="E51" s="59">
        <v>2.67</v>
      </c>
      <c r="F51" s="57">
        <v>2.57</v>
      </c>
      <c r="G51" s="57">
        <v>13.2</v>
      </c>
      <c r="H51" s="59">
        <v>11.1</v>
      </c>
      <c r="I51" s="57">
        <v>5.86</v>
      </c>
      <c r="J51" s="59">
        <v>12.9</v>
      </c>
      <c r="K51" s="59">
        <v>9.7</v>
      </c>
      <c r="L51" s="59">
        <v>6.84</v>
      </c>
      <c r="M51" s="59">
        <v>5.4</v>
      </c>
      <c r="N51" s="57">
        <v>7.63</v>
      </c>
      <c r="O51" s="57">
        <v>11.4</v>
      </c>
      <c r="P51" s="57">
        <v>15.7</v>
      </c>
      <c r="Q51" s="57">
        <v>12.2</v>
      </c>
      <c r="R51" s="59">
        <v>14.5</v>
      </c>
      <c r="S51" s="59">
        <v>11.5</v>
      </c>
      <c r="T51" s="57">
        <v>4.66</v>
      </c>
      <c r="U51" s="57">
        <v>8.92</v>
      </c>
      <c r="V51" s="57">
        <v>5.61</v>
      </c>
      <c r="W51" s="57">
        <v>12.4</v>
      </c>
      <c r="X51" s="57">
        <v>20.3</v>
      </c>
      <c r="Y51" s="57">
        <v>10.5</v>
      </c>
      <c r="Z51" s="57">
        <v>10.8</v>
      </c>
      <c r="AA51" s="57">
        <v>14.5</v>
      </c>
      <c r="AB51" s="57">
        <v>7.08</v>
      </c>
      <c r="AC51" s="57">
        <v>11.4</v>
      </c>
      <c r="AD51" s="57">
        <v>14</v>
      </c>
      <c r="AE51" s="57">
        <v>5.37</v>
      </c>
      <c r="AF51" s="57">
        <v>8.33</v>
      </c>
      <c r="AG51" s="57">
        <v>5.59</v>
      </c>
      <c r="AH51" s="57">
        <v>14.1</v>
      </c>
      <c r="AI51" s="57">
        <v>8.15</v>
      </c>
      <c r="AJ51" s="57">
        <v>11</v>
      </c>
      <c r="AK51" s="57">
        <v>10.4</v>
      </c>
      <c r="AL51" s="57">
        <v>14</v>
      </c>
      <c r="AM51" s="57">
        <v>14.2</v>
      </c>
      <c r="AN51" s="59">
        <v>12.7</v>
      </c>
      <c r="AO51" s="24">
        <v>6.74</v>
      </c>
      <c r="AP51" s="59">
        <v>1.84</v>
      </c>
      <c r="AQ51" s="26">
        <v>13.0480017</v>
      </c>
      <c r="AR51" s="26">
        <v>7.4126949</v>
      </c>
      <c r="AS51" s="26">
        <v>9.898463399999999</v>
      </c>
      <c r="AT51" s="57">
        <v>17.3</v>
      </c>
      <c r="AU51" s="57"/>
      <c r="AV51" s="57">
        <v>3.28</v>
      </c>
      <c r="AW51" s="57">
        <v>2.9</v>
      </c>
      <c r="AX51" s="57">
        <v>3.35</v>
      </c>
      <c r="AY51" s="57">
        <v>2.28</v>
      </c>
      <c r="AZ51" s="57">
        <v>4.22</v>
      </c>
      <c r="BA51" s="26">
        <v>3.7389071999999994</v>
      </c>
      <c r="BB51" s="26">
        <v>3.6564224999999997</v>
      </c>
      <c r="BC51" s="26">
        <v>4.6082151</v>
      </c>
      <c r="BD51" s="26">
        <v>4.5146526</v>
      </c>
      <c r="BE51" s="26">
        <v>4.657765800000001</v>
      </c>
      <c r="BF51" s="57"/>
    </row>
    <row r="52" spans="1:58" s="58" customFormat="1" ht="12.75">
      <c r="A52" s="57" t="s">
        <v>102</v>
      </c>
      <c r="B52" s="57">
        <v>23.2</v>
      </c>
      <c r="C52" s="24">
        <v>31.5</v>
      </c>
      <c r="D52" s="59">
        <v>31.2</v>
      </c>
      <c r="E52" s="59">
        <v>9.74</v>
      </c>
      <c r="F52" s="57">
        <v>9.42</v>
      </c>
      <c r="G52" s="57">
        <v>51</v>
      </c>
      <c r="H52" s="59">
        <v>44.7</v>
      </c>
      <c r="I52" s="57">
        <v>26</v>
      </c>
      <c r="J52" s="59">
        <v>51.4</v>
      </c>
      <c r="K52" s="59">
        <v>38.7</v>
      </c>
      <c r="L52" s="59">
        <v>32.5</v>
      </c>
      <c r="M52" s="59">
        <v>22.8</v>
      </c>
      <c r="N52" s="57">
        <v>30.8</v>
      </c>
      <c r="O52" s="57">
        <v>34.2</v>
      </c>
      <c r="P52" s="57">
        <v>45.3</v>
      </c>
      <c r="Q52" s="57">
        <v>45.9</v>
      </c>
      <c r="R52" s="59">
        <v>56.5</v>
      </c>
      <c r="S52" s="59">
        <v>46.8</v>
      </c>
      <c r="T52" s="57">
        <v>17.8</v>
      </c>
      <c r="U52" s="57">
        <v>34.9</v>
      </c>
      <c r="V52" s="57">
        <v>21.9</v>
      </c>
      <c r="W52" s="57">
        <v>47.1</v>
      </c>
      <c r="X52" s="57">
        <v>59.4</v>
      </c>
      <c r="Y52" s="57">
        <v>41.4</v>
      </c>
      <c r="Z52" s="57">
        <v>42.5</v>
      </c>
      <c r="AA52" s="57">
        <v>56</v>
      </c>
      <c r="AB52" s="57">
        <v>29.6</v>
      </c>
      <c r="AC52" s="57">
        <v>44.7</v>
      </c>
      <c r="AD52" s="57">
        <v>53.2</v>
      </c>
      <c r="AE52" s="57">
        <v>22.4</v>
      </c>
      <c r="AF52" s="57">
        <v>33.5</v>
      </c>
      <c r="AG52" s="57">
        <v>24.5</v>
      </c>
      <c r="AH52" s="57">
        <v>51.7</v>
      </c>
      <c r="AI52" s="57">
        <v>35.9</v>
      </c>
      <c r="AJ52" s="57">
        <v>42.5</v>
      </c>
      <c r="AK52" s="57">
        <v>43.8</v>
      </c>
      <c r="AL52" s="57">
        <v>55.1</v>
      </c>
      <c r="AM52" s="57">
        <v>52.4</v>
      </c>
      <c r="AN52" s="59">
        <v>48.9</v>
      </c>
      <c r="AO52" s="24">
        <v>27.8</v>
      </c>
      <c r="AP52" s="59">
        <v>6.33</v>
      </c>
      <c r="AQ52" s="26">
        <v>49.126448550000006</v>
      </c>
      <c r="AR52" s="26">
        <v>24.686497799999998</v>
      </c>
      <c r="AS52" s="26">
        <v>40.10463015</v>
      </c>
      <c r="AT52" s="57">
        <v>45.1</v>
      </c>
      <c r="AU52" s="57"/>
      <c r="AV52" s="57">
        <v>15.2</v>
      </c>
      <c r="AW52" s="57">
        <v>13.2</v>
      </c>
      <c r="AX52" s="57">
        <v>14.6</v>
      </c>
      <c r="AY52" s="57">
        <v>10.3</v>
      </c>
      <c r="AZ52" s="57">
        <v>17.8</v>
      </c>
      <c r="BA52" s="26">
        <v>16.4148672</v>
      </c>
      <c r="BB52" s="26">
        <v>16.348683149999996</v>
      </c>
      <c r="BC52" s="26">
        <v>20.747859</v>
      </c>
      <c r="BD52" s="26">
        <v>20.609529749999997</v>
      </c>
      <c r="BE52" s="26">
        <v>23.518418099999995</v>
      </c>
      <c r="BF52" s="57"/>
    </row>
    <row r="53" spans="1:58" s="58" customFormat="1" ht="12.75">
      <c r="A53" s="57" t="s">
        <v>103</v>
      </c>
      <c r="B53" s="57">
        <v>5.35</v>
      </c>
      <c r="C53" s="24">
        <v>7.04</v>
      </c>
      <c r="D53" s="59">
        <v>7.84</v>
      </c>
      <c r="E53" s="59">
        <v>2.19</v>
      </c>
      <c r="F53" s="57">
        <v>2.19</v>
      </c>
      <c r="G53" s="57">
        <v>8.94</v>
      </c>
      <c r="H53" s="59">
        <v>10.1</v>
      </c>
      <c r="I53" s="57">
        <v>6.36</v>
      </c>
      <c r="J53" s="59">
        <v>11.4</v>
      </c>
      <c r="K53" s="59">
        <v>8.19</v>
      </c>
      <c r="L53" s="59">
        <v>8.49</v>
      </c>
      <c r="M53" s="59">
        <v>5.52</v>
      </c>
      <c r="N53" s="57">
        <v>6.25</v>
      </c>
      <c r="O53" s="57">
        <v>7.48</v>
      </c>
      <c r="P53" s="57">
        <v>9.29</v>
      </c>
      <c r="Q53" s="57">
        <v>8.6</v>
      </c>
      <c r="R53" s="59">
        <v>11.5</v>
      </c>
      <c r="S53" s="59">
        <v>10.5</v>
      </c>
      <c r="T53" s="57">
        <v>3.09</v>
      </c>
      <c r="U53" s="57">
        <v>7.32</v>
      </c>
      <c r="V53" s="57">
        <v>4.05</v>
      </c>
      <c r="W53" s="57">
        <v>8.97</v>
      </c>
      <c r="X53" s="57">
        <v>11.9</v>
      </c>
      <c r="Y53" s="57">
        <v>8.45</v>
      </c>
      <c r="Z53" s="57">
        <v>9.05</v>
      </c>
      <c r="AA53" s="57">
        <v>10.5</v>
      </c>
      <c r="AB53" s="57">
        <v>7.09</v>
      </c>
      <c r="AC53" s="57">
        <v>9.7</v>
      </c>
      <c r="AD53" s="57">
        <v>9.91</v>
      </c>
      <c r="AE53" s="57">
        <v>4.86</v>
      </c>
      <c r="AF53" s="57">
        <v>6.21</v>
      </c>
      <c r="AG53" s="57">
        <v>6.54</v>
      </c>
      <c r="AH53" s="57">
        <v>9.41</v>
      </c>
      <c r="AI53" s="57">
        <v>8.26</v>
      </c>
      <c r="AJ53" s="57">
        <v>9.08</v>
      </c>
      <c r="AK53" s="57">
        <v>10.2</v>
      </c>
      <c r="AL53" s="57">
        <v>9.7</v>
      </c>
      <c r="AM53" s="57">
        <v>9.9</v>
      </c>
      <c r="AN53" s="59">
        <v>10.6</v>
      </c>
      <c r="AO53" s="24">
        <v>6.28</v>
      </c>
      <c r="AP53" s="59">
        <v>1.32</v>
      </c>
      <c r="AQ53" s="26">
        <v>10.469239199999999</v>
      </c>
      <c r="AR53" s="26">
        <v>4.7496708</v>
      </c>
      <c r="AS53" s="26">
        <v>8.7492132</v>
      </c>
      <c r="AT53" s="57">
        <v>9.64</v>
      </c>
      <c r="AU53" s="57"/>
      <c r="AV53" s="57">
        <v>4.21</v>
      </c>
      <c r="AW53" s="57">
        <v>3.52</v>
      </c>
      <c r="AX53" s="57">
        <v>3.39</v>
      </c>
      <c r="AY53" s="57">
        <v>2.8</v>
      </c>
      <c r="AZ53" s="57">
        <v>4.34</v>
      </c>
      <c r="BA53" s="26">
        <v>3.7493567999999997</v>
      </c>
      <c r="BB53" s="26">
        <v>3.6471119999999995</v>
      </c>
      <c r="BC53" s="26">
        <v>5.0946755999999995</v>
      </c>
      <c r="BD53" s="26">
        <v>5.142513599999999</v>
      </c>
      <c r="BE53" s="26">
        <v>5.6023296</v>
      </c>
      <c r="BF53" s="57"/>
    </row>
    <row r="54" spans="1:58" s="58" customFormat="1" ht="12.75">
      <c r="A54" s="57" t="s">
        <v>104</v>
      </c>
      <c r="B54" s="57">
        <v>0.99</v>
      </c>
      <c r="C54" s="24">
        <v>1.28</v>
      </c>
      <c r="D54" s="59">
        <v>1.46</v>
      </c>
      <c r="E54" s="59">
        <v>0.34</v>
      </c>
      <c r="F54" s="57">
        <v>0.26</v>
      </c>
      <c r="G54" s="57">
        <v>1.11</v>
      </c>
      <c r="H54" s="59">
        <v>1.52</v>
      </c>
      <c r="I54" s="57">
        <v>1.4</v>
      </c>
      <c r="J54" s="59">
        <v>1.66</v>
      </c>
      <c r="K54" s="59">
        <v>1.48</v>
      </c>
      <c r="L54" s="59">
        <v>1.99</v>
      </c>
      <c r="M54" s="59">
        <v>1.35</v>
      </c>
      <c r="N54" s="57">
        <v>1.16</v>
      </c>
      <c r="O54" s="57">
        <v>1.04</v>
      </c>
      <c r="P54" s="57">
        <v>1.66</v>
      </c>
      <c r="Q54" s="57">
        <v>1.4</v>
      </c>
      <c r="R54" s="59">
        <v>1.87</v>
      </c>
      <c r="S54" s="59">
        <v>1.4</v>
      </c>
      <c r="T54" s="57">
        <v>0.67</v>
      </c>
      <c r="U54" s="57">
        <v>1.19</v>
      </c>
      <c r="V54" s="57">
        <v>0.55</v>
      </c>
      <c r="W54" s="57">
        <v>1.02</v>
      </c>
      <c r="X54" s="57">
        <v>1.14</v>
      </c>
      <c r="Y54" s="57">
        <v>1.36</v>
      </c>
      <c r="Z54" s="57">
        <v>1.27</v>
      </c>
      <c r="AA54" s="57">
        <v>1.37</v>
      </c>
      <c r="AB54" s="57">
        <v>1.18</v>
      </c>
      <c r="AC54" s="57">
        <v>1.46</v>
      </c>
      <c r="AD54" s="57">
        <v>1.45</v>
      </c>
      <c r="AE54" s="57">
        <v>1.86</v>
      </c>
      <c r="AF54" s="57">
        <v>2.26</v>
      </c>
      <c r="AG54" s="57">
        <v>1.23</v>
      </c>
      <c r="AH54" s="57">
        <v>1.59</v>
      </c>
      <c r="AI54" s="57">
        <v>1.26</v>
      </c>
      <c r="AJ54" s="57">
        <v>1.58</v>
      </c>
      <c r="AK54" s="57">
        <v>1.61</v>
      </c>
      <c r="AL54" s="57">
        <v>1.73</v>
      </c>
      <c r="AM54" s="57">
        <v>1.79</v>
      </c>
      <c r="AN54" s="59">
        <v>1.56</v>
      </c>
      <c r="AO54" s="24">
        <v>0.96</v>
      </c>
      <c r="AP54" s="59">
        <v>0.28</v>
      </c>
      <c r="AQ54" s="26">
        <v>2.1960082499999998</v>
      </c>
      <c r="AR54" s="26">
        <v>0.92063025</v>
      </c>
      <c r="AS54" s="26">
        <v>2.52948</v>
      </c>
      <c r="AT54" s="57">
        <v>0.39</v>
      </c>
      <c r="AU54" s="57"/>
      <c r="AV54" s="57">
        <v>1.5</v>
      </c>
      <c r="AW54" s="57">
        <v>1.32</v>
      </c>
      <c r="AX54" s="57">
        <v>0.96</v>
      </c>
      <c r="AY54" s="57">
        <v>0.96</v>
      </c>
      <c r="AZ54" s="57">
        <v>1.34</v>
      </c>
      <c r="BA54" s="26">
        <v>1.1261505</v>
      </c>
      <c r="BB54" s="26">
        <v>1.1246729999999998</v>
      </c>
      <c r="BC54" s="26">
        <v>1.34748</v>
      </c>
      <c r="BD54" s="26">
        <v>1.3176345</v>
      </c>
      <c r="BE54" s="26">
        <v>1.25040825</v>
      </c>
      <c r="BF54" s="57"/>
    </row>
    <row r="55" spans="1:58" s="58" customFormat="1" ht="12.75">
      <c r="A55" s="57" t="s">
        <v>105</v>
      </c>
      <c r="B55" s="57">
        <v>5.39</v>
      </c>
      <c r="C55" s="24">
        <v>7.73</v>
      </c>
      <c r="D55" s="59">
        <v>8.75</v>
      </c>
      <c r="E55" s="59">
        <v>1.68</v>
      </c>
      <c r="F55" s="57">
        <v>1.9</v>
      </c>
      <c r="G55" s="57">
        <v>9.07</v>
      </c>
      <c r="H55" s="59">
        <v>9.99</v>
      </c>
      <c r="I55" s="57">
        <v>6.37</v>
      </c>
      <c r="J55" s="59">
        <v>9.97</v>
      </c>
      <c r="K55" s="59">
        <v>6.99</v>
      </c>
      <c r="L55" s="59">
        <v>8.01</v>
      </c>
      <c r="M55" s="59">
        <v>5.34</v>
      </c>
      <c r="N55" s="57">
        <v>6.4</v>
      </c>
      <c r="O55" s="57">
        <v>6.95</v>
      </c>
      <c r="P55" s="57">
        <v>8.57</v>
      </c>
      <c r="Q55" s="57">
        <v>8.89</v>
      </c>
      <c r="R55" s="59">
        <v>8.03</v>
      </c>
      <c r="S55" s="59">
        <v>8.48</v>
      </c>
      <c r="T55" s="57">
        <v>3.35</v>
      </c>
      <c r="U55" s="57">
        <v>7.32</v>
      </c>
      <c r="V55" s="57">
        <v>3.89</v>
      </c>
      <c r="W55" s="57">
        <v>7.52</v>
      </c>
      <c r="X55" s="57">
        <v>10.9</v>
      </c>
      <c r="Y55" s="57">
        <v>8.72</v>
      </c>
      <c r="Z55" s="57">
        <v>8.96</v>
      </c>
      <c r="AA55" s="57">
        <v>10.2</v>
      </c>
      <c r="AB55" s="57">
        <v>6.81</v>
      </c>
      <c r="AC55" s="57">
        <v>9.43</v>
      </c>
      <c r="AD55" s="57">
        <v>9.12</v>
      </c>
      <c r="AE55" s="57">
        <v>4.65</v>
      </c>
      <c r="AF55" s="57">
        <v>5.54</v>
      </c>
      <c r="AG55" s="57">
        <v>7.2</v>
      </c>
      <c r="AH55" s="57">
        <v>8.75</v>
      </c>
      <c r="AI55" s="57">
        <v>7.85</v>
      </c>
      <c r="AJ55" s="57">
        <v>9.17</v>
      </c>
      <c r="AK55" s="57">
        <v>10.5</v>
      </c>
      <c r="AL55" s="57">
        <v>9.13</v>
      </c>
      <c r="AM55" s="57">
        <v>9.3</v>
      </c>
      <c r="AN55" s="59">
        <v>10.1</v>
      </c>
      <c r="AO55" s="24">
        <v>5.98</v>
      </c>
      <c r="AP55" s="59">
        <v>1.13</v>
      </c>
      <c r="AQ55" s="26">
        <v>9.154077299999999</v>
      </c>
      <c r="AR55" s="26">
        <v>4.8549921</v>
      </c>
      <c r="AS55" s="26">
        <v>7.2511704</v>
      </c>
      <c r="AT55" s="57">
        <v>6.59</v>
      </c>
      <c r="AU55" s="57"/>
      <c r="AV55" s="57">
        <v>5.4</v>
      </c>
      <c r="AW55" s="57">
        <v>4.52</v>
      </c>
      <c r="AX55" s="57">
        <v>3.73</v>
      </c>
      <c r="AY55" s="57">
        <v>3.27</v>
      </c>
      <c r="AZ55" s="57">
        <v>4.66</v>
      </c>
      <c r="BA55" s="26">
        <v>2.4022398000000003</v>
      </c>
      <c r="BB55" s="26">
        <v>2.2003245000000002</v>
      </c>
      <c r="BC55" s="26">
        <v>3.5190375</v>
      </c>
      <c r="BD55" s="26">
        <v>3.4352541000000003</v>
      </c>
      <c r="BE55" s="26">
        <v>3.7201446</v>
      </c>
      <c r="BF55" s="57"/>
    </row>
    <row r="56" spans="1:58" s="58" customFormat="1" ht="12.75">
      <c r="A56" s="57" t="s">
        <v>106</v>
      </c>
      <c r="B56" s="57">
        <v>0.9</v>
      </c>
      <c r="C56" s="24">
        <v>1.42</v>
      </c>
      <c r="D56" s="59">
        <v>1.44</v>
      </c>
      <c r="E56" s="59">
        <v>0.39</v>
      </c>
      <c r="F56" s="57">
        <v>0.32</v>
      </c>
      <c r="G56" s="57">
        <v>1.64</v>
      </c>
      <c r="H56" s="59">
        <v>1.98</v>
      </c>
      <c r="I56" s="57">
        <v>0.97</v>
      </c>
      <c r="J56" s="59">
        <v>2.09</v>
      </c>
      <c r="K56" s="59">
        <v>1.04</v>
      </c>
      <c r="L56" s="59">
        <v>1.36</v>
      </c>
      <c r="M56" s="59">
        <v>1.21</v>
      </c>
      <c r="N56" s="57">
        <v>1.07</v>
      </c>
      <c r="O56" s="57">
        <v>1.17</v>
      </c>
      <c r="P56" s="57">
        <v>1.4</v>
      </c>
      <c r="Q56" s="57">
        <v>1.28</v>
      </c>
      <c r="R56" s="59">
        <v>1.74</v>
      </c>
      <c r="S56" s="59">
        <v>1.69</v>
      </c>
      <c r="T56" s="57">
        <v>0.66</v>
      </c>
      <c r="U56" s="57">
        <v>1.24</v>
      </c>
      <c r="V56" s="57">
        <v>0.62</v>
      </c>
      <c r="W56" s="57">
        <v>1.18</v>
      </c>
      <c r="X56" s="57">
        <v>1.88</v>
      </c>
      <c r="Y56" s="57">
        <v>1.46</v>
      </c>
      <c r="Z56" s="57">
        <v>1.49</v>
      </c>
      <c r="AA56" s="57">
        <v>1.69</v>
      </c>
      <c r="AB56" s="57">
        <v>1.21</v>
      </c>
      <c r="AC56" s="57">
        <v>1.63</v>
      </c>
      <c r="AD56" s="57">
        <v>1.55</v>
      </c>
      <c r="AE56" s="57">
        <v>0.77</v>
      </c>
      <c r="AF56" s="57">
        <v>0.87</v>
      </c>
      <c r="AG56" s="57">
        <v>1.44</v>
      </c>
      <c r="AH56" s="57">
        <v>1.45</v>
      </c>
      <c r="AI56" s="57">
        <v>1.37</v>
      </c>
      <c r="AJ56" s="57">
        <v>1.57</v>
      </c>
      <c r="AK56" s="57">
        <v>1.89</v>
      </c>
      <c r="AL56" s="57">
        <v>1.49</v>
      </c>
      <c r="AM56" s="57">
        <v>1.53</v>
      </c>
      <c r="AN56" s="59">
        <v>1.65</v>
      </c>
      <c r="AO56" s="24">
        <v>1.01</v>
      </c>
      <c r="AP56" s="59">
        <v>0.2</v>
      </c>
      <c r="AQ56" s="26">
        <v>1.6691157</v>
      </c>
      <c r="AR56" s="26">
        <v>0.7516498500000001</v>
      </c>
      <c r="AS56" s="26">
        <v>1.4323837499999998</v>
      </c>
      <c r="AT56" s="57">
        <v>1</v>
      </c>
      <c r="AU56" s="57"/>
      <c r="AV56" s="57">
        <v>0.92</v>
      </c>
      <c r="AW56" s="57">
        <v>0.76</v>
      </c>
      <c r="AX56" s="57">
        <v>0.62</v>
      </c>
      <c r="AY56" s="57">
        <v>0.55</v>
      </c>
      <c r="AZ56" s="57">
        <v>0.81</v>
      </c>
      <c r="BA56" s="26">
        <v>0.48131055</v>
      </c>
      <c r="BB56" s="26">
        <v>0.4693185</v>
      </c>
      <c r="BC56" s="26">
        <v>0.77326515</v>
      </c>
      <c r="BD56" s="26">
        <v>0.7525381499999999</v>
      </c>
      <c r="BE56" s="26">
        <v>0.76556655</v>
      </c>
      <c r="BF56" s="57"/>
    </row>
    <row r="57" spans="1:58" s="58" customFormat="1" ht="12.75">
      <c r="A57" s="57" t="s">
        <v>107</v>
      </c>
      <c r="B57" s="57">
        <v>5.71</v>
      </c>
      <c r="C57" s="24">
        <v>9</v>
      </c>
      <c r="D57" s="59">
        <v>8.46</v>
      </c>
      <c r="E57" s="59">
        <v>2.34</v>
      </c>
      <c r="F57" s="57">
        <v>1.8</v>
      </c>
      <c r="G57" s="57">
        <v>10.3</v>
      </c>
      <c r="H57" s="59">
        <v>12.1</v>
      </c>
      <c r="I57" s="57">
        <v>5.62</v>
      </c>
      <c r="J57" s="59">
        <v>12.8</v>
      </c>
      <c r="K57" s="59">
        <v>5.3</v>
      </c>
      <c r="L57" s="59">
        <v>7.66</v>
      </c>
      <c r="M57" s="59">
        <v>7.46</v>
      </c>
      <c r="N57" s="57">
        <v>6.52</v>
      </c>
      <c r="O57" s="57">
        <v>6.75</v>
      </c>
      <c r="P57" s="57">
        <v>8.42</v>
      </c>
      <c r="Q57" s="57">
        <v>7.7</v>
      </c>
      <c r="R57" s="59">
        <v>10</v>
      </c>
      <c r="S57" s="59">
        <v>9.88</v>
      </c>
      <c r="T57" s="57">
        <v>4.37</v>
      </c>
      <c r="U57" s="57">
        <v>7.2</v>
      </c>
      <c r="V57" s="57">
        <v>3.9</v>
      </c>
      <c r="W57" s="57">
        <v>6.76</v>
      </c>
      <c r="X57" s="57">
        <v>11.1</v>
      </c>
      <c r="Y57" s="57">
        <v>8.68</v>
      </c>
      <c r="Z57" s="57">
        <v>8.9</v>
      </c>
      <c r="AA57" s="57">
        <v>9.68</v>
      </c>
      <c r="AB57" s="57">
        <v>6.96</v>
      </c>
      <c r="AC57" s="57">
        <v>8.83</v>
      </c>
      <c r="AD57" s="57">
        <v>9.1</v>
      </c>
      <c r="AE57" s="57">
        <v>4.26</v>
      </c>
      <c r="AF57" s="57">
        <v>4.65</v>
      </c>
      <c r="AG57" s="57">
        <v>8.76</v>
      </c>
      <c r="AH57" s="57">
        <v>7.97</v>
      </c>
      <c r="AI57" s="57">
        <v>7.85</v>
      </c>
      <c r="AJ57" s="57">
        <v>8.78</v>
      </c>
      <c r="AK57" s="57">
        <v>10.9</v>
      </c>
      <c r="AL57" s="57">
        <v>8.3</v>
      </c>
      <c r="AM57" s="57">
        <v>8.3</v>
      </c>
      <c r="AN57" s="59">
        <v>10.3</v>
      </c>
      <c r="AO57" s="24">
        <v>6.23</v>
      </c>
      <c r="AP57" s="59">
        <v>1.31</v>
      </c>
      <c r="AQ57" s="26">
        <v>9.613992000000001</v>
      </c>
      <c r="AR57" s="26">
        <v>4.2270414</v>
      </c>
      <c r="AS57" s="26">
        <v>8.4218631</v>
      </c>
      <c r="AT57" s="57">
        <v>4.48</v>
      </c>
      <c r="AU57" s="57"/>
      <c r="AV57" s="57">
        <v>5.56</v>
      </c>
      <c r="AW57" s="57">
        <v>4.69</v>
      </c>
      <c r="AX57" s="57">
        <v>3.58</v>
      </c>
      <c r="AY57" s="57">
        <v>3.16</v>
      </c>
      <c r="AZ57" s="57">
        <v>4.47</v>
      </c>
      <c r="BA57" s="26">
        <v>3.1321824000000005</v>
      </c>
      <c r="BB57" s="26">
        <v>3.1616535</v>
      </c>
      <c r="BC57" s="26">
        <v>5.7990879</v>
      </c>
      <c r="BD57" s="26">
        <v>5.9493447</v>
      </c>
      <c r="BE57" s="26">
        <v>5.2993008</v>
      </c>
      <c r="BF57" s="57"/>
    </row>
    <row r="58" spans="1:58" s="58" customFormat="1" ht="12.75">
      <c r="A58" s="57" t="s">
        <v>108</v>
      </c>
      <c r="B58" s="57">
        <v>1.1</v>
      </c>
      <c r="C58" s="24">
        <v>1.78</v>
      </c>
      <c r="D58" s="59">
        <v>1.64</v>
      </c>
      <c r="E58" s="59">
        <v>0.45</v>
      </c>
      <c r="F58" s="57">
        <v>0.32</v>
      </c>
      <c r="G58" s="57">
        <v>2.11</v>
      </c>
      <c r="H58" s="59">
        <v>2.38</v>
      </c>
      <c r="I58" s="57">
        <v>1.15</v>
      </c>
      <c r="J58" s="59">
        <v>2.55</v>
      </c>
      <c r="K58" s="59">
        <v>0.97</v>
      </c>
      <c r="L58" s="59">
        <v>1.49</v>
      </c>
      <c r="M58" s="59">
        <v>1.47</v>
      </c>
      <c r="N58" s="57">
        <v>1.24</v>
      </c>
      <c r="O58" s="57">
        <v>1.38</v>
      </c>
      <c r="P58" s="57">
        <v>1.74</v>
      </c>
      <c r="Q58" s="57">
        <v>1.55</v>
      </c>
      <c r="R58" s="59">
        <v>1.97</v>
      </c>
      <c r="S58" s="59">
        <v>1.89</v>
      </c>
      <c r="T58" s="57">
        <v>0.93</v>
      </c>
      <c r="U58" s="57">
        <v>1.45</v>
      </c>
      <c r="V58" s="57">
        <v>0.81</v>
      </c>
      <c r="W58" s="57">
        <v>1.34</v>
      </c>
      <c r="X58" s="57">
        <v>2.31</v>
      </c>
      <c r="Y58" s="57">
        <v>1.79</v>
      </c>
      <c r="Z58" s="57">
        <v>1.74</v>
      </c>
      <c r="AA58" s="57">
        <v>1.92</v>
      </c>
      <c r="AB58" s="57">
        <v>1.41</v>
      </c>
      <c r="AC58" s="57">
        <v>1.86</v>
      </c>
      <c r="AD58" s="57">
        <v>1.87</v>
      </c>
      <c r="AE58" s="57">
        <v>0.83</v>
      </c>
      <c r="AF58" s="57">
        <v>0.92</v>
      </c>
      <c r="AG58" s="57">
        <v>1.83</v>
      </c>
      <c r="AH58" s="57">
        <v>1.68</v>
      </c>
      <c r="AI58" s="57">
        <v>1.61</v>
      </c>
      <c r="AJ58" s="57">
        <v>1.73</v>
      </c>
      <c r="AK58" s="57">
        <v>2.32</v>
      </c>
      <c r="AL58" s="57">
        <v>1.72</v>
      </c>
      <c r="AM58" s="57">
        <v>1.74</v>
      </c>
      <c r="AN58" s="59">
        <v>2.12</v>
      </c>
      <c r="AO58" s="24">
        <v>1.27</v>
      </c>
      <c r="AP58" s="59">
        <v>0.28</v>
      </c>
      <c r="AQ58" s="26">
        <v>1.9410875999999997</v>
      </c>
      <c r="AR58" s="26">
        <v>0.9070020000000001</v>
      </c>
      <c r="AS58" s="26">
        <v>1.6677323999999998</v>
      </c>
      <c r="AT58" s="57">
        <v>0.74</v>
      </c>
      <c r="AU58" s="57"/>
      <c r="AV58" s="57">
        <v>1.14</v>
      </c>
      <c r="AW58" s="57">
        <v>0.94</v>
      </c>
      <c r="AX58" s="57">
        <v>0.71</v>
      </c>
      <c r="AY58" s="57">
        <v>0.63</v>
      </c>
      <c r="AZ58" s="57">
        <v>0.91</v>
      </c>
      <c r="BA58" s="26">
        <v>0.5915807999999999</v>
      </c>
      <c r="BB58" s="26">
        <v>0.5644224</v>
      </c>
      <c r="BC58" s="26">
        <v>1.1248596</v>
      </c>
      <c r="BD58" s="26">
        <v>1.1543796000000002</v>
      </c>
      <c r="BE58" s="26">
        <v>0.9887724</v>
      </c>
      <c r="BF58" s="57"/>
    </row>
    <row r="59" spans="1:58" s="58" customFormat="1" ht="12.75">
      <c r="A59" s="57" t="s">
        <v>109</v>
      </c>
      <c r="B59" s="57">
        <v>3.24</v>
      </c>
      <c r="C59" s="24">
        <v>5.63</v>
      </c>
      <c r="D59" s="59">
        <v>5.14</v>
      </c>
      <c r="E59" s="59">
        <v>1.49</v>
      </c>
      <c r="F59" s="57">
        <v>0.89</v>
      </c>
      <c r="G59" s="57">
        <v>6.27</v>
      </c>
      <c r="H59" s="59">
        <v>7.11</v>
      </c>
      <c r="I59" s="57">
        <v>3.48</v>
      </c>
      <c r="J59" s="59">
        <v>8.05</v>
      </c>
      <c r="K59" s="59">
        <v>3</v>
      </c>
      <c r="L59" s="59">
        <v>4.56</v>
      </c>
      <c r="M59" s="59">
        <v>4.5</v>
      </c>
      <c r="N59" s="57">
        <v>3.58</v>
      </c>
      <c r="O59" s="57">
        <v>4</v>
      </c>
      <c r="P59" s="57">
        <v>5</v>
      </c>
      <c r="Q59" s="57">
        <v>4.41</v>
      </c>
      <c r="R59" s="59">
        <v>6.05</v>
      </c>
      <c r="S59" s="59">
        <v>5.71</v>
      </c>
      <c r="T59" s="57">
        <v>2.71</v>
      </c>
      <c r="U59" s="57">
        <v>4.16</v>
      </c>
      <c r="V59" s="57">
        <v>2.44</v>
      </c>
      <c r="W59" s="57">
        <v>4.12</v>
      </c>
      <c r="X59" s="57">
        <v>6.77</v>
      </c>
      <c r="Y59" s="57">
        <v>5.18</v>
      </c>
      <c r="Z59" s="57">
        <v>5.2</v>
      </c>
      <c r="AA59" s="57">
        <v>5.87</v>
      </c>
      <c r="AB59" s="57">
        <v>4.1</v>
      </c>
      <c r="AC59" s="57">
        <v>5.27</v>
      </c>
      <c r="AD59" s="57">
        <v>5.58</v>
      </c>
      <c r="AE59" s="57">
        <v>2.3</v>
      </c>
      <c r="AF59" s="57">
        <v>2.72</v>
      </c>
      <c r="AG59" s="57">
        <v>5.44</v>
      </c>
      <c r="AH59" s="57">
        <v>4.92</v>
      </c>
      <c r="AI59" s="57">
        <v>4.81</v>
      </c>
      <c r="AJ59" s="57">
        <v>5.01</v>
      </c>
      <c r="AK59" s="57">
        <v>6.63</v>
      </c>
      <c r="AL59" s="57">
        <v>4.96</v>
      </c>
      <c r="AM59" s="57">
        <v>5.02</v>
      </c>
      <c r="AN59" s="59">
        <v>6.34</v>
      </c>
      <c r="AO59" s="24">
        <v>3.63</v>
      </c>
      <c r="AP59" s="59">
        <v>0.89</v>
      </c>
      <c r="AQ59" s="26">
        <v>5.6840112000000005</v>
      </c>
      <c r="AR59" s="26">
        <v>2.8037454</v>
      </c>
      <c r="AS59" s="26">
        <v>4.8566739000000005</v>
      </c>
      <c r="AT59" s="57">
        <v>1.89</v>
      </c>
      <c r="AU59" s="57"/>
      <c r="AV59" s="57">
        <v>3.14</v>
      </c>
      <c r="AW59" s="57">
        <v>2.67</v>
      </c>
      <c r="AX59" s="57">
        <v>1.98</v>
      </c>
      <c r="AY59" s="57">
        <v>1.63</v>
      </c>
      <c r="AZ59" s="57">
        <v>2.46</v>
      </c>
      <c r="BA59" s="26">
        <v>1.3949163</v>
      </c>
      <c r="BB59" s="26">
        <v>1.3485930000000002</v>
      </c>
      <c r="BC59" s="26">
        <v>2.6756843999999997</v>
      </c>
      <c r="BD59" s="26">
        <v>2.6279381999999996</v>
      </c>
      <c r="BE59" s="26">
        <v>2.3563224</v>
      </c>
      <c r="BF59" s="57"/>
    </row>
    <row r="60" spans="1:58" s="58" customFormat="1" ht="12.75">
      <c r="A60" s="57" t="s">
        <v>110</v>
      </c>
      <c r="B60" s="57">
        <v>0.51</v>
      </c>
      <c r="C60" s="24">
        <v>0.87</v>
      </c>
      <c r="D60" s="59">
        <v>0.77</v>
      </c>
      <c r="E60" s="59">
        <v>0.27</v>
      </c>
      <c r="F60" s="57">
        <v>0.14</v>
      </c>
      <c r="G60" s="57">
        <v>1</v>
      </c>
      <c r="H60" s="59">
        <v>1.03</v>
      </c>
      <c r="I60" s="57">
        <v>0.53</v>
      </c>
      <c r="J60" s="59">
        <v>1.24</v>
      </c>
      <c r="K60" s="59">
        <v>0.45</v>
      </c>
      <c r="L60" s="59">
        <v>0.71</v>
      </c>
      <c r="M60" s="59">
        <v>0.68</v>
      </c>
      <c r="N60" s="57">
        <v>0.6</v>
      </c>
      <c r="O60" s="57">
        <v>0.59</v>
      </c>
      <c r="P60" s="57">
        <v>0.77</v>
      </c>
      <c r="Q60" s="57">
        <v>0.7</v>
      </c>
      <c r="R60" s="59">
        <v>0.93</v>
      </c>
      <c r="S60" s="59">
        <v>0.86</v>
      </c>
      <c r="T60" s="57">
        <v>0.41</v>
      </c>
      <c r="U60" s="57">
        <v>0.68</v>
      </c>
      <c r="V60" s="57">
        <v>0.4</v>
      </c>
      <c r="W60" s="57">
        <v>0.65</v>
      </c>
      <c r="X60" s="57">
        <v>1.02</v>
      </c>
      <c r="Y60" s="57">
        <v>0.83</v>
      </c>
      <c r="Z60" s="57">
        <v>0.84</v>
      </c>
      <c r="AA60" s="57">
        <v>0.92</v>
      </c>
      <c r="AB60" s="57">
        <v>0.66</v>
      </c>
      <c r="AC60" s="57">
        <v>0.86</v>
      </c>
      <c r="AD60" s="57">
        <v>0.85</v>
      </c>
      <c r="AE60" s="57">
        <v>0.38</v>
      </c>
      <c r="AF60" s="57">
        <v>0.4</v>
      </c>
      <c r="AG60" s="57">
        <v>0.87</v>
      </c>
      <c r="AH60" s="57">
        <v>0.79</v>
      </c>
      <c r="AI60" s="57">
        <v>0.77</v>
      </c>
      <c r="AJ60" s="57">
        <v>0.79</v>
      </c>
      <c r="AK60" s="57">
        <v>1.05</v>
      </c>
      <c r="AL60" s="57">
        <v>0.77</v>
      </c>
      <c r="AM60" s="57">
        <v>0.78</v>
      </c>
      <c r="AN60" s="59">
        <v>0.93</v>
      </c>
      <c r="AO60" s="24">
        <v>0.57</v>
      </c>
      <c r="AP60" s="59">
        <v>0.16</v>
      </c>
      <c r="AQ60" s="26">
        <v>0.7641600000000001</v>
      </c>
      <c r="AR60" s="26">
        <v>0.45177975000000004</v>
      </c>
      <c r="AS60" s="26">
        <v>0.67446075</v>
      </c>
      <c r="AT60" s="57">
        <v>0.25</v>
      </c>
      <c r="AU60" s="57"/>
      <c r="AV60" s="57">
        <v>0.49</v>
      </c>
      <c r="AW60" s="57">
        <v>0.4</v>
      </c>
      <c r="AX60" s="57">
        <v>0.31</v>
      </c>
      <c r="AY60" s="57">
        <v>0.24</v>
      </c>
      <c r="AZ60" s="57">
        <v>0.36</v>
      </c>
      <c r="BA60" s="26">
        <v>0.22133774999999997</v>
      </c>
      <c r="BB60" s="26">
        <v>0.210144</v>
      </c>
      <c r="BC60" s="26">
        <v>0.43595925</v>
      </c>
      <c r="BD60" s="26">
        <v>0.43700400000000006</v>
      </c>
      <c r="BE60" s="26">
        <v>0.4014825</v>
      </c>
      <c r="BF60" s="57"/>
    </row>
    <row r="61" spans="1:58" s="58" customFormat="1" ht="12.75">
      <c r="A61" s="57" t="s">
        <v>111</v>
      </c>
      <c r="B61" s="57">
        <v>3.35</v>
      </c>
      <c r="C61" s="24">
        <v>5.58</v>
      </c>
      <c r="D61" s="59">
        <v>4.88</v>
      </c>
      <c r="E61" s="59">
        <v>1.98</v>
      </c>
      <c r="F61" s="57">
        <v>0.99</v>
      </c>
      <c r="G61" s="57">
        <v>5.87</v>
      </c>
      <c r="H61" s="59">
        <v>6.13</v>
      </c>
      <c r="I61" s="57">
        <v>3.22</v>
      </c>
      <c r="J61" s="59">
        <v>7.71</v>
      </c>
      <c r="K61" s="59">
        <v>2.96</v>
      </c>
      <c r="L61" s="59">
        <v>4.55</v>
      </c>
      <c r="M61" s="59">
        <v>4.18</v>
      </c>
      <c r="N61" s="57">
        <v>3.59</v>
      </c>
      <c r="O61" s="57">
        <v>3.58</v>
      </c>
      <c r="P61" s="57">
        <v>4.55</v>
      </c>
      <c r="Q61" s="57">
        <v>4.35</v>
      </c>
      <c r="R61" s="59">
        <v>6.35</v>
      </c>
      <c r="S61" s="59">
        <v>5.57</v>
      </c>
      <c r="T61" s="57">
        <v>2.41</v>
      </c>
      <c r="U61" s="57">
        <v>3.98</v>
      </c>
      <c r="V61" s="57">
        <v>2.56</v>
      </c>
      <c r="W61" s="57">
        <v>4.16</v>
      </c>
      <c r="X61" s="57">
        <v>5.84</v>
      </c>
      <c r="Y61" s="57">
        <v>4.98</v>
      </c>
      <c r="Z61" s="57">
        <v>5.17</v>
      </c>
      <c r="AA61" s="57">
        <v>5.94</v>
      </c>
      <c r="AB61" s="57">
        <v>4.11</v>
      </c>
      <c r="AC61" s="57">
        <v>5.24</v>
      </c>
      <c r="AD61" s="57">
        <v>5.12</v>
      </c>
      <c r="AE61" s="57">
        <v>2.45</v>
      </c>
      <c r="AF61" s="57">
        <v>2.58</v>
      </c>
      <c r="AG61" s="57">
        <v>5.2</v>
      </c>
      <c r="AH61" s="57">
        <v>4.7</v>
      </c>
      <c r="AI61" s="57">
        <v>4.71</v>
      </c>
      <c r="AJ61" s="57">
        <v>4.56</v>
      </c>
      <c r="AK61" s="57">
        <v>6.21</v>
      </c>
      <c r="AL61" s="57">
        <v>4.71</v>
      </c>
      <c r="AM61" s="57">
        <v>4.91</v>
      </c>
      <c r="AN61" s="59">
        <v>6.06</v>
      </c>
      <c r="AO61" s="24">
        <v>3.39</v>
      </c>
      <c r="AP61" s="59">
        <v>1.15</v>
      </c>
      <c r="AQ61" s="26">
        <v>4.847264549999999</v>
      </c>
      <c r="AR61" s="26">
        <v>3.0517886999999995</v>
      </c>
      <c r="AS61" s="26">
        <v>4.2860305499999996</v>
      </c>
      <c r="AT61" s="57">
        <v>1.42</v>
      </c>
      <c r="AU61" s="57"/>
      <c r="AV61" s="57">
        <v>2.83</v>
      </c>
      <c r="AW61" s="57">
        <v>2.41</v>
      </c>
      <c r="AX61" s="57">
        <v>1.77</v>
      </c>
      <c r="AY61" s="57">
        <v>1.39</v>
      </c>
      <c r="AZ61" s="57">
        <v>2.17</v>
      </c>
      <c r="BA61" s="26">
        <v>1.2448043999999998</v>
      </c>
      <c r="BB61" s="26">
        <v>1.1919916499999998</v>
      </c>
      <c r="BC61" s="26">
        <v>2.5113645</v>
      </c>
      <c r="BD61" s="26">
        <v>2.4520880999999997</v>
      </c>
      <c r="BE61" s="26">
        <v>2.12527965</v>
      </c>
      <c r="BF61" s="57"/>
    </row>
    <row r="62" spans="1:58" s="58" customFormat="1" ht="12.75">
      <c r="A62" s="57" t="s">
        <v>112</v>
      </c>
      <c r="B62" s="57">
        <v>0.49</v>
      </c>
      <c r="C62" s="24">
        <v>0.9</v>
      </c>
      <c r="D62" s="59">
        <v>0.76</v>
      </c>
      <c r="E62" s="59">
        <v>0.33</v>
      </c>
      <c r="F62" s="57">
        <v>0.15</v>
      </c>
      <c r="G62" s="57">
        <v>0.87</v>
      </c>
      <c r="H62" s="59">
        <v>0.9</v>
      </c>
      <c r="I62" s="57">
        <v>0.51</v>
      </c>
      <c r="J62" s="59">
        <v>1.2</v>
      </c>
      <c r="K62" s="59">
        <v>0.46</v>
      </c>
      <c r="L62" s="59">
        <v>0.71</v>
      </c>
      <c r="M62" s="59">
        <v>0.63</v>
      </c>
      <c r="N62" s="57">
        <v>0.56</v>
      </c>
      <c r="O62" s="57">
        <v>0.56</v>
      </c>
      <c r="P62" s="57">
        <v>0.76</v>
      </c>
      <c r="Q62" s="57">
        <v>0.78</v>
      </c>
      <c r="R62" s="59">
        <v>1.17</v>
      </c>
      <c r="S62" s="59">
        <v>0.92</v>
      </c>
      <c r="T62" s="57">
        <v>0.34</v>
      </c>
      <c r="U62" s="57">
        <v>0.61</v>
      </c>
      <c r="V62" s="57">
        <v>0.42</v>
      </c>
      <c r="W62" s="57">
        <v>0.63</v>
      </c>
      <c r="X62" s="57">
        <v>0.86</v>
      </c>
      <c r="Y62" s="57">
        <v>0.77</v>
      </c>
      <c r="Z62" s="57">
        <v>0.82</v>
      </c>
      <c r="AA62" s="57">
        <v>0.91</v>
      </c>
      <c r="AB62" s="57">
        <v>0.64</v>
      </c>
      <c r="AC62" s="57">
        <v>0.83</v>
      </c>
      <c r="AD62" s="57">
        <v>0.79</v>
      </c>
      <c r="AE62" s="57">
        <v>0.41</v>
      </c>
      <c r="AF62" s="57">
        <v>0.44</v>
      </c>
      <c r="AG62" s="57">
        <v>0.76</v>
      </c>
      <c r="AH62" s="57">
        <v>0.77</v>
      </c>
      <c r="AI62" s="57">
        <v>0.78</v>
      </c>
      <c r="AJ62" s="57">
        <v>0.72</v>
      </c>
      <c r="AK62" s="57">
        <v>0.95</v>
      </c>
      <c r="AL62" s="57">
        <v>0.75</v>
      </c>
      <c r="AM62" s="57">
        <v>0.77</v>
      </c>
      <c r="AN62" s="59">
        <v>0.9</v>
      </c>
      <c r="AO62" s="24">
        <v>0.52</v>
      </c>
      <c r="AP62" s="59">
        <v>0.23</v>
      </c>
      <c r="AQ62" s="26">
        <v>0.79867125</v>
      </c>
      <c r="AR62" s="26">
        <v>0.48130875</v>
      </c>
      <c r="AS62" s="26">
        <v>0.69849</v>
      </c>
      <c r="AT62" s="57">
        <v>0.23</v>
      </c>
      <c r="AU62" s="57"/>
      <c r="AV62" s="57">
        <v>0.47</v>
      </c>
      <c r="AW62" s="57">
        <v>0.39</v>
      </c>
      <c r="AX62" s="57">
        <v>0.28</v>
      </c>
      <c r="AY62" s="57">
        <v>0.22</v>
      </c>
      <c r="AZ62" s="57">
        <v>0.34</v>
      </c>
      <c r="BA62" s="26">
        <v>0.21264750000000002</v>
      </c>
      <c r="BB62" s="26">
        <v>0.20518875000000003</v>
      </c>
      <c r="BC62" s="26">
        <v>0.44796375</v>
      </c>
      <c r="BD62" s="26">
        <v>0.4671225</v>
      </c>
      <c r="BE62" s="26">
        <v>0.39063375</v>
      </c>
      <c r="BF62" s="57"/>
    </row>
    <row r="63" spans="1:58" s="58" customFormat="1" ht="12.75">
      <c r="A63" s="57" t="s">
        <v>113</v>
      </c>
      <c r="B63" s="57">
        <v>3.5</v>
      </c>
      <c r="C63" s="24">
        <v>3.91</v>
      </c>
      <c r="D63" s="59">
        <v>3.23</v>
      </c>
      <c r="E63" s="59">
        <v>2.86</v>
      </c>
      <c r="F63" s="57">
        <v>2.12</v>
      </c>
      <c r="G63" s="57">
        <v>4.6</v>
      </c>
      <c r="H63" s="59">
        <v>4.12</v>
      </c>
      <c r="I63" s="57">
        <v>3.56</v>
      </c>
      <c r="J63" s="59">
        <v>2.82</v>
      </c>
      <c r="K63" s="59">
        <v>3.01</v>
      </c>
      <c r="L63" s="59">
        <v>3.59</v>
      </c>
      <c r="M63" s="59">
        <v>4.26</v>
      </c>
      <c r="N63" s="57">
        <v>4.02</v>
      </c>
      <c r="O63" s="57">
        <v>3.38</v>
      </c>
      <c r="P63" s="57">
        <v>3.54</v>
      </c>
      <c r="Q63" s="57">
        <v>4.5</v>
      </c>
      <c r="R63" s="59">
        <v>6.82</v>
      </c>
      <c r="S63" s="59">
        <v>4.01</v>
      </c>
      <c r="T63" s="57">
        <v>1.4</v>
      </c>
      <c r="U63" s="57">
        <v>3.48</v>
      </c>
      <c r="V63" s="57">
        <v>2.54</v>
      </c>
      <c r="W63" s="57">
        <v>3.13</v>
      </c>
      <c r="X63" s="57">
        <v>1.67</v>
      </c>
      <c r="Y63" s="57">
        <v>4.83</v>
      </c>
      <c r="Z63" s="57">
        <v>4.36</v>
      </c>
      <c r="AA63" s="57">
        <v>4.74</v>
      </c>
      <c r="AB63" s="57">
        <v>3.31</v>
      </c>
      <c r="AC63" s="57">
        <v>4.49</v>
      </c>
      <c r="AD63" s="57">
        <v>3.29</v>
      </c>
      <c r="AE63" s="57">
        <v>6.16</v>
      </c>
      <c r="AF63" s="57">
        <v>6.15</v>
      </c>
      <c r="AG63" s="57">
        <v>4.28</v>
      </c>
      <c r="AH63" s="57">
        <v>4.2</v>
      </c>
      <c r="AI63" s="57">
        <v>4.9</v>
      </c>
      <c r="AJ63" s="57">
        <v>4.87</v>
      </c>
      <c r="AK63" s="57">
        <v>6.48</v>
      </c>
      <c r="AL63" s="57">
        <v>4.75</v>
      </c>
      <c r="AM63" s="57">
        <v>4.89</v>
      </c>
      <c r="AN63" s="59">
        <v>5.45</v>
      </c>
      <c r="AO63" s="24">
        <v>2.75</v>
      </c>
      <c r="AP63" s="59">
        <v>2.58</v>
      </c>
      <c r="AQ63" s="26">
        <v>2.97945</v>
      </c>
      <c r="AR63" s="26">
        <v>2.4640500000000003</v>
      </c>
      <c r="AS63" s="26">
        <v>6.293100000000001</v>
      </c>
      <c r="AT63" s="57">
        <v>4.08</v>
      </c>
      <c r="AU63" s="57"/>
      <c r="AV63" s="57">
        <v>46.8</v>
      </c>
      <c r="AW63" s="57">
        <v>40.7</v>
      </c>
      <c r="AX63" s="57">
        <v>41</v>
      </c>
      <c r="AY63" s="57">
        <v>38.4</v>
      </c>
      <c r="AZ63" s="57">
        <v>35.9</v>
      </c>
      <c r="BA63" s="26">
        <v>27.47085</v>
      </c>
      <c r="BB63" s="26">
        <v>26.93835</v>
      </c>
      <c r="BC63" s="26">
        <v>42.75945</v>
      </c>
      <c r="BD63" s="26">
        <v>45.17835</v>
      </c>
      <c r="BE63" s="26">
        <v>44.13105</v>
      </c>
      <c r="BF63" s="57"/>
    </row>
    <row r="64" spans="1:58" s="58" customFormat="1" ht="12.75">
      <c r="A64" s="57" t="s">
        <v>114</v>
      </c>
      <c r="B64" s="57">
        <v>28.3</v>
      </c>
      <c r="C64" s="24">
        <v>43.1</v>
      </c>
      <c r="D64" s="59">
        <v>45.9</v>
      </c>
      <c r="E64" s="59">
        <v>13.3</v>
      </c>
      <c r="F64" s="57">
        <v>9.26</v>
      </c>
      <c r="G64" s="57">
        <v>52.7</v>
      </c>
      <c r="H64" s="59">
        <v>64.2</v>
      </c>
      <c r="I64" s="57">
        <v>29.3</v>
      </c>
      <c r="J64" s="59">
        <v>72.6</v>
      </c>
      <c r="K64" s="59">
        <v>25.2</v>
      </c>
      <c r="L64" s="59">
        <v>41.8</v>
      </c>
      <c r="M64" s="59">
        <v>42.7</v>
      </c>
      <c r="N64" s="57">
        <v>33.2</v>
      </c>
      <c r="O64" s="57">
        <v>34.7</v>
      </c>
      <c r="P64" s="57">
        <v>45.4</v>
      </c>
      <c r="Q64" s="57">
        <v>39.1</v>
      </c>
      <c r="R64" s="59">
        <v>56.5</v>
      </c>
      <c r="S64" s="59">
        <v>53.8</v>
      </c>
      <c r="T64" s="57">
        <v>21.8</v>
      </c>
      <c r="U64" s="57">
        <v>37.7</v>
      </c>
      <c r="V64" s="57">
        <v>19.9</v>
      </c>
      <c r="W64" s="57">
        <v>29.5</v>
      </c>
      <c r="X64" s="57">
        <v>54.5</v>
      </c>
      <c r="Y64" s="57">
        <v>45.6</v>
      </c>
      <c r="Z64" s="57">
        <v>47.1</v>
      </c>
      <c r="AA64" s="57">
        <v>53.5</v>
      </c>
      <c r="AB64" s="57">
        <v>35.7</v>
      </c>
      <c r="AC64" s="57">
        <v>49</v>
      </c>
      <c r="AD64" s="57">
        <v>45.5</v>
      </c>
      <c r="AE64" s="57">
        <v>22.2</v>
      </c>
      <c r="AF64" s="57">
        <v>24.6</v>
      </c>
      <c r="AG64" s="57">
        <v>46.3</v>
      </c>
      <c r="AH64" s="57">
        <v>45.6</v>
      </c>
      <c r="AI64" s="57">
        <v>42.3</v>
      </c>
      <c r="AJ64" s="57">
        <v>45</v>
      </c>
      <c r="AK64" s="57">
        <v>61.1</v>
      </c>
      <c r="AL64" s="57">
        <v>43.4</v>
      </c>
      <c r="AM64" s="57">
        <v>44.2</v>
      </c>
      <c r="AN64" s="59">
        <v>65.5</v>
      </c>
      <c r="AO64" s="24">
        <v>31.3</v>
      </c>
      <c r="AP64" s="59">
        <v>7.5</v>
      </c>
      <c r="AQ64" s="26">
        <v>50.325424950000006</v>
      </c>
      <c r="AR64" s="26">
        <v>27.9700434</v>
      </c>
      <c r="AS64" s="26">
        <v>42.229760999999996</v>
      </c>
      <c r="AT64" s="57">
        <v>19.3</v>
      </c>
      <c r="AU64" s="57"/>
      <c r="AV64" s="57">
        <v>29.3</v>
      </c>
      <c r="AW64" s="57">
        <v>24.6</v>
      </c>
      <c r="AX64" s="57">
        <v>18.2</v>
      </c>
      <c r="AY64" s="57">
        <v>15.6</v>
      </c>
      <c r="AZ64" s="57">
        <v>23.1</v>
      </c>
      <c r="BA64" s="26">
        <v>15.03472125</v>
      </c>
      <c r="BB64" s="26">
        <v>14.59456695</v>
      </c>
      <c r="BC64" s="26">
        <v>28.909194600000003</v>
      </c>
      <c r="BD64" s="26">
        <v>29.85810435</v>
      </c>
      <c r="BE64" s="26">
        <v>24.770112899999997</v>
      </c>
      <c r="BF64" s="57"/>
    </row>
    <row r="65" spans="1:58" s="58" customFormat="1" ht="12.75">
      <c r="A65" s="60" t="s">
        <v>473</v>
      </c>
      <c r="B65" s="57">
        <v>118.72</v>
      </c>
      <c r="C65" s="57">
        <v>201.43</v>
      </c>
      <c r="D65" s="57">
        <v>147.91</v>
      </c>
      <c r="E65" s="57">
        <v>60.47</v>
      </c>
      <c r="F65" s="57">
        <v>54.45</v>
      </c>
      <c r="G65" s="57">
        <v>290.28</v>
      </c>
      <c r="H65" s="57">
        <v>236.54</v>
      </c>
      <c r="I65" s="57">
        <v>109.37</v>
      </c>
      <c r="J65" s="57">
        <v>293.47</v>
      </c>
      <c r="K65" s="57">
        <v>195.34</v>
      </c>
      <c r="L65" s="57">
        <v>130.47</v>
      </c>
      <c r="M65" s="57">
        <v>110.64</v>
      </c>
      <c r="N65" s="57">
        <v>148.1</v>
      </c>
      <c r="O65" s="57">
        <v>343.4</v>
      </c>
      <c r="P65" s="57">
        <v>345.96</v>
      </c>
      <c r="Q65" s="57">
        <v>238.36</v>
      </c>
      <c r="R65" s="57">
        <v>277.41</v>
      </c>
      <c r="S65" s="57">
        <v>218.7</v>
      </c>
      <c r="T65" s="57">
        <v>120</v>
      </c>
      <c r="U65" s="57">
        <v>205.37</v>
      </c>
      <c r="V65" s="57">
        <v>111.95</v>
      </c>
      <c r="W65" s="57">
        <v>223.85</v>
      </c>
      <c r="X65" s="57">
        <v>440.72</v>
      </c>
      <c r="Y65" s="57">
        <v>227.62</v>
      </c>
      <c r="Z65" s="57">
        <v>215.44</v>
      </c>
      <c r="AA65" s="57">
        <v>299</v>
      </c>
      <c r="AB65" s="57">
        <v>142.75</v>
      </c>
      <c r="AC65" s="57">
        <v>205.71</v>
      </c>
      <c r="AD65" s="57">
        <v>300.34</v>
      </c>
      <c r="AE65" s="57">
        <v>104.64</v>
      </c>
      <c r="AF65" s="57">
        <v>180.62</v>
      </c>
      <c r="AG65" s="57">
        <v>134.36</v>
      </c>
      <c r="AH65" s="57">
        <v>286.73</v>
      </c>
      <c r="AI65" s="57">
        <v>159.82</v>
      </c>
      <c r="AJ65" s="57">
        <v>226.89</v>
      </c>
      <c r="AK65" s="57">
        <v>214.26</v>
      </c>
      <c r="AL65" s="57">
        <v>279.46</v>
      </c>
      <c r="AM65" s="57">
        <v>285.24</v>
      </c>
      <c r="AN65" s="57">
        <v>269.56</v>
      </c>
      <c r="AO65" s="57">
        <v>134.68</v>
      </c>
      <c r="AP65" s="57">
        <v>53.53</v>
      </c>
      <c r="AQ65" s="57">
        <v>271.22808825</v>
      </c>
      <c r="AR65" s="57">
        <v>174.85027259999998</v>
      </c>
      <c r="AS65" s="57">
        <v>203.38947675</v>
      </c>
      <c r="AT65" s="57">
        <v>392.83</v>
      </c>
      <c r="AU65" s="57"/>
      <c r="AV65" s="57">
        <v>73.75</v>
      </c>
      <c r="AW65" s="57">
        <v>68.59</v>
      </c>
      <c r="AX65" s="57">
        <v>73.08</v>
      </c>
      <c r="AY65" s="57">
        <v>50.2</v>
      </c>
      <c r="AZ65" s="57">
        <v>88.98</v>
      </c>
      <c r="BA65" s="57">
        <v>71.63625360000003</v>
      </c>
      <c r="BB65" s="57">
        <v>70.29864524999999</v>
      </c>
      <c r="BC65" s="57">
        <v>93.17175359999999</v>
      </c>
      <c r="BD65" s="57">
        <v>90.68697839999999</v>
      </c>
      <c r="BE65" s="57">
        <v>98.79523905</v>
      </c>
      <c r="BF65" s="57"/>
    </row>
    <row r="66" spans="1:58" s="58" customFormat="1" ht="12.75">
      <c r="A66" s="59" t="s">
        <v>115</v>
      </c>
      <c r="B66" s="23">
        <v>0.5578455110691986</v>
      </c>
      <c r="C66" s="57">
        <v>0.5277848485480353</v>
      </c>
      <c r="D66" s="57">
        <v>0.5366056458595545</v>
      </c>
      <c r="E66" s="57">
        <v>0.5213298015919171</v>
      </c>
      <c r="F66" s="57">
        <v>0.3805483808123275</v>
      </c>
      <c r="G66" s="57">
        <v>0.3731768367323371</v>
      </c>
      <c r="H66" s="57">
        <v>0.45725836034818584</v>
      </c>
      <c r="I66" s="57">
        <v>0.6652665541317148</v>
      </c>
      <c r="J66" s="57">
        <v>0.4652801568689118</v>
      </c>
      <c r="K66" s="57">
        <v>0.5829580182688096</v>
      </c>
      <c r="L66" s="57">
        <v>0.7263885442325424</v>
      </c>
      <c r="M66" s="57">
        <v>0.7500620250708516</v>
      </c>
      <c r="N66" s="57">
        <v>0.5556078327424537</v>
      </c>
      <c r="O66" s="57">
        <v>0.43359414624909537</v>
      </c>
      <c r="P66" s="57">
        <v>0.5588771335591525</v>
      </c>
      <c r="Q66" s="57">
        <v>0.4853333580310536</v>
      </c>
      <c r="R66" s="57">
        <v>0.5644557260825688</v>
      </c>
      <c r="S66" s="57">
        <v>0.43930015925068633</v>
      </c>
      <c r="T66" s="57">
        <v>0.6330096588504305</v>
      </c>
      <c r="U66" s="57">
        <v>0.4916453992634658</v>
      </c>
      <c r="V66" s="57">
        <v>0.4177424071294008</v>
      </c>
      <c r="W66" s="57">
        <v>0.3693761632508361</v>
      </c>
      <c r="X66" s="57">
        <v>0.3004938324390191</v>
      </c>
      <c r="Y66" s="57">
        <v>0.480193162337589</v>
      </c>
      <c r="Z66" s="57">
        <v>0.4262048600265164</v>
      </c>
      <c r="AA66" s="57">
        <v>0.39946208065034405</v>
      </c>
      <c r="AB66" s="57">
        <v>0.5119576590347642</v>
      </c>
      <c r="AC66" s="57">
        <v>0.46066717204529617</v>
      </c>
      <c r="AD66" s="57">
        <v>0.45808183014191983</v>
      </c>
      <c r="AE66" s="57">
        <v>1.179169887743214</v>
      </c>
      <c r="AF66" s="57">
        <v>1.15373267916312</v>
      </c>
      <c r="AG66" s="57">
        <v>0.5452934391009331</v>
      </c>
      <c r="AH66" s="57">
        <v>0.5267712506853734</v>
      </c>
      <c r="AI66" s="57">
        <v>0.4713087430367784</v>
      </c>
      <c r="AJ66" s="57">
        <v>0.5240274874722507</v>
      </c>
      <c r="AK66" s="57">
        <v>0.47143773154744945</v>
      </c>
      <c r="AL66" s="57">
        <v>0.5532493579947956</v>
      </c>
      <c r="AM66" s="57">
        <v>0.56132572136423</v>
      </c>
      <c r="AN66" s="57">
        <v>0.4542206096436152</v>
      </c>
      <c r="AO66" s="57">
        <v>0.47192541712711833</v>
      </c>
      <c r="AP66" s="57">
        <v>0.683492296404989</v>
      </c>
      <c r="AQ66" s="57">
        <v>0.6702949784110337</v>
      </c>
      <c r="AR66" s="57">
        <v>0.5806937877159933</v>
      </c>
      <c r="AS66" s="57">
        <v>0.9432631330557169</v>
      </c>
      <c r="AT66" s="57">
        <v>0.1414496303527732</v>
      </c>
      <c r="AU66" s="57"/>
      <c r="AV66" s="57">
        <v>0.961527581589093</v>
      </c>
      <c r="AW66" s="57">
        <v>1.0114567218129549</v>
      </c>
      <c r="AX66" s="57">
        <v>0.8212683063006364</v>
      </c>
      <c r="AY66" s="57">
        <v>0.9675675311798877</v>
      </c>
      <c r="AZ66" s="57">
        <v>0.9052647524261049</v>
      </c>
      <c r="BA66" s="57">
        <v>1.072866979639397</v>
      </c>
      <c r="BB66" s="57">
        <v>1.1226625953717617</v>
      </c>
      <c r="BC66" s="57">
        <v>0.9215042490155838</v>
      </c>
      <c r="BD66" s="57">
        <v>0.9027953545471735</v>
      </c>
      <c r="BE66" s="57">
        <v>0.787974736066565</v>
      </c>
      <c r="BF66" s="57"/>
    </row>
    <row r="67" spans="1:58" s="58" customFormat="1" ht="12.75">
      <c r="A67" s="59" t="s">
        <v>116</v>
      </c>
      <c r="B67" s="23">
        <v>1.1868188754881592</v>
      </c>
      <c r="C67" s="57">
        <v>1.3181779435057814</v>
      </c>
      <c r="D67" s="57">
        <v>0.8265390399435416</v>
      </c>
      <c r="E67" s="57">
        <v>0.9925974620149678</v>
      </c>
      <c r="F67" s="57">
        <v>0.9513017179203441</v>
      </c>
      <c r="G67" s="57">
        <v>1.0724320775010405</v>
      </c>
      <c r="H67" s="57">
        <v>1.0143661424966026</v>
      </c>
      <c r="I67" s="57">
        <v>1.1229548742675528</v>
      </c>
      <c r="J67" s="57">
        <v>1.4154269596469677</v>
      </c>
      <c r="K67" s="57">
        <v>0.9923970272759248</v>
      </c>
      <c r="L67" s="57">
        <v>1.1204781228340823</v>
      </c>
      <c r="M67" s="57">
        <v>1.1359983277712504</v>
      </c>
      <c r="N67" s="57">
        <v>1.0523728279212028</v>
      </c>
      <c r="O67" s="57">
        <v>2.259073284116965</v>
      </c>
      <c r="P67" s="57">
        <v>1.3060081181059957</v>
      </c>
      <c r="Q67" s="57">
        <v>1.0099245869296616</v>
      </c>
      <c r="R67" s="57">
        <v>1.0267843261630691</v>
      </c>
      <c r="S67" s="57">
        <v>1.0987361103796935</v>
      </c>
      <c r="T67" s="57">
        <v>1.9313655959404248</v>
      </c>
      <c r="U67" s="57">
        <v>1.2942580569935274</v>
      </c>
      <c r="V67" s="57">
        <v>1.0154012980123743</v>
      </c>
      <c r="W67" s="57">
        <v>1.109580005231454</v>
      </c>
      <c r="X67" s="57">
        <v>1.164935840900913</v>
      </c>
      <c r="Y67" s="57">
        <v>0.9850122438912673</v>
      </c>
      <c r="Z67" s="57">
        <v>0.9651040169643286</v>
      </c>
      <c r="AA67" s="57">
        <v>0.9183567815861142</v>
      </c>
      <c r="AB67" s="57">
        <v>0.9656421085027797</v>
      </c>
      <c r="AC67" s="57">
        <v>0.7190111321581142</v>
      </c>
      <c r="AD67" s="57">
        <v>1.1480445063994626</v>
      </c>
      <c r="AE67" s="57">
        <v>0.8958523389646389</v>
      </c>
      <c r="AF67" s="57">
        <v>1.0886062097197025</v>
      </c>
      <c r="AG67" s="57">
        <v>1.2537851237609747</v>
      </c>
      <c r="AH67" s="57">
        <v>0.9334731919268977</v>
      </c>
      <c r="AI67" s="57">
        <v>0.9929588237969427</v>
      </c>
      <c r="AJ67" s="57">
        <v>0.9438854775467931</v>
      </c>
      <c r="AK67" s="57">
        <v>0.9223789010370758</v>
      </c>
      <c r="AL67" s="57">
        <v>0.9075020107052721</v>
      </c>
      <c r="AM67" s="57">
        <v>0.9555212528789224</v>
      </c>
      <c r="AN67" s="57">
        <v>1.031620634856391</v>
      </c>
      <c r="AO67" s="57">
        <v>1.1690873542765559</v>
      </c>
      <c r="AP67" s="57">
        <v>1.7295033847749606</v>
      </c>
      <c r="AQ67" s="57">
        <v>1.008340202618214</v>
      </c>
      <c r="AR67" s="57">
        <v>1.3166659378262477</v>
      </c>
      <c r="AS67" s="57">
        <v>1.0164497165859665</v>
      </c>
      <c r="AT67" s="57">
        <v>1.3933297268262355</v>
      </c>
      <c r="AU67" s="57"/>
      <c r="AV67" s="57">
        <v>0.8613967351137629</v>
      </c>
      <c r="AW67" s="57">
        <v>1.0136127540081374</v>
      </c>
      <c r="AX67" s="57">
        <v>0.9560753140207392</v>
      </c>
      <c r="AY67" s="57">
        <v>0.9531120803863165</v>
      </c>
      <c r="AZ67" s="57">
        <v>0.9749069825054366</v>
      </c>
      <c r="BA67" s="57">
        <v>1.0470970384032485</v>
      </c>
      <c r="BB67" s="57">
        <v>1.0272306311302473</v>
      </c>
      <c r="BC67" s="57">
        <v>1.0493633457673355</v>
      </c>
      <c r="BD67" s="57">
        <v>1.0626872269475867</v>
      </c>
      <c r="BE67" s="57">
        <v>1.0906658003173355</v>
      </c>
      <c r="BF67" s="57"/>
    </row>
    <row r="68" spans="1:58" s="58" customFormat="1" ht="12.75">
      <c r="A68" s="59" t="s">
        <v>117</v>
      </c>
      <c r="B68" s="23">
        <v>3.511556143333964</v>
      </c>
      <c r="C68" s="57">
        <v>4.126400798511865</v>
      </c>
      <c r="D68" s="57">
        <v>3.454209033686104</v>
      </c>
      <c r="E68" s="57">
        <v>4.455951924306356</v>
      </c>
      <c r="F68" s="57">
        <v>8.332267825938713</v>
      </c>
      <c r="G68" s="57">
        <v>6.8308426598811085</v>
      </c>
      <c r="H68" s="57">
        <v>4.622077215878195</v>
      </c>
      <c r="I68" s="57">
        <v>2.4281259008831935</v>
      </c>
      <c r="J68" s="57">
        <v>3.6748811067877223</v>
      </c>
      <c r="K68" s="57">
        <v>9.038944007298438</v>
      </c>
      <c r="L68" s="57">
        <v>1.734130848054899</v>
      </c>
      <c r="M68" s="57">
        <v>2.1107140694082736</v>
      </c>
      <c r="N68" s="57">
        <v>4.475629679254376</v>
      </c>
      <c r="O68" s="57">
        <v>9.276807392216487</v>
      </c>
      <c r="P68" s="57">
        <v>10.373255436546577</v>
      </c>
      <c r="Q68" s="57">
        <v>7.222464717008586</v>
      </c>
      <c r="R68" s="57">
        <v>5.286554370577096</v>
      </c>
      <c r="S68" s="57">
        <v>3.8762508616836735</v>
      </c>
      <c r="T68" s="57">
        <v>4.226412451634365</v>
      </c>
      <c r="U68" s="57">
        <v>6.019549222907789</v>
      </c>
      <c r="V68" s="57">
        <v>5.631922468354431</v>
      </c>
      <c r="W68" s="57">
        <v>5.9315157416423245</v>
      </c>
      <c r="X68" s="57">
        <v>11.33677244089937</v>
      </c>
      <c r="Y68" s="57">
        <v>6.351990239438768</v>
      </c>
      <c r="Z68" s="57">
        <v>5.258347003566503</v>
      </c>
      <c r="AA68" s="57">
        <v>7.547344045234342</v>
      </c>
      <c r="AB68" s="57">
        <v>3.874464874187687</v>
      </c>
      <c r="AC68" s="57">
        <v>5.544013914387864</v>
      </c>
      <c r="AD68" s="57">
        <v>7.6773470464135025</v>
      </c>
      <c r="AE68" s="57">
        <v>5.240678549900973</v>
      </c>
      <c r="AF68" s="57">
        <v>9.591796683348054</v>
      </c>
      <c r="AG68" s="57">
        <v>2.234664070107108</v>
      </c>
      <c r="AH68" s="57">
        <v>9.44698805996948</v>
      </c>
      <c r="AI68" s="57">
        <v>3.365673179427917</v>
      </c>
      <c r="AJ68" s="57">
        <v>6.874120956399438</v>
      </c>
      <c r="AK68" s="57">
        <v>4.0543019629425805</v>
      </c>
      <c r="AL68" s="57">
        <v>8.848217725102351</v>
      </c>
      <c r="AM68" s="57">
        <v>8.560846288036986</v>
      </c>
      <c r="AN68" s="57">
        <v>5.847293590118507</v>
      </c>
      <c r="AO68" s="57">
        <v>3.787511046388609</v>
      </c>
      <c r="AP68" s="57">
        <v>5.4327646303430575</v>
      </c>
      <c r="AQ68" s="57">
        <v>7.684559784930267</v>
      </c>
      <c r="AR68" s="57">
        <v>7.67055386903201</v>
      </c>
      <c r="AS68" s="57">
        <v>5.819713416104999</v>
      </c>
      <c r="AT68" s="57">
        <v>40.81535627265704</v>
      </c>
      <c r="AU68" s="57"/>
      <c r="AV68" s="57">
        <v>2.461123287262752</v>
      </c>
      <c r="AW68" s="57">
        <v>2.759073480750039</v>
      </c>
      <c r="AX68" s="57">
        <v>4.984624186512194</v>
      </c>
      <c r="AY68" s="57">
        <v>3.6484230337249195</v>
      </c>
      <c r="AZ68" s="57">
        <v>4.660794493379223</v>
      </c>
      <c r="BA68" s="57">
        <v>5.957383700634394</v>
      </c>
      <c r="BB68" s="57">
        <v>6.226902361483123</v>
      </c>
      <c r="BC68" s="57">
        <v>3.4579972840474427</v>
      </c>
      <c r="BD68" s="57">
        <v>3.2523903178424587</v>
      </c>
      <c r="BE68" s="57">
        <v>4.394480724311365</v>
      </c>
      <c r="BF68" s="57"/>
    </row>
    <row r="69" spans="1:58" s="58" customFormat="1" ht="12.75">
      <c r="A69" s="59" t="s">
        <v>118</v>
      </c>
      <c r="B69" s="23">
        <v>1.1407921024797276</v>
      </c>
      <c r="C69" s="57">
        <v>1.0795021590043181</v>
      </c>
      <c r="D69" s="57">
        <v>1.1602878533625922</v>
      </c>
      <c r="E69" s="57">
        <v>0.7909806728704366</v>
      </c>
      <c r="F69" s="57">
        <v>1.2168933428775948</v>
      </c>
      <c r="G69" s="57">
        <v>1.1743953641229259</v>
      </c>
      <c r="H69" s="57">
        <v>1.321113408947862</v>
      </c>
      <c r="I69" s="57">
        <v>1.1681420257250452</v>
      </c>
      <c r="J69" s="57">
        <v>1.1111451535484136</v>
      </c>
      <c r="K69" s="57">
        <v>1.1983932751649287</v>
      </c>
      <c r="L69" s="57">
        <v>1.126763000778749</v>
      </c>
      <c r="M69" s="57">
        <v>1.1944768865614288</v>
      </c>
      <c r="N69" s="57">
        <v>1.2155374728576755</v>
      </c>
      <c r="O69" s="57">
        <v>1.2619319931377293</v>
      </c>
      <c r="P69" s="57">
        <v>1.2385567188716797</v>
      </c>
      <c r="Q69" s="57">
        <v>1.1847225993302564</v>
      </c>
      <c r="R69" s="57">
        <v>1.0540021080042161</v>
      </c>
      <c r="S69" s="57">
        <v>1.1871810458163108</v>
      </c>
      <c r="T69" s="57">
        <v>1.2136112653968048</v>
      </c>
      <c r="U69" s="57">
        <v>1.2107783009535869</v>
      </c>
      <c r="V69" s="57">
        <v>1.0196235236220472</v>
      </c>
      <c r="W69" s="57">
        <v>1.0875984251968505</v>
      </c>
      <c r="X69" s="57">
        <v>1.2721119620321433</v>
      </c>
      <c r="Y69" s="57">
        <v>1.1665559877304492</v>
      </c>
      <c r="Z69" s="57">
        <v>1.1521649735755952</v>
      </c>
      <c r="AA69" s="57">
        <v>1.0906969962088073</v>
      </c>
      <c r="AB69" s="57">
        <v>1.1333984711765044</v>
      </c>
      <c r="AC69" s="57">
        <v>1.1278325419246258</v>
      </c>
      <c r="AD69" s="57">
        <v>1.189560777559055</v>
      </c>
      <c r="AE69" s="57">
        <v>1.163747388719267</v>
      </c>
      <c r="AF69" s="57">
        <v>1.206280900933895</v>
      </c>
      <c r="AG69" s="57">
        <v>1.1274984857662023</v>
      </c>
      <c r="AH69" s="57">
        <v>1.1349472273412633</v>
      </c>
      <c r="AI69" s="57">
        <v>1.1154855643044619</v>
      </c>
      <c r="AJ69" s="57">
        <v>1.2886793756043653</v>
      </c>
      <c r="AK69" s="57">
        <v>1.1747625749679842</v>
      </c>
      <c r="AL69" s="57">
        <v>1.1794305966531256</v>
      </c>
      <c r="AM69" s="57">
        <v>1.1313886171560532</v>
      </c>
      <c r="AN69" s="57">
        <v>1.1375743873599962</v>
      </c>
      <c r="AO69" s="57">
        <v>1.2299955868348316</v>
      </c>
      <c r="AP69" s="57">
        <v>0.7624101335159192</v>
      </c>
      <c r="AQ69" s="57">
        <v>1.327462429258818</v>
      </c>
      <c r="AR69" s="57">
        <v>0.9270373787183872</v>
      </c>
      <c r="AS69" s="57">
        <v>1.3151282898716286</v>
      </c>
      <c r="AT69" s="57">
        <v>2.111567040035489</v>
      </c>
      <c r="AU69" s="57"/>
      <c r="AV69" s="57">
        <v>1.3149328065440582</v>
      </c>
      <c r="AW69" s="57">
        <v>1.3024798248766623</v>
      </c>
      <c r="AX69" s="57">
        <v>1.3537079051559235</v>
      </c>
      <c r="AY69" s="57">
        <v>1.5215544100152951</v>
      </c>
      <c r="AZ69" s="57">
        <v>1.3786784716426577</v>
      </c>
      <c r="BA69" s="57">
        <v>1.6840738602635907</v>
      </c>
      <c r="BB69" s="57">
        <v>1.7752366832012678</v>
      </c>
      <c r="BC69" s="57">
        <v>1.5454862498652053</v>
      </c>
      <c r="BD69" s="57">
        <v>1.6238588156570544</v>
      </c>
      <c r="BE69" s="57">
        <v>1.6688514972531978</v>
      </c>
      <c r="BF69" s="57"/>
    </row>
    <row r="70" spans="1:58" s="58" customFormat="1" ht="12.75">
      <c r="A70" s="59" t="s">
        <v>466</v>
      </c>
      <c r="B70" s="23">
        <f aca="true" t="shared" si="0" ref="B70:AT70">B28/B64</f>
        <v>2.639575971731449</v>
      </c>
      <c r="C70" s="23">
        <f t="shared" si="0"/>
        <v>2.2389791183294663</v>
      </c>
      <c r="D70" s="23">
        <f t="shared" si="0"/>
        <v>1.7363834422657953</v>
      </c>
      <c r="E70" s="23">
        <f t="shared" si="0"/>
        <v>7.969924812030075</v>
      </c>
      <c r="F70" s="23">
        <f t="shared" si="0"/>
        <v>10.421166306695465</v>
      </c>
      <c r="G70" s="23">
        <f t="shared" si="0"/>
        <v>0.6204933586337761</v>
      </c>
      <c r="H70" s="23">
        <f t="shared" si="0"/>
        <v>0.6526479750778815</v>
      </c>
      <c r="I70" s="23">
        <f t="shared" si="0"/>
        <v>1.969283276450512</v>
      </c>
      <c r="J70" s="23">
        <f t="shared" si="0"/>
        <v>0.6831955922865014</v>
      </c>
      <c r="K70" s="23">
        <f t="shared" si="0"/>
        <v>2.746031746031746</v>
      </c>
      <c r="L70" s="23">
        <f t="shared" si="0"/>
        <v>1.6244019138755983</v>
      </c>
      <c r="M70" s="23">
        <f t="shared" si="0"/>
        <v>1.6323185011709602</v>
      </c>
      <c r="N70" s="23">
        <f t="shared" si="0"/>
        <v>1.825301204819277</v>
      </c>
      <c r="O70" s="23">
        <f t="shared" si="0"/>
        <v>1.2824207492795388</v>
      </c>
      <c r="P70" s="23">
        <f t="shared" si="0"/>
        <v>2.4669603524229076</v>
      </c>
      <c r="Q70" s="23">
        <f t="shared" si="0"/>
        <v>1.7749360613810743</v>
      </c>
      <c r="R70" s="23">
        <f t="shared" si="0"/>
        <v>1.4123893805309733</v>
      </c>
      <c r="S70" s="23">
        <f t="shared" si="0"/>
        <v>1.4089219330855018</v>
      </c>
      <c r="T70" s="23">
        <f t="shared" si="0"/>
        <v>4.39908256880734</v>
      </c>
      <c r="U70" s="23">
        <f t="shared" si="0"/>
        <v>2.0106100795755966</v>
      </c>
      <c r="V70" s="23">
        <f t="shared" si="0"/>
        <v>2.0251256281407035</v>
      </c>
      <c r="W70" s="23">
        <f t="shared" si="0"/>
        <v>1.0135593220338983</v>
      </c>
      <c r="X70" s="23">
        <f t="shared" si="0"/>
        <v>1.2458715596330276</v>
      </c>
      <c r="Y70" s="23">
        <f t="shared" si="0"/>
        <v>3.1359649122807016</v>
      </c>
      <c r="Z70" s="23">
        <f t="shared" si="0"/>
        <v>1.5520169851380041</v>
      </c>
      <c r="AA70" s="23">
        <f t="shared" si="0"/>
        <v>1.7700934579439254</v>
      </c>
      <c r="AB70" s="23">
        <f t="shared" si="0"/>
        <v>1.9467787114845936</v>
      </c>
      <c r="AC70" s="23">
        <f t="shared" si="0"/>
        <v>1.7571428571428571</v>
      </c>
      <c r="AD70" s="23">
        <f t="shared" si="0"/>
        <v>1.287912087912088</v>
      </c>
      <c r="AE70" s="23">
        <f t="shared" si="0"/>
        <v>5.135135135135135</v>
      </c>
      <c r="AF70" s="23">
        <f t="shared" si="0"/>
        <v>5.853658536585366</v>
      </c>
      <c r="AG70" s="23">
        <f t="shared" si="0"/>
        <v>0.6155507559395249</v>
      </c>
      <c r="AH70" s="23">
        <f t="shared" si="0"/>
        <v>1.6666666666666665</v>
      </c>
      <c r="AI70" s="23">
        <f t="shared" si="0"/>
        <v>0.6619385342789599</v>
      </c>
      <c r="AJ70" s="23">
        <f t="shared" si="0"/>
        <v>1.8177777777777777</v>
      </c>
      <c r="AK70" s="23">
        <f t="shared" si="0"/>
        <v>1.5548281505728314</v>
      </c>
      <c r="AL70" s="23">
        <f t="shared" si="0"/>
        <v>1.9746543778801844</v>
      </c>
      <c r="AM70" s="23">
        <f t="shared" si="0"/>
        <v>1.9162895927601808</v>
      </c>
      <c r="AN70" s="23">
        <f t="shared" si="0"/>
        <v>0.7129770992366412</v>
      </c>
      <c r="AO70" s="23">
        <f t="shared" si="0"/>
        <v>1.4249201277955272</v>
      </c>
      <c r="AP70" s="23">
        <f t="shared" si="0"/>
        <v>6.52</v>
      </c>
      <c r="AQ70" s="23">
        <f t="shared" si="0"/>
        <v>0.7425272620574265</v>
      </c>
      <c r="AR70" s="23">
        <f t="shared" si="0"/>
        <v>3.822947232180555</v>
      </c>
      <c r="AS70" s="23">
        <f t="shared" si="0"/>
        <v>2.449646826085518</v>
      </c>
      <c r="AT70" s="23">
        <f t="shared" si="0"/>
        <v>1.5854922279792747</v>
      </c>
      <c r="AU70" s="23"/>
      <c r="AV70" s="23">
        <f aca="true" t="shared" si="1" ref="AV70:BE70">AV28/AV64</f>
        <v>8.327645051194539</v>
      </c>
      <c r="AW70" s="23">
        <f t="shared" si="1"/>
        <v>9.146341463414634</v>
      </c>
      <c r="AX70" s="23">
        <f t="shared" si="1"/>
        <v>12.582417582417582</v>
      </c>
      <c r="AY70" s="23">
        <f t="shared" si="1"/>
        <v>17.17948717948718</v>
      </c>
      <c r="AZ70" s="23">
        <f t="shared" si="1"/>
        <v>8.528138528138527</v>
      </c>
      <c r="BA70" s="23">
        <f t="shared" si="1"/>
        <v>24.516982647749455</v>
      </c>
      <c r="BB70" s="23">
        <f t="shared" si="1"/>
        <v>30.138064493924567</v>
      </c>
      <c r="BC70" s="23">
        <f t="shared" si="1"/>
        <v>5.557747361111193</v>
      </c>
      <c r="BD70" s="23">
        <f t="shared" si="1"/>
        <v>4.968198860220006</v>
      </c>
      <c r="BE70" s="23">
        <f t="shared" si="1"/>
        <v>9.401693118645415</v>
      </c>
      <c r="BF70" s="57"/>
    </row>
    <row r="71" spans="1:58" s="58" customFormat="1" ht="12.75">
      <c r="A71" s="59" t="s">
        <v>467</v>
      </c>
      <c r="B71" s="23">
        <f aca="true" t="shared" si="2" ref="B71:AT71">B39/B40</f>
        <v>15.288461538461538</v>
      </c>
      <c r="C71" s="23">
        <f t="shared" si="2"/>
        <v>15.205479452054794</v>
      </c>
      <c r="D71" s="23">
        <f t="shared" si="2"/>
        <v>14.634146341463415</v>
      </c>
      <c r="E71" s="23">
        <f t="shared" si="2"/>
        <v>8.028169014084508</v>
      </c>
      <c r="F71" s="23">
        <f t="shared" si="2"/>
        <v>6.54054054054054</v>
      </c>
      <c r="G71" s="23">
        <f t="shared" si="2"/>
        <v>14.456521739130435</v>
      </c>
      <c r="H71" s="23">
        <f t="shared" si="2"/>
        <v>9.725490196078432</v>
      </c>
      <c r="I71" s="23">
        <f t="shared" si="2"/>
        <v>12.972972972972972</v>
      </c>
      <c r="J71" s="23">
        <f t="shared" si="2"/>
        <v>14.17910447761194</v>
      </c>
      <c r="K71" s="23">
        <f t="shared" si="2"/>
        <v>15.338345864661653</v>
      </c>
      <c r="L71" s="23">
        <f t="shared" si="2"/>
        <v>13.170731707317072</v>
      </c>
      <c r="M71" s="23">
        <f t="shared" si="2"/>
        <v>12.537313432835822</v>
      </c>
      <c r="N71" s="23">
        <f t="shared" si="2"/>
        <v>13.7984496124031</v>
      </c>
      <c r="O71" s="23">
        <f t="shared" si="2"/>
        <v>15.185185185185183</v>
      </c>
      <c r="P71" s="23">
        <f t="shared" si="2"/>
        <v>16.434782608695652</v>
      </c>
      <c r="Q71" s="23">
        <f t="shared" si="2"/>
        <v>13.949579831932775</v>
      </c>
      <c r="R71" s="23">
        <f t="shared" si="2"/>
        <v>14.055944055944057</v>
      </c>
      <c r="S71" s="23">
        <f t="shared" si="2"/>
        <v>15.693430656934305</v>
      </c>
      <c r="T71" s="23">
        <f t="shared" si="2"/>
        <v>11.271186440677967</v>
      </c>
      <c r="U71" s="23">
        <f t="shared" si="2"/>
        <v>14.482758620689657</v>
      </c>
      <c r="V71" s="23">
        <f t="shared" si="2"/>
        <v>7.117903930131004</v>
      </c>
      <c r="W71" s="23">
        <f t="shared" si="2"/>
        <v>15.461538461538462</v>
      </c>
      <c r="X71" s="23">
        <f t="shared" si="2"/>
        <v>11.137724550898206</v>
      </c>
      <c r="Y71" s="23">
        <f t="shared" si="2"/>
        <v>14.098360655737705</v>
      </c>
      <c r="Z71" s="23">
        <f t="shared" si="2"/>
        <v>13.812949640287771</v>
      </c>
      <c r="AA71" s="23">
        <f t="shared" si="2"/>
        <v>13.984374999999998</v>
      </c>
      <c r="AB71" s="23">
        <f t="shared" si="2"/>
        <v>14.725274725274724</v>
      </c>
      <c r="AC71" s="23">
        <f t="shared" si="2"/>
        <v>12.887323943661974</v>
      </c>
      <c r="AD71" s="23">
        <f t="shared" si="2"/>
        <v>18.759689922480618</v>
      </c>
      <c r="AE71" s="23">
        <f t="shared" si="2"/>
        <v>29.5</v>
      </c>
      <c r="AF71" s="23">
        <f t="shared" si="2"/>
        <v>18.8135593220339</v>
      </c>
      <c r="AG71" s="23">
        <f t="shared" si="2"/>
        <v>17.2</v>
      </c>
      <c r="AH71" s="23">
        <f t="shared" si="2"/>
        <v>14.62809917355372</v>
      </c>
      <c r="AI71" s="23">
        <f t="shared" si="2"/>
        <v>14.820143884892088</v>
      </c>
      <c r="AJ71" s="23">
        <f t="shared" si="2"/>
        <v>17.604166666666664</v>
      </c>
      <c r="AK71" s="23">
        <f t="shared" si="2"/>
        <v>22.209302325581397</v>
      </c>
      <c r="AL71" s="23">
        <f t="shared" si="2"/>
        <v>12.913385826771652</v>
      </c>
      <c r="AM71" s="23">
        <f t="shared" si="2"/>
        <v>13.781512605042016</v>
      </c>
      <c r="AN71" s="23">
        <f t="shared" si="2"/>
        <v>7.541899441340782</v>
      </c>
      <c r="AO71" s="23">
        <f t="shared" si="2"/>
        <v>10.566037735849056</v>
      </c>
      <c r="AP71" s="23">
        <f t="shared" si="2"/>
        <v>8.872727272727271</v>
      </c>
      <c r="AQ71" s="23">
        <f t="shared" si="2"/>
        <v>12.417773685196586</v>
      </c>
      <c r="AR71" s="23">
        <f t="shared" si="2"/>
        <v>8.541973834649646</v>
      </c>
      <c r="AS71" s="23">
        <f t="shared" si="2"/>
        <v>13.082541148035984</v>
      </c>
      <c r="AT71" s="23">
        <f t="shared" si="2"/>
        <v>36.90909090909091</v>
      </c>
      <c r="AU71" s="23"/>
      <c r="AV71" s="23">
        <f aca="true" t="shared" si="3" ref="AV71:BE71">AV39/AV40</f>
        <v>13.649999999999999</v>
      </c>
      <c r="AW71" s="23">
        <f t="shared" si="3"/>
        <v>14.121951219512196</v>
      </c>
      <c r="AX71" s="23">
        <f t="shared" si="3"/>
        <v>13.516129032258066</v>
      </c>
      <c r="AY71" s="23">
        <f t="shared" si="3"/>
        <v>12.48</v>
      </c>
      <c r="AZ71" s="23">
        <f t="shared" si="3"/>
        <v>14.571428571428573</v>
      </c>
      <c r="BA71" s="23">
        <f t="shared" si="3"/>
        <v>11.508610750391398</v>
      </c>
      <c r="BB71" s="23">
        <f t="shared" si="3"/>
        <v>11.929140200373398</v>
      </c>
      <c r="BC71" s="23">
        <f t="shared" si="3"/>
        <v>13.38371305097839</v>
      </c>
      <c r="BD71" s="23">
        <f t="shared" si="3"/>
        <v>13.599642616650984</v>
      </c>
      <c r="BE71" s="23">
        <f t="shared" si="3"/>
        <v>15.580207907425127</v>
      </c>
      <c r="BF71" s="23"/>
    </row>
    <row r="72" spans="1:58" s="58" customFormat="1" ht="12.75">
      <c r="A72" s="59" t="s">
        <v>496</v>
      </c>
      <c r="B72" s="23">
        <f>B39/B49</f>
        <v>0.9695121951219513</v>
      </c>
      <c r="C72" s="23">
        <f aca="true" t="shared" si="4" ref="C72:BE72">C39/C49</f>
        <v>0.6915887850467289</v>
      </c>
      <c r="D72" s="23">
        <f t="shared" si="4"/>
        <v>0.7659574468085106</v>
      </c>
      <c r="E72" s="23">
        <f t="shared" si="4"/>
        <v>0.9268292682926829</v>
      </c>
      <c r="F72" s="23">
        <f t="shared" si="4"/>
        <v>1.0521739130434782</v>
      </c>
      <c r="G72" s="23">
        <f t="shared" si="4"/>
        <v>0.4758497316636852</v>
      </c>
      <c r="H72" s="23">
        <f t="shared" si="4"/>
        <v>0.6278481012658228</v>
      </c>
      <c r="I72" s="23">
        <f t="shared" si="4"/>
        <v>1.3211009174311927</v>
      </c>
      <c r="J72" s="23">
        <f t="shared" si="4"/>
        <v>0.4810126582278481</v>
      </c>
      <c r="K72" s="23">
        <f t="shared" si="4"/>
        <v>0.546916890080429</v>
      </c>
      <c r="L72" s="23">
        <f t="shared" si="4"/>
        <v>1.4727272727272727</v>
      </c>
      <c r="M72" s="23">
        <f t="shared" si="4"/>
        <v>1.3658536585365852</v>
      </c>
      <c r="N72" s="23">
        <f t="shared" si="4"/>
        <v>0.7946428571428572</v>
      </c>
      <c r="O72" s="23">
        <f t="shared" si="4"/>
        <v>0.3542116630669546</v>
      </c>
      <c r="P72" s="23">
        <f t="shared" si="4"/>
        <v>0.0574468085106383</v>
      </c>
      <c r="Q72" s="23">
        <f t="shared" si="4"/>
        <v>0.3789954337899544</v>
      </c>
      <c r="R72" s="23">
        <f t="shared" si="4"/>
        <v>0.42948717948717957</v>
      </c>
      <c r="S72" s="23">
        <f t="shared" si="4"/>
        <v>0.7142857142857143</v>
      </c>
      <c r="T72" s="23">
        <f t="shared" si="4"/>
        <v>0.9366197183098592</v>
      </c>
      <c r="U72" s="23">
        <f t="shared" si="4"/>
        <v>0.502994011976048</v>
      </c>
      <c r="V72" s="23">
        <f t="shared" si="4"/>
        <v>0.8109452736318408</v>
      </c>
      <c r="W72" s="23">
        <f t="shared" si="4"/>
        <v>0.5843023255813954</v>
      </c>
      <c r="X72" s="23">
        <f t="shared" si="4"/>
        <v>0.20151679306608886</v>
      </c>
      <c r="Y72" s="23">
        <f t="shared" si="4"/>
        <v>0.3900226757369614</v>
      </c>
      <c r="Z72" s="23">
        <f t="shared" si="4"/>
        <v>0.5065963060686016</v>
      </c>
      <c r="AA72" s="23">
        <f t="shared" si="4"/>
        <v>0.2864</v>
      </c>
      <c r="AB72" s="23">
        <f t="shared" si="4"/>
        <v>0.6036036036036037</v>
      </c>
      <c r="AC72" s="23">
        <f t="shared" si="4"/>
        <v>0.4518518518518519</v>
      </c>
      <c r="AD72" s="23">
        <f t="shared" si="4"/>
        <v>0.4416058394160584</v>
      </c>
      <c r="AE72" s="23">
        <f t="shared" si="4"/>
        <v>0.6592178770949721</v>
      </c>
      <c r="AF72" s="23">
        <f t="shared" si="4"/>
        <v>0.3217391304347826</v>
      </c>
      <c r="AG72" s="23">
        <f t="shared" si="4"/>
        <v>1.5925925925925928</v>
      </c>
      <c r="AH72" s="23">
        <f t="shared" si="4"/>
        <v>0.2859450726978998</v>
      </c>
      <c r="AI72" s="23">
        <f t="shared" si="4"/>
        <v>0.9321266968325792</v>
      </c>
      <c r="AJ72" s="23">
        <f t="shared" si="4"/>
        <v>0.3867276887871853</v>
      </c>
      <c r="AK72" s="23">
        <f t="shared" si="4"/>
        <v>0.5441595441595442</v>
      </c>
      <c r="AL72" s="23">
        <f t="shared" si="4"/>
        <v>0.2822719449225473</v>
      </c>
      <c r="AM72" s="23">
        <f t="shared" si="4"/>
        <v>0.2798634812286689</v>
      </c>
      <c r="AN72" s="23">
        <f t="shared" si="4"/>
        <v>0.5465587044534413</v>
      </c>
      <c r="AO72" s="23">
        <f t="shared" si="4"/>
        <v>0.9385474860335197</v>
      </c>
      <c r="AP72" s="23">
        <f t="shared" si="4"/>
        <v>0.5602755453501721</v>
      </c>
      <c r="AQ72" s="23">
        <f t="shared" si="4"/>
        <v>0.3649109688452254</v>
      </c>
      <c r="AR72" s="23">
        <f t="shared" si="4"/>
        <v>0.38333232214201957</v>
      </c>
      <c r="AS72" s="23">
        <f t="shared" si="4"/>
        <v>0.500594079547236</v>
      </c>
      <c r="AT72" s="23">
        <f t="shared" si="4"/>
        <v>0.25123762376237624</v>
      </c>
      <c r="AU72" s="23"/>
      <c r="AV72" s="23">
        <f t="shared" si="4"/>
        <v>0.5623069001029866</v>
      </c>
      <c r="AW72" s="23">
        <f t="shared" si="4"/>
        <v>0.6245954692556634</v>
      </c>
      <c r="AX72" s="23">
        <f t="shared" si="4"/>
        <v>0.34065040650406503</v>
      </c>
      <c r="AY72" s="23">
        <f t="shared" si="4"/>
        <v>0.4413012729844413</v>
      </c>
      <c r="AZ72" s="23">
        <f t="shared" si="4"/>
        <v>0.4340425531914894</v>
      </c>
      <c r="BA72" s="23">
        <f t="shared" si="4"/>
        <v>0.5228210254244483</v>
      </c>
      <c r="BB72" s="23">
        <f t="shared" si="4"/>
        <v>0.53007778350722</v>
      </c>
      <c r="BC72" s="23">
        <f t="shared" si="4"/>
        <v>0.4788961179751998</v>
      </c>
      <c r="BD72" s="23">
        <f t="shared" si="4"/>
        <v>0.516879720935604</v>
      </c>
      <c r="BE72" s="23">
        <f t="shared" si="4"/>
        <v>0.4798155848565322</v>
      </c>
      <c r="BF72" s="23"/>
    </row>
    <row r="73" spans="1:58" s="58" customFormat="1" ht="12.75">
      <c r="A73" s="59" t="s">
        <v>468</v>
      </c>
      <c r="B73" s="61">
        <v>4.406305177458574</v>
      </c>
      <c r="C73" s="61">
        <v>6.371219545838642</v>
      </c>
      <c r="D73" s="61">
        <v>4.367352225869872</v>
      </c>
      <c r="E73" s="61">
        <v>21.78598555047327</v>
      </c>
      <c r="F73" s="61">
        <v>24.993895112646808</v>
      </c>
      <c r="G73" s="61">
        <v>7.566779225768051</v>
      </c>
      <c r="H73" s="61">
        <v>7.311849952126202</v>
      </c>
      <c r="I73" s="61">
        <v>5.598959677773938</v>
      </c>
      <c r="J73" s="61">
        <v>3.404718657563991</v>
      </c>
      <c r="K73" s="61">
        <v>6.3731359685062525</v>
      </c>
      <c r="L73" s="61">
        <v>5.2993538787739976</v>
      </c>
      <c r="M73" s="61">
        <v>7.16059014705083</v>
      </c>
      <c r="N73" s="61">
        <v>8.231001347722458</v>
      </c>
      <c r="O73" s="61">
        <v>12.958702894697142</v>
      </c>
      <c r="P73" s="61">
        <v>10.661201129598311</v>
      </c>
      <c r="Q73" s="61">
        <v>5.122990472454996</v>
      </c>
      <c r="R73" s="61">
        <v>6.586672194402225</v>
      </c>
      <c r="S73" s="61">
        <v>23.839171000836142</v>
      </c>
      <c r="T73" s="61">
        <v>15.420997195095273</v>
      </c>
      <c r="U73" s="61">
        <v>4.810791368588958</v>
      </c>
      <c r="V73" s="61">
        <v>29.8183919092262</v>
      </c>
      <c r="W73" s="61">
        <v>3.8172548004830116</v>
      </c>
      <c r="X73" s="61">
        <v>4.015164145791532</v>
      </c>
      <c r="Y73" s="61">
        <v>9.155054603472875</v>
      </c>
      <c r="Z73" s="61">
        <v>5.305434995496727</v>
      </c>
      <c r="AA73" s="61">
        <v>5.277169907978638</v>
      </c>
      <c r="AB73" s="61">
        <v>5.74781727062649</v>
      </c>
      <c r="AC73" s="61">
        <v>7.696775379864252</v>
      </c>
      <c r="AD73" s="61">
        <v>5.039952391021582</v>
      </c>
      <c r="AE73" s="61">
        <v>7.537209325468676</v>
      </c>
      <c r="AF73" s="61">
        <v>8.68894268406968</v>
      </c>
      <c r="AG73" s="61">
        <v>8.33780955969991</v>
      </c>
      <c r="AH73" s="61">
        <v>5.556855893540496</v>
      </c>
      <c r="AI73" s="61">
        <v>11.267250968733252</v>
      </c>
      <c r="AJ73" s="61">
        <v>5.821455980315624</v>
      </c>
      <c r="AK73" s="61">
        <v>8.47310010401867</v>
      </c>
      <c r="AL73" s="61">
        <v>5.785699569714383</v>
      </c>
      <c r="AM73" s="61">
        <v>5.523814301409604</v>
      </c>
      <c r="AN73" s="61">
        <v>8.763990953884178</v>
      </c>
      <c r="AO73" s="61">
        <v>41.385183063021806</v>
      </c>
      <c r="AP73" s="61">
        <v>59.27108516216684</v>
      </c>
      <c r="AQ73" s="61">
        <v>1.587568317212156</v>
      </c>
      <c r="AR73" s="61">
        <v>20.36515555252364</v>
      </c>
      <c r="AS73" s="61">
        <v>4.3590539705604625</v>
      </c>
      <c r="AT73" s="61">
        <v>40.86337088303414</v>
      </c>
      <c r="AU73" s="61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</row>
    <row r="74" spans="1:58" s="58" customFormat="1" ht="12.75">
      <c r="A74" s="59" t="s">
        <v>469</v>
      </c>
      <c r="B74" s="61">
        <v>1.1231394682804312</v>
      </c>
      <c r="C74" s="61">
        <v>1.1701466765452702</v>
      </c>
      <c r="D74" s="61">
        <v>1.1304624860759633</v>
      </c>
      <c r="E74" s="61">
        <v>1.147802528276587</v>
      </c>
      <c r="F74" s="61">
        <v>1.132214146599083</v>
      </c>
      <c r="G74" s="61">
        <v>1.1982672248639175</v>
      </c>
      <c r="H74" s="61">
        <v>1.195244092874659</v>
      </c>
      <c r="I74" s="61">
        <v>1.0745011244968659</v>
      </c>
      <c r="J74" s="61">
        <v>1.1390631521618237</v>
      </c>
      <c r="K74" s="61">
        <v>1.0945266700369598</v>
      </c>
      <c r="L74" s="61">
        <v>1.0805383892493146</v>
      </c>
      <c r="M74" s="61">
        <v>1.1130250884207897</v>
      </c>
      <c r="N74" s="61">
        <v>1.1332107422341984</v>
      </c>
      <c r="O74" s="61">
        <v>1.2327275313739943</v>
      </c>
      <c r="P74" s="61">
        <v>1.102912337925467</v>
      </c>
      <c r="Q74" s="61">
        <v>1.1127865087669382</v>
      </c>
      <c r="R74" s="61">
        <v>1.1270921466876391</v>
      </c>
      <c r="S74" s="61">
        <v>1.043820247890597</v>
      </c>
      <c r="T74" s="61">
        <v>1.1906476847625027</v>
      </c>
      <c r="U74" s="61">
        <v>1.1010341709056253</v>
      </c>
      <c r="V74" s="61">
        <v>1.0197041827895965</v>
      </c>
      <c r="W74" s="61">
        <v>1.0217006900237273</v>
      </c>
      <c r="X74" s="61">
        <v>1.0918794703060521</v>
      </c>
      <c r="Y74" s="61">
        <v>1.2327171837198931</v>
      </c>
      <c r="Z74" s="61">
        <v>1.1172544643133053</v>
      </c>
      <c r="AA74" s="61">
        <v>1.1788393405891924</v>
      </c>
      <c r="AB74" s="61">
        <v>1.1329360824943198</v>
      </c>
      <c r="AC74" s="61">
        <v>1.1549171723491714</v>
      </c>
      <c r="AD74" s="61">
        <v>1.1862340986084936</v>
      </c>
      <c r="AE74" s="61">
        <v>1.248454490310444</v>
      </c>
      <c r="AF74" s="61">
        <v>1.201069078927112</v>
      </c>
      <c r="AG74" s="61">
        <v>1.1232097112130832</v>
      </c>
      <c r="AH74" s="61">
        <v>1.1241485963350284</v>
      </c>
      <c r="AI74" s="61">
        <v>1.1235994876065507</v>
      </c>
      <c r="AJ74" s="61">
        <v>1.1583472415678469</v>
      </c>
      <c r="AK74" s="61">
        <v>1.2247905721356864</v>
      </c>
      <c r="AL74" s="61">
        <v>1.1182726225125559</v>
      </c>
      <c r="AM74" s="61">
        <v>1.122429284237757</v>
      </c>
      <c r="AN74" s="61">
        <v>1.0746811073749551</v>
      </c>
      <c r="AO74" s="61">
        <v>1.0575764438210207</v>
      </c>
      <c r="AP74" s="61">
        <v>1.0363896929436134</v>
      </c>
      <c r="AQ74" s="61">
        <v>1.0746878807060685</v>
      </c>
      <c r="AR74" s="61">
        <v>1.2427250659919946</v>
      </c>
      <c r="AS74" s="61">
        <v>1.1894882244153941</v>
      </c>
      <c r="AT74" s="61">
        <v>1.3234732805316267</v>
      </c>
      <c r="AU74" s="61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</row>
    <row r="75" spans="1:58" s="58" customFormat="1" ht="12.75">
      <c r="A75" s="59" t="s">
        <v>470</v>
      </c>
      <c r="B75" s="61">
        <v>1.0255667119202017</v>
      </c>
      <c r="C75" s="61">
        <v>1.0648555395486647</v>
      </c>
      <c r="D75" s="61">
        <v>1.0066014329367794</v>
      </c>
      <c r="E75" s="61">
        <v>1.054726191849445</v>
      </c>
      <c r="F75" s="61">
        <v>1.0419937316935663</v>
      </c>
      <c r="G75" s="61">
        <v>1.1226824051263402</v>
      </c>
      <c r="H75" s="61">
        <v>1.0742235255870616</v>
      </c>
      <c r="I75" s="61">
        <v>0.993557235896896</v>
      </c>
      <c r="J75" s="61">
        <v>1.08684163737367</v>
      </c>
      <c r="K75" s="61">
        <v>1.0256158539354165</v>
      </c>
      <c r="L75" s="61">
        <v>1.0124909277241978</v>
      </c>
      <c r="M75" s="61">
        <v>1.0460144223365209</v>
      </c>
      <c r="N75" s="61">
        <v>1.0548857215010574</v>
      </c>
      <c r="O75" s="61">
        <v>1.1591005965147443</v>
      </c>
      <c r="P75" s="61">
        <v>1.0637555543995818</v>
      </c>
      <c r="Q75" s="61">
        <v>0.9806226728166483</v>
      </c>
      <c r="R75" s="61">
        <v>0.988362232138034</v>
      </c>
      <c r="S75" s="61">
        <v>0.8792422399452314</v>
      </c>
      <c r="T75" s="61">
        <v>1.0551677285102572</v>
      </c>
      <c r="U75" s="61">
        <v>0.9592981803226135</v>
      </c>
      <c r="V75" s="61">
        <v>0.9875027718403752</v>
      </c>
      <c r="W75" s="61">
        <v>0.9916252103680329</v>
      </c>
      <c r="X75" s="61">
        <v>1.0095383512246034</v>
      </c>
      <c r="Y75" s="61">
        <v>0.9794768910944346</v>
      </c>
      <c r="Z75" s="61">
        <v>0.9944715405434787</v>
      </c>
      <c r="AA75" s="61">
        <v>0.9579502142460663</v>
      </c>
      <c r="AB75" s="61">
        <v>1.0071936512159922</v>
      </c>
      <c r="AC75" s="61">
        <v>0.999665819212116</v>
      </c>
      <c r="AD75" s="61">
        <v>1.044420896938392</v>
      </c>
      <c r="AE75" s="61">
        <v>1.0281394514609288</v>
      </c>
      <c r="AF75" s="61">
        <v>0.9841847153453144</v>
      </c>
      <c r="AG75" s="61">
        <v>1.0717308521132565</v>
      </c>
      <c r="AH75" s="61">
        <v>0.9949970432789225</v>
      </c>
      <c r="AI75" s="61">
        <v>0.888790434038213</v>
      </c>
      <c r="AJ75" s="61">
        <v>0.9696771604458714</v>
      </c>
      <c r="AK75" s="61">
        <v>0.9753850410582499</v>
      </c>
      <c r="AL75" s="61">
        <v>0.9211907744328924</v>
      </c>
      <c r="AM75" s="61">
        <v>0.9277298491008596</v>
      </c>
      <c r="AN75" s="61">
        <v>0.9420517070274216</v>
      </c>
      <c r="AO75" s="61">
        <v>0.9819266338889938</v>
      </c>
      <c r="AP75" s="61">
        <v>0.9017898776654872</v>
      </c>
      <c r="AQ75" s="61">
        <v>1.063356419774332</v>
      </c>
      <c r="AR75" s="61">
        <v>1.1242306421562778</v>
      </c>
      <c r="AS75" s="61">
        <v>1.0457317744632466</v>
      </c>
      <c r="AT75" s="61">
        <v>1.2798235595621488</v>
      </c>
      <c r="AU75" s="61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</row>
    <row r="76" spans="1:58" s="58" customFormat="1" ht="12.75">
      <c r="A76" s="59" t="s">
        <v>119</v>
      </c>
      <c r="B76" s="61">
        <v>1.9131944444444444</v>
      </c>
      <c r="C76" s="61">
        <v>1.8430034129692834</v>
      </c>
      <c r="D76" s="61">
        <v>1.833910034602076</v>
      </c>
      <c r="E76" s="61">
        <v>1.5625</v>
      </c>
      <c r="F76" s="61">
        <v>1.3727506426735219</v>
      </c>
      <c r="G76" s="61">
        <v>1.9083969465648853</v>
      </c>
      <c r="H76" s="61">
        <v>1.57190635451505</v>
      </c>
      <c r="I76" s="61">
        <v>0.8008658008658008</v>
      </c>
      <c r="J76" s="61">
        <v>1.427325581395349</v>
      </c>
      <c r="K76" s="61">
        <v>1.0792079207920793</v>
      </c>
      <c r="L76" s="61">
        <v>0.7913978494623656</v>
      </c>
      <c r="M76" s="61">
        <v>0.7080610021786493</v>
      </c>
      <c r="N76" s="61">
        <v>1.141711229946524</v>
      </c>
      <c r="O76" s="61">
        <v>1.5147540983606558</v>
      </c>
      <c r="P76" s="61">
        <v>3.0434782608695654</v>
      </c>
      <c r="Q76" s="61">
        <v>1.136842105263158</v>
      </c>
      <c r="R76" s="61">
        <v>1.095115681233933</v>
      </c>
      <c r="S76" s="61">
        <v>0.48534798534798534</v>
      </c>
      <c r="T76" s="61">
        <v>0.11550632911392404</v>
      </c>
      <c r="U76" s="61">
        <v>1.1884816753926701</v>
      </c>
      <c r="V76" s="61">
        <v>0.09715994020926756</v>
      </c>
      <c r="W76" s="61">
        <v>0.75</v>
      </c>
      <c r="X76" s="61">
        <v>1.4584615384615385</v>
      </c>
      <c r="Y76" s="61">
        <v>1.693950177935943</v>
      </c>
      <c r="Z76" s="61">
        <v>1.4207492795389047</v>
      </c>
      <c r="AA76" s="61">
        <v>1.6123778501628665</v>
      </c>
      <c r="AB76" s="61">
        <v>1.5555555555555558</v>
      </c>
      <c r="AC76" s="61">
        <v>1.488165680473373</v>
      </c>
      <c r="AD76" s="61">
        <v>1.237142857142857</v>
      </c>
      <c r="AE76" s="61">
        <v>1.5430463576158941</v>
      </c>
      <c r="AF76" s="61">
        <v>1.6782334384858046</v>
      </c>
      <c r="AG76" s="61">
        <v>1.7516129032258063</v>
      </c>
      <c r="AH76" s="61">
        <v>1.4434782608695653</v>
      </c>
      <c r="AI76" s="61">
        <v>1.5267857142857144</v>
      </c>
      <c r="AJ76" s="61">
        <v>1.400593471810089</v>
      </c>
      <c r="AK76" s="61">
        <v>1.4113924050632911</v>
      </c>
      <c r="AL76" s="61">
        <v>1.3774647887323943</v>
      </c>
      <c r="AM76" s="61">
        <v>1.3597733711048159</v>
      </c>
      <c r="AN76" s="61">
        <v>1.264102564102564</v>
      </c>
      <c r="AO76" s="61">
        <v>0.6297786720321932</v>
      </c>
      <c r="AP76" s="61">
        <v>0.5419847328244274</v>
      </c>
      <c r="AQ76" s="61">
        <v>1.4176486708687313</v>
      </c>
      <c r="AR76" s="61">
        <v>1.4649021864211738</v>
      </c>
      <c r="AS76" s="61">
        <v>0.9615670716588147</v>
      </c>
      <c r="AT76" s="61">
        <v>1.9841897233201582</v>
      </c>
      <c r="AU76" s="61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</row>
    <row r="77" spans="1:58" s="58" customFormat="1" ht="12.75">
      <c r="A77" s="23" t="s">
        <v>471</v>
      </c>
      <c r="B77" s="23">
        <f aca="true" t="shared" si="5" ref="B77:AT77">B64/B39</f>
        <v>1.779874213836478</v>
      </c>
      <c r="C77" s="23">
        <f t="shared" si="5"/>
        <v>1.9414414414414416</v>
      </c>
      <c r="D77" s="23">
        <f t="shared" si="5"/>
        <v>2.55</v>
      </c>
      <c r="E77" s="23">
        <f t="shared" si="5"/>
        <v>1.1666666666666667</v>
      </c>
      <c r="F77" s="23">
        <f t="shared" si="5"/>
        <v>0.7652892561983471</v>
      </c>
      <c r="G77" s="23">
        <f t="shared" si="5"/>
        <v>1.981203007518797</v>
      </c>
      <c r="H77" s="23">
        <f t="shared" si="5"/>
        <v>2.588709677419355</v>
      </c>
      <c r="I77" s="23">
        <f t="shared" si="5"/>
        <v>2.0347222222222223</v>
      </c>
      <c r="J77" s="23">
        <f t="shared" si="5"/>
        <v>3.8210526315789473</v>
      </c>
      <c r="K77" s="23">
        <f t="shared" si="5"/>
        <v>1.2352941176470589</v>
      </c>
      <c r="L77" s="23">
        <f t="shared" si="5"/>
        <v>2.580246913580247</v>
      </c>
      <c r="M77" s="23">
        <f t="shared" si="5"/>
        <v>2.5416666666666665</v>
      </c>
      <c r="N77" s="23">
        <f t="shared" si="5"/>
        <v>1.8651685393258428</v>
      </c>
      <c r="O77" s="23">
        <f t="shared" si="5"/>
        <v>2.1158536585365857</v>
      </c>
      <c r="P77" s="23">
        <f t="shared" si="5"/>
        <v>12.010582010582011</v>
      </c>
      <c r="Q77" s="23">
        <f t="shared" si="5"/>
        <v>2.355421686746988</v>
      </c>
      <c r="R77" s="23">
        <f t="shared" si="5"/>
        <v>2.8109452736318405</v>
      </c>
      <c r="S77" s="23">
        <f t="shared" si="5"/>
        <v>2.5023255813953487</v>
      </c>
      <c r="T77" s="23">
        <f t="shared" si="5"/>
        <v>1.6390977443609023</v>
      </c>
      <c r="U77" s="23">
        <f t="shared" si="5"/>
        <v>2.244047619047619</v>
      </c>
      <c r="V77" s="23">
        <f t="shared" si="5"/>
        <v>1.2208588957055213</v>
      </c>
      <c r="W77" s="23">
        <f t="shared" si="5"/>
        <v>1.4676616915422884</v>
      </c>
      <c r="X77" s="23">
        <f t="shared" si="5"/>
        <v>2.93010752688172</v>
      </c>
      <c r="Y77" s="23">
        <f t="shared" si="5"/>
        <v>2.6511627906976747</v>
      </c>
      <c r="Z77" s="23">
        <f t="shared" si="5"/>
        <v>2.453125</v>
      </c>
      <c r="AA77" s="23">
        <f t="shared" si="5"/>
        <v>2.9888268156424584</v>
      </c>
      <c r="AB77" s="23">
        <f t="shared" si="5"/>
        <v>2.664179104477612</v>
      </c>
      <c r="AC77" s="23">
        <f t="shared" si="5"/>
        <v>2.6775956284153004</v>
      </c>
      <c r="AD77" s="23">
        <f t="shared" si="5"/>
        <v>1.8801652892561984</v>
      </c>
      <c r="AE77" s="23">
        <f t="shared" si="5"/>
        <v>1.8813559322033897</v>
      </c>
      <c r="AF77" s="23">
        <f t="shared" si="5"/>
        <v>2.2162162162162162</v>
      </c>
      <c r="AG77" s="23">
        <f t="shared" si="5"/>
        <v>1.7945736434108526</v>
      </c>
      <c r="AH77" s="23">
        <f t="shared" si="5"/>
        <v>2.576271186440678</v>
      </c>
      <c r="AI77" s="23">
        <f t="shared" si="5"/>
        <v>2.053398058252427</v>
      </c>
      <c r="AJ77" s="23">
        <f t="shared" si="5"/>
        <v>2.6627218934911245</v>
      </c>
      <c r="AK77" s="23">
        <f t="shared" si="5"/>
        <v>3.1989528795811517</v>
      </c>
      <c r="AL77" s="23">
        <f t="shared" si="5"/>
        <v>2.6463414634146343</v>
      </c>
      <c r="AM77" s="23">
        <f t="shared" si="5"/>
        <v>2.695121951219513</v>
      </c>
      <c r="AN77" s="23">
        <f t="shared" si="5"/>
        <v>2.425925925925926</v>
      </c>
      <c r="AO77" s="23">
        <f t="shared" si="5"/>
        <v>1.8630952380952381</v>
      </c>
      <c r="AP77" s="23">
        <f t="shared" si="5"/>
        <v>1.5368852459016393</v>
      </c>
      <c r="AQ77" s="23">
        <f t="shared" si="5"/>
        <v>2.6557390011459714</v>
      </c>
      <c r="AR77" s="23">
        <f t="shared" si="5"/>
        <v>2.2358213077788545</v>
      </c>
      <c r="AS77" s="23">
        <f t="shared" si="5"/>
        <v>2.4259208588904504</v>
      </c>
      <c r="AT77" s="23">
        <f t="shared" si="5"/>
        <v>0.9507389162561576</v>
      </c>
      <c r="AU77" s="23"/>
      <c r="AV77" s="23">
        <f aca="true" t="shared" si="6" ref="AV77:BE77">AV64/AV39</f>
        <v>5.366300366300367</v>
      </c>
      <c r="AW77" s="23">
        <f t="shared" si="6"/>
        <v>4.248704663212435</v>
      </c>
      <c r="AX77" s="23">
        <f t="shared" si="6"/>
        <v>4.343675417661097</v>
      </c>
      <c r="AY77" s="23">
        <f t="shared" si="6"/>
        <v>5</v>
      </c>
      <c r="AZ77" s="23">
        <f t="shared" si="6"/>
        <v>3.774509803921569</v>
      </c>
      <c r="BA77" s="23">
        <f t="shared" si="6"/>
        <v>2.7815458540369007</v>
      </c>
      <c r="BB77" s="23">
        <f t="shared" si="6"/>
        <v>2.6607674362282907</v>
      </c>
      <c r="BC77" s="23">
        <f t="shared" si="6"/>
        <v>4.986098487416003</v>
      </c>
      <c r="BD77" s="23">
        <f t="shared" si="6"/>
        <v>5.195586552752551</v>
      </c>
      <c r="BE77" s="23">
        <f t="shared" si="6"/>
        <v>3.964884711218129</v>
      </c>
      <c r="BF77" s="23"/>
    </row>
    <row r="78" spans="1:58" s="58" customFormat="1" ht="12.75">
      <c r="A78" s="23" t="s">
        <v>472</v>
      </c>
      <c r="B78" s="23">
        <f aca="true" t="shared" si="7" ref="B78:AT78">B27/B39</f>
        <v>10.50314465408805</v>
      </c>
      <c r="C78" s="23">
        <f t="shared" si="7"/>
        <v>9.054054054054054</v>
      </c>
      <c r="D78" s="23">
        <f t="shared" si="7"/>
        <v>11.777777777777779</v>
      </c>
      <c r="E78" s="23">
        <f t="shared" si="7"/>
        <v>19.736842105263158</v>
      </c>
      <c r="F78" s="23">
        <f t="shared" si="7"/>
        <v>18.59504132231405</v>
      </c>
      <c r="G78" s="23">
        <f t="shared" si="7"/>
        <v>7.030075187969924</v>
      </c>
      <c r="H78" s="23">
        <f t="shared" si="7"/>
        <v>8.14516129032258</v>
      </c>
      <c r="I78" s="23">
        <f t="shared" si="7"/>
        <v>4.361111111111111</v>
      </c>
      <c r="J78" s="23">
        <f t="shared" si="7"/>
        <v>7.526315789473684</v>
      </c>
      <c r="K78" s="23">
        <f t="shared" si="7"/>
        <v>4.901960784313726</v>
      </c>
      <c r="L78" s="23">
        <f t="shared" si="7"/>
        <v>4.783950617283951</v>
      </c>
      <c r="M78" s="23">
        <f t="shared" si="7"/>
        <v>3.988095238095238</v>
      </c>
      <c r="N78" s="23">
        <f t="shared" si="7"/>
        <v>4.938202247191011</v>
      </c>
      <c r="O78" s="23">
        <f t="shared" si="7"/>
        <v>9.756097560975611</v>
      </c>
      <c r="P78" s="23">
        <f t="shared" si="7"/>
        <v>46.03174603174603</v>
      </c>
      <c r="Q78" s="23">
        <f t="shared" si="7"/>
        <v>6.987951807228915</v>
      </c>
      <c r="R78" s="23">
        <f t="shared" si="7"/>
        <v>6.6169154228855716</v>
      </c>
      <c r="S78" s="23">
        <f t="shared" si="7"/>
        <v>3.1767441860465113</v>
      </c>
      <c r="T78" s="23">
        <f t="shared" si="7"/>
        <v>1.5714285714285712</v>
      </c>
      <c r="U78" s="23">
        <f t="shared" si="7"/>
        <v>7.321428571428571</v>
      </c>
      <c r="V78" s="23">
        <f t="shared" si="7"/>
        <v>0.6319018404907976</v>
      </c>
      <c r="W78" s="23">
        <f t="shared" si="7"/>
        <v>3.6815920398009947</v>
      </c>
      <c r="X78" s="23">
        <f t="shared" si="7"/>
        <v>7.956989247311827</v>
      </c>
      <c r="Y78" s="23">
        <f t="shared" si="7"/>
        <v>8.546511627906977</v>
      </c>
      <c r="Z78" s="23">
        <f t="shared" si="7"/>
        <v>7.916666666666667</v>
      </c>
      <c r="AA78" s="23">
        <f t="shared" si="7"/>
        <v>8.491620111731844</v>
      </c>
      <c r="AB78" s="23">
        <f t="shared" si="7"/>
        <v>12.388059701492537</v>
      </c>
      <c r="AC78" s="23">
        <f t="shared" si="7"/>
        <v>9.289617486338797</v>
      </c>
      <c r="AD78" s="23">
        <f t="shared" si="7"/>
        <v>3.760330578512397</v>
      </c>
      <c r="AE78" s="23">
        <f t="shared" si="7"/>
        <v>9.83050847457627</v>
      </c>
      <c r="AF78" s="23">
        <f t="shared" si="7"/>
        <v>13.693693693693694</v>
      </c>
      <c r="AG78" s="23">
        <f t="shared" si="7"/>
        <v>4.728682170542635</v>
      </c>
      <c r="AH78" s="23">
        <f t="shared" si="7"/>
        <v>8.305084745762713</v>
      </c>
      <c r="AI78" s="23">
        <f t="shared" si="7"/>
        <v>5.533980582524271</v>
      </c>
      <c r="AJ78" s="23">
        <f t="shared" si="7"/>
        <v>7.27810650887574</v>
      </c>
      <c r="AK78" s="23">
        <f t="shared" si="7"/>
        <v>5.811518324607329</v>
      </c>
      <c r="AL78" s="23">
        <f t="shared" si="7"/>
        <v>7.25609756097561</v>
      </c>
      <c r="AM78" s="23">
        <f t="shared" si="7"/>
        <v>7.25609756097561</v>
      </c>
      <c r="AN78" s="23">
        <f t="shared" si="7"/>
        <v>7.703703703703703</v>
      </c>
      <c r="AO78" s="23">
        <f t="shared" si="7"/>
        <v>4.761904761904762</v>
      </c>
      <c r="AP78" s="23">
        <f t="shared" si="7"/>
        <v>12.151639344262295</v>
      </c>
      <c r="AQ78" s="23">
        <f t="shared" si="7"/>
        <v>6.35986699474806</v>
      </c>
      <c r="AR78" s="23">
        <f t="shared" si="7"/>
        <v>19.588484657233654</v>
      </c>
      <c r="AS78" s="23">
        <f t="shared" si="7"/>
        <v>5.241965433034407</v>
      </c>
      <c r="AT78" s="23">
        <f t="shared" si="7"/>
        <v>16.798029556650246</v>
      </c>
      <c r="AU78" s="23"/>
      <c r="AV78" s="23">
        <f aca="true" t="shared" si="8" ref="AV78:BE78">AV27/AV39</f>
        <v>5.897435897435898</v>
      </c>
      <c r="AW78" s="23">
        <f t="shared" si="8"/>
        <v>4.542314335060449</v>
      </c>
      <c r="AX78" s="23">
        <f t="shared" si="8"/>
        <v>9.856801909307874</v>
      </c>
      <c r="AY78" s="23">
        <f t="shared" si="8"/>
        <v>11.41025641025641</v>
      </c>
      <c r="AZ78" s="23">
        <f t="shared" si="8"/>
        <v>4.967320261437909</v>
      </c>
      <c r="BA78" s="23">
        <f t="shared" si="8"/>
        <v>5.86536605942369</v>
      </c>
      <c r="BB78" s="23">
        <f t="shared" si="8"/>
        <v>3.656783960494553</v>
      </c>
      <c r="BC78" s="23">
        <f t="shared" si="8"/>
        <v>4.865847619826218</v>
      </c>
      <c r="BD78" s="23">
        <f t="shared" si="8"/>
        <v>3.8849447660686542</v>
      </c>
      <c r="BE78" s="23">
        <f t="shared" si="8"/>
        <v>2.140851271113515</v>
      </c>
      <c r="BF78" s="23"/>
    </row>
    <row r="79" spans="1:58" s="58" customFormat="1" ht="12.75">
      <c r="A79" s="27" t="s">
        <v>120</v>
      </c>
      <c r="B79" s="27">
        <v>846.9662703470864</v>
      </c>
      <c r="C79" s="62">
        <v>856.1858567491057</v>
      </c>
      <c r="D79" s="62">
        <v>851.0155757528438</v>
      </c>
      <c r="E79" s="62">
        <v>725.6077917406294</v>
      </c>
      <c r="F79" s="62">
        <v>718.1952576702444</v>
      </c>
      <c r="G79" s="62">
        <v>900.7275533776659</v>
      </c>
      <c r="H79" s="62">
        <v>886.8170997844596</v>
      </c>
      <c r="I79" s="62">
        <v>860.2905344647608</v>
      </c>
      <c r="J79" s="62">
        <v>865.345578983732</v>
      </c>
      <c r="K79" s="62">
        <v>855.7192169714887</v>
      </c>
      <c r="L79" s="62">
        <v>863.5280710259423</v>
      </c>
      <c r="M79" s="62">
        <v>857.518281574455</v>
      </c>
      <c r="N79" s="62">
        <v>860.7707123326765</v>
      </c>
      <c r="O79" s="62">
        <v>852.0398821950115</v>
      </c>
      <c r="P79" s="62">
        <v>878.2944662381916</v>
      </c>
      <c r="Q79" s="62">
        <v>859.8551905434496</v>
      </c>
      <c r="R79" s="62">
        <v>865.7522761823847</v>
      </c>
      <c r="S79" s="62">
        <v>839.1218180933048</v>
      </c>
      <c r="T79" s="62">
        <v>881.2806929486479</v>
      </c>
      <c r="U79" s="62">
        <v>808.8301192731095</v>
      </c>
      <c r="V79" s="62">
        <v>886.6650433875988</v>
      </c>
      <c r="W79" s="62">
        <v>861.7694707806421</v>
      </c>
      <c r="X79" s="62">
        <v>786.412141906117</v>
      </c>
      <c r="Y79" s="62">
        <v>848.8571651019232</v>
      </c>
      <c r="Z79" s="62">
        <v>866.6893912330005</v>
      </c>
      <c r="AA79" s="62">
        <v>866.7717145830981</v>
      </c>
      <c r="AB79" s="62">
        <v>852.5897694180536</v>
      </c>
      <c r="AC79" s="62">
        <v>856.0586429397928</v>
      </c>
      <c r="AD79" s="62">
        <v>861.8767296652505</v>
      </c>
      <c r="AE79" s="62">
        <v>873.2900816412565</v>
      </c>
      <c r="AF79" s="62">
        <v>856.7405707381469</v>
      </c>
      <c r="AG79" s="62">
        <v>853.2782917930091</v>
      </c>
      <c r="AH79" s="62">
        <v>852.3293144066664</v>
      </c>
      <c r="AI79" s="62">
        <v>852.1708360437877</v>
      </c>
      <c r="AJ79" s="62">
        <v>865.0362073780983</v>
      </c>
      <c r="AK79" s="62">
        <v>865.6067646936577</v>
      </c>
      <c r="AL79" s="62">
        <v>841.7900425320937</v>
      </c>
      <c r="AM79" s="62">
        <v>863.5542361065662</v>
      </c>
      <c r="AN79" s="62">
        <v>882.9280046758548</v>
      </c>
      <c r="AO79" s="62">
        <v>862.7579565198545</v>
      </c>
      <c r="AP79" s="62">
        <v>851.384979035534</v>
      </c>
      <c r="AQ79" s="62">
        <v>867.6518415173279</v>
      </c>
      <c r="AR79" s="62">
        <v>803.4819063073629</v>
      </c>
      <c r="AS79" s="62">
        <v>886.855354874256</v>
      </c>
      <c r="AT79" s="62">
        <v>849.1940027110016</v>
      </c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57"/>
    </row>
    <row r="82" spans="1:19" ht="12.75">
      <c r="A82" s="72" t="s">
        <v>497</v>
      </c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</row>
    <row r="83" spans="1:19" ht="15.75">
      <c r="A83" s="67" t="s">
        <v>121</v>
      </c>
      <c r="B83" s="69" t="s">
        <v>122</v>
      </c>
      <c r="C83" s="69"/>
      <c r="D83" s="69"/>
      <c r="E83" s="67"/>
      <c r="F83" s="68" t="s">
        <v>123</v>
      </c>
      <c r="G83" s="68"/>
      <c r="H83" s="68"/>
      <c r="I83" s="68"/>
      <c r="J83" s="68"/>
      <c r="K83" s="68"/>
      <c r="L83" s="68"/>
      <c r="M83" s="67"/>
      <c r="N83" s="73" t="s">
        <v>124</v>
      </c>
      <c r="O83" s="73"/>
      <c r="P83" s="73"/>
      <c r="Q83" s="73"/>
      <c r="R83" s="73"/>
      <c r="S83" s="73"/>
    </row>
    <row r="84" spans="1:19" ht="15.75">
      <c r="A84" s="68"/>
      <c r="B84" s="1" t="s">
        <v>87</v>
      </c>
      <c r="C84" s="1" t="s">
        <v>88</v>
      </c>
      <c r="D84" s="1" t="s">
        <v>85</v>
      </c>
      <c r="E84" s="68"/>
      <c r="F84" s="2" t="s">
        <v>125</v>
      </c>
      <c r="G84" s="3" t="s">
        <v>126</v>
      </c>
      <c r="H84" s="4" t="s">
        <v>127</v>
      </c>
      <c r="I84" s="3" t="s">
        <v>128</v>
      </c>
      <c r="J84" s="4" t="s">
        <v>127</v>
      </c>
      <c r="K84" s="5" t="s">
        <v>129</v>
      </c>
      <c r="L84" s="4" t="s">
        <v>127</v>
      </c>
      <c r="M84" s="68"/>
      <c r="N84" s="6" t="s">
        <v>126</v>
      </c>
      <c r="O84" s="7" t="s">
        <v>127</v>
      </c>
      <c r="P84" s="6" t="s">
        <v>128</v>
      </c>
      <c r="Q84" s="7" t="s">
        <v>127</v>
      </c>
      <c r="R84" s="6" t="s">
        <v>129</v>
      </c>
      <c r="S84" s="7" t="s">
        <v>127</v>
      </c>
    </row>
    <row r="85" spans="1:19" ht="12.75">
      <c r="A85" s="64" t="s">
        <v>130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</row>
    <row r="86" spans="1:19" ht="12.75">
      <c r="A86" s="8" t="s">
        <v>131</v>
      </c>
      <c r="B86" s="9">
        <v>99.98</v>
      </c>
      <c r="C86" s="9">
        <v>233.6</v>
      </c>
      <c r="D86" s="9">
        <v>157.91632</v>
      </c>
      <c r="E86" s="10"/>
      <c r="F86" s="11">
        <f>B86/C86</f>
        <v>0.42799657534246577</v>
      </c>
      <c r="G86" s="12">
        <v>0.13613</v>
      </c>
      <c r="H86" s="12">
        <v>0.00255</v>
      </c>
      <c r="I86" s="12">
        <v>7.65437</v>
      </c>
      <c r="J86" s="12">
        <v>0.14016</v>
      </c>
      <c r="K86" s="12">
        <v>0.40774</v>
      </c>
      <c r="L86" s="12">
        <v>0.00436</v>
      </c>
      <c r="M86" s="10"/>
      <c r="N86" s="12">
        <v>2179</v>
      </c>
      <c r="O86" s="12">
        <v>18</v>
      </c>
      <c r="P86" s="12">
        <v>2191</v>
      </c>
      <c r="Q86" s="12">
        <v>16</v>
      </c>
      <c r="R86" s="12">
        <v>2205</v>
      </c>
      <c r="S86" s="12">
        <v>20</v>
      </c>
    </row>
    <row r="87" spans="1:19" ht="12.75">
      <c r="A87" s="8" t="s">
        <v>132</v>
      </c>
      <c r="B87" s="9">
        <v>84.52</v>
      </c>
      <c r="C87" s="9">
        <v>177.93</v>
      </c>
      <c r="D87" s="9">
        <v>123.6432</v>
      </c>
      <c r="E87" s="10"/>
      <c r="F87" s="11">
        <f>B87/C87</f>
        <v>0.4750182656100713</v>
      </c>
      <c r="G87" s="12">
        <v>0.14067</v>
      </c>
      <c r="H87" s="12">
        <v>0.00263</v>
      </c>
      <c r="I87" s="12">
        <v>8.03951</v>
      </c>
      <c r="J87" s="12">
        <v>0.14735</v>
      </c>
      <c r="K87" s="12">
        <v>0.41443</v>
      </c>
      <c r="L87" s="12">
        <v>0.00443</v>
      </c>
      <c r="M87" s="10"/>
      <c r="N87" s="12">
        <v>2235</v>
      </c>
      <c r="O87" s="12">
        <v>17</v>
      </c>
      <c r="P87" s="12">
        <v>2235</v>
      </c>
      <c r="Q87" s="12">
        <v>17</v>
      </c>
      <c r="R87" s="12">
        <v>2235</v>
      </c>
      <c r="S87" s="12">
        <v>20</v>
      </c>
    </row>
    <row r="88" spans="1:19" ht="12.75">
      <c r="A88" s="8" t="s">
        <v>133</v>
      </c>
      <c r="B88" s="9">
        <v>150.38</v>
      </c>
      <c r="C88" s="9">
        <v>337.73</v>
      </c>
      <c r="D88" s="9">
        <v>227.46046</v>
      </c>
      <c r="E88" s="10"/>
      <c r="F88" s="11">
        <f aca="true" t="shared" si="9" ref="F88:F102">B88/C88</f>
        <v>0.44526692920380184</v>
      </c>
      <c r="G88" s="12">
        <v>0.13637</v>
      </c>
      <c r="H88" s="12">
        <v>0.00252</v>
      </c>
      <c r="I88" s="12">
        <v>7.58589</v>
      </c>
      <c r="J88" s="12">
        <v>0.13749</v>
      </c>
      <c r="K88" s="12">
        <v>0.40336</v>
      </c>
      <c r="L88" s="12">
        <v>0.00428</v>
      </c>
      <c r="M88" s="10"/>
      <c r="N88" s="12">
        <v>2182</v>
      </c>
      <c r="O88" s="12">
        <v>17</v>
      </c>
      <c r="P88" s="12">
        <v>2183</v>
      </c>
      <c r="Q88" s="12">
        <v>16</v>
      </c>
      <c r="R88" s="12">
        <v>2184</v>
      </c>
      <c r="S88" s="12">
        <v>20</v>
      </c>
    </row>
    <row r="89" spans="1:19" ht="12.75">
      <c r="A89" s="8" t="s">
        <v>134</v>
      </c>
      <c r="B89" s="9">
        <v>389.47</v>
      </c>
      <c r="C89" s="9">
        <v>1080.79</v>
      </c>
      <c r="D89" s="9">
        <v>667.12176</v>
      </c>
      <c r="E89" s="10"/>
      <c r="F89" s="11">
        <f t="shared" si="9"/>
        <v>0.3603567760619547</v>
      </c>
      <c r="G89" s="12">
        <v>0.13207</v>
      </c>
      <c r="H89" s="12">
        <v>0.00304</v>
      </c>
      <c r="I89" s="12">
        <v>6.74475</v>
      </c>
      <c r="J89" s="12">
        <v>0.13704</v>
      </c>
      <c r="K89" s="12">
        <v>0.37039</v>
      </c>
      <c r="L89" s="12">
        <v>0.00399</v>
      </c>
      <c r="M89" s="10"/>
      <c r="N89" s="12">
        <v>2126</v>
      </c>
      <c r="O89" s="12">
        <v>41</v>
      </c>
      <c r="P89" s="12">
        <v>2079</v>
      </c>
      <c r="Q89" s="12">
        <v>18</v>
      </c>
      <c r="R89" s="12">
        <v>2031</v>
      </c>
      <c r="S89" s="12">
        <v>19</v>
      </c>
    </row>
    <row r="90" spans="1:19" ht="12.75">
      <c r="A90" s="8" t="s">
        <v>135</v>
      </c>
      <c r="B90" s="9">
        <v>161.33</v>
      </c>
      <c r="C90" s="9">
        <v>259.68</v>
      </c>
      <c r="D90" s="9">
        <v>178.69021</v>
      </c>
      <c r="E90" s="10"/>
      <c r="F90" s="11">
        <f t="shared" si="9"/>
        <v>0.6212646333949476</v>
      </c>
      <c r="G90" s="12">
        <v>0.13577</v>
      </c>
      <c r="H90" s="12">
        <v>0.00258</v>
      </c>
      <c r="I90" s="12">
        <v>7.58981</v>
      </c>
      <c r="J90" s="12">
        <v>0.14105</v>
      </c>
      <c r="K90" s="12">
        <v>0.40538</v>
      </c>
      <c r="L90" s="12">
        <v>0.00434</v>
      </c>
      <c r="M90" s="10"/>
      <c r="N90" s="12">
        <v>2174</v>
      </c>
      <c r="O90" s="12">
        <v>18</v>
      </c>
      <c r="P90" s="12">
        <v>2184</v>
      </c>
      <c r="Q90" s="12">
        <v>17</v>
      </c>
      <c r="R90" s="12">
        <v>2194</v>
      </c>
      <c r="S90" s="12">
        <v>20</v>
      </c>
    </row>
    <row r="91" spans="1:19" ht="12.75">
      <c r="A91" s="8" t="s">
        <v>136</v>
      </c>
      <c r="B91" s="9">
        <v>159.01</v>
      </c>
      <c r="C91" s="9">
        <v>360.21</v>
      </c>
      <c r="D91" s="9">
        <v>242.87095</v>
      </c>
      <c r="E91" s="10"/>
      <c r="F91" s="11">
        <f t="shared" si="9"/>
        <v>0.44143693956303265</v>
      </c>
      <c r="G91" s="12">
        <v>0.13167</v>
      </c>
      <c r="H91" s="12">
        <v>0.00245</v>
      </c>
      <c r="I91" s="12">
        <v>7.18126</v>
      </c>
      <c r="J91" s="12">
        <v>0.13102</v>
      </c>
      <c r="K91" s="12">
        <v>0.3955</v>
      </c>
      <c r="L91" s="12">
        <v>0.00419</v>
      </c>
      <c r="M91" s="10"/>
      <c r="N91" s="12">
        <v>2120</v>
      </c>
      <c r="O91" s="12">
        <v>18</v>
      </c>
      <c r="P91" s="12">
        <v>2134</v>
      </c>
      <c r="Q91" s="12">
        <v>16</v>
      </c>
      <c r="R91" s="12">
        <v>2148</v>
      </c>
      <c r="S91" s="12">
        <v>19</v>
      </c>
    </row>
    <row r="92" spans="1:19" ht="12.75">
      <c r="A92" s="8" t="s">
        <v>137</v>
      </c>
      <c r="B92" s="9">
        <v>105.16</v>
      </c>
      <c r="C92" s="9">
        <v>227.67</v>
      </c>
      <c r="D92" s="9">
        <v>160.55181</v>
      </c>
      <c r="E92" s="10"/>
      <c r="F92" s="11">
        <f t="shared" si="9"/>
        <v>0.4618966047349234</v>
      </c>
      <c r="G92" s="12">
        <v>0.14095</v>
      </c>
      <c r="H92" s="12">
        <v>0.00268</v>
      </c>
      <c r="I92" s="12">
        <v>8.10446</v>
      </c>
      <c r="J92" s="12">
        <v>0.15074</v>
      </c>
      <c r="K92" s="12">
        <v>0.41695</v>
      </c>
      <c r="L92" s="12">
        <v>0.00445</v>
      </c>
      <c r="M92" s="10"/>
      <c r="N92" s="12">
        <v>2239</v>
      </c>
      <c r="O92" s="12">
        <v>18</v>
      </c>
      <c r="P92" s="12">
        <v>2243</v>
      </c>
      <c r="Q92" s="12">
        <v>17</v>
      </c>
      <c r="R92" s="12">
        <v>2247</v>
      </c>
      <c r="S92" s="12">
        <v>20</v>
      </c>
    </row>
    <row r="93" spans="1:19" ht="12.75">
      <c r="A93" s="8" t="s">
        <v>138</v>
      </c>
      <c r="B93" s="9">
        <v>336.28</v>
      </c>
      <c r="C93" s="9">
        <v>1182.05</v>
      </c>
      <c r="D93" s="9">
        <v>643.17195</v>
      </c>
      <c r="E93" s="10"/>
      <c r="F93" s="11">
        <f t="shared" si="9"/>
        <v>0.2844888118099911</v>
      </c>
      <c r="G93" s="12">
        <v>0.10888</v>
      </c>
      <c r="H93" s="12">
        <v>0.00281</v>
      </c>
      <c r="I93" s="12">
        <v>4.73774</v>
      </c>
      <c r="J93" s="12">
        <v>0.11074</v>
      </c>
      <c r="K93" s="12">
        <v>0.3156</v>
      </c>
      <c r="L93" s="12">
        <v>0.00342</v>
      </c>
      <c r="M93" s="10"/>
      <c r="N93" s="12">
        <v>1781</v>
      </c>
      <c r="O93" s="12">
        <v>48</v>
      </c>
      <c r="P93" s="12">
        <v>1774</v>
      </c>
      <c r="Q93" s="12">
        <v>20</v>
      </c>
      <c r="R93" s="12">
        <v>1768</v>
      </c>
      <c r="S93" s="12">
        <v>17</v>
      </c>
    </row>
    <row r="94" spans="1:19" ht="12.75">
      <c r="A94" s="8" t="s">
        <v>139</v>
      </c>
      <c r="B94" s="9">
        <v>90.64</v>
      </c>
      <c r="C94" s="9">
        <v>351.97</v>
      </c>
      <c r="D94" s="9">
        <v>234.03298</v>
      </c>
      <c r="E94" s="10"/>
      <c r="F94" s="11">
        <f t="shared" si="9"/>
        <v>0.25752194789328636</v>
      </c>
      <c r="G94" s="12">
        <v>0.13561</v>
      </c>
      <c r="H94" s="12">
        <v>0.00261</v>
      </c>
      <c r="I94" s="12">
        <v>7.55092</v>
      </c>
      <c r="J94" s="12">
        <v>0.14216</v>
      </c>
      <c r="K94" s="12">
        <v>0.40377</v>
      </c>
      <c r="L94" s="12">
        <v>0.00431</v>
      </c>
      <c r="M94" s="10"/>
      <c r="N94" s="12">
        <v>2172</v>
      </c>
      <c r="O94" s="12">
        <v>18</v>
      </c>
      <c r="P94" s="12">
        <v>2179</v>
      </c>
      <c r="Q94" s="12">
        <v>17</v>
      </c>
      <c r="R94" s="12">
        <v>2186</v>
      </c>
      <c r="S94" s="12">
        <v>20</v>
      </c>
    </row>
    <row r="95" spans="1:19" ht="12.75">
      <c r="A95" s="8" t="s">
        <v>140</v>
      </c>
      <c r="B95" s="9">
        <v>92.92</v>
      </c>
      <c r="C95" s="9">
        <v>194.87</v>
      </c>
      <c r="D95" s="9">
        <v>131.42281</v>
      </c>
      <c r="E95" s="10"/>
      <c r="F95" s="11">
        <f t="shared" si="9"/>
        <v>0.4768307076512547</v>
      </c>
      <c r="G95" s="12">
        <v>0.13664</v>
      </c>
      <c r="H95" s="12">
        <v>0.00268</v>
      </c>
      <c r="I95" s="12">
        <v>7.56141</v>
      </c>
      <c r="J95" s="12">
        <v>0.14542</v>
      </c>
      <c r="K95" s="12">
        <v>0.40129</v>
      </c>
      <c r="L95" s="12">
        <v>0.00432</v>
      </c>
      <c r="M95" s="10"/>
      <c r="N95" s="12">
        <v>2185</v>
      </c>
      <c r="O95" s="12">
        <v>19</v>
      </c>
      <c r="P95" s="12">
        <v>2180</v>
      </c>
      <c r="Q95" s="12">
        <v>17</v>
      </c>
      <c r="R95" s="12">
        <v>2175</v>
      </c>
      <c r="S95" s="12">
        <v>20</v>
      </c>
    </row>
    <row r="96" spans="1:19" ht="12.75">
      <c r="A96" s="8" t="s">
        <v>141</v>
      </c>
      <c r="B96" s="9">
        <v>248.34</v>
      </c>
      <c r="C96" s="9">
        <v>600.3</v>
      </c>
      <c r="D96" s="9">
        <v>390.98938</v>
      </c>
      <c r="E96" s="10"/>
      <c r="F96" s="11">
        <f t="shared" si="9"/>
        <v>0.4136931534232884</v>
      </c>
      <c r="G96" s="12">
        <v>0.137</v>
      </c>
      <c r="H96" s="12">
        <v>0.00265</v>
      </c>
      <c r="I96" s="12">
        <v>7.35396</v>
      </c>
      <c r="J96" s="12">
        <v>0.1394</v>
      </c>
      <c r="K96" s="12">
        <v>0.38923</v>
      </c>
      <c r="L96" s="12">
        <v>0.00416</v>
      </c>
      <c r="M96" s="10"/>
      <c r="N96" s="12">
        <v>2190</v>
      </c>
      <c r="O96" s="12">
        <v>19</v>
      </c>
      <c r="P96" s="12">
        <v>2155</v>
      </c>
      <c r="Q96" s="12">
        <v>17</v>
      </c>
      <c r="R96" s="12">
        <v>2119</v>
      </c>
      <c r="S96" s="12">
        <v>19</v>
      </c>
    </row>
    <row r="97" spans="1:19" ht="12.75">
      <c r="A97" s="8" t="s">
        <v>142</v>
      </c>
      <c r="B97" s="9">
        <v>114.09</v>
      </c>
      <c r="C97" s="9">
        <v>202.72</v>
      </c>
      <c r="D97" s="9">
        <v>139.39263</v>
      </c>
      <c r="E97" s="10"/>
      <c r="F97" s="11">
        <f t="shared" si="9"/>
        <v>0.5627959747434885</v>
      </c>
      <c r="G97" s="12">
        <v>0.1376</v>
      </c>
      <c r="H97" s="12">
        <v>0.00274</v>
      </c>
      <c r="I97" s="12">
        <v>7.71205</v>
      </c>
      <c r="J97" s="12">
        <v>0.15052</v>
      </c>
      <c r="K97" s="12">
        <v>0.40643</v>
      </c>
      <c r="L97" s="12">
        <v>0.00441</v>
      </c>
      <c r="M97" s="10"/>
      <c r="N97" s="12">
        <v>2197</v>
      </c>
      <c r="O97" s="12">
        <v>19</v>
      </c>
      <c r="P97" s="12">
        <v>2198</v>
      </c>
      <c r="Q97" s="12">
        <v>18</v>
      </c>
      <c r="R97" s="12">
        <v>2199</v>
      </c>
      <c r="S97" s="12">
        <v>20</v>
      </c>
    </row>
    <row r="98" spans="1:19" ht="12.75">
      <c r="A98" s="8" t="s">
        <v>143</v>
      </c>
      <c r="B98" s="9">
        <v>186.41</v>
      </c>
      <c r="C98" s="9">
        <v>277</v>
      </c>
      <c r="D98" s="9">
        <v>184.49019</v>
      </c>
      <c r="E98" s="10"/>
      <c r="F98" s="11">
        <f t="shared" si="9"/>
        <v>0.6729602888086642</v>
      </c>
      <c r="G98" s="12">
        <v>0.13688</v>
      </c>
      <c r="H98" s="12">
        <v>0.0027</v>
      </c>
      <c r="I98" s="12">
        <v>7.40919</v>
      </c>
      <c r="J98" s="12">
        <v>0.14312</v>
      </c>
      <c r="K98" s="12">
        <v>0.3925</v>
      </c>
      <c r="L98" s="12">
        <v>0.00423</v>
      </c>
      <c r="M98" s="10"/>
      <c r="N98" s="12">
        <v>2188</v>
      </c>
      <c r="O98" s="12">
        <v>19</v>
      </c>
      <c r="P98" s="12">
        <v>2162</v>
      </c>
      <c r="Q98" s="12">
        <v>17</v>
      </c>
      <c r="R98" s="12">
        <v>2134</v>
      </c>
      <c r="S98" s="12">
        <v>20</v>
      </c>
    </row>
    <row r="99" spans="1:19" ht="12.75">
      <c r="A99" s="8" t="s">
        <v>144</v>
      </c>
      <c r="B99" s="9">
        <v>406.33</v>
      </c>
      <c r="C99" s="9">
        <v>824.42</v>
      </c>
      <c r="D99" s="9">
        <v>508.25712</v>
      </c>
      <c r="E99" s="10"/>
      <c r="F99" s="11">
        <f t="shared" si="9"/>
        <v>0.4928677130588778</v>
      </c>
      <c r="G99" s="12">
        <v>0.13392</v>
      </c>
      <c r="H99" s="12">
        <v>0.00261</v>
      </c>
      <c r="I99" s="12">
        <v>6.90213</v>
      </c>
      <c r="J99" s="12">
        <v>0.13205</v>
      </c>
      <c r="K99" s="12">
        <v>0.37373</v>
      </c>
      <c r="L99" s="12">
        <v>0.004</v>
      </c>
      <c r="M99" s="10"/>
      <c r="N99" s="12">
        <v>2150</v>
      </c>
      <c r="O99" s="12">
        <v>19</v>
      </c>
      <c r="P99" s="12">
        <v>2099</v>
      </c>
      <c r="Q99" s="12">
        <v>17</v>
      </c>
      <c r="R99" s="12">
        <v>2047</v>
      </c>
      <c r="S99" s="12">
        <v>19</v>
      </c>
    </row>
    <row r="100" spans="1:19" ht="12.75">
      <c r="A100" s="8" t="s">
        <v>145</v>
      </c>
      <c r="B100" s="9">
        <v>97.71</v>
      </c>
      <c r="C100" s="9">
        <v>302.82</v>
      </c>
      <c r="D100" s="9">
        <v>202.94417</v>
      </c>
      <c r="E100" s="10"/>
      <c r="F100" s="11">
        <f t="shared" si="9"/>
        <v>0.3226669308500099</v>
      </c>
      <c r="G100" s="12">
        <v>0.1365</v>
      </c>
      <c r="H100" s="12">
        <v>0.0027</v>
      </c>
      <c r="I100" s="12">
        <v>7.60723</v>
      </c>
      <c r="J100" s="12">
        <v>0.14739</v>
      </c>
      <c r="K100" s="12">
        <v>0.40414</v>
      </c>
      <c r="L100" s="12">
        <v>0.00435</v>
      </c>
      <c r="M100" s="10"/>
      <c r="N100" s="12">
        <v>2183</v>
      </c>
      <c r="O100" s="12">
        <v>19</v>
      </c>
      <c r="P100" s="12">
        <v>2186</v>
      </c>
      <c r="Q100" s="12">
        <v>17</v>
      </c>
      <c r="R100" s="12">
        <v>2188</v>
      </c>
      <c r="S100" s="12">
        <v>20</v>
      </c>
    </row>
    <row r="101" spans="1:19" ht="12.75">
      <c r="A101" s="8" t="s">
        <v>146</v>
      </c>
      <c r="B101" s="9">
        <v>40.51</v>
      </c>
      <c r="C101" s="9">
        <v>112.93</v>
      </c>
      <c r="D101" s="9">
        <v>74.41769</v>
      </c>
      <c r="E101" s="10"/>
      <c r="F101" s="11">
        <f t="shared" si="9"/>
        <v>0.3587177897812804</v>
      </c>
      <c r="G101" s="12">
        <v>0.13623</v>
      </c>
      <c r="H101" s="12">
        <v>0.00288</v>
      </c>
      <c r="I101" s="12">
        <v>7.43348</v>
      </c>
      <c r="J101" s="12">
        <v>0.1536</v>
      </c>
      <c r="K101" s="12">
        <v>0.39568</v>
      </c>
      <c r="L101" s="12">
        <v>0.0044</v>
      </c>
      <c r="M101" s="10"/>
      <c r="N101" s="12">
        <v>2180</v>
      </c>
      <c r="O101" s="12">
        <v>21</v>
      </c>
      <c r="P101" s="12">
        <v>2165</v>
      </c>
      <c r="Q101" s="12">
        <v>18</v>
      </c>
      <c r="R101" s="12">
        <v>2149</v>
      </c>
      <c r="S101" s="12">
        <v>20</v>
      </c>
    </row>
    <row r="102" spans="1:19" ht="12.75">
      <c r="A102" s="8" t="s">
        <v>147</v>
      </c>
      <c r="B102" s="9">
        <v>164.97</v>
      </c>
      <c r="C102" s="9">
        <v>313.57</v>
      </c>
      <c r="D102" s="9">
        <v>214.77551</v>
      </c>
      <c r="E102" s="10"/>
      <c r="F102" s="11">
        <f t="shared" si="9"/>
        <v>0.526102624613324</v>
      </c>
      <c r="G102" s="12">
        <v>0.138</v>
      </c>
      <c r="H102" s="12">
        <v>0.00277</v>
      </c>
      <c r="I102" s="12">
        <v>8.11654</v>
      </c>
      <c r="J102" s="12">
        <v>0.15982</v>
      </c>
      <c r="K102" s="12">
        <v>0.42648</v>
      </c>
      <c r="L102" s="12">
        <v>0.00463</v>
      </c>
      <c r="M102" s="10"/>
      <c r="N102" s="12">
        <v>2202</v>
      </c>
      <c r="O102" s="12">
        <v>20</v>
      </c>
      <c r="P102" s="12">
        <v>2244</v>
      </c>
      <c r="Q102" s="12">
        <v>18</v>
      </c>
      <c r="R102" s="12">
        <v>2290</v>
      </c>
      <c r="S102" s="12">
        <v>21</v>
      </c>
    </row>
    <row r="103" spans="1:19" ht="12.75">
      <c r="A103" s="8" t="s">
        <v>148</v>
      </c>
      <c r="B103" s="9">
        <v>77.29</v>
      </c>
      <c r="C103" s="9">
        <v>166.52</v>
      </c>
      <c r="D103" s="9">
        <v>113.00065</v>
      </c>
      <c r="E103" s="10"/>
      <c r="F103" s="11">
        <f>B103/C103</f>
        <v>0.4641484506365602</v>
      </c>
      <c r="G103" s="12">
        <v>0.13823</v>
      </c>
      <c r="H103" s="12">
        <v>0.00281</v>
      </c>
      <c r="I103" s="12">
        <v>7.78695</v>
      </c>
      <c r="J103" s="12">
        <v>0.1552</v>
      </c>
      <c r="K103" s="12">
        <v>0.40848</v>
      </c>
      <c r="L103" s="12">
        <v>0.00446</v>
      </c>
      <c r="M103" s="10"/>
      <c r="N103" s="12">
        <v>2205</v>
      </c>
      <c r="O103" s="12">
        <v>20</v>
      </c>
      <c r="P103" s="12">
        <v>2207</v>
      </c>
      <c r="Q103" s="12">
        <v>18</v>
      </c>
      <c r="R103" s="12">
        <v>2208</v>
      </c>
      <c r="S103" s="12">
        <v>20</v>
      </c>
    </row>
    <row r="104" spans="1:19" ht="12.75">
      <c r="A104" s="8" t="s">
        <v>149</v>
      </c>
      <c r="B104" s="9">
        <v>489.11</v>
      </c>
      <c r="C104" s="9">
        <v>765.94</v>
      </c>
      <c r="D104" s="9">
        <v>492.19299</v>
      </c>
      <c r="E104" s="10"/>
      <c r="F104" s="11">
        <f>B104/C104</f>
        <v>0.6385748230931927</v>
      </c>
      <c r="G104" s="12">
        <v>0.13602</v>
      </c>
      <c r="H104" s="12">
        <v>0.0027</v>
      </c>
      <c r="I104" s="12">
        <v>7.06518</v>
      </c>
      <c r="J104" s="12">
        <v>0.13723</v>
      </c>
      <c r="K104" s="12">
        <v>0.37666</v>
      </c>
      <c r="L104" s="12">
        <v>0.00405</v>
      </c>
      <c r="M104" s="10"/>
      <c r="N104" s="12">
        <v>2177</v>
      </c>
      <c r="O104" s="12">
        <v>19</v>
      </c>
      <c r="P104" s="12">
        <v>2120</v>
      </c>
      <c r="Q104" s="12">
        <v>17</v>
      </c>
      <c r="R104" s="12">
        <v>2061</v>
      </c>
      <c r="S104" s="12">
        <v>19</v>
      </c>
    </row>
    <row r="105" spans="1:19" ht="12.75">
      <c r="A105" s="64" t="s">
        <v>150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</row>
    <row r="106" spans="1:19" ht="12.75">
      <c r="A106" s="8" t="s">
        <v>151</v>
      </c>
      <c r="B106" s="13">
        <v>1058.83</v>
      </c>
      <c r="C106" s="13">
        <v>2671.22</v>
      </c>
      <c r="D106" s="13">
        <v>1201.06975</v>
      </c>
      <c r="E106" s="10"/>
      <c r="F106" s="11">
        <f aca="true" t="shared" si="10" ref="F106:F123">B106/C106</f>
        <v>0.3963844235967086</v>
      </c>
      <c r="G106" s="14">
        <v>0.13854</v>
      </c>
      <c r="H106" s="14">
        <v>0.00242</v>
      </c>
      <c r="I106" s="14">
        <v>7.57013</v>
      </c>
      <c r="J106" s="14">
        <v>0.11471</v>
      </c>
      <c r="K106" s="14">
        <v>0.39631</v>
      </c>
      <c r="L106" s="14">
        <v>0.00346</v>
      </c>
      <c r="M106" s="10"/>
      <c r="N106" s="14">
        <v>2209</v>
      </c>
      <c r="O106" s="14">
        <v>31</v>
      </c>
      <c r="P106" s="14">
        <v>2181</v>
      </c>
      <c r="Q106" s="14">
        <v>14</v>
      </c>
      <c r="R106" s="14">
        <v>2152</v>
      </c>
      <c r="S106" s="14">
        <v>16</v>
      </c>
    </row>
    <row r="107" spans="1:19" ht="12.75">
      <c r="A107" s="8" t="s">
        <v>152</v>
      </c>
      <c r="B107" s="13">
        <v>158.96</v>
      </c>
      <c r="C107" s="13">
        <v>295.14</v>
      </c>
      <c r="D107" s="13">
        <v>138.94087</v>
      </c>
      <c r="E107" s="10"/>
      <c r="F107" s="11">
        <f t="shared" si="10"/>
        <v>0.5385918547130176</v>
      </c>
      <c r="G107" s="14">
        <v>0.13704</v>
      </c>
      <c r="H107" s="14">
        <v>0.00208</v>
      </c>
      <c r="I107" s="14">
        <v>7.6557</v>
      </c>
      <c r="J107" s="14">
        <v>0.10466</v>
      </c>
      <c r="K107" s="14">
        <v>0.40492</v>
      </c>
      <c r="L107" s="14">
        <v>0.0035</v>
      </c>
      <c r="M107" s="10"/>
      <c r="N107" s="14">
        <v>2190</v>
      </c>
      <c r="O107" s="14">
        <v>12</v>
      </c>
      <c r="P107" s="14">
        <v>2191</v>
      </c>
      <c r="Q107" s="14">
        <v>12</v>
      </c>
      <c r="R107" s="14">
        <v>2192</v>
      </c>
      <c r="S107" s="14">
        <v>16</v>
      </c>
    </row>
    <row r="108" spans="1:19" ht="12.75">
      <c r="A108" s="8" t="s">
        <v>153</v>
      </c>
      <c r="B108" s="13">
        <v>287.4</v>
      </c>
      <c r="C108" s="13">
        <v>522.64</v>
      </c>
      <c r="D108" s="13">
        <v>247.05766</v>
      </c>
      <c r="E108" s="10"/>
      <c r="F108" s="11">
        <f t="shared" si="10"/>
        <v>0.5499005051278126</v>
      </c>
      <c r="G108" s="14">
        <v>0.13747</v>
      </c>
      <c r="H108" s="14">
        <v>0.00207</v>
      </c>
      <c r="I108" s="14">
        <v>7.70143</v>
      </c>
      <c r="J108" s="14">
        <v>0.10458</v>
      </c>
      <c r="K108" s="14">
        <v>0.40606</v>
      </c>
      <c r="L108" s="14">
        <v>0.0035</v>
      </c>
      <c r="M108" s="10"/>
      <c r="N108" s="14">
        <v>2196</v>
      </c>
      <c r="O108" s="14">
        <v>12</v>
      </c>
      <c r="P108" s="14">
        <v>2197</v>
      </c>
      <c r="Q108" s="14">
        <v>12</v>
      </c>
      <c r="R108" s="14">
        <v>2197</v>
      </c>
      <c r="S108" s="14">
        <v>16</v>
      </c>
    </row>
    <row r="109" spans="1:19" ht="12.75">
      <c r="A109" s="8" t="s">
        <v>154</v>
      </c>
      <c r="B109" s="13">
        <v>66.79</v>
      </c>
      <c r="C109" s="13">
        <v>159.63</v>
      </c>
      <c r="D109" s="13">
        <v>72.64008999999999</v>
      </c>
      <c r="E109" s="10"/>
      <c r="F109" s="11">
        <f t="shared" si="10"/>
        <v>0.4184050617051933</v>
      </c>
      <c r="G109" s="14">
        <v>0.13632</v>
      </c>
      <c r="H109" s="14">
        <v>0.00211</v>
      </c>
      <c r="I109" s="14">
        <v>7.56974</v>
      </c>
      <c r="J109" s="14">
        <v>0.10563</v>
      </c>
      <c r="K109" s="14">
        <v>0.40249</v>
      </c>
      <c r="L109" s="14">
        <v>0.00351</v>
      </c>
      <c r="M109" s="10"/>
      <c r="N109" s="14">
        <v>2181</v>
      </c>
      <c r="O109" s="14">
        <v>13</v>
      </c>
      <c r="P109" s="14">
        <v>2181</v>
      </c>
      <c r="Q109" s="14">
        <v>13</v>
      </c>
      <c r="R109" s="14">
        <v>2180</v>
      </c>
      <c r="S109" s="14">
        <v>16</v>
      </c>
    </row>
    <row r="110" spans="1:19" ht="12.75">
      <c r="A110" s="8" t="s">
        <v>155</v>
      </c>
      <c r="B110" s="13">
        <v>266.74</v>
      </c>
      <c r="C110" s="13">
        <v>559.08</v>
      </c>
      <c r="D110" s="13">
        <v>263.43137</v>
      </c>
      <c r="E110" s="10"/>
      <c r="F110" s="11">
        <f t="shared" si="10"/>
        <v>0.47710524432997065</v>
      </c>
      <c r="G110" s="14">
        <v>0.13775</v>
      </c>
      <c r="H110" s="14">
        <v>0.00207</v>
      </c>
      <c r="I110" s="14">
        <v>7.81343</v>
      </c>
      <c r="J110" s="14">
        <v>0.10582</v>
      </c>
      <c r="K110" s="14">
        <v>0.41112</v>
      </c>
      <c r="L110" s="14">
        <v>0.00353</v>
      </c>
      <c r="M110" s="10"/>
      <c r="N110" s="14">
        <v>2199</v>
      </c>
      <c r="O110" s="14">
        <v>12</v>
      </c>
      <c r="P110" s="14">
        <v>2210</v>
      </c>
      <c r="Q110" s="14">
        <v>12</v>
      </c>
      <c r="R110" s="14">
        <v>2220</v>
      </c>
      <c r="S110" s="14">
        <v>16</v>
      </c>
    </row>
    <row r="111" spans="1:19" ht="12.75">
      <c r="A111" s="8" t="s">
        <v>156</v>
      </c>
      <c r="B111" s="13">
        <v>73.01</v>
      </c>
      <c r="C111" s="13">
        <v>168.25</v>
      </c>
      <c r="D111" s="13">
        <v>76.73111</v>
      </c>
      <c r="E111" s="10"/>
      <c r="F111" s="11">
        <f t="shared" si="10"/>
        <v>0.43393759286775635</v>
      </c>
      <c r="G111" s="14">
        <v>0.1363</v>
      </c>
      <c r="H111" s="14">
        <v>0.00211</v>
      </c>
      <c r="I111" s="14">
        <v>7.55262</v>
      </c>
      <c r="J111" s="14">
        <v>0.10554</v>
      </c>
      <c r="K111" s="14">
        <v>0.40163</v>
      </c>
      <c r="L111" s="14">
        <v>0.0035</v>
      </c>
      <c r="M111" s="10"/>
      <c r="N111" s="14">
        <v>2181</v>
      </c>
      <c r="O111" s="14">
        <v>13</v>
      </c>
      <c r="P111" s="14">
        <v>2179</v>
      </c>
      <c r="Q111" s="14">
        <v>13</v>
      </c>
      <c r="R111" s="14">
        <v>2177</v>
      </c>
      <c r="S111" s="14">
        <v>16</v>
      </c>
    </row>
    <row r="112" spans="1:19" ht="12.75">
      <c r="A112" s="8" t="s">
        <v>157</v>
      </c>
      <c r="B112" s="13">
        <v>92.02</v>
      </c>
      <c r="C112" s="13">
        <v>181.59</v>
      </c>
      <c r="D112" s="13">
        <v>82.68558999999999</v>
      </c>
      <c r="E112" s="10"/>
      <c r="F112" s="11">
        <f t="shared" si="10"/>
        <v>0.5067459661875654</v>
      </c>
      <c r="G112" s="12">
        <v>0.1334</v>
      </c>
      <c r="H112" s="12">
        <v>0.00207</v>
      </c>
      <c r="I112" s="12">
        <v>7.28609</v>
      </c>
      <c r="J112" s="12">
        <v>0.10184</v>
      </c>
      <c r="K112" s="12">
        <v>0.39587</v>
      </c>
      <c r="L112" s="12">
        <v>0.00344</v>
      </c>
      <c r="M112" s="10"/>
      <c r="N112" s="12">
        <v>2143</v>
      </c>
      <c r="O112" s="12">
        <v>13</v>
      </c>
      <c r="P112" s="12">
        <v>2147</v>
      </c>
      <c r="Q112" s="12">
        <v>12</v>
      </c>
      <c r="R112" s="12">
        <v>2150</v>
      </c>
      <c r="S112" s="12">
        <v>16</v>
      </c>
    </row>
    <row r="113" spans="1:19" ht="12.75">
      <c r="A113" s="8" t="s">
        <v>158</v>
      </c>
      <c r="B113" s="13">
        <v>298.79</v>
      </c>
      <c r="C113" s="13">
        <v>660.5</v>
      </c>
      <c r="D113" s="13">
        <v>304.09267</v>
      </c>
      <c r="E113" s="10"/>
      <c r="F113" s="11">
        <f t="shared" si="10"/>
        <v>0.45236941710825135</v>
      </c>
      <c r="G113" s="14">
        <v>0.1354</v>
      </c>
      <c r="H113" s="14">
        <v>0.00205</v>
      </c>
      <c r="I113" s="14">
        <v>7.57104</v>
      </c>
      <c r="J113" s="14">
        <v>0.10308</v>
      </c>
      <c r="K113" s="14">
        <v>0.40527</v>
      </c>
      <c r="L113" s="14">
        <v>0.00348</v>
      </c>
      <c r="M113" s="10"/>
      <c r="N113" s="14">
        <v>2169</v>
      </c>
      <c r="O113" s="14">
        <v>12</v>
      </c>
      <c r="P113" s="14">
        <v>2181</v>
      </c>
      <c r="Q113" s="14">
        <v>12</v>
      </c>
      <c r="R113" s="14">
        <v>2193</v>
      </c>
      <c r="S113" s="14">
        <v>16</v>
      </c>
    </row>
    <row r="114" spans="1:19" ht="12.75">
      <c r="A114" s="8" t="s">
        <v>159</v>
      </c>
      <c r="B114" s="13">
        <v>105.53</v>
      </c>
      <c r="C114" s="13">
        <v>236.35</v>
      </c>
      <c r="D114" s="13">
        <v>108.64174999999999</v>
      </c>
      <c r="E114" s="10"/>
      <c r="F114" s="11">
        <f t="shared" si="10"/>
        <v>0.4464988364713349</v>
      </c>
      <c r="G114" s="14">
        <v>0.13601</v>
      </c>
      <c r="H114" s="14">
        <v>0.0021</v>
      </c>
      <c r="I114" s="14">
        <v>7.58711</v>
      </c>
      <c r="J114" s="14">
        <v>0.10534</v>
      </c>
      <c r="K114" s="14">
        <v>0.40428</v>
      </c>
      <c r="L114" s="14">
        <v>0.0035</v>
      </c>
      <c r="M114" s="10"/>
      <c r="N114" s="14">
        <v>2177</v>
      </c>
      <c r="O114" s="14">
        <v>13</v>
      </c>
      <c r="P114" s="14">
        <v>2183</v>
      </c>
      <c r="Q114" s="14">
        <v>12</v>
      </c>
      <c r="R114" s="14">
        <v>2189</v>
      </c>
      <c r="S114" s="14">
        <v>16</v>
      </c>
    </row>
    <row r="115" spans="1:19" ht="12.75">
      <c r="A115" s="8" t="s">
        <v>160</v>
      </c>
      <c r="B115" s="13">
        <v>70.83</v>
      </c>
      <c r="C115" s="13">
        <v>170.58</v>
      </c>
      <c r="D115" s="13">
        <v>76.67388</v>
      </c>
      <c r="E115" s="10"/>
      <c r="F115" s="11">
        <f t="shared" si="10"/>
        <v>0.41523039043264154</v>
      </c>
      <c r="G115" s="14">
        <v>0.13463</v>
      </c>
      <c r="H115" s="14">
        <v>0.00211</v>
      </c>
      <c r="I115" s="14">
        <v>7.38772</v>
      </c>
      <c r="J115" s="14">
        <v>0.10443</v>
      </c>
      <c r="K115" s="14">
        <v>0.3977</v>
      </c>
      <c r="L115" s="14">
        <v>0.00347</v>
      </c>
      <c r="M115" s="10"/>
      <c r="N115" s="14">
        <v>2159</v>
      </c>
      <c r="O115" s="14">
        <v>13</v>
      </c>
      <c r="P115" s="14">
        <v>2159</v>
      </c>
      <c r="Q115" s="14">
        <v>13</v>
      </c>
      <c r="R115" s="14">
        <v>2158</v>
      </c>
      <c r="S115" s="14">
        <v>16</v>
      </c>
    </row>
    <row r="116" spans="1:19" ht="12.75">
      <c r="A116" s="8" t="s">
        <v>161</v>
      </c>
      <c r="B116" s="13">
        <v>272.62</v>
      </c>
      <c r="C116" s="13">
        <v>419.36</v>
      </c>
      <c r="D116" s="13">
        <v>202.20311999999998</v>
      </c>
      <c r="E116" s="10"/>
      <c r="F116" s="11">
        <f t="shared" si="10"/>
        <v>0.6500858450972911</v>
      </c>
      <c r="G116" s="14">
        <v>0.13543</v>
      </c>
      <c r="H116" s="14">
        <v>0.00207</v>
      </c>
      <c r="I116" s="14">
        <v>7.55393</v>
      </c>
      <c r="J116" s="14">
        <v>0.10374</v>
      </c>
      <c r="K116" s="14">
        <v>0.40423</v>
      </c>
      <c r="L116" s="14">
        <v>0.00348</v>
      </c>
      <c r="M116" s="10"/>
      <c r="N116" s="14">
        <v>2170</v>
      </c>
      <c r="O116" s="14">
        <v>13</v>
      </c>
      <c r="P116" s="14">
        <v>2179</v>
      </c>
      <c r="Q116" s="14">
        <v>12</v>
      </c>
      <c r="R116" s="14">
        <v>2188</v>
      </c>
      <c r="S116" s="14">
        <v>16</v>
      </c>
    </row>
    <row r="117" spans="1:19" ht="12.75">
      <c r="A117" s="8" t="s">
        <v>162</v>
      </c>
      <c r="B117" s="13">
        <v>177.43</v>
      </c>
      <c r="C117" s="13">
        <v>542</v>
      </c>
      <c r="D117" s="13">
        <v>243.90807999999998</v>
      </c>
      <c r="E117" s="10"/>
      <c r="F117" s="11">
        <f t="shared" si="10"/>
        <v>0.32736162361623616</v>
      </c>
      <c r="G117" s="14">
        <v>0.13415</v>
      </c>
      <c r="H117" s="14">
        <v>0.00206</v>
      </c>
      <c r="I117" s="14">
        <v>7.5277</v>
      </c>
      <c r="J117" s="14">
        <v>0.10399</v>
      </c>
      <c r="K117" s="14">
        <v>0.40667</v>
      </c>
      <c r="L117" s="14">
        <v>0.0035</v>
      </c>
      <c r="M117" s="10"/>
      <c r="N117" s="14">
        <v>2153</v>
      </c>
      <c r="O117" s="14">
        <v>13</v>
      </c>
      <c r="P117" s="14">
        <v>2176</v>
      </c>
      <c r="Q117" s="14">
        <v>12</v>
      </c>
      <c r="R117" s="14">
        <v>2200</v>
      </c>
      <c r="S117" s="14">
        <v>16</v>
      </c>
    </row>
    <row r="118" spans="1:19" ht="12.75">
      <c r="A118" s="8" t="s">
        <v>163</v>
      </c>
      <c r="B118" s="13">
        <v>138.09</v>
      </c>
      <c r="C118" s="13">
        <v>234.61</v>
      </c>
      <c r="D118" s="13">
        <v>109.50034</v>
      </c>
      <c r="E118" s="10"/>
      <c r="F118" s="11">
        <f t="shared" si="10"/>
        <v>0.5885938365798559</v>
      </c>
      <c r="G118" s="14">
        <v>0.13466</v>
      </c>
      <c r="H118" s="14">
        <v>0.0021</v>
      </c>
      <c r="I118" s="14">
        <v>7.39056</v>
      </c>
      <c r="J118" s="14">
        <v>0.10347</v>
      </c>
      <c r="K118" s="14">
        <v>0.39774</v>
      </c>
      <c r="L118" s="14">
        <v>0.00344</v>
      </c>
      <c r="M118" s="10"/>
      <c r="N118" s="14">
        <v>2160</v>
      </c>
      <c r="O118" s="14">
        <v>13</v>
      </c>
      <c r="P118" s="14">
        <v>2160</v>
      </c>
      <c r="Q118" s="14">
        <v>13</v>
      </c>
      <c r="R118" s="14">
        <v>2159</v>
      </c>
      <c r="S118" s="14">
        <v>16</v>
      </c>
    </row>
    <row r="119" spans="1:19" ht="12.75">
      <c r="A119" s="8" t="s">
        <v>164</v>
      </c>
      <c r="B119" s="13">
        <v>75.5</v>
      </c>
      <c r="C119" s="13">
        <v>466.32</v>
      </c>
      <c r="D119" s="13">
        <v>202.76038999999997</v>
      </c>
      <c r="E119" s="10"/>
      <c r="F119" s="11">
        <f t="shared" si="10"/>
        <v>0.16190598730485503</v>
      </c>
      <c r="G119" s="14">
        <v>0.13482</v>
      </c>
      <c r="H119" s="14">
        <v>0.00209</v>
      </c>
      <c r="I119" s="14">
        <v>7.59922</v>
      </c>
      <c r="J119" s="14">
        <v>0.10574</v>
      </c>
      <c r="K119" s="14">
        <v>0.40848</v>
      </c>
      <c r="L119" s="14">
        <v>0.00352</v>
      </c>
      <c r="M119" s="10"/>
      <c r="N119" s="14">
        <v>2162</v>
      </c>
      <c r="O119" s="14">
        <v>13</v>
      </c>
      <c r="P119" s="14">
        <v>2185</v>
      </c>
      <c r="Q119" s="14">
        <v>12</v>
      </c>
      <c r="R119" s="14">
        <v>2208</v>
      </c>
      <c r="S119" s="14">
        <v>16</v>
      </c>
    </row>
    <row r="120" spans="1:19" ht="12.75">
      <c r="A120" s="8" t="s">
        <v>165</v>
      </c>
      <c r="B120" s="13">
        <v>209.93</v>
      </c>
      <c r="C120" s="13">
        <v>349.11</v>
      </c>
      <c r="D120" s="13">
        <v>164.06857</v>
      </c>
      <c r="E120" s="10"/>
      <c r="F120" s="11">
        <f t="shared" si="10"/>
        <v>0.6013290939818395</v>
      </c>
      <c r="G120" s="14">
        <v>0.1348</v>
      </c>
      <c r="H120" s="14">
        <v>0.00209</v>
      </c>
      <c r="I120" s="14">
        <v>7.41275</v>
      </c>
      <c r="J120" s="14">
        <v>0.10339</v>
      </c>
      <c r="K120" s="14">
        <v>0.3985</v>
      </c>
      <c r="L120" s="14">
        <v>0.00343</v>
      </c>
      <c r="M120" s="10"/>
      <c r="N120" s="14">
        <v>2161</v>
      </c>
      <c r="O120" s="14">
        <v>13</v>
      </c>
      <c r="P120" s="14">
        <v>2163</v>
      </c>
      <c r="Q120" s="14">
        <v>12</v>
      </c>
      <c r="R120" s="14">
        <v>2162</v>
      </c>
      <c r="S120" s="14">
        <v>16</v>
      </c>
    </row>
    <row r="121" spans="1:19" ht="12.75">
      <c r="A121" s="8" t="s">
        <v>166</v>
      </c>
      <c r="B121" s="13">
        <v>328.06</v>
      </c>
      <c r="C121" s="13">
        <v>534.97</v>
      </c>
      <c r="D121" s="13">
        <v>259.32882</v>
      </c>
      <c r="E121" s="10"/>
      <c r="F121" s="11">
        <f t="shared" si="10"/>
        <v>0.6132306484475765</v>
      </c>
      <c r="G121" s="14">
        <v>0.1366</v>
      </c>
      <c r="H121" s="14">
        <v>0.00212</v>
      </c>
      <c r="I121" s="14">
        <v>7.73413</v>
      </c>
      <c r="J121" s="14">
        <v>0.10753</v>
      </c>
      <c r="K121" s="14">
        <v>0.4103</v>
      </c>
      <c r="L121" s="14">
        <v>0.00353</v>
      </c>
      <c r="M121" s="10"/>
      <c r="N121" s="14">
        <v>2185</v>
      </c>
      <c r="O121" s="14">
        <v>13</v>
      </c>
      <c r="P121" s="14">
        <v>2201</v>
      </c>
      <c r="Q121" s="14">
        <v>13</v>
      </c>
      <c r="R121" s="14">
        <v>2216</v>
      </c>
      <c r="S121" s="14">
        <v>16</v>
      </c>
    </row>
    <row r="122" spans="1:19" ht="12.75">
      <c r="A122" s="8" t="s">
        <v>167</v>
      </c>
      <c r="B122" s="13">
        <v>274.8</v>
      </c>
      <c r="C122" s="13">
        <v>515.67</v>
      </c>
      <c r="D122" s="13">
        <v>243.77494</v>
      </c>
      <c r="E122" s="10"/>
      <c r="F122" s="11">
        <f t="shared" si="10"/>
        <v>0.532898947000989</v>
      </c>
      <c r="G122" s="14">
        <v>0.13743</v>
      </c>
      <c r="H122" s="14">
        <v>0.00214</v>
      </c>
      <c r="I122" s="14">
        <v>7.70314</v>
      </c>
      <c r="J122" s="14">
        <v>0.10737</v>
      </c>
      <c r="K122" s="14">
        <v>0.40616</v>
      </c>
      <c r="L122" s="14">
        <v>0.00349</v>
      </c>
      <c r="M122" s="10"/>
      <c r="N122" s="14">
        <v>2195</v>
      </c>
      <c r="O122" s="14">
        <v>13</v>
      </c>
      <c r="P122" s="14">
        <v>2197</v>
      </c>
      <c r="Q122" s="14">
        <v>13</v>
      </c>
      <c r="R122" s="14">
        <v>2197</v>
      </c>
      <c r="S122" s="14">
        <v>16</v>
      </c>
    </row>
    <row r="123" spans="1:19" ht="12.75">
      <c r="A123" s="8" t="s">
        <v>168</v>
      </c>
      <c r="B123" s="13">
        <v>149.19</v>
      </c>
      <c r="C123" s="13">
        <v>333.25</v>
      </c>
      <c r="D123" s="13">
        <v>153.49955</v>
      </c>
      <c r="E123" s="10"/>
      <c r="F123" s="11">
        <f t="shared" si="10"/>
        <v>0.44768192048012</v>
      </c>
      <c r="G123" s="14">
        <v>0.13637</v>
      </c>
      <c r="H123" s="14">
        <v>0.00213</v>
      </c>
      <c r="I123" s="14">
        <v>7.57727</v>
      </c>
      <c r="J123" s="14">
        <v>0.10613</v>
      </c>
      <c r="K123" s="14">
        <v>0.40265</v>
      </c>
      <c r="L123" s="14">
        <v>0.00346</v>
      </c>
      <c r="M123" s="10"/>
      <c r="N123" s="14">
        <v>2182</v>
      </c>
      <c r="O123" s="14">
        <v>13</v>
      </c>
      <c r="P123" s="14">
        <v>2182</v>
      </c>
      <c r="Q123" s="14">
        <v>13</v>
      </c>
      <c r="R123" s="14">
        <v>2181</v>
      </c>
      <c r="S123" s="14">
        <v>16</v>
      </c>
    </row>
    <row r="124" spans="1:19" ht="12.75">
      <c r="A124" s="64" t="s">
        <v>169</v>
      </c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</row>
    <row r="125" spans="1:19" ht="12.75">
      <c r="A125" s="8" t="s">
        <v>170</v>
      </c>
      <c r="B125" s="13">
        <v>130.04</v>
      </c>
      <c r="C125" s="13">
        <v>208.3</v>
      </c>
      <c r="D125" s="13">
        <v>97.38413999999999</v>
      </c>
      <c r="E125" s="10"/>
      <c r="F125" s="11">
        <f aca="true" t="shared" si="11" ref="F125:F149">B125/C125</f>
        <v>0.6242918867018722</v>
      </c>
      <c r="G125" s="12">
        <v>0.13631</v>
      </c>
      <c r="H125" s="12">
        <v>0.00186</v>
      </c>
      <c r="I125" s="12">
        <v>7.56321</v>
      </c>
      <c r="J125" s="12">
        <v>0.09313</v>
      </c>
      <c r="K125" s="12">
        <v>0.40237</v>
      </c>
      <c r="L125" s="12">
        <v>0.00356</v>
      </c>
      <c r="M125" s="12"/>
      <c r="N125" s="12">
        <v>2181</v>
      </c>
      <c r="O125" s="12">
        <v>10</v>
      </c>
      <c r="P125" s="12">
        <v>2181</v>
      </c>
      <c r="Q125" s="12">
        <v>11</v>
      </c>
      <c r="R125" s="12">
        <v>2180</v>
      </c>
      <c r="S125" s="12">
        <v>16</v>
      </c>
    </row>
    <row r="126" spans="1:19" ht="12.75">
      <c r="A126" s="8" t="s">
        <v>171</v>
      </c>
      <c r="B126" s="13">
        <v>109.52</v>
      </c>
      <c r="C126" s="13">
        <v>249.89</v>
      </c>
      <c r="D126" s="13">
        <v>110.33040000000001</v>
      </c>
      <c r="E126" s="10"/>
      <c r="F126" s="11">
        <f t="shared" si="11"/>
        <v>0.43827284004962186</v>
      </c>
      <c r="G126" s="12">
        <v>0.13416</v>
      </c>
      <c r="H126" s="12">
        <v>0.00182</v>
      </c>
      <c r="I126" s="12">
        <v>7.33869</v>
      </c>
      <c r="J126" s="12">
        <v>0.08989</v>
      </c>
      <c r="K126" s="12">
        <v>0.39665</v>
      </c>
      <c r="L126" s="12">
        <v>0.0035</v>
      </c>
      <c r="M126" s="12"/>
      <c r="N126" s="12">
        <v>2153</v>
      </c>
      <c r="O126" s="12">
        <v>10</v>
      </c>
      <c r="P126" s="12">
        <v>2154</v>
      </c>
      <c r="Q126" s="12">
        <v>11</v>
      </c>
      <c r="R126" s="12">
        <v>2154</v>
      </c>
      <c r="S126" s="12">
        <v>16</v>
      </c>
    </row>
    <row r="127" spans="1:19" ht="12.75">
      <c r="A127" s="8" t="s">
        <v>172</v>
      </c>
      <c r="B127" s="13">
        <v>91.08</v>
      </c>
      <c r="C127" s="13">
        <v>227.71</v>
      </c>
      <c r="D127" s="13">
        <v>100.15468</v>
      </c>
      <c r="E127" s="10"/>
      <c r="F127" s="11">
        <f t="shared" si="11"/>
        <v>0.3999824337973738</v>
      </c>
      <c r="G127" s="12">
        <v>0.13465</v>
      </c>
      <c r="H127" s="12">
        <v>0.00183</v>
      </c>
      <c r="I127" s="12">
        <v>7.39257</v>
      </c>
      <c r="J127" s="12">
        <v>0.09084</v>
      </c>
      <c r="K127" s="12">
        <v>0.39813</v>
      </c>
      <c r="L127" s="12">
        <v>0.00352</v>
      </c>
      <c r="M127" s="12"/>
      <c r="N127" s="12">
        <v>2159</v>
      </c>
      <c r="O127" s="12">
        <v>10</v>
      </c>
      <c r="P127" s="12">
        <v>2160</v>
      </c>
      <c r="Q127" s="12">
        <v>11</v>
      </c>
      <c r="R127" s="12">
        <v>2160</v>
      </c>
      <c r="S127" s="12">
        <v>16</v>
      </c>
    </row>
    <row r="128" spans="1:19" ht="12.75">
      <c r="A128" s="8" t="s">
        <v>173</v>
      </c>
      <c r="B128" s="13">
        <v>1158.1</v>
      </c>
      <c r="C128" s="13">
        <v>1103.15</v>
      </c>
      <c r="D128" s="13">
        <v>571.72372</v>
      </c>
      <c r="E128" s="10"/>
      <c r="F128" s="11">
        <f t="shared" si="11"/>
        <v>1.049811902279835</v>
      </c>
      <c r="G128" s="12">
        <v>0.13576</v>
      </c>
      <c r="H128" s="12">
        <v>0.00309</v>
      </c>
      <c r="I128" s="12">
        <v>7.55968</v>
      </c>
      <c r="J128" s="12">
        <v>0.15529</v>
      </c>
      <c r="K128" s="12">
        <v>0.40387</v>
      </c>
      <c r="L128" s="12">
        <v>0.00398</v>
      </c>
      <c r="M128" s="12"/>
      <c r="N128" s="12">
        <v>2174</v>
      </c>
      <c r="O128" s="12">
        <v>41</v>
      </c>
      <c r="P128" s="12">
        <v>2180</v>
      </c>
      <c r="Q128" s="12">
        <v>18</v>
      </c>
      <c r="R128" s="12">
        <v>2187</v>
      </c>
      <c r="S128" s="12">
        <v>18</v>
      </c>
    </row>
    <row r="129" spans="1:19" ht="12.75">
      <c r="A129" s="8" t="s">
        <v>174</v>
      </c>
      <c r="B129" s="13">
        <v>108.67</v>
      </c>
      <c r="C129" s="13">
        <v>262.52</v>
      </c>
      <c r="D129" s="13">
        <v>116.41741999999999</v>
      </c>
      <c r="E129" s="10"/>
      <c r="F129" s="11">
        <f t="shared" si="11"/>
        <v>0.4139494133780284</v>
      </c>
      <c r="G129" s="12">
        <v>0.13398</v>
      </c>
      <c r="H129" s="12">
        <v>0.00184</v>
      </c>
      <c r="I129" s="12">
        <v>7.29363</v>
      </c>
      <c r="J129" s="12">
        <v>0.09063</v>
      </c>
      <c r="K129" s="12">
        <v>0.39475</v>
      </c>
      <c r="L129" s="12">
        <v>0.0035</v>
      </c>
      <c r="M129" s="12"/>
      <c r="N129" s="12">
        <v>2151</v>
      </c>
      <c r="O129" s="12">
        <v>11</v>
      </c>
      <c r="P129" s="12">
        <v>2148</v>
      </c>
      <c r="Q129" s="12">
        <v>11</v>
      </c>
      <c r="R129" s="12">
        <v>2145</v>
      </c>
      <c r="S129" s="12">
        <v>16</v>
      </c>
    </row>
    <row r="130" spans="1:19" ht="12.75">
      <c r="A130" s="8" t="s">
        <v>175</v>
      </c>
      <c r="B130" s="13">
        <v>128.4</v>
      </c>
      <c r="C130" s="13">
        <v>297.53</v>
      </c>
      <c r="D130" s="13">
        <v>132.32998</v>
      </c>
      <c r="E130" s="10"/>
      <c r="F130" s="11">
        <f t="shared" si="11"/>
        <v>0.4315531206937116</v>
      </c>
      <c r="G130" s="12">
        <v>0.13545</v>
      </c>
      <c r="H130" s="12">
        <v>0.00184</v>
      </c>
      <c r="I130" s="12">
        <v>7.46397</v>
      </c>
      <c r="J130" s="12">
        <v>0.09135</v>
      </c>
      <c r="K130" s="12">
        <v>0.39959</v>
      </c>
      <c r="L130" s="12">
        <v>0.00352</v>
      </c>
      <c r="M130" s="12"/>
      <c r="N130" s="12">
        <v>2170</v>
      </c>
      <c r="O130" s="12">
        <v>10</v>
      </c>
      <c r="P130" s="12">
        <v>2169</v>
      </c>
      <c r="Q130" s="12">
        <v>11</v>
      </c>
      <c r="R130" s="12">
        <v>2167</v>
      </c>
      <c r="S130" s="12">
        <v>16</v>
      </c>
    </row>
    <row r="131" spans="1:19" ht="12.75">
      <c r="A131" s="8" t="s">
        <v>176</v>
      </c>
      <c r="B131" s="13">
        <v>194</v>
      </c>
      <c r="C131" s="13">
        <v>494.72</v>
      </c>
      <c r="D131" s="13">
        <v>229.46054999999996</v>
      </c>
      <c r="E131" s="10"/>
      <c r="F131" s="11">
        <f t="shared" si="11"/>
        <v>0.3921410090556274</v>
      </c>
      <c r="G131" s="12">
        <v>0.13305</v>
      </c>
      <c r="H131" s="12">
        <v>0.00185</v>
      </c>
      <c r="I131" s="12">
        <v>7.73786</v>
      </c>
      <c r="J131" s="12">
        <v>0.09765</v>
      </c>
      <c r="K131" s="12">
        <v>0.42172</v>
      </c>
      <c r="L131" s="12">
        <v>0.00376</v>
      </c>
      <c r="M131" s="12"/>
      <c r="N131" s="12">
        <v>2139</v>
      </c>
      <c r="O131" s="12">
        <v>11</v>
      </c>
      <c r="P131" s="12">
        <v>2201</v>
      </c>
      <c r="Q131" s="12">
        <v>11</v>
      </c>
      <c r="R131" s="12">
        <v>2268</v>
      </c>
      <c r="S131" s="12">
        <v>17</v>
      </c>
    </row>
    <row r="132" spans="1:19" ht="12.75">
      <c r="A132" s="8" t="s">
        <v>177</v>
      </c>
      <c r="B132" s="13">
        <v>69.49</v>
      </c>
      <c r="C132" s="13">
        <v>579.33</v>
      </c>
      <c r="D132" s="13">
        <v>211.73252</v>
      </c>
      <c r="E132" s="10"/>
      <c r="F132" s="11">
        <f t="shared" si="11"/>
        <v>0.11994890649543437</v>
      </c>
      <c r="G132" s="14">
        <v>0.11774</v>
      </c>
      <c r="H132" s="14">
        <v>0.0016</v>
      </c>
      <c r="I132" s="14">
        <v>5.64232</v>
      </c>
      <c r="J132" s="14">
        <v>0.06906</v>
      </c>
      <c r="K132" s="14">
        <v>0.3475</v>
      </c>
      <c r="L132" s="14">
        <v>0.00306</v>
      </c>
      <c r="M132" s="14"/>
      <c r="N132" s="14">
        <v>1922</v>
      </c>
      <c r="O132" s="14">
        <v>11</v>
      </c>
      <c r="P132" s="14">
        <v>1923</v>
      </c>
      <c r="Q132" s="14">
        <v>11</v>
      </c>
      <c r="R132" s="14">
        <v>1923</v>
      </c>
      <c r="S132" s="14">
        <v>15</v>
      </c>
    </row>
    <row r="133" spans="1:19" ht="12.75">
      <c r="A133" s="8" t="s">
        <v>178</v>
      </c>
      <c r="B133" s="13">
        <v>155.45</v>
      </c>
      <c r="C133" s="13">
        <v>320.03</v>
      </c>
      <c r="D133" s="13">
        <v>145.18918</v>
      </c>
      <c r="E133" s="10"/>
      <c r="F133" s="11">
        <f t="shared" si="11"/>
        <v>0.48573571227697404</v>
      </c>
      <c r="G133" s="12">
        <v>0.13614</v>
      </c>
      <c r="H133" s="12">
        <v>0.00189</v>
      </c>
      <c r="I133" s="12">
        <v>7.54558</v>
      </c>
      <c r="J133" s="12">
        <v>0.09459</v>
      </c>
      <c r="K133" s="12">
        <v>0.40191</v>
      </c>
      <c r="L133" s="12">
        <v>0.00357</v>
      </c>
      <c r="M133" s="12"/>
      <c r="N133" s="12">
        <v>2179</v>
      </c>
      <c r="O133" s="12">
        <v>11</v>
      </c>
      <c r="P133" s="12">
        <v>2178</v>
      </c>
      <c r="Q133" s="12">
        <v>11</v>
      </c>
      <c r="R133" s="12">
        <v>2178</v>
      </c>
      <c r="S133" s="12">
        <v>16</v>
      </c>
    </row>
    <row r="134" spans="1:19" ht="12.75">
      <c r="A134" s="8" t="s">
        <v>179</v>
      </c>
      <c r="B134" s="13">
        <v>98.56</v>
      </c>
      <c r="C134" s="13">
        <v>244.78</v>
      </c>
      <c r="D134" s="13">
        <v>109.59837999999999</v>
      </c>
      <c r="E134" s="10"/>
      <c r="F134" s="11">
        <f t="shared" si="11"/>
        <v>0.4026472751041752</v>
      </c>
      <c r="G134" s="12">
        <v>0.13688</v>
      </c>
      <c r="H134" s="12">
        <v>0.00188</v>
      </c>
      <c r="I134" s="12">
        <v>7.62595</v>
      </c>
      <c r="J134" s="12">
        <v>0.09492</v>
      </c>
      <c r="K134" s="12">
        <v>0.40399</v>
      </c>
      <c r="L134" s="12">
        <v>0.00358</v>
      </c>
      <c r="M134" s="12"/>
      <c r="N134" s="12">
        <v>2188</v>
      </c>
      <c r="O134" s="12">
        <v>11</v>
      </c>
      <c r="P134" s="12">
        <v>2188</v>
      </c>
      <c r="Q134" s="12">
        <v>11</v>
      </c>
      <c r="R134" s="12">
        <v>2187</v>
      </c>
      <c r="S134" s="12">
        <v>16</v>
      </c>
    </row>
    <row r="135" spans="1:19" ht="12.75">
      <c r="A135" s="8" t="s">
        <v>180</v>
      </c>
      <c r="B135" s="13">
        <v>228.54</v>
      </c>
      <c r="C135" s="13">
        <v>384.89</v>
      </c>
      <c r="D135" s="13">
        <v>188.17185999999998</v>
      </c>
      <c r="E135" s="10"/>
      <c r="F135" s="11">
        <f t="shared" si="11"/>
        <v>0.5937800410506898</v>
      </c>
      <c r="G135" s="12">
        <v>0.13686</v>
      </c>
      <c r="H135" s="12">
        <v>0.00187</v>
      </c>
      <c r="I135" s="12">
        <v>7.68604</v>
      </c>
      <c r="J135" s="12">
        <v>0.095</v>
      </c>
      <c r="K135" s="12">
        <v>0.40725</v>
      </c>
      <c r="L135" s="12">
        <v>0.0036</v>
      </c>
      <c r="M135" s="12"/>
      <c r="N135" s="12">
        <v>2188</v>
      </c>
      <c r="O135" s="12">
        <v>10</v>
      </c>
      <c r="P135" s="12">
        <v>2195</v>
      </c>
      <c r="Q135" s="12">
        <v>11</v>
      </c>
      <c r="R135" s="12">
        <v>2202</v>
      </c>
      <c r="S135" s="12">
        <v>16</v>
      </c>
    </row>
    <row r="136" spans="1:19" ht="12.75">
      <c r="A136" s="8" t="s">
        <v>181</v>
      </c>
      <c r="B136" s="13">
        <v>109.71</v>
      </c>
      <c r="C136" s="13">
        <v>259.69</v>
      </c>
      <c r="D136" s="13">
        <v>115.93257</v>
      </c>
      <c r="E136" s="10"/>
      <c r="F136" s="11">
        <f t="shared" si="11"/>
        <v>0.42246524702529936</v>
      </c>
      <c r="G136" s="12">
        <v>0.13562</v>
      </c>
      <c r="H136" s="12">
        <v>0.00186</v>
      </c>
      <c r="I136" s="12">
        <v>7.50636</v>
      </c>
      <c r="J136" s="12">
        <v>0.09293</v>
      </c>
      <c r="K136" s="12">
        <v>0.40135</v>
      </c>
      <c r="L136" s="12">
        <v>0.00355</v>
      </c>
      <c r="M136" s="12"/>
      <c r="N136" s="12">
        <v>2172</v>
      </c>
      <c r="O136" s="12">
        <v>10</v>
      </c>
      <c r="P136" s="12">
        <v>2174</v>
      </c>
      <c r="Q136" s="12">
        <v>11</v>
      </c>
      <c r="R136" s="12">
        <v>2175</v>
      </c>
      <c r="S136" s="12">
        <v>16</v>
      </c>
    </row>
    <row r="137" spans="1:19" ht="12.75">
      <c r="A137" s="8" t="s">
        <v>182</v>
      </c>
      <c r="B137" s="13">
        <v>123.26</v>
      </c>
      <c r="C137" s="13">
        <v>279.02</v>
      </c>
      <c r="D137" s="13">
        <v>124.10827</v>
      </c>
      <c r="E137" s="10"/>
      <c r="F137" s="11">
        <f t="shared" si="11"/>
        <v>0.44176044727976493</v>
      </c>
      <c r="G137" s="12">
        <v>0.13521</v>
      </c>
      <c r="H137" s="12">
        <v>0.00186</v>
      </c>
      <c r="I137" s="12">
        <v>7.43725</v>
      </c>
      <c r="J137" s="12">
        <v>0.0924</v>
      </c>
      <c r="K137" s="12">
        <v>0.39887</v>
      </c>
      <c r="L137" s="12">
        <v>0.00353</v>
      </c>
      <c r="M137" s="12"/>
      <c r="N137" s="12">
        <v>2167</v>
      </c>
      <c r="O137" s="12">
        <v>11</v>
      </c>
      <c r="P137" s="12">
        <v>2165</v>
      </c>
      <c r="Q137" s="12">
        <v>11</v>
      </c>
      <c r="R137" s="12">
        <v>2164</v>
      </c>
      <c r="S137" s="12">
        <v>16</v>
      </c>
    </row>
    <row r="138" spans="1:19" ht="12.75">
      <c r="A138" s="8" t="s">
        <v>183</v>
      </c>
      <c r="B138" s="13">
        <v>113.18</v>
      </c>
      <c r="C138" s="13">
        <v>252.72</v>
      </c>
      <c r="D138" s="13">
        <v>114.10561</v>
      </c>
      <c r="E138" s="10"/>
      <c r="F138" s="11">
        <f t="shared" si="11"/>
        <v>0.44784742006964234</v>
      </c>
      <c r="G138" s="12">
        <v>0.13635</v>
      </c>
      <c r="H138" s="12">
        <v>0.00187</v>
      </c>
      <c r="I138" s="12">
        <v>7.5902</v>
      </c>
      <c r="J138" s="12">
        <v>0.09414</v>
      </c>
      <c r="K138" s="12">
        <v>0.40367</v>
      </c>
      <c r="L138" s="12">
        <v>0.00357</v>
      </c>
      <c r="M138" s="12"/>
      <c r="N138" s="12">
        <v>2181</v>
      </c>
      <c r="O138" s="12">
        <v>10</v>
      </c>
      <c r="P138" s="12">
        <v>2184</v>
      </c>
      <c r="Q138" s="12">
        <v>11</v>
      </c>
      <c r="R138" s="12">
        <v>2186</v>
      </c>
      <c r="S138" s="12">
        <v>16</v>
      </c>
    </row>
    <row r="139" spans="1:19" ht="12.75">
      <c r="A139" s="8" t="s">
        <v>184</v>
      </c>
      <c r="B139" s="13">
        <v>181.74</v>
      </c>
      <c r="C139" s="13">
        <v>356.1</v>
      </c>
      <c r="D139" s="13">
        <v>162.99408</v>
      </c>
      <c r="E139" s="10"/>
      <c r="F139" s="11">
        <f t="shared" si="11"/>
        <v>0.5103622577927548</v>
      </c>
      <c r="G139" s="12">
        <v>0.13571</v>
      </c>
      <c r="H139" s="12">
        <v>0.00187</v>
      </c>
      <c r="I139" s="12">
        <v>7.59268</v>
      </c>
      <c r="J139" s="12">
        <v>0.09453</v>
      </c>
      <c r="K139" s="12">
        <v>0.40569</v>
      </c>
      <c r="L139" s="12">
        <v>0.00359</v>
      </c>
      <c r="M139" s="12"/>
      <c r="N139" s="12">
        <v>2173</v>
      </c>
      <c r="O139" s="12">
        <v>11</v>
      </c>
      <c r="P139" s="12">
        <v>2184</v>
      </c>
      <c r="Q139" s="12">
        <v>11</v>
      </c>
      <c r="R139" s="12">
        <v>2195</v>
      </c>
      <c r="S139" s="12">
        <v>16</v>
      </c>
    </row>
    <row r="140" spans="1:19" ht="12.75">
      <c r="A140" s="8" t="s">
        <v>185</v>
      </c>
      <c r="B140" s="13">
        <v>121.04</v>
      </c>
      <c r="C140" s="13">
        <v>331.44</v>
      </c>
      <c r="D140" s="13">
        <v>144.53733</v>
      </c>
      <c r="E140" s="10"/>
      <c r="F140" s="11">
        <f t="shared" si="11"/>
        <v>0.3651943036447019</v>
      </c>
      <c r="G140" s="12">
        <v>0.13473</v>
      </c>
      <c r="H140" s="12">
        <v>0.00185</v>
      </c>
      <c r="I140" s="12">
        <v>7.39762</v>
      </c>
      <c r="J140" s="12">
        <v>0.09169</v>
      </c>
      <c r="K140" s="12">
        <v>0.39814</v>
      </c>
      <c r="L140" s="12">
        <v>0.00352</v>
      </c>
      <c r="M140" s="12"/>
      <c r="N140" s="12">
        <v>2161</v>
      </c>
      <c r="O140" s="12">
        <v>10</v>
      </c>
      <c r="P140" s="12">
        <v>2161</v>
      </c>
      <c r="Q140" s="12">
        <v>11</v>
      </c>
      <c r="R140" s="12">
        <v>2160</v>
      </c>
      <c r="S140" s="12">
        <v>16</v>
      </c>
    </row>
    <row r="141" spans="1:19" ht="12.75">
      <c r="A141" s="8" t="s">
        <v>186</v>
      </c>
      <c r="B141" s="13">
        <v>132.2</v>
      </c>
      <c r="C141" s="13">
        <v>303.07</v>
      </c>
      <c r="D141" s="13">
        <v>136.21690999999998</v>
      </c>
      <c r="E141" s="10"/>
      <c r="F141" s="11">
        <f t="shared" si="11"/>
        <v>0.4362028574256772</v>
      </c>
      <c r="G141" s="12">
        <v>0.13652</v>
      </c>
      <c r="H141" s="12">
        <v>0.00187</v>
      </c>
      <c r="I141" s="12">
        <v>7.58665</v>
      </c>
      <c r="J141" s="12">
        <v>0.09383</v>
      </c>
      <c r="K141" s="12">
        <v>0.40299</v>
      </c>
      <c r="L141" s="12">
        <v>0.00355</v>
      </c>
      <c r="M141" s="12"/>
      <c r="N141" s="12">
        <v>2184</v>
      </c>
      <c r="O141" s="12">
        <v>10</v>
      </c>
      <c r="P141" s="12">
        <v>2183</v>
      </c>
      <c r="Q141" s="12">
        <v>11</v>
      </c>
      <c r="R141" s="12">
        <v>2183</v>
      </c>
      <c r="S141" s="12">
        <v>16</v>
      </c>
    </row>
    <row r="142" spans="1:19" ht="12.75">
      <c r="A142" s="8" t="s">
        <v>187</v>
      </c>
      <c r="B142" s="13">
        <v>137.24</v>
      </c>
      <c r="C142" s="13">
        <v>314.08</v>
      </c>
      <c r="D142" s="13">
        <v>141.50386</v>
      </c>
      <c r="E142" s="10"/>
      <c r="F142" s="11">
        <f t="shared" si="11"/>
        <v>0.43695873662761087</v>
      </c>
      <c r="G142" s="12">
        <v>0.13591</v>
      </c>
      <c r="H142" s="12">
        <v>0.00186</v>
      </c>
      <c r="I142" s="12">
        <v>7.56095</v>
      </c>
      <c r="J142" s="12">
        <v>0.09344</v>
      </c>
      <c r="K142" s="12">
        <v>0.4034</v>
      </c>
      <c r="L142" s="12">
        <v>0.00356</v>
      </c>
      <c r="M142" s="12"/>
      <c r="N142" s="12">
        <v>2176</v>
      </c>
      <c r="O142" s="12">
        <v>10</v>
      </c>
      <c r="P142" s="12">
        <v>2180</v>
      </c>
      <c r="Q142" s="12">
        <v>11</v>
      </c>
      <c r="R142" s="12">
        <v>2185</v>
      </c>
      <c r="S142" s="12">
        <v>16</v>
      </c>
    </row>
    <row r="143" spans="1:19" ht="12.75">
      <c r="A143" s="8" t="s">
        <v>188</v>
      </c>
      <c r="B143" s="13">
        <v>86.8</v>
      </c>
      <c r="C143" s="13">
        <v>194.59</v>
      </c>
      <c r="D143" s="13">
        <v>87.10641</v>
      </c>
      <c r="E143" s="10"/>
      <c r="F143" s="11">
        <f t="shared" si="11"/>
        <v>0.44606608767151446</v>
      </c>
      <c r="G143" s="12">
        <v>0.13527</v>
      </c>
      <c r="H143" s="12">
        <v>0.00189</v>
      </c>
      <c r="I143" s="12">
        <v>7.45091</v>
      </c>
      <c r="J143" s="12">
        <v>0.09415</v>
      </c>
      <c r="K143" s="12">
        <v>0.39943</v>
      </c>
      <c r="L143" s="12">
        <v>0.00355</v>
      </c>
      <c r="M143" s="12"/>
      <c r="N143" s="12">
        <v>2167</v>
      </c>
      <c r="O143" s="12">
        <v>11</v>
      </c>
      <c r="P143" s="12">
        <v>2167</v>
      </c>
      <c r="Q143" s="12">
        <v>11</v>
      </c>
      <c r="R143" s="12">
        <v>2166</v>
      </c>
      <c r="S143" s="12">
        <v>16</v>
      </c>
    </row>
    <row r="144" spans="1:19" ht="12.75">
      <c r="A144" s="8" t="s">
        <v>189</v>
      </c>
      <c r="B144" s="13">
        <v>74.52</v>
      </c>
      <c r="C144" s="13">
        <v>159.93</v>
      </c>
      <c r="D144" s="13">
        <v>72.24345000000001</v>
      </c>
      <c r="E144" s="10"/>
      <c r="F144" s="11">
        <f t="shared" si="11"/>
        <v>0.46595385481148</v>
      </c>
      <c r="G144" s="12">
        <v>0.1344</v>
      </c>
      <c r="H144" s="12">
        <v>0.00192</v>
      </c>
      <c r="I144" s="12">
        <v>7.36799</v>
      </c>
      <c r="J144" s="12">
        <v>0.09546</v>
      </c>
      <c r="K144" s="12">
        <v>0.39754</v>
      </c>
      <c r="L144" s="12">
        <v>0.00356</v>
      </c>
      <c r="M144" s="12"/>
      <c r="N144" s="12">
        <v>2156</v>
      </c>
      <c r="O144" s="12">
        <v>11</v>
      </c>
      <c r="P144" s="12">
        <v>2157</v>
      </c>
      <c r="Q144" s="12">
        <v>12</v>
      </c>
      <c r="R144" s="12">
        <v>2158</v>
      </c>
      <c r="S144" s="12">
        <v>16</v>
      </c>
    </row>
    <row r="145" spans="1:19" ht="12.75">
      <c r="A145" s="8" t="s">
        <v>190</v>
      </c>
      <c r="B145" s="13">
        <v>105.33</v>
      </c>
      <c r="C145" s="13">
        <v>256.89</v>
      </c>
      <c r="D145" s="13">
        <v>114.50985</v>
      </c>
      <c r="E145" s="10"/>
      <c r="F145" s="11">
        <f t="shared" si="11"/>
        <v>0.41001985285530773</v>
      </c>
      <c r="G145" s="12">
        <v>0.13557</v>
      </c>
      <c r="H145" s="12">
        <v>0.00188</v>
      </c>
      <c r="I145" s="12">
        <v>7.50514</v>
      </c>
      <c r="J145" s="12">
        <v>0.09444</v>
      </c>
      <c r="K145" s="12">
        <v>0.40144</v>
      </c>
      <c r="L145" s="12">
        <v>0.00356</v>
      </c>
      <c r="M145" s="12"/>
      <c r="N145" s="12">
        <v>2171</v>
      </c>
      <c r="O145" s="12">
        <v>11</v>
      </c>
      <c r="P145" s="12">
        <v>2174</v>
      </c>
      <c r="Q145" s="12">
        <v>11</v>
      </c>
      <c r="R145" s="12">
        <v>2176</v>
      </c>
      <c r="S145" s="12">
        <v>16</v>
      </c>
    </row>
    <row r="146" spans="1:19" ht="12.75">
      <c r="A146" s="8" t="s">
        <v>191</v>
      </c>
      <c r="B146" s="13">
        <v>86.42</v>
      </c>
      <c r="C146" s="13">
        <v>175.73</v>
      </c>
      <c r="D146" s="13">
        <v>79.3564</v>
      </c>
      <c r="E146" s="10"/>
      <c r="F146" s="11">
        <f t="shared" si="11"/>
        <v>0.49177715814032896</v>
      </c>
      <c r="G146" s="12">
        <v>0.13379</v>
      </c>
      <c r="H146" s="12">
        <v>0.00188</v>
      </c>
      <c r="I146" s="12">
        <v>7.3073</v>
      </c>
      <c r="J146" s="12">
        <v>0.09324</v>
      </c>
      <c r="K146" s="12">
        <v>0.39607</v>
      </c>
      <c r="L146" s="12">
        <v>0.00352</v>
      </c>
      <c r="M146" s="12"/>
      <c r="N146" s="12">
        <v>2148</v>
      </c>
      <c r="O146" s="12">
        <v>11</v>
      </c>
      <c r="P146" s="12">
        <v>2150</v>
      </c>
      <c r="Q146" s="12">
        <v>11</v>
      </c>
      <c r="R146" s="12">
        <v>2151</v>
      </c>
      <c r="S146" s="12">
        <v>16</v>
      </c>
    </row>
    <row r="147" spans="1:19" ht="12.75">
      <c r="A147" s="8" t="s">
        <v>192</v>
      </c>
      <c r="B147" s="13">
        <v>111.87</v>
      </c>
      <c r="C147" s="13">
        <v>261.59</v>
      </c>
      <c r="D147" s="13">
        <v>117.82111</v>
      </c>
      <c r="E147" s="10"/>
      <c r="F147" s="11">
        <f t="shared" si="11"/>
        <v>0.4276539623074277</v>
      </c>
      <c r="G147" s="12">
        <v>0.13654</v>
      </c>
      <c r="H147" s="12">
        <v>0.00189</v>
      </c>
      <c r="I147" s="12">
        <v>7.58881</v>
      </c>
      <c r="J147" s="12">
        <v>0.09509</v>
      </c>
      <c r="K147" s="12">
        <v>0.40303</v>
      </c>
      <c r="L147" s="12">
        <v>0.00356</v>
      </c>
      <c r="M147" s="12"/>
      <c r="N147" s="12">
        <v>2184</v>
      </c>
      <c r="O147" s="12">
        <v>11</v>
      </c>
      <c r="P147" s="12">
        <v>2184</v>
      </c>
      <c r="Q147" s="12">
        <v>11</v>
      </c>
      <c r="R147" s="12">
        <v>2183</v>
      </c>
      <c r="S147" s="12">
        <v>16</v>
      </c>
    </row>
    <row r="148" spans="1:19" ht="12.75">
      <c r="A148" s="8" t="s">
        <v>193</v>
      </c>
      <c r="B148" s="13">
        <v>186.69</v>
      </c>
      <c r="C148" s="13">
        <v>354.65</v>
      </c>
      <c r="D148" s="13">
        <v>163.75241000000003</v>
      </c>
      <c r="E148" s="10"/>
      <c r="F148" s="11">
        <f t="shared" si="11"/>
        <v>0.5264063160862823</v>
      </c>
      <c r="G148" s="12">
        <v>0.13751</v>
      </c>
      <c r="H148" s="12">
        <v>0.00189</v>
      </c>
      <c r="I148" s="12">
        <v>7.69343</v>
      </c>
      <c r="J148" s="12">
        <v>0.0958</v>
      </c>
      <c r="K148" s="12">
        <v>0.40569</v>
      </c>
      <c r="L148" s="12">
        <v>0.00358</v>
      </c>
      <c r="M148" s="12"/>
      <c r="N148" s="12">
        <v>2196</v>
      </c>
      <c r="O148" s="12">
        <v>11</v>
      </c>
      <c r="P148" s="12">
        <v>2196</v>
      </c>
      <c r="Q148" s="12">
        <v>11</v>
      </c>
      <c r="R148" s="12">
        <v>2195</v>
      </c>
      <c r="S148" s="12">
        <v>16</v>
      </c>
    </row>
    <row r="149" spans="1:19" ht="12.75">
      <c r="A149" s="8" t="s">
        <v>194</v>
      </c>
      <c r="B149" s="13">
        <v>120.49</v>
      </c>
      <c r="C149" s="13">
        <v>261.87</v>
      </c>
      <c r="D149" s="13">
        <v>116.96713999999999</v>
      </c>
      <c r="E149" s="10"/>
      <c r="F149" s="11">
        <f t="shared" si="11"/>
        <v>0.4601137969221369</v>
      </c>
      <c r="G149" s="12">
        <v>0.13367</v>
      </c>
      <c r="H149" s="12">
        <v>0.00186</v>
      </c>
      <c r="I149" s="12">
        <v>7.30164</v>
      </c>
      <c r="J149" s="12">
        <v>0.0919</v>
      </c>
      <c r="K149" s="12">
        <v>0.3961</v>
      </c>
      <c r="L149" s="12">
        <v>0.00351</v>
      </c>
      <c r="M149" s="12"/>
      <c r="N149" s="12">
        <v>2147</v>
      </c>
      <c r="O149" s="12">
        <v>11</v>
      </c>
      <c r="P149" s="12">
        <v>2149</v>
      </c>
      <c r="Q149" s="12">
        <v>11</v>
      </c>
      <c r="R149" s="12">
        <v>2151</v>
      </c>
      <c r="S149" s="12">
        <v>16</v>
      </c>
    </row>
    <row r="150" spans="1:19" ht="12.75">
      <c r="A150" s="64" t="s">
        <v>195</v>
      </c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</row>
    <row r="151" spans="1:19" ht="12.75">
      <c r="A151" s="8" t="s">
        <v>196</v>
      </c>
      <c r="B151" s="13">
        <v>115.24</v>
      </c>
      <c r="C151" s="13">
        <v>215.74</v>
      </c>
      <c r="D151" s="13">
        <v>98.58537999999999</v>
      </c>
      <c r="E151" s="10"/>
      <c r="F151" s="11">
        <f>B151/C151</f>
        <v>0.5341614906832298</v>
      </c>
      <c r="G151" s="12">
        <v>0.13473</v>
      </c>
      <c r="H151" s="12">
        <v>0.00253</v>
      </c>
      <c r="I151" s="12">
        <v>7.41526</v>
      </c>
      <c r="J151" s="12">
        <v>0.12919</v>
      </c>
      <c r="K151" s="12">
        <v>0.39907</v>
      </c>
      <c r="L151" s="12">
        <v>0.00364</v>
      </c>
      <c r="M151" s="12"/>
      <c r="N151" s="12">
        <v>2161</v>
      </c>
      <c r="O151" s="12">
        <v>18</v>
      </c>
      <c r="P151" s="12">
        <v>2163</v>
      </c>
      <c r="Q151" s="12">
        <v>16</v>
      </c>
      <c r="R151" s="12">
        <v>2165</v>
      </c>
      <c r="S151" s="12">
        <v>17</v>
      </c>
    </row>
    <row r="152" spans="1:19" ht="12.75">
      <c r="A152" s="8" t="s">
        <v>197</v>
      </c>
      <c r="B152" s="13">
        <v>131.69</v>
      </c>
      <c r="C152" s="13">
        <v>286.51</v>
      </c>
      <c r="D152" s="13">
        <v>132.85098</v>
      </c>
      <c r="E152" s="10"/>
      <c r="F152" s="11">
        <f aca="true" t="shared" si="12" ref="F152:F215">B152/C152</f>
        <v>0.4596349167568322</v>
      </c>
      <c r="G152" s="12">
        <v>0.13699</v>
      </c>
      <c r="H152" s="12">
        <v>0.00256</v>
      </c>
      <c r="I152" s="12">
        <v>7.62696</v>
      </c>
      <c r="J152" s="12">
        <v>0.1326</v>
      </c>
      <c r="K152" s="12">
        <v>0.40371</v>
      </c>
      <c r="L152" s="12">
        <v>0.00368</v>
      </c>
      <c r="M152" s="12"/>
      <c r="N152" s="12">
        <v>2189</v>
      </c>
      <c r="O152" s="12">
        <v>18</v>
      </c>
      <c r="P152" s="12">
        <v>2188</v>
      </c>
      <c r="Q152" s="12">
        <v>16</v>
      </c>
      <c r="R152" s="12">
        <v>2186</v>
      </c>
      <c r="S152" s="12">
        <v>17</v>
      </c>
    </row>
    <row r="153" spans="1:19" ht="12.75">
      <c r="A153" s="8" t="s">
        <v>198</v>
      </c>
      <c r="B153" s="13">
        <v>123.28</v>
      </c>
      <c r="C153" s="13">
        <v>287.84</v>
      </c>
      <c r="D153" s="13">
        <v>123.51156</v>
      </c>
      <c r="E153" s="10"/>
      <c r="F153" s="11">
        <f t="shared" si="12"/>
        <v>0.42829349638688163</v>
      </c>
      <c r="G153" s="12">
        <v>0.13606</v>
      </c>
      <c r="H153" s="12">
        <v>0.00301</v>
      </c>
      <c r="I153" s="12">
        <v>6.9839</v>
      </c>
      <c r="J153" s="12">
        <v>0.13971</v>
      </c>
      <c r="K153" s="12">
        <v>0.37228</v>
      </c>
      <c r="L153" s="12">
        <v>0.00351</v>
      </c>
      <c r="M153" s="12"/>
      <c r="N153" s="12">
        <v>2178</v>
      </c>
      <c r="O153" s="12">
        <v>39</v>
      </c>
      <c r="P153" s="12">
        <v>2109</v>
      </c>
      <c r="Q153" s="12">
        <v>18</v>
      </c>
      <c r="R153" s="12">
        <v>2040</v>
      </c>
      <c r="S153" s="12">
        <v>16</v>
      </c>
    </row>
    <row r="154" spans="1:19" ht="12.75">
      <c r="A154" s="8" t="s">
        <v>199</v>
      </c>
      <c r="B154" s="13">
        <v>168.55</v>
      </c>
      <c r="C154" s="13">
        <v>331.36</v>
      </c>
      <c r="D154" s="13">
        <v>155.84387</v>
      </c>
      <c r="E154" s="10"/>
      <c r="F154" s="11">
        <f t="shared" si="12"/>
        <v>0.5086612747464992</v>
      </c>
      <c r="G154" s="12">
        <v>0.13625</v>
      </c>
      <c r="H154" s="12">
        <v>0.00256</v>
      </c>
      <c r="I154" s="12">
        <v>7.63675</v>
      </c>
      <c r="J154" s="12">
        <v>0.1335</v>
      </c>
      <c r="K154" s="12">
        <v>0.40642</v>
      </c>
      <c r="L154" s="12">
        <v>0.00371</v>
      </c>
      <c r="M154" s="12"/>
      <c r="N154" s="12">
        <v>2180</v>
      </c>
      <c r="O154" s="12">
        <v>18</v>
      </c>
      <c r="P154" s="12">
        <v>2189</v>
      </c>
      <c r="Q154" s="12">
        <v>16</v>
      </c>
      <c r="R154" s="12">
        <v>2199</v>
      </c>
      <c r="S154" s="12">
        <v>17</v>
      </c>
    </row>
    <row r="155" spans="1:19" ht="12.75">
      <c r="A155" s="8" t="s">
        <v>200</v>
      </c>
      <c r="B155" s="13">
        <v>495.72</v>
      </c>
      <c r="C155" s="13">
        <v>677.92</v>
      </c>
      <c r="D155" s="13">
        <v>329.46673999999996</v>
      </c>
      <c r="E155" s="10"/>
      <c r="F155" s="11">
        <f t="shared" si="12"/>
        <v>0.7312367240972387</v>
      </c>
      <c r="G155" s="12">
        <v>0.13716</v>
      </c>
      <c r="H155" s="12">
        <v>0.00258</v>
      </c>
      <c r="I155" s="12">
        <v>7.61198</v>
      </c>
      <c r="J155" s="12">
        <v>0.13277</v>
      </c>
      <c r="K155" s="12">
        <v>0.4024</v>
      </c>
      <c r="L155" s="12">
        <v>0.00366</v>
      </c>
      <c r="M155" s="12"/>
      <c r="N155" s="12">
        <v>2192</v>
      </c>
      <c r="O155" s="12">
        <v>18</v>
      </c>
      <c r="P155" s="12">
        <v>2186</v>
      </c>
      <c r="Q155" s="12">
        <v>16</v>
      </c>
      <c r="R155" s="12">
        <v>2180</v>
      </c>
      <c r="S155" s="12">
        <v>17</v>
      </c>
    </row>
    <row r="156" spans="1:19" ht="12.75">
      <c r="A156" s="8" t="s">
        <v>201</v>
      </c>
      <c r="B156" s="13">
        <v>352.76</v>
      </c>
      <c r="C156" s="13">
        <v>661.97</v>
      </c>
      <c r="D156" s="13">
        <v>319.75019</v>
      </c>
      <c r="E156" s="10"/>
      <c r="F156" s="11">
        <f t="shared" si="12"/>
        <v>0.532894239920238</v>
      </c>
      <c r="G156" s="12">
        <v>0.13697</v>
      </c>
      <c r="H156" s="12">
        <v>0.00258</v>
      </c>
      <c r="I156" s="12">
        <v>7.86321</v>
      </c>
      <c r="J156" s="12">
        <v>0.13789</v>
      </c>
      <c r="K156" s="12">
        <v>0.41626</v>
      </c>
      <c r="L156" s="12">
        <v>0.00379</v>
      </c>
      <c r="M156" s="12"/>
      <c r="N156" s="12">
        <v>2189</v>
      </c>
      <c r="O156" s="12">
        <v>18</v>
      </c>
      <c r="P156" s="12">
        <v>2215</v>
      </c>
      <c r="Q156" s="12">
        <v>16</v>
      </c>
      <c r="R156" s="12">
        <v>2243</v>
      </c>
      <c r="S156" s="12">
        <v>17</v>
      </c>
    </row>
    <row r="157" spans="1:19" ht="12.75">
      <c r="A157" s="8" t="s">
        <v>202</v>
      </c>
      <c r="B157" s="13">
        <v>241.26</v>
      </c>
      <c r="C157" s="13">
        <v>458.72</v>
      </c>
      <c r="D157" s="13">
        <v>216.43166</v>
      </c>
      <c r="E157" s="10"/>
      <c r="F157" s="11">
        <f t="shared" si="12"/>
        <v>0.5259417509591907</v>
      </c>
      <c r="G157" s="12">
        <v>0.13681</v>
      </c>
      <c r="H157" s="12">
        <v>0.0026</v>
      </c>
      <c r="I157" s="12">
        <v>7.66226</v>
      </c>
      <c r="J157" s="12">
        <v>0.13523</v>
      </c>
      <c r="K157" s="12">
        <v>0.40611</v>
      </c>
      <c r="L157" s="12">
        <v>0.00371</v>
      </c>
      <c r="M157" s="12"/>
      <c r="N157" s="12">
        <v>2187</v>
      </c>
      <c r="O157" s="12">
        <v>18</v>
      </c>
      <c r="P157" s="12">
        <v>2192</v>
      </c>
      <c r="Q157" s="12">
        <v>16</v>
      </c>
      <c r="R157" s="12">
        <v>2197</v>
      </c>
      <c r="S157" s="12">
        <v>17</v>
      </c>
    </row>
    <row r="158" spans="1:19" ht="12.75">
      <c r="A158" s="8" t="s">
        <v>203</v>
      </c>
      <c r="B158" s="13">
        <v>155.42</v>
      </c>
      <c r="C158" s="13">
        <v>334.08</v>
      </c>
      <c r="D158" s="13">
        <v>154.05589999999998</v>
      </c>
      <c r="E158" s="10"/>
      <c r="F158" s="11">
        <f t="shared" si="12"/>
        <v>0.46521791187739464</v>
      </c>
      <c r="G158" s="12">
        <v>0.13756</v>
      </c>
      <c r="H158" s="12">
        <v>0.00263</v>
      </c>
      <c r="I158" s="12">
        <v>7.61239</v>
      </c>
      <c r="J158" s="12">
        <v>0.13549</v>
      </c>
      <c r="K158" s="12">
        <v>0.40127</v>
      </c>
      <c r="L158" s="12">
        <v>0.00368</v>
      </c>
      <c r="M158" s="12"/>
      <c r="N158" s="12">
        <v>2197</v>
      </c>
      <c r="O158" s="12">
        <v>18</v>
      </c>
      <c r="P158" s="12">
        <v>2186</v>
      </c>
      <c r="Q158" s="12">
        <v>16</v>
      </c>
      <c r="R158" s="12">
        <v>2175</v>
      </c>
      <c r="S158" s="12">
        <v>17</v>
      </c>
    </row>
    <row r="159" spans="1:19" ht="12.75">
      <c r="A159" s="8" t="s">
        <v>204</v>
      </c>
      <c r="B159" s="13">
        <v>122.47</v>
      </c>
      <c r="C159" s="13">
        <v>274.05</v>
      </c>
      <c r="D159" s="13">
        <v>127.05817</v>
      </c>
      <c r="E159" s="10"/>
      <c r="F159" s="11">
        <f t="shared" si="12"/>
        <v>0.44688925378580546</v>
      </c>
      <c r="G159" s="12">
        <v>0.13749</v>
      </c>
      <c r="H159" s="12">
        <v>0.00265</v>
      </c>
      <c r="I159" s="12">
        <v>7.68657</v>
      </c>
      <c r="J159" s="12">
        <v>0.13817</v>
      </c>
      <c r="K159" s="12">
        <v>0.40538</v>
      </c>
      <c r="L159" s="12">
        <v>0.00373</v>
      </c>
      <c r="M159" s="12"/>
      <c r="N159" s="12">
        <v>2196</v>
      </c>
      <c r="O159" s="12">
        <v>19</v>
      </c>
      <c r="P159" s="12">
        <v>2195</v>
      </c>
      <c r="Q159" s="12">
        <v>16</v>
      </c>
      <c r="R159" s="12">
        <v>2194</v>
      </c>
      <c r="S159" s="12">
        <v>17</v>
      </c>
    </row>
    <row r="160" spans="1:19" ht="12.75">
      <c r="A160" s="8" t="s">
        <v>205</v>
      </c>
      <c r="B160" s="13">
        <v>295.27</v>
      </c>
      <c r="C160" s="13">
        <v>521.68</v>
      </c>
      <c r="D160" s="13">
        <v>247.67383999999998</v>
      </c>
      <c r="E160" s="10"/>
      <c r="F160" s="11">
        <f t="shared" si="12"/>
        <v>0.5659983131421561</v>
      </c>
      <c r="G160" s="12">
        <v>0.1377</v>
      </c>
      <c r="H160" s="12">
        <v>0.00265</v>
      </c>
      <c r="I160" s="12">
        <v>7.69754</v>
      </c>
      <c r="J160" s="12">
        <v>0.13772</v>
      </c>
      <c r="K160" s="12">
        <v>0.40534</v>
      </c>
      <c r="L160" s="12">
        <v>0.00372</v>
      </c>
      <c r="M160" s="12"/>
      <c r="N160" s="12">
        <v>2198</v>
      </c>
      <c r="O160" s="12">
        <v>19</v>
      </c>
      <c r="P160" s="12">
        <v>2196</v>
      </c>
      <c r="Q160" s="12">
        <v>16</v>
      </c>
      <c r="R160" s="12">
        <v>2194</v>
      </c>
      <c r="S160" s="12">
        <v>17</v>
      </c>
    </row>
    <row r="161" spans="1:19" ht="12.75">
      <c r="A161" s="8" t="s">
        <v>206</v>
      </c>
      <c r="B161" s="13">
        <v>133.61</v>
      </c>
      <c r="C161" s="13">
        <v>290.09</v>
      </c>
      <c r="D161" s="13">
        <v>142.85481</v>
      </c>
      <c r="E161" s="10"/>
      <c r="F161" s="11">
        <f t="shared" si="12"/>
        <v>0.4605811989382606</v>
      </c>
      <c r="G161" s="12">
        <v>0.13715</v>
      </c>
      <c r="H161" s="12">
        <v>0.00266</v>
      </c>
      <c r="I161" s="12">
        <v>8.1492</v>
      </c>
      <c r="J161" s="12">
        <v>0.14733</v>
      </c>
      <c r="K161" s="12">
        <v>0.43083</v>
      </c>
      <c r="L161" s="12">
        <v>0.00397</v>
      </c>
      <c r="M161" s="12"/>
      <c r="N161" s="12">
        <v>2192</v>
      </c>
      <c r="O161" s="12">
        <v>19</v>
      </c>
      <c r="P161" s="12">
        <v>2248</v>
      </c>
      <c r="Q161" s="12">
        <v>16</v>
      </c>
      <c r="R161" s="12">
        <v>2309</v>
      </c>
      <c r="S161" s="12">
        <v>18</v>
      </c>
    </row>
    <row r="162" spans="1:19" ht="12.75">
      <c r="A162" s="8" t="s">
        <v>207</v>
      </c>
      <c r="B162" s="13">
        <v>279.45</v>
      </c>
      <c r="C162" s="13">
        <v>645.6</v>
      </c>
      <c r="D162" s="13">
        <v>296.19853</v>
      </c>
      <c r="E162" s="10"/>
      <c r="F162" s="11">
        <f t="shared" si="12"/>
        <v>0.4328531598513011</v>
      </c>
      <c r="G162" s="12">
        <v>0.13532</v>
      </c>
      <c r="H162" s="12">
        <v>0.00261</v>
      </c>
      <c r="I162" s="12">
        <v>7.53955</v>
      </c>
      <c r="J162" s="12">
        <v>0.13556</v>
      </c>
      <c r="K162" s="12">
        <v>0.40398</v>
      </c>
      <c r="L162" s="12">
        <v>0.00371</v>
      </c>
      <c r="M162" s="12"/>
      <c r="N162" s="12">
        <v>2168</v>
      </c>
      <c r="O162" s="12">
        <v>19</v>
      </c>
      <c r="P162" s="12">
        <v>2178</v>
      </c>
      <c r="Q162" s="12">
        <v>16</v>
      </c>
      <c r="R162" s="12">
        <v>2187</v>
      </c>
      <c r="S162" s="12">
        <v>17</v>
      </c>
    </row>
    <row r="163" spans="1:19" ht="12.75">
      <c r="A163" s="8" t="s">
        <v>208</v>
      </c>
      <c r="B163" s="13">
        <v>272.48</v>
      </c>
      <c r="C163" s="13">
        <v>534.14</v>
      </c>
      <c r="D163" s="13">
        <v>247.43134999999998</v>
      </c>
      <c r="E163" s="10"/>
      <c r="F163" s="11">
        <f t="shared" si="12"/>
        <v>0.5101284307484929</v>
      </c>
      <c r="G163" s="12">
        <v>0.13687</v>
      </c>
      <c r="H163" s="12">
        <v>0.00265</v>
      </c>
      <c r="I163" s="12">
        <v>7.56543</v>
      </c>
      <c r="J163" s="12">
        <v>0.1367</v>
      </c>
      <c r="K163" s="12">
        <v>0.40079</v>
      </c>
      <c r="L163" s="12">
        <v>0.00368</v>
      </c>
      <c r="M163" s="12"/>
      <c r="N163" s="12">
        <v>2188</v>
      </c>
      <c r="O163" s="12">
        <v>19</v>
      </c>
      <c r="P163" s="12">
        <v>2181</v>
      </c>
      <c r="Q163" s="12">
        <v>16</v>
      </c>
      <c r="R163" s="12">
        <v>2173</v>
      </c>
      <c r="S163" s="12">
        <v>17</v>
      </c>
    </row>
    <row r="164" spans="1:19" ht="12.75">
      <c r="A164" s="8" t="s">
        <v>209</v>
      </c>
      <c r="B164" s="13">
        <v>420.26</v>
      </c>
      <c r="C164" s="13">
        <v>689.49</v>
      </c>
      <c r="D164" s="13">
        <v>354.58919</v>
      </c>
      <c r="E164" s="10"/>
      <c r="F164" s="11">
        <f t="shared" si="12"/>
        <v>0.6095229807538906</v>
      </c>
      <c r="G164" s="12">
        <v>0.13778</v>
      </c>
      <c r="H164" s="12">
        <v>0.00268</v>
      </c>
      <c r="I164" s="12">
        <v>8.32055</v>
      </c>
      <c r="J164" s="12">
        <v>0.15061</v>
      </c>
      <c r="K164" s="12">
        <v>0.43787</v>
      </c>
      <c r="L164" s="12">
        <v>0.00402</v>
      </c>
      <c r="M164" s="12"/>
      <c r="N164" s="12">
        <v>2199</v>
      </c>
      <c r="O164" s="12">
        <v>19</v>
      </c>
      <c r="P164" s="12">
        <v>2267</v>
      </c>
      <c r="Q164" s="12">
        <v>16</v>
      </c>
      <c r="R164" s="12">
        <v>2341</v>
      </c>
      <c r="S164" s="12">
        <v>18</v>
      </c>
    </row>
    <row r="165" spans="1:19" ht="12.75">
      <c r="A165" s="8" t="s">
        <v>210</v>
      </c>
      <c r="B165" s="13">
        <v>377.48</v>
      </c>
      <c r="C165" s="13">
        <v>631.19</v>
      </c>
      <c r="D165" s="13">
        <v>300.90962</v>
      </c>
      <c r="E165" s="10"/>
      <c r="F165" s="11">
        <f t="shared" si="12"/>
        <v>0.5980449626895229</v>
      </c>
      <c r="G165" s="12">
        <v>0.13719</v>
      </c>
      <c r="H165" s="12">
        <v>0.00269</v>
      </c>
      <c r="I165" s="12">
        <v>7.64383</v>
      </c>
      <c r="J165" s="12">
        <v>0.13964</v>
      </c>
      <c r="K165" s="12">
        <v>0.40401</v>
      </c>
      <c r="L165" s="12">
        <v>0.00372</v>
      </c>
      <c r="M165" s="12"/>
      <c r="N165" s="12">
        <v>2192</v>
      </c>
      <c r="O165" s="12">
        <v>19</v>
      </c>
      <c r="P165" s="12">
        <v>2190</v>
      </c>
      <c r="Q165" s="12">
        <v>16</v>
      </c>
      <c r="R165" s="12">
        <v>2187</v>
      </c>
      <c r="S165" s="12">
        <v>17</v>
      </c>
    </row>
    <row r="166" spans="1:19" ht="12.75">
      <c r="A166" s="8" t="s">
        <v>211</v>
      </c>
      <c r="B166" s="13">
        <v>223.23</v>
      </c>
      <c r="C166" s="13">
        <v>544.79</v>
      </c>
      <c r="D166" s="13">
        <v>249.01648</v>
      </c>
      <c r="E166" s="10"/>
      <c r="F166" s="11">
        <f t="shared" si="12"/>
        <v>0.40975421722131466</v>
      </c>
      <c r="G166" s="12">
        <v>0.13638</v>
      </c>
      <c r="H166" s="12">
        <v>0.00268</v>
      </c>
      <c r="I166" s="12">
        <v>7.60895</v>
      </c>
      <c r="J166" s="12">
        <v>0.13976</v>
      </c>
      <c r="K166" s="12">
        <v>0.40454</v>
      </c>
      <c r="L166" s="12">
        <v>0.00373</v>
      </c>
      <c r="M166" s="12"/>
      <c r="N166" s="12">
        <v>2182</v>
      </c>
      <c r="O166" s="12">
        <v>19</v>
      </c>
      <c r="P166" s="12">
        <v>2186</v>
      </c>
      <c r="Q166" s="12">
        <v>16</v>
      </c>
      <c r="R166" s="12">
        <v>2190</v>
      </c>
      <c r="S166" s="12">
        <v>17</v>
      </c>
    </row>
    <row r="167" spans="1:19" ht="12.75">
      <c r="A167" s="8" t="s">
        <v>212</v>
      </c>
      <c r="B167" s="13">
        <v>520.37</v>
      </c>
      <c r="C167" s="13">
        <v>707.12</v>
      </c>
      <c r="D167" s="13">
        <v>365.30911000000003</v>
      </c>
      <c r="E167" s="10"/>
      <c r="F167" s="11">
        <f t="shared" si="12"/>
        <v>0.735900554361353</v>
      </c>
      <c r="G167" s="12">
        <v>0.1377</v>
      </c>
      <c r="H167" s="12">
        <v>0.00271</v>
      </c>
      <c r="I167" s="12">
        <v>8.09313</v>
      </c>
      <c r="J167" s="12">
        <v>0.14871</v>
      </c>
      <c r="K167" s="12">
        <v>0.42615</v>
      </c>
      <c r="L167" s="12">
        <v>0.00393</v>
      </c>
      <c r="M167" s="12"/>
      <c r="N167" s="12">
        <v>2198</v>
      </c>
      <c r="O167" s="12">
        <v>19</v>
      </c>
      <c r="P167" s="12">
        <v>2241</v>
      </c>
      <c r="Q167" s="12">
        <v>17</v>
      </c>
      <c r="R167" s="12">
        <v>2288</v>
      </c>
      <c r="S167" s="12">
        <v>18</v>
      </c>
    </row>
    <row r="168" spans="1:19" ht="12.75">
      <c r="A168" s="8" t="s">
        <v>213</v>
      </c>
      <c r="B168" s="13">
        <v>414.46</v>
      </c>
      <c r="C168" s="13">
        <v>686.31</v>
      </c>
      <c r="D168" s="13">
        <v>336.32613000000003</v>
      </c>
      <c r="E168" s="10"/>
      <c r="F168" s="11">
        <f t="shared" si="12"/>
        <v>0.6038961985108771</v>
      </c>
      <c r="G168" s="12">
        <v>0.13853</v>
      </c>
      <c r="H168" s="12">
        <v>0.00274</v>
      </c>
      <c r="I168" s="12">
        <v>7.91662</v>
      </c>
      <c r="J168" s="12">
        <v>0.14627</v>
      </c>
      <c r="K168" s="12">
        <v>0.41437</v>
      </c>
      <c r="L168" s="12">
        <v>0.00382</v>
      </c>
      <c r="M168" s="12"/>
      <c r="N168" s="12">
        <v>2209</v>
      </c>
      <c r="O168" s="12">
        <v>19</v>
      </c>
      <c r="P168" s="12">
        <v>2222</v>
      </c>
      <c r="Q168" s="12">
        <v>17</v>
      </c>
      <c r="R168" s="12">
        <v>2235</v>
      </c>
      <c r="S168" s="12">
        <v>17</v>
      </c>
    </row>
    <row r="169" spans="1:19" ht="12.75">
      <c r="A169" s="8" t="s">
        <v>214</v>
      </c>
      <c r="B169" s="13">
        <v>204.07</v>
      </c>
      <c r="C169" s="13">
        <v>337.05</v>
      </c>
      <c r="D169" s="13">
        <v>161.81689</v>
      </c>
      <c r="E169" s="10"/>
      <c r="F169" s="11">
        <f t="shared" si="12"/>
        <v>0.6054591306927755</v>
      </c>
      <c r="G169" s="12">
        <v>0.13745</v>
      </c>
      <c r="H169" s="12">
        <v>0.00274</v>
      </c>
      <c r="I169" s="12">
        <v>7.67474</v>
      </c>
      <c r="J169" s="12">
        <v>0.14325</v>
      </c>
      <c r="K169" s="12">
        <v>0.40488</v>
      </c>
      <c r="L169" s="12">
        <v>0.00376</v>
      </c>
      <c r="M169" s="12"/>
      <c r="N169" s="12">
        <v>2195</v>
      </c>
      <c r="O169" s="12">
        <v>20</v>
      </c>
      <c r="P169" s="12">
        <v>2194</v>
      </c>
      <c r="Q169" s="12">
        <v>17</v>
      </c>
      <c r="R169" s="12">
        <v>2191</v>
      </c>
      <c r="S169" s="12">
        <v>17</v>
      </c>
    </row>
    <row r="170" spans="1:19" ht="12.75">
      <c r="A170" s="8" t="s">
        <v>215</v>
      </c>
      <c r="B170" s="13">
        <v>151.69</v>
      </c>
      <c r="C170" s="13">
        <v>356.08</v>
      </c>
      <c r="D170" s="13">
        <v>171.27106999999998</v>
      </c>
      <c r="E170" s="10"/>
      <c r="F170" s="11">
        <f t="shared" si="12"/>
        <v>0.4259997753313862</v>
      </c>
      <c r="G170" s="12">
        <v>0.13632</v>
      </c>
      <c r="H170" s="12">
        <v>0.00273</v>
      </c>
      <c r="I170" s="12">
        <v>7.98366</v>
      </c>
      <c r="J170" s="12">
        <v>0.14963</v>
      </c>
      <c r="K170" s="12">
        <v>0.42464</v>
      </c>
      <c r="L170" s="12">
        <v>0.00395</v>
      </c>
      <c r="M170" s="12"/>
      <c r="N170" s="12">
        <v>2181</v>
      </c>
      <c r="O170" s="12">
        <v>20</v>
      </c>
      <c r="P170" s="12">
        <v>2229</v>
      </c>
      <c r="Q170" s="12">
        <v>17</v>
      </c>
      <c r="R170" s="12">
        <v>2282</v>
      </c>
      <c r="S170" s="12">
        <v>18</v>
      </c>
    </row>
    <row r="171" spans="1:19" ht="12.75">
      <c r="A171" s="8" t="s">
        <v>216</v>
      </c>
      <c r="B171" s="13">
        <v>206.92</v>
      </c>
      <c r="C171" s="13">
        <v>426.94</v>
      </c>
      <c r="D171" s="13">
        <v>199.58841</v>
      </c>
      <c r="E171" s="10"/>
      <c r="F171" s="11">
        <f t="shared" si="12"/>
        <v>0.4846582657984728</v>
      </c>
      <c r="G171" s="12">
        <v>0.13653</v>
      </c>
      <c r="H171" s="12">
        <v>0.00275</v>
      </c>
      <c r="I171" s="12">
        <v>7.63743</v>
      </c>
      <c r="J171" s="12">
        <v>0.14388</v>
      </c>
      <c r="K171" s="12">
        <v>0.4056</v>
      </c>
      <c r="L171" s="12">
        <v>0.00377</v>
      </c>
      <c r="M171" s="12"/>
      <c r="N171" s="12">
        <v>2184</v>
      </c>
      <c r="O171" s="12">
        <v>20</v>
      </c>
      <c r="P171" s="12">
        <v>2189</v>
      </c>
      <c r="Q171" s="12">
        <v>17</v>
      </c>
      <c r="R171" s="12">
        <v>2195</v>
      </c>
      <c r="S171" s="12">
        <v>17</v>
      </c>
    </row>
    <row r="172" spans="1:19" ht="12.75">
      <c r="A172" s="8" t="s">
        <v>217</v>
      </c>
      <c r="B172" s="13">
        <v>76.41</v>
      </c>
      <c r="C172" s="13">
        <v>168.16</v>
      </c>
      <c r="D172" s="13">
        <v>77.66176</v>
      </c>
      <c r="E172" s="10"/>
      <c r="F172" s="11">
        <f t="shared" si="12"/>
        <v>0.4543886774500476</v>
      </c>
      <c r="G172" s="12">
        <v>0.13702</v>
      </c>
      <c r="H172" s="12">
        <v>0.00282</v>
      </c>
      <c r="I172" s="12">
        <v>7.62602</v>
      </c>
      <c r="J172" s="12">
        <v>0.14719</v>
      </c>
      <c r="K172" s="12">
        <v>0.40355</v>
      </c>
      <c r="L172" s="12">
        <v>0.00381</v>
      </c>
      <c r="M172" s="12"/>
      <c r="N172" s="12">
        <v>2190</v>
      </c>
      <c r="O172" s="12">
        <v>21</v>
      </c>
      <c r="P172" s="12">
        <v>2188</v>
      </c>
      <c r="Q172" s="12">
        <v>17</v>
      </c>
      <c r="R172" s="12">
        <v>2185</v>
      </c>
      <c r="S172" s="12">
        <v>17</v>
      </c>
    </row>
    <row r="173" spans="1:19" ht="12.75">
      <c r="A173" s="8" t="s">
        <v>218</v>
      </c>
      <c r="B173" s="13">
        <v>176.66</v>
      </c>
      <c r="C173" s="13">
        <v>277.2</v>
      </c>
      <c r="D173" s="13">
        <v>129.39061</v>
      </c>
      <c r="E173" s="10"/>
      <c r="F173" s="11">
        <f t="shared" si="12"/>
        <v>0.6373015873015874</v>
      </c>
      <c r="G173" s="12">
        <v>0.13709</v>
      </c>
      <c r="H173" s="12">
        <v>0.0028</v>
      </c>
      <c r="I173" s="12">
        <v>7.37077</v>
      </c>
      <c r="J173" s="12">
        <v>0.1412</v>
      </c>
      <c r="K173" s="12">
        <v>0.38985</v>
      </c>
      <c r="L173" s="12">
        <v>0.00366</v>
      </c>
      <c r="M173" s="12"/>
      <c r="N173" s="12">
        <v>2191</v>
      </c>
      <c r="O173" s="12">
        <v>20</v>
      </c>
      <c r="P173" s="12">
        <v>2157</v>
      </c>
      <c r="Q173" s="12">
        <v>17</v>
      </c>
      <c r="R173" s="12">
        <v>2122</v>
      </c>
      <c r="S173" s="12">
        <v>17</v>
      </c>
    </row>
    <row r="174" spans="1:19" ht="12.75">
      <c r="A174" s="8" t="s">
        <v>219</v>
      </c>
      <c r="B174" s="13">
        <v>334.91</v>
      </c>
      <c r="C174" s="13">
        <v>762.1</v>
      </c>
      <c r="D174" s="13">
        <v>372.41778999999997</v>
      </c>
      <c r="E174" s="10"/>
      <c r="F174" s="11">
        <f t="shared" si="12"/>
        <v>0.4394567642041727</v>
      </c>
      <c r="G174" s="12">
        <v>0.13682</v>
      </c>
      <c r="H174" s="12">
        <v>0.00277</v>
      </c>
      <c r="I174" s="12">
        <v>8.1143</v>
      </c>
      <c r="J174" s="12">
        <v>0.15387</v>
      </c>
      <c r="K174" s="12">
        <v>0.43003</v>
      </c>
      <c r="L174" s="12">
        <v>0.004</v>
      </c>
      <c r="M174" s="12"/>
      <c r="N174" s="12">
        <v>2187</v>
      </c>
      <c r="O174" s="12">
        <v>20</v>
      </c>
      <c r="P174" s="12">
        <v>2244</v>
      </c>
      <c r="Q174" s="12">
        <v>17</v>
      </c>
      <c r="R174" s="12">
        <v>2306</v>
      </c>
      <c r="S174" s="12">
        <v>18</v>
      </c>
    </row>
    <row r="175" spans="1:19" ht="12.75">
      <c r="A175" s="8" t="s">
        <v>220</v>
      </c>
      <c r="B175" s="13">
        <v>61.36</v>
      </c>
      <c r="C175" s="13">
        <v>153.92</v>
      </c>
      <c r="D175" s="13">
        <v>68.55384</v>
      </c>
      <c r="E175" s="10"/>
      <c r="F175" s="11">
        <f t="shared" si="12"/>
        <v>0.3986486486486487</v>
      </c>
      <c r="G175" s="12">
        <v>0.13453</v>
      </c>
      <c r="H175" s="12">
        <v>0.00315</v>
      </c>
      <c r="I175" s="12">
        <v>7.26337</v>
      </c>
      <c r="J175" s="12">
        <v>0.15488</v>
      </c>
      <c r="K175" s="12">
        <v>0.39158</v>
      </c>
      <c r="L175" s="12">
        <v>0.00375</v>
      </c>
      <c r="M175" s="12"/>
      <c r="N175" s="12">
        <v>2158</v>
      </c>
      <c r="O175" s="12">
        <v>42</v>
      </c>
      <c r="P175" s="12">
        <v>2144</v>
      </c>
      <c r="Q175" s="12">
        <v>19</v>
      </c>
      <c r="R175" s="12">
        <v>2130</v>
      </c>
      <c r="S175" s="12">
        <v>17</v>
      </c>
    </row>
    <row r="176" spans="1:19" ht="12.75">
      <c r="A176" s="8" t="s">
        <v>221</v>
      </c>
      <c r="B176" s="13">
        <v>322.66</v>
      </c>
      <c r="C176" s="13">
        <v>539.84</v>
      </c>
      <c r="D176" s="13">
        <v>274.27531999999997</v>
      </c>
      <c r="E176" s="10"/>
      <c r="F176" s="11">
        <f t="shared" si="12"/>
        <v>0.5976956135151156</v>
      </c>
      <c r="G176" s="12">
        <v>0.13628</v>
      </c>
      <c r="H176" s="12">
        <v>0.00278</v>
      </c>
      <c r="I176" s="12">
        <v>8.13357</v>
      </c>
      <c r="J176" s="12">
        <v>0.15563</v>
      </c>
      <c r="K176" s="12">
        <v>0.43274</v>
      </c>
      <c r="L176" s="12">
        <v>0.00404</v>
      </c>
      <c r="M176" s="12"/>
      <c r="N176" s="12">
        <v>2180</v>
      </c>
      <c r="O176" s="12">
        <v>20</v>
      </c>
      <c r="P176" s="12">
        <v>2246</v>
      </c>
      <c r="Q176" s="12">
        <v>17</v>
      </c>
      <c r="R176" s="12">
        <v>2318</v>
      </c>
      <c r="S176" s="12">
        <v>18</v>
      </c>
    </row>
    <row r="177" spans="1:19" ht="12.75">
      <c r="A177" s="8" t="s">
        <v>222</v>
      </c>
      <c r="B177" s="13">
        <v>103.18</v>
      </c>
      <c r="C177" s="13">
        <v>207.01</v>
      </c>
      <c r="D177" s="13">
        <v>95.14412000000002</v>
      </c>
      <c r="E177" s="10"/>
      <c r="F177" s="11">
        <f t="shared" si="12"/>
        <v>0.49843002753490173</v>
      </c>
      <c r="G177" s="12">
        <v>0.13515</v>
      </c>
      <c r="H177" s="12">
        <v>0.00329</v>
      </c>
      <c r="I177" s="12">
        <v>7.33614</v>
      </c>
      <c r="J177" s="12">
        <v>0.16402</v>
      </c>
      <c r="K177" s="12">
        <v>0.39368</v>
      </c>
      <c r="L177" s="12">
        <v>0.00382</v>
      </c>
      <c r="M177" s="12"/>
      <c r="N177" s="12">
        <v>2166</v>
      </c>
      <c r="O177" s="12">
        <v>43</v>
      </c>
      <c r="P177" s="12">
        <v>2153</v>
      </c>
      <c r="Q177" s="12">
        <v>20</v>
      </c>
      <c r="R177" s="12">
        <v>2140</v>
      </c>
      <c r="S177" s="12">
        <v>18</v>
      </c>
    </row>
    <row r="178" spans="1:19" ht="12.75">
      <c r="A178" s="64" t="s">
        <v>223</v>
      </c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</row>
    <row r="179" spans="1:19" ht="12.75">
      <c r="A179" s="8" t="s">
        <v>224</v>
      </c>
      <c r="B179" s="13">
        <v>147.23</v>
      </c>
      <c r="C179" s="13">
        <v>336.36</v>
      </c>
      <c r="D179" s="13">
        <v>156.60267000000002</v>
      </c>
      <c r="E179" s="10"/>
      <c r="F179" s="11">
        <f t="shared" si="12"/>
        <v>0.43771554287073366</v>
      </c>
      <c r="G179" s="12">
        <v>0.13346</v>
      </c>
      <c r="H179" s="12">
        <v>0.00223</v>
      </c>
      <c r="I179" s="12">
        <v>7.57395</v>
      </c>
      <c r="J179" s="12">
        <v>0.11609</v>
      </c>
      <c r="K179" s="12">
        <v>0.4115</v>
      </c>
      <c r="L179" s="12">
        <v>0.00364</v>
      </c>
      <c r="M179" s="12"/>
      <c r="N179" s="12">
        <v>2144</v>
      </c>
      <c r="O179" s="12">
        <v>15</v>
      </c>
      <c r="P179" s="12">
        <v>2182</v>
      </c>
      <c r="Q179" s="12">
        <v>14</v>
      </c>
      <c r="R179" s="12">
        <v>2222</v>
      </c>
      <c r="S179" s="12">
        <v>17</v>
      </c>
    </row>
    <row r="180" spans="1:19" ht="12.75">
      <c r="A180" s="8" t="s">
        <v>225</v>
      </c>
      <c r="B180" s="13">
        <v>101.15</v>
      </c>
      <c r="C180" s="13">
        <v>218.78</v>
      </c>
      <c r="D180" s="13">
        <v>100.02725999999998</v>
      </c>
      <c r="E180" s="10"/>
      <c r="F180" s="11">
        <f t="shared" si="12"/>
        <v>0.4623365938385593</v>
      </c>
      <c r="G180" s="12">
        <v>0.13621</v>
      </c>
      <c r="H180" s="12">
        <v>0.00231</v>
      </c>
      <c r="I180" s="12">
        <v>7.50819</v>
      </c>
      <c r="J180" s="12">
        <v>0.11677</v>
      </c>
      <c r="K180" s="12">
        <v>0.39968</v>
      </c>
      <c r="L180" s="12">
        <v>0.00355</v>
      </c>
      <c r="M180" s="12"/>
      <c r="N180" s="12">
        <v>2180</v>
      </c>
      <c r="O180" s="12">
        <v>15</v>
      </c>
      <c r="P180" s="12">
        <v>2174</v>
      </c>
      <c r="Q180" s="12">
        <v>14</v>
      </c>
      <c r="R180" s="12">
        <v>2168</v>
      </c>
      <c r="S180" s="12">
        <v>16</v>
      </c>
    </row>
    <row r="181" spans="1:19" ht="12.75">
      <c r="A181" s="8" t="s">
        <v>226</v>
      </c>
      <c r="B181" s="13">
        <v>96.31</v>
      </c>
      <c r="C181" s="13">
        <v>227.65</v>
      </c>
      <c r="D181" s="13">
        <v>105.14323999999999</v>
      </c>
      <c r="E181" s="10"/>
      <c r="F181" s="11">
        <f t="shared" si="12"/>
        <v>0.4230617175488689</v>
      </c>
      <c r="G181" s="12">
        <v>0.13733</v>
      </c>
      <c r="H181" s="12">
        <v>0.00237</v>
      </c>
      <c r="I181" s="12">
        <v>7.67984</v>
      </c>
      <c r="J181" s="12">
        <v>0.12191</v>
      </c>
      <c r="K181" s="12">
        <v>0.40549</v>
      </c>
      <c r="L181" s="12">
        <v>0.00364</v>
      </c>
      <c r="M181" s="12"/>
      <c r="N181" s="12">
        <v>2194</v>
      </c>
      <c r="O181" s="12">
        <v>16</v>
      </c>
      <c r="P181" s="12">
        <v>2194</v>
      </c>
      <c r="Q181" s="12">
        <v>14</v>
      </c>
      <c r="R181" s="12">
        <v>2194</v>
      </c>
      <c r="S181" s="12">
        <v>17</v>
      </c>
    </row>
    <row r="182" spans="1:19" ht="12.75">
      <c r="A182" s="8" t="s">
        <v>227</v>
      </c>
      <c r="B182" s="13">
        <v>133.85</v>
      </c>
      <c r="C182" s="13">
        <v>263.88</v>
      </c>
      <c r="D182" s="13">
        <v>123.10292</v>
      </c>
      <c r="E182" s="10"/>
      <c r="F182" s="11">
        <f t="shared" si="12"/>
        <v>0.5072381385478247</v>
      </c>
      <c r="G182" s="12">
        <v>0.13637</v>
      </c>
      <c r="H182" s="12">
        <v>0.00232</v>
      </c>
      <c r="I182" s="12">
        <v>7.56984</v>
      </c>
      <c r="J182" s="12">
        <v>0.1181</v>
      </c>
      <c r="K182" s="12">
        <v>0.40249</v>
      </c>
      <c r="L182" s="12">
        <v>0.00358</v>
      </c>
      <c r="M182" s="12"/>
      <c r="N182" s="12">
        <v>2182</v>
      </c>
      <c r="O182" s="12">
        <v>15</v>
      </c>
      <c r="P182" s="12">
        <v>2181</v>
      </c>
      <c r="Q182" s="12">
        <v>14</v>
      </c>
      <c r="R182" s="12">
        <v>2180</v>
      </c>
      <c r="S182" s="12">
        <v>16</v>
      </c>
    </row>
    <row r="183" spans="1:19" ht="12.75">
      <c r="A183" s="8" t="s">
        <v>228</v>
      </c>
      <c r="B183" s="13">
        <v>80.38</v>
      </c>
      <c r="C183" s="13">
        <v>190.89</v>
      </c>
      <c r="D183" s="13">
        <v>87.20723</v>
      </c>
      <c r="E183" s="10"/>
      <c r="F183" s="11">
        <f t="shared" si="12"/>
        <v>0.4210802032584211</v>
      </c>
      <c r="G183" s="12">
        <v>0.13531</v>
      </c>
      <c r="H183" s="12">
        <v>0.00233</v>
      </c>
      <c r="I183" s="12">
        <v>7.5007</v>
      </c>
      <c r="J183" s="12">
        <v>0.11878</v>
      </c>
      <c r="K183" s="12">
        <v>0.40195</v>
      </c>
      <c r="L183" s="12">
        <v>0.0036</v>
      </c>
      <c r="M183" s="12"/>
      <c r="N183" s="12">
        <v>2168</v>
      </c>
      <c r="O183" s="12">
        <v>16</v>
      </c>
      <c r="P183" s="12">
        <v>2173</v>
      </c>
      <c r="Q183" s="12">
        <v>14</v>
      </c>
      <c r="R183" s="12">
        <v>2178</v>
      </c>
      <c r="S183" s="12">
        <v>17</v>
      </c>
    </row>
    <row r="184" spans="1:19" ht="12.75">
      <c r="A184" s="8" t="s">
        <v>229</v>
      </c>
      <c r="B184" s="13">
        <v>81.05</v>
      </c>
      <c r="C184" s="13">
        <v>185.02</v>
      </c>
      <c r="D184" s="13">
        <v>83.79234999999998</v>
      </c>
      <c r="E184" s="10"/>
      <c r="F184" s="11">
        <f t="shared" si="12"/>
        <v>0.4380607501891687</v>
      </c>
      <c r="G184" s="12">
        <v>0.13716</v>
      </c>
      <c r="H184" s="12">
        <v>0.00236</v>
      </c>
      <c r="I184" s="12">
        <v>7.49739</v>
      </c>
      <c r="J184" s="12">
        <v>0.11881</v>
      </c>
      <c r="K184" s="12">
        <v>0.39636</v>
      </c>
      <c r="L184" s="12">
        <v>0.00355</v>
      </c>
      <c r="M184" s="12"/>
      <c r="N184" s="12">
        <v>2192</v>
      </c>
      <c r="O184" s="12">
        <v>15</v>
      </c>
      <c r="P184" s="12">
        <v>2173</v>
      </c>
      <c r="Q184" s="12">
        <v>14</v>
      </c>
      <c r="R184" s="12">
        <v>2152</v>
      </c>
      <c r="S184" s="12">
        <v>16</v>
      </c>
    </row>
    <row r="185" spans="1:19" ht="12.75">
      <c r="A185" s="8" t="s">
        <v>230</v>
      </c>
      <c r="B185" s="13">
        <v>89.11</v>
      </c>
      <c r="C185" s="13">
        <v>215.82</v>
      </c>
      <c r="D185" s="13">
        <v>96.64471999999999</v>
      </c>
      <c r="E185" s="10"/>
      <c r="F185" s="11">
        <f t="shared" si="12"/>
        <v>0.4128903716059679</v>
      </c>
      <c r="G185" s="12">
        <v>0.1354</v>
      </c>
      <c r="H185" s="12">
        <v>0.00233</v>
      </c>
      <c r="I185" s="12">
        <v>7.37282</v>
      </c>
      <c r="J185" s="12">
        <v>0.11671</v>
      </c>
      <c r="K185" s="12">
        <v>0.39483</v>
      </c>
      <c r="L185" s="12">
        <v>0.00352</v>
      </c>
      <c r="M185" s="12"/>
      <c r="N185" s="12">
        <v>2169</v>
      </c>
      <c r="O185" s="12">
        <v>16</v>
      </c>
      <c r="P185" s="12">
        <v>2158</v>
      </c>
      <c r="Q185" s="12">
        <v>14</v>
      </c>
      <c r="R185" s="12">
        <v>2145</v>
      </c>
      <c r="S185" s="12">
        <v>16</v>
      </c>
    </row>
    <row r="186" spans="1:19" ht="12.75">
      <c r="A186" s="8" t="s">
        <v>231</v>
      </c>
      <c r="B186" s="13">
        <v>138.2</v>
      </c>
      <c r="C186" s="13">
        <v>475.25</v>
      </c>
      <c r="D186" s="13">
        <v>209.56006999999997</v>
      </c>
      <c r="E186" s="10"/>
      <c r="F186" s="11">
        <f t="shared" si="12"/>
        <v>0.29079431877958967</v>
      </c>
      <c r="G186" s="12">
        <v>0.13172</v>
      </c>
      <c r="H186" s="12">
        <v>0.00225</v>
      </c>
      <c r="I186" s="12">
        <v>7.31979</v>
      </c>
      <c r="J186" s="12">
        <v>0.11479</v>
      </c>
      <c r="K186" s="12">
        <v>0.40294</v>
      </c>
      <c r="L186" s="12">
        <v>0.00357</v>
      </c>
      <c r="M186" s="12"/>
      <c r="N186" s="12">
        <v>2121</v>
      </c>
      <c r="O186" s="12">
        <v>15</v>
      </c>
      <c r="P186" s="12">
        <v>2151</v>
      </c>
      <c r="Q186" s="12">
        <v>14</v>
      </c>
      <c r="R186" s="12">
        <v>2183</v>
      </c>
      <c r="S186" s="12">
        <v>16</v>
      </c>
    </row>
    <row r="187" spans="1:19" ht="12.75">
      <c r="A187" s="8" t="s">
        <v>232</v>
      </c>
      <c r="B187" s="13">
        <v>146.99</v>
      </c>
      <c r="C187" s="13">
        <v>394.34</v>
      </c>
      <c r="D187" s="13">
        <v>185.73964999999998</v>
      </c>
      <c r="E187" s="10"/>
      <c r="F187" s="11">
        <f t="shared" si="12"/>
        <v>0.37274940406755597</v>
      </c>
      <c r="G187" s="12">
        <v>0.13584</v>
      </c>
      <c r="H187" s="12">
        <v>0.00233</v>
      </c>
      <c r="I187" s="12">
        <v>7.87996</v>
      </c>
      <c r="J187" s="12">
        <v>0.12402</v>
      </c>
      <c r="K187" s="12">
        <v>0.42064</v>
      </c>
      <c r="L187" s="12">
        <v>0.00373</v>
      </c>
      <c r="M187" s="12"/>
      <c r="N187" s="12">
        <v>2175</v>
      </c>
      <c r="O187" s="12">
        <v>15</v>
      </c>
      <c r="P187" s="12">
        <v>2217</v>
      </c>
      <c r="Q187" s="12">
        <v>14</v>
      </c>
      <c r="R187" s="12">
        <v>2263</v>
      </c>
      <c r="S187" s="12">
        <v>17</v>
      </c>
    </row>
    <row r="188" spans="1:19" ht="12.75">
      <c r="A188" s="8" t="s">
        <v>233</v>
      </c>
      <c r="B188" s="13">
        <v>222.37</v>
      </c>
      <c r="C188" s="13">
        <v>708.7</v>
      </c>
      <c r="D188" s="13">
        <v>308.34631</v>
      </c>
      <c r="E188" s="10"/>
      <c r="F188" s="11">
        <f t="shared" si="12"/>
        <v>0.31377169465218</v>
      </c>
      <c r="G188" s="12">
        <v>0.13572</v>
      </c>
      <c r="H188" s="12">
        <v>0.00233</v>
      </c>
      <c r="I188" s="12">
        <v>7.38297</v>
      </c>
      <c r="J188" s="12">
        <v>0.1166</v>
      </c>
      <c r="K188" s="12">
        <v>0.39445</v>
      </c>
      <c r="L188" s="12">
        <v>0.0035</v>
      </c>
      <c r="M188" s="12"/>
      <c r="N188" s="12">
        <v>2173</v>
      </c>
      <c r="O188" s="12">
        <v>16</v>
      </c>
      <c r="P188" s="12">
        <v>2159</v>
      </c>
      <c r="Q188" s="12">
        <v>14</v>
      </c>
      <c r="R188" s="12">
        <v>2143</v>
      </c>
      <c r="S188" s="12">
        <v>16</v>
      </c>
    </row>
    <row r="189" spans="1:19" ht="12.75">
      <c r="A189" s="8" t="s">
        <v>234</v>
      </c>
      <c r="B189" s="13">
        <v>124.15</v>
      </c>
      <c r="C189" s="13">
        <v>246.55</v>
      </c>
      <c r="D189" s="13">
        <v>114.84796999999999</v>
      </c>
      <c r="E189" s="10"/>
      <c r="F189" s="11">
        <f t="shared" si="12"/>
        <v>0.5035489758669641</v>
      </c>
      <c r="G189" s="12">
        <v>0.13719</v>
      </c>
      <c r="H189" s="12">
        <v>0.00239</v>
      </c>
      <c r="I189" s="12">
        <v>7.60532</v>
      </c>
      <c r="J189" s="12">
        <v>0.122</v>
      </c>
      <c r="K189" s="12">
        <v>0.40197</v>
      </c>
      <c r="L189" s="12">
        <v>0.0036</v>
      </c>
      <c r="M189" s="12"/>
      <c r="N189" s="12">
        <v>2192</v>
      </c>
      <c r="O189" s="12">
        <v>16</v>
      </c>
      <c r="P189" s="12">
        <v>2185</v>
      </c>
      <c r="Q189" s="12">
        <v>14</v>
      </c>
      <c r="R189" s="12">
        <v>2178</v>
      </c>
      <c r="S189" s="12">
        <v>17</v>
      </c>
    </row>
    <row r="190" spans="1:19" ht="12.75">
      <c r="A190" s="8" t="s">
        <v>235</v>
      </c>
      <c r="B190" s="13">
        <v>72.51</v>
      </c>
      <c r="C190" s="13">
        <v>172.77</v>
      </c>
      <c r="D190" s="13">
        <v>78.00635</v>
      </c>
      <c r="E190" s="10"/>
      <c r="F190" s="11">
        <f t="shared" si="12"/>
        <v>0.4196909185622504</v>
      </c>
      <c r="G190" s="12">
        <v>0.13759</v>
      </c>
      <c r="H190" s="12">
        <v>0.00242</v>
      </c>
      <c r="I190" s="12">
        <v>7.51831</v>
      </c>
      <c r="J190" s="12">
        <v>0.12206</v>
      </c>
      <c r="K190" s="12">
        <v>0.39621</v>
      </c>
      <c r="L190" s="12">
        <v>0.00356</v>
      </c>
      <c r="M190" s="12"/>
      <c r="N190" s="12">
        <v>2197</v>
      </c>
      <c r="O190" s="12">
        <v>16</v>
      </c>
      <c r="P190" s="12">
        <v>2175</v>
      </c>
      <c r="Q190" s="12">
        <v>15</v>
      </c>
      <c r="R190" s="12">
        <v>2152</v>
      </c>
      <c r="S190" s="12">
        <v>16</v>
      </c>
    </row>
    <row r="191" spans="1:19" ht="12.75">
      <c r="A191" s="8" t="s">
        <v>236</v>
      </c>
      <c r="B191" s="13">
        <v>95.1</v>
      </c>
      <c r="C191" s="13">
        <v>224.84</v>
      </c>
      <c r="D191" s="13">
        <v>103.60263</v>
      </c>
      <c r="E191" s="10"/>
      <c r="F191" s="11">
        <f t="shared" si="12"/>
        <v>0.4229674435153887</v>
      </c>
      <c r="G191" s="12">
        <v>0.13551</v>
      </c>
      <c r="H191" s="12">
        <v>0.00239</v>
      </c>
      <c r="I191" s="12">
        <v>7.58643</v>
      </c>
      <c r="J191" s="12">
        <v>0.12355</v>
      </c>
      <c r="K191" s="12">
        <v>0.40594</v>
      </c>
      <c r="L191" s="12">
        <v>0.00365</v>
      </c>
      <c r="M191" s="12"/>
      <c r="N191" s="12">
        <v>2171</v>
      </c>
      <c r="O191" s="12">
        <v>16</v>
      </c>
      <c r="P191" s="12">
        <v>2183</v>
      </c>
      <c r="Q191" s="12">
        <v>15</v>
      </c>
      <c r="R191" s="12">
        <v>2196</v>
      </c>
      <c r="S191" s="12">
        <v>17</v>
      </c>
    </row>
    <row r="192" spans="1:19" ht="12.75">
      <c r="A192" s="8" t="s">
        <v>237</v>
      </c>
      <c r="B192" s="13">
        <v>119.7</v>
      </c>
      <c r="C192" s="13">
        <v>245.86</v>
      </c>
      <c r="D192" s="13">
        <v>113.85622</v>
      </c>
      <c r="E192" s="10"/>
      <c r="F192" s="11">
        <f t="shared" si="12"/>
        <v>0.4868624420401855</v>
      </c>
      <c r="G192" s="12">
        <v>0.13562</v>
      </c>
      <c r="H192" s="12">
        <v>0.00241</v>
      </c>
      <c r="I192" s="12">
        <v>7.5225</v>
      </c>
      <c r="J192" s="12">
        <v>0.12323</v>
      </c>
      <c r="K192" s="12">
        <v>0.40219</v>
      </c>
      <c r="L192" s="12">
        <v>0.00361</v>
      </c>
      <c r="M192" s="12"/>
      <c r="N192" s="12">
        <v>2172</v>
      </c>
      <c r="O192" s="12">
        <v>16</v>
      </c>
      <c r="P192" s="12">
        <v>2176</v>
      </c>
      <c r="Q192" s="12">
        <v>15</v>
      </c>
      <c r="R192" s="12">
        <v>2179</v>
      </c>
      <c r="S192" s="12">
        <v>17</v>
      </c>
    </row>
    <row r="193" spans="1:19" ht="12.75">
      <c r="A193" s="8" t="s">
        <v>238</v>
      </c>
      <c r="B193" s="13">
        <v>153.83</v>
      </c>
      <c r="C193" s="13">
        <v>334.78</v>
      </c>
      <c r="D193" s="13">
        <v>160.02768999999998</v>
      </c>
      <c r="E193" s="10"/>
      <c r="F193" s="11">
        <f t="shared" si="12"/>
        <v>0.4594957882788698</v>
      </c>
      <c r="G193" s="12">
        <v>0.13752</v>
      </c>
      <c r="H193" s="12">
        <v>0.00244</v>
      </c>
      <c r="I193" s="12">
        <v>7.92098</v>
      </c>
      <c r="J193" s="12">
        <v>0.12985</v>
      </c>
      <c r="K193" s="12">
        <v>0.41764</v>
      </c>
      <c r="L193" s="12">
        <v>0.00375</v>
      </c>
      <c r="M193" s="12"/>
      <c r="N193" s="12">
        <v>2196</v>
      </c>
      <c r="O193" s="12">
        <v>16</v>
      </c>
      <c r="P193" s="12">
        <v>2222</v>
      </c>
      <c r="Q193" s="12">
        <v>15</v>
      </c>
      <c r="R193" s="12">
        <v>2250</v>
      </c>
      <c r="S193" s="12">
        <v>17</v>
      </c>
    </row>
    <row r="194" spans="1:19" ht="12.75">
      <c r="A194" s="8" t="s">
        <v>239</v>
      </c>
      <c r="B194" s="13">
        <v>156.76</v>
      </c>
      <c r="C194" s="13">
        <v>227.66</v>
      </c>
      <c r="D194" s="13">
        <v>109.93708</v>
      </c>
      <c r="E194" s="10"/>
      <c r="F194" s="11">
        <f t="shared" si="12"/>
        <v>0.6885706755688307</v>
      </c>
      <c r="G194" s="12">
        <v>0.13473</v>
      </c>
      <c r="H194" s="12">
        <v>0.00243</v>
      </c>
      <c r="I194" s="12">
        <v>7.46587</v>
      </c>
      <c r="J194" s="12">
        <v>0.12447</v>
      </c>
      <c r="K194" s="12">
        <v>0.4018</v>
      </c>
      <c r="L194" s="12">
        <v>0.00363</v>
      </c>
      <c r="M194" s="12"/>
      <c r="N194" s="12">
        <v>2161</v>
      </c>
      <c r="O194" s="12">
        <v>17</v>
      </c>
      <c r="P194" s="12">
        <v>2169</v>
      </c>
      <c r="Q194" s="12">
        <v>15</v>
      </c>
      <c r="R194" s="12">
        <v>2177</v>
      </c>
      <c r="S194" s="12">
        <v>17</v>
      </c>
    </row>
    <row r="195" spans="1:19" ht="12.75">
      <c r="A195" s="8" t="s">
        <v>240</v>
      </c>
      <c r="B195" s="13">
        <v>95.19</v>
      </c>
      <c r="C195" s="13">
        <v>197.5</v>
      </c>
      <c r="D195" s="13">
        <v>94.61686999999999</v>
      </c>
      <c r="E195" s="10"/>
      <c r="F195" s="11">
        <f t="shared" si="12"/>
        <v>0.4819746835443038</v>
      </c>
      <c r="G195" s="12">
        <v>0.13725</v>
      </c>
      <c r="H195" s="12">
        <v>0.00251</v>
      </c>
      <c r="I195" s="12">
        <v>7.87785</v>
      </c>
      <c r="J195" s="12">
        <v>0.13367</v>
      </c>
      <c r="K195" s="12">
        <v>0.41618</v>
      </c>
      <c r="L195" s="12">
        <v>0.00379</v>
      </c>
      <c r="M195" s="12"/>
      <c r="N195" s="12">
        <v>2193</v>
      </c>
      <c r="O195" s="12">
        <v>17</v>
      </c>
      <c r="P195" s="12">
        <v>2217</v>
      </c>
      <c r="Q195" s="12">
        <v>15</v>
      </c>
      <c r="R195" s="12">
        <v>2243</v>
      </c>
      <c r="S195" s="12">
        <v>17</v>
      </c>
    </row>
    <row r="196" spans="1:19" ht="12.75">
      <c r="A196" s="8" t="s">
        <v>241</v>
      </c>
      <c r="B196" s="13">
        <v>104.87</v>
      </c>
      <c r="C196" s="13">
        <v>229.52</v>
      </c>
      <c r="D196" s="13">
        <v>105.68711</v>
      </c>
      <c r="E196" s="10"/>
      <c r="F196" s="11">
        <f t="shared" si="12"/>
        <v>0.4569100731962356</v>
      </c>
      <c r="G196" s="12">
        <v>0.13774</v>
      </c>
      <c r="H196" s="12">
        <v>0.00255</v>
      </c>
      <c r="I196" s="12">
        <v>7.61656</v>
      </c>
      <c r="J196" s="12">
        <v>0.13051</v>
      </c>
      <c r="K196" s="12">
        <v>0.40096</v>
      </c>
      <c r="L196" s="12">
        <v>0.00367</v>
      </c>
      <c r="M196" s="12"/>
      <c r="N196" s="12">
        <v>2199</v>
      </c>
      <c r="O196" s="12">
        <v>17</v>
      </c>
      <c r="P196" s="12">
        <v>2187</v>
      </c>
      <c r="Q196" s="12">
        <v>15</v>
      </c>
      <c r="R196" s="12">
        <v>2173</v>
      </c>
      <c r="S196" s="12">
        <v>17</v>
      </c>
    </row>
    <row r="197" spans="1:19" ht="12.75">
      <c r="A197" s="8" t="s">
        <v>242</v>
      </c>
      <c r="B197" s="13">
        <v>165.53</v>
      </c>
      <c r="C197" s="13">
        <v>294.05</v>
      </c>
      <c r="D197" s="13">
        <v>137.74498</v>
      </c>
      <c r="E197" s="10"/>
      <c r="F197" s="11">
        <f t="shared" si="12"/>
        <v>0.562931474239075</v>
      </c>
      <c r="G197" s="12">
        <v>0.13581</v>
      </c>
      <c r="H197" s="12">
        <v>0.00247</v>
      </c>
      <c r="I197" s="12">
        <v>7.50689</v>
      </c>
      <c r="J197" s="12">
        <v>0.12658</v>
      </c>
      <c r="K197" s="12">
        <v>0.40081</v>
      </c>
      <c r="L197" s="12">
        <v>0.00362</v>
      </c>
      <c r="M197" s="12"/>
      <c r="N197" s="12">
        <v>2174</v>
      </c>
      <c r="O197" s="12">
        <v>17</v>
      </c>
      <c r="P197" s="12">
        <v>2174</v>
      </c>
      <c r="Q197" s="12">
        <v>15</v>
      </c>
      <c r="R197" s="12">
        <v>2173</v>
      </c>
      <c r="S197" s="12">
        <v>17</v>
      </c>
    </row>
    <row r="198" spans="1:19" ht="12.75">
      <c r="A198" s="8" t="s">
        <v>243</v>
      </c>
      <c r="B198" s="13">
        <v>179.16</v>
      </c>
      <c r="C198" s="13">
        <v>274.93</v>
      </c>
      <c r="D198" s="13">
        <v>131.62762999999998</v>
      </c>
      <c r="E198" s="10"/>
      <c r="F198" s="11">
        <f t="shared" si="12"/>
        <v>0.6516567853635471</v>
      </c>
      <c r="G198" s="12">
        <v>0.13686</v>
      </c>
      <c r="H198" s="12">
        <v>0.0025</v>
      </c>
      <c r="I198" s="12">
        <v>7.55681</v>
      </c>
      <c r="J198" s="12">
        <v>0.12814</v>
      </c>
      <c r="K198" s="12">
        <v>0.40036</v>
      </c>
      <c r="L198" s="12">
        <v>0.00363</v>
      </c>
      <c r="M198" s="12"/>
      <c r="N198" s="12">
        <v>2188</v>
      </c>
      <c r="O198" s="12">
        <v>17</v>
      </c>
      <c r="P198" s="12">
        <v>2180</v>
      </c>
      <c r="Q198" s="12">
        <v>15</v>
      </c>
      <c r="R198" s="12">
        <v>2171</v>
      </c>
      <c r="S198" s="12">
        <v>17</v>
      </c>
    </row>
    <row r="199" spans="1:19" ht="12.75">
      <c r="A199" s="8" t="s">
        <v>244</v>
      </c>
      <c r="B199" s="13">
        <v>82.81</v>
      </c>
      <c r="C199" s="13">
        <v>172.7</v>
      </c>
      <c r="D199" s="13">
        <v>81.7799</v>
      </c>
      <c r="E199" s="10"/>
      <c r="F199" s="11">
        <f t="shared" si="12"/>
        <v>0.4795020266357846</v>
      </c>
      <c r="G199" s="12">
        <v>0.13802</v>
      </c>
      <c r="H199" s="12">
        <v>0.00256</v>
      </c>
      <c r="I199" s="12">
        <v>7.82452</v>
      </c>
      <c r="J199" s="12">
        <v>0.13459</v>
      </c>
      <c r="K199" s="12">
        <v>0.41107</v>
      </c>
      <c r="L199" s="12">
        <v>0.00376</v>
      </c>
      <c r="M199" s="12"/>
      <c r="N199" s="12">
        <v>2203</v>
      </c>
      <c r="O199" s="12">
        <v>17</v>
      </c>
      <c r="P199" s="12">
        <v>2211</v>
      </c>
      <c r="Q199" s="12">
        <v>15</v>
      </c>
      <c r="R199" s="12">
        <v>2220</v>
      </c>
      <c r="S199" s="12">
        <v>17</v>
      </c>
    </row>
    <row r="200" spans="1:19" ht="12.75">
      <c r="A200" s="8" t="s">
        <v>245</v>
      </c>
      <c r="B200" s="13">
        <v>106.13</v>
      </c>
      <c r="C200" s="13">
        <v>242.08</v>
      </c>
      <c r="D200" s="13">
        <v>110.41051999999999</v>
      </c>
      <c r="E200" s="10"/>
      <c r="F200" s="11">
        <f t="shared" si="12"/>
        <v>0.4384087904824851</v>
      </c>
      <c r="G200" s="12">
        <v>0.13564</v>
      </c>
      <c r="H200" s="12">
        <v>0.00251</v>
      </c>
      <c r="I200" s="12">
        <v>7.48378</v>
      </c>
      <c r="J200" s="12">
        <v>0.12817</v>
      </c>
      <c r="K200" s="12">
        <v>0.40006</v>
      </c>
      <c r="L200" s="12">
        <v>0.00364</v>
      </c>
      <c r="M200" s="12"/>
      <c r="N200" s="12">
        <v>2172</v>
      </c>
      <c r="O200" s="12">
        <v>17</v>
      </c>
      <c r="P200" s="12">
        <v>2171</v>
      </c>
      <c r="Q200" s="12">
        <v>15</v>
      </c>
      <c r="R200" s="12">
        <v>2169</v>
      </c>
      <c r="S200" s="12">
        <v>17</v>
      </c>
    </row>
    <row r="201" spans="1:19" ht="12.75">
      <c r="A201" s="64" t="s">
        <v>246</v>
      </c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</row>
    <row r="202" spans="1:19" ht="12.75">
      <c r="A202" s="15" t="s">
        <v>247</v>
      </c>
      <c r="B202" s="13">
        <v>588.9</v>
      </c>
      <c r="C202" s="13">
        <v>1122.41</v>
      </c>
      <c r="D202" s="13">
        <v>524.2323200000001</v>
      </c>
      <c r="E202" s="10"/>
      <c r="F202" s="11">
        <f t="shared" si="12"/>
        <v>0.5246745841537406</v>
      </c>
      <c r="G202" s="10">
        <v>0.13698</v>
      </c>
      <c r="H202" s="10">
        <v>0.00243</v>
      </c>
      <c r="I202" s="10">
        <v>7.58572</v>
      </c>
      <c r="J202" s="10">
        <v>0.14809</v>
      </c>
      <c r="K202" s="10">
        <v>0.40155</v>
      </c>
      <c r="L202" s="10">
        <v>0.00577</v>
      </c>
      <c r="M202" s="10"/>
      <c r="N202" s="10">
        <v>2189</v>
      </c>
      <c r="O202" s="10">
        <v>16</v>
      </c>
      <c r="P202" s="10">
        <v>2183</v>
      </c>
      <c r="Q202" s="10">
        <v>18</v>
      </c>
      <c r="R202" s="10">
        <v>2176</v>
      </c>
      <c r="S202" s="10">
        <v>27</v>
      </c>
    </row>
    <row r="203" spans="1:19" ht="12.75">
      <c r="A203" s="15" t="s">
        <v>248</v>
      </c>
      <c r="B203" s="13">
        <v>639.77</v>
      </c>
      <c r="C203" s="13">
        <v>2037.7</v>
      </c>
      <c r="D203" s="13">
        <v>927.85428</v>
      </c>
      <c r="E203" s="10"/>
      <c r="F203" s="11">
        <f t="shared" si="12"/>
        <v>0.3139667271924228</v>
      </c>
      <c r="G203" s="10">
        <v>0.13845</v>
      </c>
      <c r="H203" s="10">
        <v>0.00249</v>
      </c>
      <c r="I203" s="10">
        <v>7.88846</v>
      </c>
      <c r="J203" s="10">
        <v>0.15576</v>
      </c>
      <c r="K203" s="10">
        <v>0.41313</v>
      </c>
      <c r="L203" s="10">
        <v>0.00595</v>
      </c>
      <c r="M203" s="10"/>
      <c r="N203" s="10">
        <v>2208</v>
      </c>
      <c r="O203" s="10">
        <v>16</v>
      </c>
      <c r="P203" s="10">
        <v>2218</v>
      </c>
      <c r="Q203" s="10">
        <v>18</v>
      </c>
      <c r="R203" s="10">
        <v>2229</v>
      </c>
      <c r="S203" s="10">
        <v>27</v>
      </c>
    </row>
    <row r="204" spans="1:19" ht="12.75">
      <c r="A204" s="15" t="s">
        <v>249</v>
      </c>
      <c r="B204" s="13">
        <v>1595.97</v>
      </c>
      <c r="C204" s="13">
        <v>2539.42</v>
      </c>
      <c r="D204" s="13">
        <v>1212.0416300000002</v>
      </c>
      <c r="E204" s="10"/>
      <c r="F204" s="11">
        <f t="shared" si="12"/>
        <v>0.6284781564294208</v>
      </c>
      <c r="G204" s="10">
        <v>0.13806</v>
      </c>
      <c r="H204" s="10">
        <v>0.00251</v>
      </c>
      <c r="I204" s="10">
        <v>7.72988</v>
      </c>
      <c r="J204" s="10">
        <v>0.15392</v>
      </c>
      <c r="K204" s="10">
        <v>0.40597</v>
      </c>
      <c r="L204" s="10">
        <v>0.00586</v>
      </c>
      <c r="M204" s="10"/>
      <c r="N204" s="10">
        <v>2203</v>
      </c>
      <c r="O204" s="10">
        <v>17</v>
      </c>
      <c r="P204" s="10">
        <v>2200</v>
      </c>
      <c r="Q204" s="10">
        <v>18</v>
      </c>
      <c r="R204" s="10">
        <v>2196</v>
      </c>
      <c r="S204" s="10">
        <v>27</v>
      </c>
    </row>
    <row r="205" spans="1:19" ht="12.75">
      <c r="A205" s="15" t="s">
        <v>250</v>
      </c>
      <c r="B205" s="13">
        <v>866.97</v>
      </c>
      <c r="C205" s="13">
        <v>1280.73</v>
      </c>
      <c r="D205" s="13">
        <v>586.42896</v>
      </c>
      <c r="E205" s="10"/>
      <c r="F205" s="11">
        <f t="shared" si="12"/>
        <v>0.6769342484364386</v>
      </c>
      <c r="G205" s="10">
        <v>0.13271</v>
      </c>
      <c r="H205" s="10">
        <v>0.00246</v>
      </c>
      <c r="I205" s="10">
        <v>7.06316</v>
      </c>
      <c r="J205" s="10">
        <v>0.14293</v>
      </c>
      <c r="K205" s="10">
        <v>0.38591</v>
      </c>
      <c r="L205" s="10">
        <v>0.00559</v>
      </c>
      <c r="M205" s="10"/>
      <c r="N205" s="10">
        <v>2134</v>
      </c>
      <c r="O205" s="10">
        <v>17</v>
      </c>
      <c r="P205" s="10">
        <v>2119</v>
      </c>
      <c r="Q205" s="10">
        <v>18</v>
      </c>
      <c r="R205" s="10">
        <v>2104</v>
      </c>
      <c r="S205" s="10">
        <v>26</v>
      </c>
    </row>
    <row r="206" spans="1:19" ht="12.75">
      <c r="A206" s="15" t="s">
        <v>251</v>
      </c>
      <c r="B206" s="13">
        <v>436.18</v>
      </c>
      <c r="C206" s="13">
        <v>652.42</v>
      </c>
      <c r="D206" s="13">
        <v>308.22069</v>
      </c>
      <c r="E206" s="10"/>
      <c r="F206" s="11">
        <f t="shared" si="12"/>
        <v>0.6685570644676743</v>
      </c>
      <c r="G206" s="10">
        <v>0.13713</v>
      </c>
      <c r="H206" s="10">
        <v>0.00252</v>
      </c>
      <c r="I206" s="10">
        <v>7.54157</v>
      </c>
      <c r="J206" s="10">
        <v>0.15172</v>
      </c>
      <c r="K206" s="10">
        <v>0.39874</v>
      </c>
      <c r="L206" s="10">
        <v>0.00577</v>
      </c>
      <c r="M206" s="10"/>
      <c r="N206" s="10">
        <v>2191</v>
      </c>
      <c r="O206" s="10">
        <v>17</v>
      </c>
      <c r="P206" s="10">
        <v>2178</v>
      </c>
      <c r="Q206" s="10">
        <v>18</v>
      </c>
      <c r="R206" s="10">
        <v>2163</v>
      </c>
      <c r="S206" s="10">
        <v>27</v>
      </c>
    </row>
    <row r="207" spans="1:19" ht="12.75">
      <c r="A207" s="15" t="s">
        <v>252</v>
      </c>
      <c r="B207" s="13">
        <v>1062.42</v>
      </c>
      <c r="C207" s="13">
        <v>2410.21</v>
      </c>
      <c r="D207" s="13">
        <v>1125.76533</v>
      </c>
      <c r="E207" s="10"/>
      <c r="F207" s="11">
        <f t="shared" si="12"/>
        <v>0.44079976433588774</v>
      </c>
      <c r="G207" s="10">
        <v>0.1353</v>
      </c>
      <c r="H207" s="10">
        <v>0.00249</v>
      </c>
      <c r="I207" s="10">
        <v>7.79173</v>
      </c>
      <c r="J207" s="10">
        <v>0.15678</v>
      </c>
      <c r="K207" s="10">
        <v>0.41756</v>
      </c>
      <c r="L207" s="10">
        <v>0.00604</v>
      </c>
      <c r="M207" s="10"/>
      <c r="N207" s="10">
        <v>2168</v>
      </c>
      <c r="O207" s="10">
        <v>17</v>
      </c>
      <c r="P207" s="10">
        <v>2207</v>
      </c>
      <c r="Q207" s="10">
        <v>18</v>
      </c>
      <c r="R207" s="10">
        <v>2249</v>
      </c>
      <c r="S207" s="10">
        <v>27</v>
      </c>
    </row>
    <row r="208" spans="1:19" ht="12.75">
      <c r="A208" s="15" t="s">
        <v>253</v>
      </c>
      <c r="B208" s="13">
        <v>1170.97</v>
      </c>
      <c r="C208" s="13">
        <v>2001.84</v>
      </c>
      <c r="D208" s="13">
        <v>913.66349</v>
      </c>
      <c r="E208" s="10"/>
      <c r="F208" s="11">
        <f t="shared" si="12"/>
        <v>0.5849468488990129</v>
      </c>
      <c r="G208" s="10">
        <v>0.13386</v>
      </c>
      <c r="H208" s="10">
        <v>0.00248</v>
      </c>
      <c r="I208" s="10">
        <v>7.2383</v>
      </c>
      <c r="J208" s="10">
        <v>0.14666</v>
      </c>
      <c r="K208" s="10">
        <v>0.39205</v>
      </c>
      <c r="L208" s="10">
        <v>0.00568</v>
      </c>
      <c r="M208" s="10"/>
      <c r="N208" s="10">
        <v>2149</v>
      </c>
      <c r="O208" s="10">
        <v>17</v>
      </c>
      <c r="P208" s="10">
        <v>2141</v>
      </c>
      <c r="Q208" s="10">
        <v>18</v>
      </c>
      <c r="R208" s="10">
        <v>2132</v>
      </c>
      <c r="S208" s="10">
        <v>26</v>
      </c>
    </row>
    <row r="209" spans="1:19" ht="12.75">
      <c r="A209" s="15" t="s">
        <v>254</v>
      </c>
      <c r="B209" s="13">
        <v>591.13</v>
      </c>
      <c r="C209" s="13">
        <v>903.67</v>
      </c>
      <c r="D209" s="13">
        <v>419.97756000000004</v>
      </c>
      <c r="E209" s="10"/>
      <c r="F209" s="11">
        <f t="shared" si="12"/>
        <v>0.6541436586364492</v>
      </c>
      <c r="G209" s="10">
        <v>0.13342</v>
      </c>
      <c r="H209" s="10">
        <v>0.00252</v>
      </c>
      <c r="I209" s="10">
        <v>7.22507</v>
      </c>
      <c r="J209" s="10">
        <v>0.14867</v>
      </c>
      <c r="K209" s="10">
        <v>0.39263</v>
      </c>
      <c r="L209" s="10">
        <v>0.00571</v>
      </c>
      <c r="M209" s="10"/>
      <c r="N209" s="10">
        <v>2143</v>
      </c>
      <c r="O209" s="10">
        <v>18</v>
      </c>
      <c r="P209" s="10">
        <v>2140</v>
      </c>
      <c r="Q209" s="10">
        <v>18</v>
      </c>
      <c r="R209" s="10">
        <v>2135</v>
      </c>
      <c r="S209" s="10">
        <v>26</v>
      </c>
    </row>
    <row r="210" spans="1:19" ht="12.75">
      <c r="A210" s="15" t="s">
        <v>255</v>
      </c>
      <c r="B210" s="13">
        <v>491.21</v>
      </c>
      <c r="C210" s="13">
        <v>666.25</v>
      </c>
      <c r="D210" s="13">
        <v>311.83772</v>
      </c>
      <c r="E210" s="10"/>
      <c r="F210" s="11">
        <f t="shared" si="12"/>
        <v>0.7372757973733584</v>
      </c>
      <c r="G210" s="10">
        <v>0.13198</v>
      </c>
      <c r="H210" s="10">
        <v>0.00254</v>
      </c>
      <c r="I210" s="10">
        <v>7.09564</v>
      </c>
      <c r="J210" s="10">
        <v>0.14793</v>
      </c>
      <c r="K210" s="10">
        <v>0.38982</v>
      </c>
      <c r="L210" s="10">
        <v>0.00569</v>
      </c>
      <c r="M210" s="10"/>
      <c r="N210" s="10">
        <v>2124</v>
      </c>
      <c r="O210" s="10">
        <v>18</v>
      </c>
      <c r="P210" s="10">
        <v>2123</v>
      </c>
      <c r="Q210" s="10">
        <v>19</v>
      </c>
      <c r="R210" s="10">
        <v>2122</v>
      </c>
      <c r="S210" s="10">
        <v>26</v>
      </c>
    </row>
    <row r="211" spans="1:19" ht="12.75">
      <c r="A211" s="15" t="s">
        <v>256</v>
      </c>
      <c r="B211" s="13">
        <v>352.49</v>
      </c>
      <c r="C211" s="13">
        <v>1015.45</v>
      </c>
      <c r="D211" s="13">
        <v>432.96455000000003</v>
      </c>
      <c r="E211" s="10"/>
      <c r="F211" s="11">
        <f t="shared" si="12"/>
        <v>0.34712688955635435</v>
      </c>
      <c r="G211" s="10">
        <v>0.13199</v>
      </c>
      <c r="H211" s="10">
        <v>0.00257</v>
      </c>
      <c r="I211" s="10">
        <v>7.03122</v>
      </c>
      <c r="J211" s="10">
        <v>0.14804</v>
      </c>
      <c r="K211" s="10">
        <v>0.38624</v>
      </c>
      <c r="L211" s="10">
        <v>0.00565</v>
      </c>
      <c r="M211" s="10"/>
      <c r="N211" s="10">
        <v>2125</v>
      </c>
      <c r="O211" s="10">
        <v>18</v>
      </c>
      <c r="P211" s="10">
        <v>2115</v>
      </c>
      <c r="Q211" s="10">
        <v>19</v>
      </c>
      <c r="R211" s="10">
        <v>2105</v>
      </c>
      <c r="S211" s="10">
        <v>26</v>
      </c>
    </row>
    <row r="212" spans="1:19" ht="12.75">
      <c r="A212" s="15" t="s">
        <v>257</v>
      </c>
      <c r="B212" s="13">
        <v>625.24</v>
      </c>
      <c r="C212" s="13">
        <v>1339.95</v>
      </c>
      <c r="D212" s="13">
        <v>642.92426</v>
      </c>
      <c r="E212" s="10"/>
      <c r="F212" s="11">
        <f t="shared" si="12"/>
        <v>0.4666144259114146</v>
      </c>
      <c r="G212" s="10">
        <v>0.13491</v>
      </c>
      <c r="H212" s="10">
        <v>0.00259</v>
      </c>
      <c r="I212" s="10">
        <v>7.81632</v>
      </c>
      <c r="J212" s="10">
        <v>0.16319</v>
      </c>
      <c r="K212" s="10">
        <v>0.42006</v>
      </c>
      <c r="L212" s="10">
        <v>0.00612</v>
      </c>
      <c r="M212" s="10"/>
      <c r="N212" s="10">
        <v>2163</v>
      </c>
      <c r="O212" s="10">
        <v>18</v>
      </c>
      <c r="P212" s="10">
        <v>2210</v>
      </c>
      <c r="Q212" s="10">
        <v>19</v>
      </c>
      <c r="R212" s="10">
        <v>2261</v>
      </c>
      <c r="S212" s="10">
        <v>28</v>
      </c>
    </row>
    <row r="213" spans="1:19" ht="12.75">
      <c r="A213" s="15" t="s">
        <v>258</v>
      </c>
      <c r="B213" s="13">
        <v>1102.48</v>
      </c>
      <c r="C213" s="13">
        <v>1149.33</v>
      </c>
      <c r="D213" s="13">
        <v>567.76078</v>
      </c>
      <c r="E213" s="10"/>
      <c r="F213" s="11">
        <f t="shared" si="12"/>
        <v>0.9592371207573108</v>
      </c>
      <c r="G213" s="10">
        <v>0.13405</v>
      </c>
      <c r="H213" s="10">
        <v>0.0026</v>
      </c>
      <c r="I213" s="10">
        <v>7.20889</v>
      </c>
      <c r="J213" s="10">
        <v>0.15162</v>
      </c>
      <c r="K213" s="10">
        <v>0.3899</v>
      </c>
      <c r="L213" s="10">
        <v>0.00569</v>
      </c>
      <c r="M213" s="10"/>
      <c r="N213" s="10">
        <v>2152</v>
      </c>
      <c r="O213" s="10">
        <v>18</v>
      </c>
      <c r="P213" s="10">
        <v>2138</v>
      </c>
      <c r="Q213" s="10">
        <v>19</v>
      </c>
      <c r="R213" s="10">
        <v>2122</v>
      </c>
      <c r="S213" s="10">
        <v>26</v>
      </c>
    </row>
    <row r="214" spans="1:19" ht="12.75">
      <c r="A214" s="15" t="s">
        <v>259</v>
      </c>
      <c r="B214" s="13">
        <v>863.8</v>
      </c>
      <c r="C214" s="13">
        <v>1058.07</v>
      </c>
      <c r="D214" s="13">
        <v>528.20929</v>
      </c>
      <c r="E214" s="10"/>
      <c r="F214" s="11">
        <f t="shared" si="12"/>
        <v>0.8163921101628436</v>
      </c>
      <c r="G214" s="10">
        <v>0.13873</v>
      </c>
      <c r="H214" s="10">
        <v>0.0027</v>
      </c>
      <c r="I214" s="10">
        <v>7.77981</v>
      </c>
      <c r="J214" s="10">
        <v>0.16433</v>
      </c>
      <c r="K214" s="10">
        <v>0.40661</v>
      </c>
      <c r="L214" s="10">
        <v>0.00594</v>
      </c>
      <c r="M214" s="10"/>
      <c r="N214" s="10">
        <v>2211</v>
      </c>
      <c r="O214" s="10">
        <v>18</v>
      </c>
      <c r="P214" s="10">
        <v>2206</v>
      </c>
      <c r="Q214" s="10">
        <v>19</v>
      </c>
      <c r="R214" s="10">
        <v>2199</v>
      </c>
      <c r="S214" s="10">
        <v>27</v>
      </c>
    </row>
    <row r="215" spans="1:19" ht="12.75">
      <c r="A215" s="15" t="s">
        <v>260</v>
      </c>
      <c r="B215" s="13">
        <v>1824.82</v>
      </c>
      <c r="C215" s="13">
        <v>2152.33</v>
      </c>
      <c r="D215" s="13">
        <v>1157.13408</v>
      </c>
      <c r="E215" s="10"/>
      <c r="F215" s="11">
        <f t="shared" si="12"/>
        <v>0.8478346721924612</v>
      </c>
      <c r="G215" s="10">
        <v>0.13201</v>
      </c>
      <c r="H215" s="10">
        <v>0.00256</v>
      </c>
      <c r="I215" s="10">
        <v>8.05252</v>
      </c>
      <c r="J215" s="10">
        <v>0.16967</v>
      </c>
      <c r="K215" s="10">
        <v>0.44227</v>
      </c>
      <c r="L215" s="10">
        <v>0.00645</v>
      </c>
      <c r="M215" s="10"/>
      <c r="N215" s="10">
        <v>2125</v>
      </c>
      <c r="O215" s="10">
        <v>18</v>
      </c>
      <c r="P215" s="10">
        <v>2237</v>
      </c>
      <c r="Q215" s="10">
        <v>19</v>
      </c>
      <c r="R215" s="10">
        <v>2361</v>
      </c>
      <c r="S215" s="10">
        <v>29</v>
      </c>
    </row>
    <row r="216" spans="1:19" ht="12.75">
      <c r="A216" s="15" t="s">
        <v>261</v>
      </c>
      <c r="B216" s="13">
        <v>483.22</v>
      </c>
      <c r="C216" s="13">
        <v>804.76</v>
      </c>
      <c r="D216" s="13">
        <v>366.8583</v>
      </c>
      <c r="E216" s="10"/>
      <c r="F216" s="11">
        <f aca="true" t="shared" si="13" ref="F216:F221">B216/C216</f>
        <v>0.600452308762861</v>
      </c>
      <c r="G216" s="10">
        <v>0.13345</v>
      </c>
      <c r="H216" s="10">
        <v>0.00266</v>
      </c>
      <c r="I216" s="10">
        <v>7.18378</v>
      </c>
      <c r="J216" s="10">
        <v>0.15444</v>
      </c>
      <c r="K216" s="10">
        <v>0.39029</v>
      </c>
      <c r="L216" s="10">
        <v>0.00573</v>
      </c>
      <c r="M216" s="10"/>
      <c r="N216" s="10">
        <v>2144</v>
      </c>
      <c r="O216" s="10">
        <v>19</v>
      </c>
      <c r="P216" s="10">
        <v>2134</v>
      </c>
      <c r="Q216" s="10">
        <v>19</v>
      </c>
      <c r="R216" s="10">
        <v>2124</v>
      </c>
      <c r="S216" s="10">
        <v>27</v>
      </c>
    </row>
    <row r="217" spans="1:19" ht="12.75">
      <c r="A217" s="15" t="s">
        <v>262</v>
      </c>
      <c r="B217" s="13">
        <v>149.74</v>
      </c>
      <c r="C217" s="13">
        <v>240.44</v>
      </c>
      <c r="D217" s="13">
        <v>111.24937000000001</v>
      </c>
      <c r="E217" s="10"/>
      <c r="F217" s="11">
        <f t="shared" si="13"/>
        <v>0.6227749126601232</v>
      </c>
      <c r="G217" s="10">
        <v>0.13479</v>
      </c>
      <c r="H217" s="10">
        <v>0.00285</v>
      </c>
      <c r="I217" s="10">
        <v>7.31432</v>
      </c>
      <c r="J217" s="10">
        <v>0.16506</v>
      </c>
      <c r="K217" s="10">
        <v>0.39345</v>
      </c>
      <c r="L217" s="10">
        <v>0.00589</v>
      </c>
      <c r="M217" s="10"/>
      <c r="N217" s="10">
        <v>2161</v>
      </c>
      <c r="O217" s="10">
        <v>20</v>
      </c>
      <c r="P217" s="10">
        <v>2151</v>
      </c>
      <c r="Q217" s="10">
        <v>20</v>
      </c>
      <c r="R217" s="10">
        <v>2139</v>
      </c>
      <c r="S217" s="10">
        <v>27</v>
      </c>
    </row>
    <row r="218" spans="1:19" ht="12.75">
      <c r="A218" s="15" t="s">
        <v>263</v>
      </c>
      <c r="B218" s="13">
        <v>1207.67</v>
      </c>
      <c r="C218" s="13">
        <v>1208.73</v>
      </c>
      <c r="D218" s="13">
        <v>608.9136599999999</v>
      </c>
      <c r="E218" s="10"/>
      <c r="F218" s="11">
        <f t="shared" si="13"/>
        <v>0.9991230465033548</v>
      </c>
      <c r="G218" s="10">
        <v>0.13646</v>
      </c>
      <c r="H218" s="10">
        <v>0.00283</v>
      </c>
      <c r="I218" s="10">
        <v>7.41817</v>
      </c>
      <c r="J218" s="10">
        <v>0.16477</v>
      </c>
      <c r="K218" s="10">
        <v>0.39415</v>
      </c>
      <c r="L218" s="10">
        <v>0.00586</v>
      </c>
      <c r="M218" s="10"/>
      <c r="N218" s="10">
        <v>2183</v>
      </c>
      <c r="O218" s="10">
        <v>20</v>
      </c>
      <c r="P218" s="10">
        <v>2163</v>
      </c>
      <c r="Q218" s="10">
        <v>20</v>
      </c>
      <c r="R218" s="10">
        <v>2142</v>
      </c>
      <c r="S218" s="10">
        <v>27</v>
      </c>
    </row>
    <row r="219" spans="1:19" ht="12.75">
      <c r="A219" s="15" t="s">
        <v>264</v>
      </c>
      <c r="B219" s="13">
        <v>145.99</v>
      </c>
      <c r="C219" s="13">
        <v>1012.56</v>
      </c>
      <c r="D219" s="13">
        <v>343.51887999999997</v>
      </c>
      <c r="E219" s="10"/>
      <c r="F219" s="11">
        <f t="shared" si="13"/>
        <v>0.14417911037370626</v>
      </c>
      <c r="G219" s="10">
        <v>0.11356</v>
      </c>
      <c r="H219" s="10">
        <v>0.00234</v>
      </c>
      <c r="I219" s="10">
        <v>5.16316</v>
      </c>
      <c r="J219" s="10">
        <v>0.11397</v>
      </c>
      <c r="K219" s="10">
        <v>0.32964</v>
      </c>
      <c r="L219" s="10">
        <v>0.00487</v>
      </c>
      <c r="M219" s="10"/>
      <c r="N219" s="10">
        <v>1857</v>
      </c>
      <c r="O219" s="10">
        <v>20</v>
      </c>
      <c r="P219" s="10">
        <v>1847</v>
      </c>
      <c r="Q219" s="10">
        <v>19</v>
      </c>
      <c r="R219" s="10">
        <v>1837</v>
      </c>
      <c r="S219" s="10">
        <v>24</v>
      </c>
    </row>
    <row r="220" spans="1:19" ht="12.75">
      <c r="A220" s="15" t="s">
        <v>265</v>
      </c>
      <c r="B220" s="13">
        <v>1751.65</v>
      </c>
      <c r="C220" s="13">
        <v>2738.6</v>
      </c>
      <c r="D220" s="13">
        <v>1252.4544199999998</v>
      </c>
      <c r="E220" s="10"/>
      <c r="F220" s="11">
        <f t="shared" si="13"/>
        <v>0.6396151318191777</v>
      </c>
      <c r="G220" s="10">
        <v>0.13565</v>
      </c>
      <c r="H220" s="10">
        <v>0.00274</v>
      </c>
      <c r="I220" s="10">
        <v>7.30375</v>
      </c>
      <c r="J220" s="10">
        <v>0.15913</v>
      </c>
      <c r="K220" s="10">
        <v>0.39037</v>
      </c>
      <c r="L220" s="10">
        <v>0.00574</v>
      </c>
      <c r="M220" s="10"/>
      <c r="N220" s="10">
        <v>2172</v>
      </c>
      <c r="O220" s="10">
        <v>19</v>
      </c>
      <c r="P220" s="10">
        <v>2149</v>
      </c>
      <c r="Q220" s="10">
        <v>19</v>
      </c>
      <c r="R220" s="10">
        <v>2125</v>
      </c>
      <c r="S220" s="10">
        <v>27</v>
      </c>
    </row>
    <row r="221" spans="1:19" ht="12.75">
      <c r="A221" s="16" t="s">
        <v>266</v>
      </c>
      <c r="B221" s="17">
        <v>778.55</v>
      </c>
      <c r="C221" s="17">
        <v>1264.01</v>
      </c>
      <c r="D221" s="17">
        <v>590.5322</v>
      </c>
      <c r="E221" s="18"/>
      <c r="F221" s="19">
        <f t="shared" si="13"/>
        <v>0.6159365827801995</v>
      </c>
      <c r="G221" s="18">
        <v>0.13691</v>
      </c>
      <c r="H221" s="18">
        <v>0.00279</v>
      </c>
      <c r="I221" s="18">
        <v>7.51076</v>
      </c>
      <c r="J221" s="18">
        <v>0.16449</v>
      </c>
      <c r="K221" s="18">
        <v>0.39776</v>
      </c>
      <c r="L221" s="18">
        <v>0.00586</v>
      </c>
      <c r="M221" s="18"/>
      <c r="N221" s="18">
        <v>2188</v>
      </c>
      <c r="O221" s="18">
        <v>19</v>
      </c>
      <c r="P221" s="18">
        <v>2174</v>
      </c>
      <c r="Q221" s="18">
        <v>20</v>
      </c>
      <c r="R221" s="18">
        <v>2159</v>
      </c>
      <c r="S221" s="18">
        <v>27</v>
      </c>
    </row>
    <row r="222" spans="1:19" ht="12.75">
      <c r="A222" s="64" t="s">
        <v>267</v>
      </c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</row>
    <row r="223" spans="1:19" ht="15.75">
      <c r="A223" s="10" t="s">
        <v>268</v>
      </c>
      <c r="B223" s="13">
        <v>174.59</v>
      </c>
      <c r="C223" s="13">
        <v>331.02</v>
      </c>
      <c r="D223" s="13">
        <v>125.94584</v>
      </c>
      <c r="E223" s="10"/>
      <c r="F223" s="11">
        <f>B223/C223</f>
        <v>0.5274303667452118</v>
      </c>
      <c r="G223" s="10">
        <v>0.11344</v>
      </c>
      <c r="H223" s="10">
        <v>0.00197</v>
      </c>
      <c r="I223" s="10">
        <v>5.23387</v>
      </c>
      <c r="J223" s="10">
        <v>0.08395</v>
      </c>
      <c r="K223" s="10">
        <v>0.33456</v>
      </c>
      <c r="L223" s="10">
        <v>0.00307</v>
      </c>
      <c r="M223" s="10"/>
      <c r="N223" s="28">
        <v>1855</v>
      </c>
      <c r="O223" s="28">
        <v>16</v>
      </c>
      <c r="P223" s="28">
        <v>1858</v>
      </c>
      <c r="Q223" s="28">
        <v>14</v>
      </c>
      <c r="R223" s="28">
        <v>1860</v>
      </c>
      <c r="S223" s="28">
        <v>15</v>
      </c>
    </row>
    <row r="224" spans="1:19" ht="15.75">
      <c r="A224" s="10" t="s">
        <v>269</v>
      </c>
      <c r="B224" s="13">
        <v>314.77</v>
      </c>
      <c r="C224" s="13">
        <v>561.62</v>
      </c>
      <c r="D224" s="13">
        <v>217.51836</v>
      </c>
      <c r="E224" s="10"/>
      <c r="F224" s="11">
        <f aca="true" t="shared" si="14" ref="F224:F278">B224/C224</f>
        <v>0.5604679320537017</v>
      </c>
      <c r="G224" s="10">
        <v>0.1149</v>
      </c>
      <c r="H224" s="10">
        <v>0.00197</v>
      </c>
      <c r="I224" s="10">
        <v>5.3582</v>
      </c>
      <c r="J224" s="10">
        <v>0.08502</v>
      </c>
      <c r="K224" s="10">
        <v>0.33815</v>
      </c>
      <c r="L224" s="10">
        <v>0.00309</v>
      </c>
      <c r="M224" s="10"/>
      <c r="N224" s="28">
        <v>1878</v>
      </c>
      <c r="O224" s="28">
        <v>16</v>
      </c>
      <c r="P224" s="28">
        <v>1878</v>
      </c>
      <c r="Q224" s="28">
        <v>14</v>
      </c>
      <c r="R224" s="28">
        <v>1878</v>
      </c>
      <c r="S224" s="28">
        <v>15</v>
      </c>
    </row>
    <row r="225" spans="1:19" ht="15.75">
      <c r="A225" s="10" t="s">
        <v>270</v>
      </c>
      <c r="B225" s="13">
        <v>62.4</v>
      </c>
      <c r="C225" s="13">
        <v>165.99</v>
      </c>
      <c r="D225" s="13">
        <v>61.02843</v>
      </c>
      <c r="E225" s="10"/>
      <c r="F225" s="11">
        <f t="shared" si="14"/>
        <v>0.3759262606181095</v>
      </c>
      <c r="G225" s="10">
        <v>0.11364</v>
      </c>
      <c r="H225" s="10">
        <v>0.00201</v>
      </c>
      <c r="I225" s="10">
        <v>5.23875</v>
      </c>
      <c r="J225" s="10">
        <v>0.08578</v>
      </c>
      <c r="K225" s="10">
        <v>0.33428</v>
      </c>
      <c r="L225" s="10">
        <v>0.0031</v>
      </c>
      <c r="M225" s="10"/>
      <c r="N225" s="28">
        <v>1858</v>
      </c>
      <c r="O225" s="28">
        <v>17</v>
      </c>
      <c r="P225" s="28">
        <v>1859</v>
      </c>
      <c r="Q225" s="28">
        <v>14</v>
      </c>
      <c r="R225" s="28">
        <v>1859</v>
      </c>
      <c r="S225" s="28">
        <v>15</v>
      </c>
    </row>
    <row r="226" spans="1:19" ht="15.75">
      <c r="A226" s="10" t="s">
        <v>271</v>
      </c>
      <c r="B226" s="13">
        <v>117.74</v>
      </c>
      <c r="C226" s="13">
        <v>325.55</v>
      </c>
      <c r="D226" s="13">
        <v>124.57028</v>
      </c>
      <c r="E226" s="10"/>
      <c r="F226" s="11">
        <f t="shared" si="14"/>
        <v>0.36166487482721543</v>
      </c>
      <c r="G226" s="10">
        <v>0.11662</v>
      </c>
      <c r="H226" s="10">
        <v>0.00202</v>
      </c>
      <c r="I226" s="10">
        <v>5.52327</v>
      </c>
      <c r="J226" s="10">
        <v>0.08824</v>
      </c>
      <c r="K226" s="10">
        <v>0.34343</v>
      </c>
      <c r="L226" s="10">
        <v>0.00315</v>
      </c>
      <c r="M226" s="10"/>
      <c r="N226" s="28">
        <v>1905</v>
      </c>
      <c r="O226" s="28">
        <v>16</v>
      </c>
      <c r="P226" s="28">
        <v>1904</v>
      </c>
      <c r="Q226" s="28">
        <v>14</v>
      </c>
      <c r="R226" s="28">
        <v>1903</v>
      </c>
      <c r="S226" s="28">
        <v>15</v>
      </c>
    </row>
    <row r="227" spans="1:19" ht="15.75">
      <c r="A227" s="10" t="s">
        <v>272</v>
      </c>
      <c r="B227" s="13">
        <v>164.38</v>
      </c>
      <c r="C227" s="13">
        <v>326.36</v>
      </c>
      <c r="D227" s="13">
        <v>124.08109999999999</v>
      </c>
      <c r="E227" s="10"/>
      <c r="F227" s="11">
        <f t="shared" si="14"/>
        <v>0.5036769211913225</v>
      </c>
      <c r="G227" s="10">
        <v>0.11435</v>
      </c>
      <c r="H227" s="10">
        <v>0.00199</v>
      </c>
      <c r="I227" s="10">
        <v>5.29651</v>
      </c>
      <c r="J227" s="10">
        <v>0.08506</v>
      </c>
      <c r="K227" s="10">
        <v>0.33588</v>
      </c>
      <c r="L227" s="10">
        <v>0.00308</v>
      </c>
      <c r="M227" s="10"/>
      <c r="N227" s="28">
        <v>1870</v>
      </c>
      <c r="O227" s="28">
        <v>16</v>
      </c>
      <c r="P227" s="28">
        <v>1868</v>
      </c>
      <c r="Q227" s="28">
        <v>14</v>
      </c>
      <c r="R227" s="28">
        <v>1867</v>
      </c>
      <c r="S227" s="28">
        <v>15</v>
      </c>
    </row>
    <row r="228" spans="1:19" ht="15.75">
      <c r="A228" s="10" t="s">
        <v>273</v>
      </c>
      <c r="B228" s="13">
        <v>98</v>
      </c>
      <c r="C228" s="13">
        <v>217.96</v>
      </c>
      <c r="D228" s="13">
        <v>81.37716</v>
      </c>
      <c r="E228" s="10"/>
      <c r="F228" s="11">
        <f t="shared" si="14"/>
        <v>0.4496237841805836</v>
      </c>
      <c r="G228" s="10">
        <v>0.11302</v>
      </c>
      <c r="H228" s="10">
        <v>0.002</v>
      </c>
      <c r="I228" s="10">
        <v>5.17534</v>
      </c>
      <c r="J228" s="10">
        <v>0.08466</v>
      </c>
      <c r="K228" s="10">
        <v>0.33206</v>
      </c>
      <c r="L228" s="10">
        <v>0.00307</v>
      </c>
      <c r="M228" s="10"/>
      <c r="N228" s="28">
        <v>1849</v>
      </c>
      <c r="O228" s="28">
        <v>17</v>
      </c>
      <c r="P228" s="28">
        <v>1849</v>
      </c>
      <c r="Q228" s="28">
        <v>14</v>
      </c>
      <c r="R228" s="28">
        <v>1848</v>
      </c>
      <c r="S228" s="28">
        <v>15</v>
      </c>
    </row>
    <row r="229" spans="1:19" ht="15.75">
      <c r="A229" s="10" t="s">
        <v>274</v>
      </c>
      <c r="B229" s="13">
        <v>92.51</v>
      </c>
      <c r="C229" s="13">
        <v>211.71</v>
      </c>
      <c r="D229" s="13">
        <v>79.19062000000001</v>
      </c>
      <c r="E229" s="10"/>
      <c r="F229" s="11">
        <f t="shared" si="14"/>
        <v>0.4369656605734259</v>
      </c>
      <c r="G229" s="10">
        <v>0.11401</v>
      </c>
      <c r="H229" s="10">
        <v>0.00202</v>
      </c>
      <c r="I229" s="10">
        <v>5.27727</v>
      </c>
      <c r="J229" s="10">
        <v>0.0864</v>
      </c>
      <c r="K229" s="10">
        <v>0.33566</v>
      </c>
      <c r="L229" s="10">
        <v>0.00311</v>
      </c>
      <c r="M229" s="10"/>
      <c r="N229" s="28">
        <v>1864</v>
      </c>
      <c r="O229" s="28">
        <v>17</v>
      </c>
      <c r="P229" s="28">
        <v>1865</v>
      </c>
      <c r="Q229" s="28">
        <v>14</v>
      </c>
      <c r="R229" s="28">
        <v>1866</v>
      </c>
      <c r="S229" s="28">
        <v>15</v>
      </c>
    </row>
    <row r="230" spans="1:19" ht="15.75">
      <c r="A230" s="10" t="s">
        <v>275</v>
      </c>
      <c r="B230" s="13">
        <v>117.22</v>
      </c>
      <c r="C230" s="13">
        <v>224.46</v>
      </c>
      <c r="D230" s="13">
        <v>85.09975</v>
      </c>
      <c r="E230" s="10"/>
      <c r="F230" s="11">
        <f t="shared" si="14"/>
        <v>0.5222311324957676</v>
      </c>
      <c r="G230" s="10">
        <v>0.11285</v>
      </c>
      <c r="H230" s="10">
        <v>0.00199</v>
      </c>
      <c r="I230" s="10">
        <v>5.15326</v>
      </c>
      <c r="J230" s="10">
        <v>0.08424</v>
      </c>
      <c r="K230" s="10">
        <v>0.33112</v>
      </c>
      <c r="L230" s="10">
        <v>0.00306</v>
      </c>
      <c r="M230" s="10"/>
      <c r="N230" s="28">
        <v>1846</v>
      </c>
      <c r="O230" s="28">
        <v>17</v>
      </c>
      <c r="P230" s="28">
        <v>1845</v>
      </c>
      <c r="Q230" s="28">
        <v>14</v>
      </c>
      <c r="R230" s="28">
        <v>1844</v>
      </c>
      <c r="S230" s="28">
        <v>15</v>
      </c>
    </row>
    <row r="231" spans="1:19" ht="15.75">
      <c r="A231" s="10" t="s">
        <v>276</v>
      </c>
      <c r="B231" s="13">
        <v>180.2</v>
      </c>
      <c r="C231" s="13">
        <v>850.85</v>
      </c>
      <c r="D231" s="13">
        <v>311.82045999999997</v>
      </c>
      <c r="E231" s="10"/>
      <c r="F231" s="11">
        <f t="shared" si="14"/>
        <v>0.21178821178821178</v>
      </c>
      <c r="G231" s="10">
        <v>0.11723</v>
      </c>
      <c r="H231" s="10">
        <v>0.00203</v>
      </c>
      <c r="I231" s="10">
        <v>5.60639</v>
      </c>
      <c r="J231" s="10">
        <v>0.08981</v>
      </c>
      <c r="K231" s="10">
        <v>0.34678</v>
      </c>
      <c r="L231" s="10">
        <v>0.00317</v>
      </c>
      <c r="M231" s="10"/>
      <c r="N231" s="28">
        <v>1914</v>
      </c>
      <c r="O231" s="28">
        <v>16</v>
      </c>
      <c r="P231" s="28">
        <v>1917</v>
      </c>
      <c r="Q231" s="28">
        <v>14</v>
      </c>
      <c r="R231" s="28">
        <v>1919</v>
      </c>
      <c r="S231" s="28">
        <v>15</v>
      </c>
    </row>
    <row r="232" spans="1:19" ht="15.75">
      <c r="A232" s="10" t="s">
        <v>277</v>
      </c>
      <c r="B232" s="13">
        <v>127.39</v>
      </c>
      <c r="C232" s="13">
        <v>684.22</v>
      </c>
      <c r="D232" s="13">
        <v>244.81100999999998</v>
      </c>
      <c r="E232" s="10"/>
      <c r="F232" s="11">
        <f t="shared" si="14"/>
        <v>0.18618280669959955</v>
      </c>
      <c r="G232" s="10">
        <v>0.11447</v>
      </c>
      <c r="H232" s="10">
        <v>0.002</v>
      </c>
      <c r="I232" s="10">
        <v>5.39082</v>
      </c>
      <c r="J232" s="10">
        <v>0.08715</v>
      </c>
      <c r="K232" s="10">
        <v>0.34148</v>
      </c>
      <c r="L232" s="10">
        <v>0.00313</v>
      </c>
      <c r="M232" s="10"/>
      <c r="N232" s="28">
        <v>1872</v>
      </c>
      <c r="O232" s="28">
        <v>16</v>
      </c>
      <c r="P232" s="28">
        <v>1883</v>
      </c>
      <c r="Q232" s="28">
        <v>14</v>
      </c>
      <c r="R232" s="28">
        <v>1894</v>
      </c>
      <c r="S232" s="28">
        <v>15</v>
      </c>
    </row>
    <row r="233" spans="1:19" ht="15.75">
      <c r="A233" s="10" t="s">
        <v>278</v>
      </c>
      <c r="B233" s="13">
        <v>48.3</v>
      </c>
      <c r="C233" s="13">
        <v>132.59</v>
      </c>
      <c r="D233" s="13">
        <v>49.16722</v>
      </c>
      <c r="E233" s="10"/>
      <c r="F233" s="11">
        <f t="shared" si="14"/>
        <v>0.36428086582698543</v>
      </c>
      <c r="G233" s="10">
        <v>0.11469</v>
      </c>
      <c r="H233" s="10">
        <v>0.00208</v>
      </c>
      <c r="I233" s="10">
        <v>5.34943</v>
      </c>
      <c r="J233" s="10">
        <v>0.09024</v>
      </c>
      <c r="K233" s="10">
        <v>0.33822</v>
      </c>
      <c r="L233" s="10">
        <v>0.00316</v>
      </c>
      <c r="M233" s="10"/>
      <c r="N233" s="28">
        <v>1875</v>
      </c>
      <c r="O233" s="28">
        <v>17</v>
      </c>
      <c r="P233" s="28">
        <v>1877</v>
      </c>
      <c r="Q233" s="28">
        <v>14</v>
      </c>
      <c r="R233" s="28">
        <v>1878</v>
      </c>
      <c r="S233" s="28">
        <v>15</v>
      </c>
    </row>
    <row r="234" spans="1:19" ht="15.75">
      <c r="A234" s="10" t="s">
        <v>279</v>
      </c>
      <c r="B234" s="13">
        <v>61.87</v>
      </c>
      <c r="C234" s="13">
        <v>215.87</v>
      </c>
      <c r="D234" s="13">
        <v>78.65802</v>
      </c>
      <c r="E234" s="10"/>
      <c r="F234" s="11">
        <f t="shared" si="14"/>
        <v>0.28660768054847824</v>
      </c>
      <c r="G234" s="10">
        <v>0.11489</v>
      </c>
      <c r="H234" s="10">
        <v>0.00206</v>
      </c>
      <c r="I234" s="10">
        <v>5.36597</v>
      </c>
      <c r="J234" s="10">
        <v>0.08896</v>
      </c>
      <c r="K234" s="10">
        <v>0.33868</v>
      </c>
      <c r="L234" s="10">
        <v>0.00314</v>
      </c>
      <c r="M234" s="10"/>
      <c r="N234" s="28">
        <v>1878</v>
      </c>
      <c r="O234" s="28">
        <v>17</v>
      </c>
      <c r="P234" s="28">
        <v>1879</v>
      </c>
      <c r="Q234" s="28">
        <v>14</v>
      </c>
      <c r="R234" s="28">
        <v>1880</v>
      </c>
      <c r="S234" s="28">
        <v>15</v>
      </c>
    </row>
    <row r="235" spans="1:19" ht="15.75">
      <c r="A235" s="10" t="s">
        <v>280</v>
      </c>
      <c r="B235" s="13">
        <v>68.36</v>
      </c>
      <c r="C235" s="13">
        <v>174.02</v>
      </c>
      <c r="D235" s="13">
        <v>67.17147</v>
      </c>
      <c r="E235" s="10"/>
      <c r="F235" s="11">
        <f t="shared" si="14"/>
        <v>0.39282841052752554</v>
      </c>
      <c r="G235" s="10">
        <v>0.11881</v>
      </c>
      <c r="H235" s="10">
        <v>0.00215</v>
      </c>
      <c r="I235" s="10">
        <v>5.76248</v>
      </c>
      <c r="J235" s="10">
        <v>0.09647</v>
      </c>
      <c r="K235" s="10">
        <v>0.35172</v>
      </c>
      <c r="L235" s="10">
        <v>0.00327</v>
      </c>
      <c r="M235" s="10"/>
      <c r="N235" s="28">
        <v>1938</v>
      </c>
      <c r="O235" s="28">
        <v>17</v>
      </c>
      <c r="P235" s="28">
        <v>1941</v>
      </c>
      <c r="Q235" s="28">
        <v>14</v>
      </c>
      <c r="R235" s="28">
        <v>1943</v>
      </c>
      <c r="S235" s="28">
        <v>16</v>
      </c>
    </row>
    <row r="236" spans="1:19" ht="15.75">
      <c r="A236" s="10" t="s">
        <v>281</v>
      </c>
      <c r="B236" s="13">
        <v>75.87</v>
      </c>
      <c r="C236" s="13">
        <v>207.41</v>
      </c>
      <c r="D236" s="13">
        <v>76.49788</v>
      </c>
      <c r="E236" s="10"/>
      <c r="F236" s="11">
        <f t="shared" si="14"/>
        <v>0.3657972132491201</v>
      </c>
      <c r="G236" s="10">
        <v>0.11376</v>
      </c>
      <c r="H236" s="10">
        <v>0.00207</v>
      </c>
      <c r="I236" s="10">
        <v>5.27034</v>
      </c>
      <c r="J236" s="10">
        <v>0.089</v>
      </c>
      <c r="K236" s="10">
        <v>0.33594</v>
      </c>
      <c r="L236" s="10">
        <v>0.00314</v>
      </c>
      <c r="M236" s="10"/>
      <c r="N236" s="28">
        <v>1860</v>
      </c>
      <c r="O236" s="28">
        <v>17</v>
      </c>
      <c r="P236" s="28">
        <v>1864</v>
      </c>
      <c r="Q236" s="28">
        <v>14</v>
      </c>
      <c r="R236" s="28">
        <v>1867</v>
      </c>
      <c r="S236" s="28">
        <v>15</v>
      </c>
    </row>
    <row r="237" spans="1:19" ht="15.75">
      <c r="A237" s="10" t="s">
        <v>282</v>
      </c>
      <c r="B237" s="13">
        <v>149.25</v>
      </c>
      <c r="C237" s="13">
        <v>252.73</v>
      </c>
      <c r="D237" s="13">
        <v>99.22487</v>
      </c>
      <c r="E237" s="10"/>
      <c r="F237" s="11">
        <f t="shared" si="14"/>
        <v>0.5905511811023623</v>
      </c>
      <c r="G237" s="10">
        <v>0.11517</v>
      </c>
      <c r="H237" s="10">
        <v>0.00207</v>
      </c>
      <c r="I237" s="10">
        <v>5.37484</v>
      </c>
      <c r="J237" s="10">
        <v>0.08933</v>
      </c>
      <c r="K237" s="10">
        <v>0.33841</v>
      </c>
      <c r="L237" s="10">
        <v>0.00314</v>
      </c>
      <c r="M237" s="10"/>
      <c r="N237" s="28">
        <v>1883</v>
      </c>
      <c r="O237" s="28">
        <v>17</v>
      </c>
      <c r="P237" s="28">
        <v>1881</v>
      </c>
      <c r="Q237" s="28">
        <v>14</v>
      </c>
      <c r="R237" s="28">
        <v>1879</v>
      </c>
      <c r="S237" s="28">
        <v>15</v>
      </c>
    </row>
    <row r="238" spans="1:19" ht="15.75">
      <c r="A238" s="10" t="s">
        <v>283</v>
      </c>
      <c r="B238" s="13">
        <v>60.27</v>
      </c>
      <c r="C238" s="13">
        <v>127.74</v>
      </c>
      <c r="D238" s="13">
        <v>49.05551</v>
      </c>
      <c r="E238" s="10"/>
      <c r="F238" s="11">
        <f t="shared" si="14"/>
        <v>0.4718177548144669</v>
      </c>
      <c r="G238" s="10">
        <v>0.11599</v>
      </c>
      <c r="H238" s="10">
        <v>0.00217</v>
      </c>
      <c r="I238" s="10">
        <v>5.48112</v>
      </c>
      <c r="J238" s="10">
        <v>0.09517</v>
      </c>
      <c r="K238" s="10">
        <v>0.34265</v>
      </c>
      <c r="L238" s="10">
        <v>0.00325</v>
      </c>
      <c r="M238" s="10"/>
      <c r="N238" s="28">
        <v>1895</v>
      </c>
      <c r="O238" s="28">
        <v>18</v>
      </c>
      <c r="P238" s="28">
        <v>1898</v>
      </c>
      <c r="Q238" s="28">
        <v>15</v>
      </c>
      <c r="R238" s="28">
        <v>1899</v>
      </c>
      <c r="S238" s="28">
        <v>16</v>
      </c>
    </row>
    <row r="239" spans="1:19" ht="15.75">
      <c r="A239" s="10" t="s">
        <v>284</v>
      </c>
      <c r="B239" s="13">
        <v>231.78</v>
      </c>
      <c r="C239" s="13">
        <v>458.43</v>
      </c>
      <c r="D239" s="13">
        <v>180.18276000000003</v>
      </c>
      <c r="E239" s="10"/>
      <c r="F239" s="11">
        <f t="shared" si="14"/>
        <v>0.5055951835612853</v>
      </c>
      <c r="G239" s="10">
        <v>0.11494</v>
      </c>
      <c r="H239" s="10">
        <v>0.00204</v>
      </c>
      <c r="I239" s="10">
        <v>5.51268</v>
      </c>
      <c r="J239" s="10">
        <v>0.09049</v>
      </c>
      <c r="K239" s="10">
        <v>0.34779</v>
      </c>
      <c r="L239" s="10">
        <v>0.0032</v>
      </c>
      <c r="M239" s="10"/>
      <c r="N239" s="28">
        <v>1879</v>
      </c>
      <c r="O239" s="28">
        <v>17</v>
      </c>
      <c r="P239" s="28">
        <v>1903</v>
      </c>
      <c r="Q239" s="28">
        <v>14</v>
      </c>
      <c r="R239" s="28">
        <v>1924</v>
      </c>
      <c r="S239" s="28">
        <v>15</v>
      </c>
    </row>
    <row r="240" spans="1:19" ht="15.75">
      <c r="A240" s="10" t="s">
        <v>285</v>
      </c>
      <c r="B240" s="13">
        <v>114.05</v>
      </c>
      <c r="C240" s="13">
        <v>195.84</v>
      </c>
      <c r="D240" s="13">
        <v>76.06191</v>
      </c>
      <c r="E240" s="10"/>
      <c r="F240" s="11">
        <f t="shared" si="14"/>
        <v>0.5823631535947712</v>
      </c>
      <c r="G240" s="10">
        <v>0.1128</v>
      </c>
      <c r="H240" s="10">
        <v>0.00206</v>
      </c>
      <c r="I240" s="10">
        <v>5.16653</v>
      </c>
      <c r="J240" s="10">
        <v>0.08737</v>
      </c>
      <c r="K240" s="10">
        <v>0.33213</v>
      </c>
      <c r="L240" s="10">
        <v>0.0031</v>
      </c>
      <c r="M240" s="10"/>
      <c r="N240" s="28">
        <v>1845</v>
      </c>
      <c r="O240" s="28">
        <v>17</v>
      </c>
      <c r="P240" s="28">
        <v>1847</v>
      </c>
      <c r="Q240" s="28">
        <v>14</v>
      </c>
      <c r="R240" s="28">
        <v>1849</v>
      </c>
      <c r="S240" s="28">
        <v>15</v>
      </c>
    </row>
    <row r="241" spans="1:19" ht="15.75">
      <c r="A241" s="10" t="s">
        <v>286</v>
      </c>
      <c r="B241" s="13">
        <v>81.81</v>
      </c>
      <c r="C241" s="13">
        <v>245.03</v>
      </c>
      <c r="D241" s="13">
        <v>89.73661000000001</v>
      </c>
      <c r="E241" s="10"/>
      <c r="F241" s="11">
        <f t="shared" si="14"/>
        <v>0.3338774843896666</v>
      </c>
      <c r="G241" s="10">
        <v>0.11327</v>
      </c>
      <c r="H241" s="10">
        <v>0.00205</v>
      </c>
      <c r="I241" s="10">
        <v>5.18349</v>
      </c>
      <c r="J241" s="10">
        <v>0.08702</v>
      </c>
      <c r="K241" s="10">
        <v>0.33184</v>
      </c>
      <c r="L241" s="10">
        <v>0.00308</v>
      </c>
      <c r="M241" s="10"/>
      <c r="N241" s="28">
        <v>1853</v>
      </c>
      <c r="O241" s="28">
        <v>17</v>
      </c>
      <c r="P241" s="28">
        <v>1850</v>
      </c>
      <c r="Q241" s="28">
        <v>14</v>
      </c>
      <c r="R241" s="28">
        <v>1847</v>
      </c>
      <c r="S241" s="28">
        <v>15</v>
      </c>
    </row>
    <row r="242" spans="1:19" ht="15.75">
      <c r="A242" s="10" t="s">
        <v>287</v>
      </c>
      <c r="B242" s="13">
        <v>117.16</v>
      </c>
      <c r="C242" s="13">
        <v>547.5</v>
      </c>
      <c r="D242" s="13">
        <v>197.03554000000003</v>
      </c>
      <c r="E242" s="10"/>
      <c r="F242" s="11">
        <f t="shared" si="14"/>
        <v>0.21399086757990868</v>
      </c>
      <c r="G242" s="10">
        <v>0.11514</v>
      </c>
      <c r="H242" s="10">
        <v>0.00205</v>
      </c>
      <c r="I242" s="10">
        <v>5.38724</v>
      </c>
      <c r="J242" s="10">
        <v>0.08888</v>
      </c>
      <c r="K242" s="10">
        <v>0.33929</v>
      </c>
      <c r="L242" s="10">
        <v>0.00313</v>
      </c>
      <c r="M242" s="10"/>
      <c r="N242" s="28">
        <v>1882</v>
      </c>
      <c r="O242" s="28">
        <v>17</v>
      </c>
      <c r="P242" s="28">
        <v>1883</v>
      </c>
      <c r="Q242" s="28">
        <v>14</v>
      </c>
      <c r="R242" s="28">
        <v>1883</v>
      </c>
      <c r="S242" s="28">
        <v>15</v>
      </c>
    </row>
    <row r="243" spans="1:19" ht="15.75">
      <c r="A243" s="10" t="s">
        <v>288</v>
      </c>
      <c r="B243" s="13">
        <v>127.07</v>
      </c>
      <c r="C243" s="13">
        <v>160.24</v>
      </c>
      <c r="D243" s="13">
        <v>67.99884</v>
      </c>
      <c r="E243" s="10"/>
      <c r="F243" s="11">
        <f t="shared" si="14"/>
        <v>0.7929980029955066</v>
      </c>
      <c r="G243" s="10">
        <v>0.11122</v>
      </c>
      <c r="H243" s="10">
        <v>0.00208</v>
      </c>
      <c r="I243" s="10">
        <v>4.98464</v>
      </c>
      <c r="J243" s="10">
        <v>0.08686</v>
      </c>
      <c r="K243" s="10">
        <v>0.325</v>
      </c>
      <c r="L243" s="10">
        <v>0.00306</v>
      </c>
      <c r="M243" s="10"/>
      <c r="N243" s="28">
        <v>1819</v>
      </c>
      <c r="O243" s="28">
        <v>18</v>
      </c>
      <c r="P243" s="28">
        <v>1817</v>
      </c>
      <c r="Q243" s="28">
        <v>15</v>
      </c>
      <c r="R243" s="28">
        <v>1814</v>
      </c>
      <c r="S243" s="28">
        <v>15</v>
      </c>
    </row>
    <row r="244" spans="1:19" ht="15.75">
      <c r="A244" s="10" t="s">
        <v>289</v>
      </c>
      <c r="B244" s="13">
        <v>67.03</v>
      </c>
      <c r="C244" s="13">
        <v>135.93</v>
      </c>
      <c r="D244" s="13">
        <v>51.923410000000004</v>
      </c>
      <c r="E244" s="10"/>
      <c r="F244" s="11">
        <f t="shared" si="14"/>
        <v>0.4931214595747811</v>
      </c>
      <c r="G244" s="10">
        <v>0.11456</v>
      </c>
      <c r="H244" s="10">
        <v>0.00216</v>
      </c>
      <c r="I244" s="10">
        <v>5.32277</v>
      </c>
      <c r="J244" s="10">
        <v>0.0933</v>
      </c>
      <c r="K244" s="10">
        <v>0.33693</v>
      </c>
      <c r="L244" s="10">
        <v>0.00319</v>
      </c>
      <c r="M244" s="10"/>
      <c r="N244" s="28">
        <v>1873</v>
      </c>
      <c r="O244" s="28">
        <v>18</v>
      </c>
      <c r="P244" s="28">
        <v>1873</v>
      </c>
      <c r="Q244" s="28">
        <v>15</v>
      </c>
      <c r="R244" s="28">
        <v>1872</v>
      </c>
      <c r="S244" s="28">
        <v>15</v>
      </c>
    </row>
    <row r="245" spans="1:19" ht="15.75">
      <c r="A245" s="10" t="s">
        <v>290</v>
      </c>
      <c r="B245" s="13">
        <v>51.64</v>
      </c>
      <c r="C245" s="13">
        <v>124.3</v>
      </c>
      <c r="D245" s="13">
        <v>46.522589999999994</v>
      </c>
      <c r="E245" s="10"/>
      <c r="F245" s="11">
        <f t="shared" si="14"/>
        <v>0.4154465004022526</v>
      </c>
      <c r="G245" s="10">
        <v>0.11526</v>
      </c>
      <c r="H245" s="10">
        <v>0.00216</v>
      </c>
      <c r="I245" s="10">
        <v>5.40034</v>
      </c>
      <c r="J245" s="10">
        <v>0.09414</v>
      </c>
      <c r="K245" s="10">
        <v>0.33975</v>
      </c>
      <c r="L245" s="10">
        <v>0.00321</v>
      </c>
      <c r="M245" s="10"/>
      <c r="N245" s="28">
        <v>1884</v>
      </c>
      <c r="O245" s="28">
        <v>18</v>
      </c>
      <c r="P245" s="28">
        <v>1885</v>
      </c>
      <c r="Q245" s="28">
        <v>15</v>
      </c>
      <c r="R245" s="28">
        <v>1885</v>
      </c>
      <c r="S245" s="28">
        <v>15</v>
      </c>
    </row>
    <row r="246" spans="1:19" ht="15.75">
      <c r="A246" s="10" t="s">
        <v>291</v>
      </c>
      <c r="B246" s="13">
        <v>127.87</v>
      </c>
      <c r="C246" s="13">
        <v>210.04</v>
      </c>
      <c r="D246" s="13">
        <v>80.3057</v>
      </c>
      <c r="E246" s="10"/>
      <c r="F246" s="11">
        <f t="shared" si="14"/>
        <v>0.6087888021329271</v>
      </c>
      <c r="G246" s="10">
        <v>0.11516</v>
      </c>
      <c r="H246" s="10">
        <v>0.00213</v>
      </c>
      <c r="I246" s="10">
        <v>5.39532</v>
      </c>
      <c r="J246" s="10">
        <v>0.09256</v>
      </c>
      <c r="K246" s="10">
        <v>0.33972</v>
      </c>
      <c r="L246" s="10">
        <v>0.00318</v>
      </c>
      <c r="M246" s="10"/>
      <c r="N246" s="28">
        <v>1882</v>
      </c>
      <c r="O246" s="28">
        <v>18</v>
      </c>
      <c r="P246" s="28">
        <v>1884</v>
      </c>
      <c r="Q246" s="28">
        <v>15</v>
      </c>
      <c r="R246" s="28">
        <v>1885</v>
      </c>
      <c r="S246" s="28">
        <v>15</v>
      </c>
    </row>
    <row r="247" spans="1:19" ht="15.75">
      <c r="A247" s="10" t="s">
        <v>292</v>
      </c>
      <c r="B247" s="13">
        <v>55.61</v>
      </c>
      <c r="C247" s="13">
        <v>126.95</v>
      </c>
      <c r="D247" s="13">
        <v>47.61005</v>
      </c>
      <c r="E247" s="10"/>
      <c r="F247" s="11">
        <f t="shared" si="14"/>
        <v>0.4380464749901536</v>
      </c>
      <c r="G247" s="10">
        <v>0.11316</v>
      </c>
      <c r="H247" s="10">
        <v>0.00212</v>
      </c>
      <c r="I247" s="10">
        <v>5.19182</v>
      </c>
      <c r="J247" s="10">
        <v>0.09033</v>
      </c>
      <c r="K247" s="10">
        <v>0.33269</v>
      </c>
      <c r="L247" s="10">
        <v>0.00313</v>
      </c>
      <c r="M247" s="10"/>
      <c r="N247" s="28">
        <v>1851</v>
      </c>
      <c r="O247" s="28">
        <v>18</v>
      </c>
      <c r="P247" s="28">
        <v>1851</v>
      </c>
      <c r="Q247" s="28">
        <v>15</v>
      </c>
      <c r="R247" s="28">
        <v>1851</v>
      </c>
      <c r="S247" s="28">
        <v>15</v>
      </c>
    </row>
    <row r="248" spans="1:19" ht="12.75">
      <c r="A248" s="64" t="s">
        <v>293</v>
      </c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</row>
    <row r="249" spans="1:19" ht="15.75">
      <c r="A249" s="8" t="s">
        <v>294</v>
      </c>
      <c r="B249" s="13">
        <v>27.98</v>
      </c>
      <c r="C249" s="13">
        <v>112.49</v>
      </c>
      <c r="D249" s="13">
        <v>40.11868</v>
      </c>
      <c r="E249" s="10"/>
      <c r="F249" s="11">
        <f t="shared" si="14"/>
        <v>0.24873322073073165</v>
      </c>
      <c r="G249" s="28">
        <v>0.11498</v>
      </c>
      <c r="H249" s="28">
        <v>0.00178</v>
      </c>
      <c r="I249" s="28">
        <v>5.37861</v>
      </c>
      <c r="J249" s="28">
        <v>0.07633</v>
      </c>
      <c r="K249" s="28">
        <v>0.33922</v>
      </c>
      <c r="L249" s="28">
        <v>0.00311</v>
      </c>
      <c r="M249" s="10"/>
      <c r="N249" s="28">
        <v>1880</v>
      </c>
      <c r="O249" s="28">
        <v>13</v>
      </c>
      <c r="P249" s="28">
        <v>1881</v>
      </c>
      <c r="Q249" s="28">
        <v>12</v>
      </c>
      <c r="R249" s="28">
        <v>1883</v>
      </c>
      <c r="S249" s="28">
        <v>15</v>
      </c>
    </row>
    <row r="250" spans="1:19" ht="15.75">
      <c r="A250" s="8" t="s">
        <v>295</v>
      </c>
      <c r="B250" s="13">
        <v>21.61</v>
      </c>
      <c r="C250" s="13">
        <v>89.47</v>
      </c>
      <c r="D250" s="13">
        <v>31.904389999999996</v>
      </c>
      <c r="E250" s="10"/>
      <c r="F250" s="11">
        <f t="shared" si="14"/>
        <v>0.2415334749077903</v>
      </c>
      <c r="G250" s="28">
        <v>0.11609</v>
      </c>
      <c r="H250" s="28">
        <v>0.00182</v>
      </c>
      <c r="I250" s="28">
        <v>5.47015</v>
      </c>
      <c r="J250" s="28">
        <v>0.07872</v>
      </c>
      <c r="K250" s="28">
        <v>0.34169</v>
      </c>
      <c r="L250" s="28">
        <v>0.00315</v>
      </c>
      <c r="M250" s="10"/>
      <c r="N250" s="28">
        <v>1897</v>
      </c>
      <c r="O250" s="28">
        <v>13</v>
      </c>
      <c r="P250" s="28">
        <v>1896</v>
      </c>
      <c r="Q250" s="28">
        <v>12</v>
      </c>
      <c r="R250" s="28">
        <v>1895</v>
      </c>
      <c r="S250" s="28">
        <v>15</v>
      </c>
    </row>
    <row r="251" spans="1:19" ht="15.75">
      <c r="A251" s="8" t="s">
        <v>296</v>
      </c>
      <c r="B251" s="13">
        <v>28.43</v>
      </c>
      <c r="C251" s="13">
        <v>80.01</v>
      </c>
      <c r="D251" s="13">
        <v>29.344980000000003</v>
      </c>
      <c r="E251" s="10"/>
      <c r="F251" s="11">
        <f t="shared" si="14"/>
        <v>0.35533058367704035</v>
      </c>
      <c r="G251" s="28">
        <v>0.1134</v>
      </c>
      <c r="H251" s="28">
        <v>0.00176</v>
      </c>
      <c r="I251" s="28">
        <v>5.22189</v>
      </c>
      <c r="J251" s="28">
        <v>0.07425</v>
      </c>
      <c r="K251" s="28">
        <v>0.33393</v>
      </c>
      <c r="L251" s="28">
        <v>0.00306</v>
      </c>
      <c r="M251" s="10"/>
      <c r="N251" s="28">
        <v>1855</v>
      </c>
      <c r="O251" s="28">
        <v>13</v>
      </c>
      <c r="P251" s="28">
        <v>1856</v>
      </c>
      <c r="Q251" s="28">
        <v>12</v>
      </c>
      <c r="R251" s="28">
        <v>1857</v>
      </c>
      <c r="S251" s="28">
        <v>15</v>
      </c>
    </row>
    <row r="252" spans="1:19" ht="15.75">
      <c r="A252" s="8" t="s">
        <v>297</v>
      </c>
      <c r="B252" s="13">
        <v>20.07</v>
      </c>
      <c r="C252" s="13">
        <v>79.58</v>
      </c>
      <c r="D252" s="13">
        <v>28.05268</v>
      </c>
      <c r="E252" s="10"/>
      <c r="F252" s="11">
        <f t="shared" si="14"/>
        <v>0.25219904498617746</v>
      </c>
      <c r="G252" s="28">
        <v>0.11399</v>
      </c>
      <c r="H252" s="28">
        <v>0.00179</v>
      </c>
      <c r="I252" s="28">
        <v>5.26949</v>
      </c>
      <c r="J252" s="28">
        <v>0.07599</v>
      </c>
      <c r="K252" s="28">
        <v>0.33521</v>
      </c>
      <c r="L252" s="28">
        <v>0.00308</v>
      </c>
      <c r="M252" s="10"/>
      <c r="N252" s="28">
        <v>1864</v>
      </c>
      <c r="O252" s="28">
        <v>14</v>
      </c>
      <c r="P252" s="28">
        <v>1864</v>
      </c>
      <c r="Q252" s="28">
        <v>12</v>
      </c>
      <c r="R252" s="28">
        <v>1864</v>
      </c>
      <c r="S252" s="28">
        <v>15</v>
      </c>
    </row>
    <row r="253" spans="1:19" ht="15.75">
      <c r="A253" s="8" t="s">
        <v>298</v>
      </c>
      <c r="B253" s="13">
        <v>26.39</v>
      </c>
      <c r="C253" s="13">
        <v>117.14</v>
      </c>
      <c r="D253" s="13">
        <v>41.05557</v>
      </c>
      <c r="E253" s="10"/>
      <c r="F253" s="11">
        <f t="shared" si="14"/>
        <v>0.2252859825849411</v>
      </c>
      <c r="G253" s="28">
        <v>0.11359</v>
      </c>
      <c r="H253" s="28">
        <v>0.00169</v>
      </c>
      <c r="I253" s="28">
        <v>5.22689</v>
      </c>
      <c r="J253" s="28">
        <v>0.07106</v>
      </c>
      <c r="K253" s="28">
        <v>0.33367</v>
      </c>
      <c r="L253" s="28">
        <v>0.00301</v>
      </c>
      <c r="M253" s="10"/>
      <c r="N253" s="28">
        <v>1858</v>
      </c>
      <c r="O253" s="28">
        <v>12</v>
      </c>
      <c r="P253" s="28">
        <v>1857</v>
      </c>
      <c r="Q253" s="28">
        <v>12</v>
      </c>
      <c r="R253" s="28">
        <v>1856</v>
      </c>
      <c r="S253" s="28">
        <v>15</v>
      </c>
    </row>
    <row r="254" spans="1:19" ht="15.75">
      <c r="A254" s="8" t="s">
        <v>299</v>
      </c>
      <c r="B254" s="13">
        <v>27.68</v>
      </c>
      <c r="C254" s="13">
        <v>103.34</v>
      </c>
      <c r="D254" s="13">
        <v>37.0931</v>
      </c>
      <c r="E254" s="10"/>
      <c r="F254" s="11">
        <f t="shared" si="14"/>
        <v>0.2678536868589123</v>
      </c>
      <c r="G254" s="28">
        <v>0.11518</v>
      </c>
      <c r="H254" s="28">
        <v>0.00175</v>
      </c>
      <c r="I254" s="28">
        <v>5.3873</v>
      </c>
      <c r="J254" s="28">
        <v>0.07505</v>
      </c>
      <c r="K254" s="28">
        <v>0.33917</v>
      </c>
      <c r="L254" s="28">
        <v>0.00308</v>
      </c>
      <c r="M254" s="10"/>
      <c r="N254" s="28">
        <v>1883</v>
      </c>
      <c r="O254" s="28">
        <v>13</v>
      </c>
      <c r="P254" s="28">
        <v>1883</v>
      </c>
      <c r="Q254" s="28">
        <v>12</v>
      </c>
      <c r="R254" s="28">
        <v>1883</v>
      </c>
      <c r="S254" s="28">
        <v>15</v>
      </c>
    </row>
    <row r="255" spans="1:19" ht="15.75">
      <c r="A255" s="8" t="s">
        <v>300</v>
      </c>
      <c r="B255" s="13">
        <v>21.38</v>
      </c>
      <c r="C255" s="13">
        <v>75.26</v>
      </c>
      <c r="D255" s="13">
        <v>26.79339</v>
      </c>
      <c r="E255" s="10"/>
      <c r="F255" s="11">
        <f t="shared" si="14"/>
        <v>0.28408184958809457</v>
      </c>
      <c r="G255" s="28">
        <v>0.11326</v>
      </c>
      <c r="H255" s="28">
        <v>0.00179</v>
      </c>
      <c r="I255" s="28">
        <v>5.19927</v>
      </c>
      <c r="J255" s="28">
        <v>0.07568</v>
      </c>
      <c r="K255" s="28">
        <v>0.33288</v>
      </c>
      <c r="L255" s="28">
        <v>0.00307</v>
      </c>
      <c r="M255" s="10"/>
      <c r="N255" s="28">
        <v>1852</v>
      </c>
      <c r="O255" s="28">
        <v>14</v>
      </c>
      <c r="P255" s="28">
        <v>1852</v>
      </c>
      <c r="Q255" s="28">
        <v>12</v>
      </c>
      <c r="R255" s="28">
        <v>1852</v>
      </c>
      <c r="S255" s="28">
        <v>15</v>
      </c>
    </row>
    <row r="256" spans="1:19" ht="15.75">
      <c r="A256" s="8" t="s">
        <v>301</v>
      </c>
      <c r="B256" s="13">
        <v>41.39</v>
      </c>
      <c r="C256" s="13">
        <v>95.44</v>
      </c>
      <c r="D256" s="13">
        <v>35.15211</v>
      </c>
      <c r="E256" s="10"/>
      <c r="F256" s="11">
        <f t="shared" si="14"/>
        <v>0.4336756077116513</v>
      </c>
      <c r="G256" s="28">
        <v>0.11335</v>
      </c>
      <c r="H256" s="28">
        <v>0.00176</v>
      </c>
      <c r="I256" s="28">
        <v>5.20611</v>
      </c>
      <c r="J256" s="28">
        <v>0.07436</v>
      </c>
      <c r="K256" s="28">
        <v>0.33305</v>
      </c>
      <c r="L256" s="28">
        <v>0.00305</v>
      </c>
      <c r="M256" s="10"/>
      <c r="N256" s="28">
        <v>1854</v>
      </c>
      <c r="O256" s="28">
        <v>13</v>
      </c>
      <c r="P256" s="28">
        <v>1854</v>
      </c>
      <c r="Q256" s="28">
        <v>12</v>
      </c>
      <c r="R256" s="28">
        <v>1853</v>
      </c>
      <c r="S256" s="28">
        <v>15</v>
      </c>
    </row>
    <row r="257" spans="1:19" ht="15.75">
      <c r="A257" s="8" t="s">
        <v>302</v>
      </c>
      <c r="B257" s="13">
        <v>18.49</v>
      </c>
      <c r="C257" s="13">
        <v>67.13</v>
      </c>
      <c r="D257" s="13">
        <v>24.080599999999997</v>
      </c>
      <c r="E257" s="10"/>
      <c r="F257" s="11">
        <f t="shared" si="14"/>
        <v>0.27543572173394903</v>
      </c>
      <c r="G257" s="28">
        <v>0.11491</v>
      </c>
      <c r="H257" s="28">
        <v>0.00185</v>
      </c>
      <c r="I257" s="28">
        <v>5.37168</v>
      </c>
      <c r="J257" s="28">
        <v>0.08</v>
      </c>
      <c r="K257" s="28">
        <v>0.33898</v>
      </c>
      <c r="L257" s="28">
        <v>0.00315</v>
      </c>
      <c r="M257" s="10"/>
      <c r="N257" s="28">
        <v>1878</v>
      </c>
      <c r="O257" s="28">
        <v>14</v>
      </c>
      <c r="P257" s="28">
        <v>1880</v>
      </c>
      <c r="Q257" s="28">
        <v>13</v>
      </c>
      <c r="R257" s="28">
        <v>1882</v>
      </c>
      <c r="S257" s="28">
        <v>15</v>
      </c>
    </row>
    <row r="258" spans="1:19" ht="15.75">
      <c r="A258" s="8" t="s">
        <v>303</v>
      </c>
      <c r="B258" s="13">
        <v>33.18</v>
      </c>
      <c r="C258" s="13">
        <v>76.25</v>
      </c>
      <c r="D258" s="13">
        <v>28.244699999999998</v>
      </c>
      <c r="E258" s="10"/>
      <c r="F258" s="11">
        <f t="shared" si="14"/>
        <v>0.43514754098360653</v>
      </c>
      <c r="G258" s="28">
        <v>0.11358</v>
      </c>
      <c r="H258" s="28">
        <v>0.00178</v>
      </c>
      <c r="I258" s="28">
        <v>5.23031</v>
      </c>
      <c r="J258" s="28">
        <v>0.07542</v>
      </c>
      <c r="K258" s="28">
        <v>0.33392</v>
      </c>
      <c r="L258" s="28">
        <v>0.00307</v>
      </c>
      <c r="M258" s="10"/>
      <c r="N258" s="28">
        <v>1857</v>
      </c>
      <c r="O258" s="28">
        <v>14</v>
      </c>
      <c r="P258" s="28">
        <v>1858</v>
      </c>
      <c r="Q258" s="28">
        <v>12</v>
      </c>
      <c r="R258" s="28">
        <v>1857</v>
      </c>
      <c r="S258" s="28">
        <v>15</v>
      </c>
    </row>
    <row r="259" spans="1:19" ht="15.75">
      <c r="A259" s="8" t="s">
        <v>304</v>
      </c>
      <c r="B259" s="13">
        <v>20.91</v>
      </c>
      <c r="C259" s="13">
        <v>61.3</v>
      </c>
      <c r="D259" s="13">
        <v>22.156909999999996</v>
      </c>
      <c r="E259" s="10"/>
      <c r="F259" s="11">
        <f t="shared" si="14"/>
        <v>0.34110929853181077</v>
      </c>
      <c r="G259" s="28">
        <v>0.11376</v>
      </c>
      <c r="H259" s="28">
        <v>0.00188</v>
      </c>
      <c r="I259" s="28">
        <v>5.26521</v>
      </c>
      <c r="J259" s="28">
        <v>0.08044</v>
      </c>
      <c r="K259" s="28">
        <v>0.33562</v>
      </c>
      <c r="L259" s="28">
        <v>0.00315</v>
      </c>
      <c r="M259" s="10"/>
      <c r="N259" s="28">
        <v>1860</v>
      </c>
      <c r="O259" s="28">
        <v>15</v>
      </c>
      <c r="P259" s="28">
        <v>1863</v>
      </c>
      <c r="Q259" s="28">
        <v>13</v>
      </c>
      <c r="R259" s="28">
        <v>1866</v>
      </c>
      <c r="S259" s="28">
        <v>15</v>
      </c>
    </row>
    <row r="260" spans="1:19" ht="15.75">
      <c r="A260" s="8" t="s">
        <v>305</v>
      </c>
      <c r="B260" s="13">
        <v>32.11</v>
      </c>
      <c r="C260" s="13">
        <v>87.44</v>
      </c>
      <c r="D260" s="13">
        <v>31.85194</v>
      </c>
      <c r="E260" s="10"/>
      <c r="F260" s="11">
        <f t="shared" si="14"/>
        <v>0.3672232387923147</v>
      </c>
      <c r="G260" s="28">
        <v>0.11367</v>
      </c>
      <c r="H260" s="28">
        <v>0.00176</v>
      </c>
      <c r="I260" s="28">
        <v>5.24439</v>
      </c>
      <c r="J260" s="28">
        <v>0.07457</v>
      </c>
      <c r="K260" s="28">
        <v>0.33456</v>
      </c>
      <c r="L260" s="28">
        <v>0.00306</v>
      </c>
      <c r="M260" s="10"/>
      <c r="N260" s="28">
        <v>1859</v>
      </c>
      <c r="O260" s="28">
        <v>13</v>
      </c>
      <c r="P260" s="28">
        <v>1860</v>
      </c>
      <c r="Q260" s="28">
        <v>12</v>
      </c>
      <c r="R260" s="28">
        <v>1860</v>
      </c>
      <c r="S260" s="28">
        <v>15</v>
      </c>
    </row>
    <row r="261" spans="1:19" ht="15.75">
      <c r="A261" s="8" t="s">
        <v>306</v>
      </c>
      <c r="B261" s="13">
        <v>21.76</v>
      </c>
      <c r="C261" s="13">
        <v>70.35</v>
      </c>
      <c r="D261" s="13">
        <v>25.523919999999997</v>
      </c>
      <c r="E261" s="10"/>
      <c r="F261" s="11">
        <f t="shared" si="14"/>
        <v>0.3093105899076049</v>
      </c>
      <c r="G261" s="28">
        <v>0.11494</v>
      </c>
      <c r="H261" s="28">
        <v>0.00185</v>
      </c>
      <c r="I261" s="28">
        <v>5.36312</v>
      </c>
      <c r="J261" s="28">
        <v>0.07943</v>
      </c>
      <c r="K261" s="28">
        <v>0.33836</v>
      </c>
      <c r="L261" s="28">
        <v>0.00314</v>
      </c>
      <c r="M261" s="10"/>
      <c r="N261" s="28">
        <v>1879</v>
      </c>
      <c r="O261" s="28">
        <v>14</v>
      </c>
      <c r="P261" s="28">
        <v>1879</v>
      </c>
      <c r="Q261" s="28">
        <v>13</v>
      </c>
      <c r="R261" s="28">
        <v>1879</v>
      </c>
      <c r="S261" s="28">
        <v>15</v>
      </c>
    </row>
    <row r="262" spans="1:19" ht="15.75">
      <c r="A262" s="8" t="s">
        <v>307</v>
      </c>
      <c r="B262" s="13">
        <v>19.57</v>
      </c>
      <c r="C262" s="13">
        <v>61.87</v>
      </c>
      <c r="D262" s="13">
        <v>22.722</v>
      </c>
      <c r="E262" s="10"/>
      <c r="F262" s="11">
        <f t="shared" si="14"/>
        <v>0.31630838855665105</v>
      </c>
      <c r="G262" s="28">
        <v>0.1157</v>
      </c>
      <c r="H262" s="28">
        <v>0.00188</v>
      </c>
      <c r="I262" s="28">
        <v>5.4527</v>
      </c>
      <c r="J262" s="28">
        <v>0.08198</v>
      </c>
      <c r="K262" s="28">
        <v>0.34174</v>
      </c>
      <c r="L262" s="28">
        <v>0.00319</v>
      </c>
      <c r="M262" s="10"/>
      <c r="N262" s="28">
        <v>1891</v>
      </c>
      <c r="O262" s="28">
        <v>14</v>
      </c>
      <c r="P262" s="28">
        <v>1893</v>
      </c>
      <c r="Q262" s="28">
        <v>13</v>
      </c>
      <c r="R262" s="28">
        <v>1895</v>
      </c>
      <c r="S262" s="28">
        <v>15</v>
      </c>
    </row>
    <row r="263" spans="1:19" ht="15.75">
      <c r="A263" s="8" t="s">
        <v>308</v>
      </c>
      <c r="B263" s="13">
        <v>38.27</v>
      </c>
      <c r="C263" s="13">
        <v>128.62</v>
      </c>
      <c r="D263" s="13">
        <v>45.9237</v>
      </c>
      <c r="E263" s="10"/>
      <c r="F263" s="11">
        <f t="shared" si="14"/>
        <v>0.2975431503654175</v>
      </c>
      <c r="G263" s="28">
        <v>0.11244</v>
      </c>
      <c r="H263" s="28">
        <v>0.00171</v>
      </c>
      <c r="I263" s="28">
        <v>5.11692</v>
      </c>
      <c r="J263" s="28">
        <v>0.07113</v>
      </c>
      <c r="K263" s="28">
        <v>0.32999</v>
      </c>
      <c r="L263" s="28">
        <v>0.003</v>
      </c>
      <c r="M263" s="10"/>
      <c r="N263" s="28">
        <v>1839</v>
      </c>
      <c r="O263" s="28">
        <v>13</v>
      </c>
      <c r="P263" s="28">
        <v>1839</v>
      </c>
      <c r="Q263" s="28">
        <v>12</v>
      </c>
      <c r="R263" s="28">
        <v>1838</v>
      </c>
      <c r="S263" s="28">
        <v>15</v>
      </c>
    </row>
    <row r="264" spans="1:19" ht="15.75">
      <c r="A264" s="8" t="s">
        <v>309</v>
      </c>
      <c r="B264" s="13">
        <v>34.78</v>
      </c>
      <c r="C264" s="13">
        <v>72.11</v>
      </c>
      <c r="D264" s="13">
        <v>27.356669999999998</v>
      </c>
      <c r="E264" s="10"/>
      <c r="F264" s="11">
        <f t="shared" si="14"/>
        <v>0.482318679794758</v>
      </c>
      <c r="G264" s="28">
        <v>0.11536</v>
      </c>
      <c r="H264" s="28">
        <v>0.00186</v>
      </c>
      <c r="I264" s="28">
        <v>5.41164</v>
      </c>
      <c r="J264" s="28">
        <v>0.08059</v>
      </c>
      <c r="K264" s="28">
        <v>0.34017</v>
      </c>
      <c r="L264" s="28">
        <v>0.00316</v>
      </c>
      <c r="M264" s="10"/>
      <c r="N264" s="28">
        <v>1886</v>
      </c>
      <c r="O264" s="28">
        <v>14</v>
      </c>
      <c r="P264" s="28">
        <v>1887</v>
      </c>
      <c r="Q264" s="28">
        <v>13</v>
      </c>
      <c r="R264" s="28">
        <v>1887</v>
      </c>
      <c r="S264" s="28">
        <v>15</v>
      </c>
    </row>
    <row r="265" spans="1:19" ht="15.75">
      <c r="A265" s="8" t="s">
        <v>310</v>
      </c>
      <c r="B265" s="13">
        <v>24.5</v>
      </c>
      <c r="C265" s="13">
        <v>102.91</v>
      </c>
      <c r="D265" s="13">
        <v>36.43511</v>
      </c>
      <c r="E265" s="10"/>
      <c r="F265" s="11">
        <f t="shared" si="14"/>
        <v>0.23807210183655622</v>
      </c>
      <c r="G265" s="28">
        <v>0.11468</v>
      </c>
      <c r="H265" s="28">
        <v>0.00175</v>
      </c>
      <c r="I265" s="28">
        <v>5.32695</v>
      </c>
      <c r="J265" s="28">
        <v>0.07446</v>
      </c>
      <c r="K265" s="28">
        <v>0.33684</v>
      </c>
      <c r="L265" s="28">
        <v>0.00306</v>
      </c>
      <c r="M265" s="10"/>
      <c r="N265" s="28">
        <v>1875</v>
      </c>
      <c r="O265" s="28">
        <v>13</v>
      </c>
      <c r="P265" s="28">
        <v>1873</v>
      </c>
      <c r="Q265" s="28">
        <v>12</v>
      </c>
      <c r="R265" s="28">
        <v>1871</v>
      </c>
      <c r="S265" s="28">
        <v>15</v>
      </c>
    </row>
    <row r="266" spans="1:19" ht="15.75">
      <c r="A266" s="8" t="s">
        <v>311</v>
      </c>
      <c r="B266" s="13">
        <v>30.15</v>
      </c>
      <c r="C266" s="13">
        <v>95.25</v>
      </c>
      <c r="D266" s="13">
        <v>34.172079999999994</v>
      </c>
      <c r="E266" s="10"/>
      <c r="F266" s="11">
        <f t="shared" si="14"/>
        <v>0.3165354330708661</v>
      </c>
      <c r="G266" s="28">
        <v>0.114</v>
      </c>
      <c r="H266" s="28">
        <v>0.00175</v>
      </c>
      <c r="I266" s="28">
        <v>5.26864</v>
      </c>
      <c r="J266" s="28">
        <v>0.07422</v>
      </c>
      <c r="K266" s="28">
        <v>0.33513</v>
      </c>
      <c r="L266" s="28">
        <v>0.00305</v>
      </c>
      <c r="M266" s="10"/>
      <c r="N266" s="28">
        <v>1864</v>
      </c>
      <c r="O266" s="28">
        <v>13</v>
      </c>
      <c r="P266" s="28">
        <v>1864</v>
      </c>
      <c r="Q266" s="28">
        <v>12</v>
      </c>
      <c r="R266" s="28">
        <v>1863</v>
      </c>
      <c r="S266" s="28">
        <v>15</v>
      </c>
    </row>
    <row r="267" spans="1:19" ht="15.75">
      <c r="A267" s="8" t="s">
        <v>312</v>
      </c>
      <c r="B267" s="13">
        <v>87.75</v>
      </c>
      <c r="C267" s="13">
        <v>183.59</v>
      </c>
      <c r="D267" s="13">
        <v>68.64952</v>
      </c>
      <c r="E267" s="10"/>
      <c r="F267" s="11">
        <f t="shared" si="14"/>
        <v>0.4779672095430034</v>
      </c>
      <c r="G267" s="28">
        <v>0.11212</v>
      </c>
      <c r="H267" s="28">
        <v>0.00165</v>
      </c>
      <c r="I267" s="28">
        <v>5.10388</v>
      </c>
      <c r="J267" s="28">
        <v>0.0686</v>
      </c>
      <c r="K267" s="28">
        <v>0.3301</v>
      </c>
      <c r="L267" s="28">
        <v>0.00296</v>
      </c>
      <c r="M267" s="10"/>
      <c r="N267" s="28">
        <v>1834</v>
      </c>
      <c r="O267" s="28">
        <v>12</v>
      </c>
      <c r="P267" s="28">
        <v>1837</v>
      </c>
      <c r="Q267" s="28">
        <v>11</v>
      </c>
      <c r="R267" s="28">
        <v>1839</v>
      </c>
      <c r="S267" s="28">
        <v>14</v>
      </c>
    </row>
    <row r="268" spans="1:19" ht="15.75">
      <c r="A268" s="8" t="s">
        <v>313</v>
      </c>
      <c r="B268" s="13">
        <v>32.41</v>
      </c>
      <c r="C268" s="13">
        <v>81.11</v>
      </c>
      <c r="D268" s="13">
        <v>29.885689999999997</v>
      </c>
      <c r="E268" s="10"/>
      <c r="F268" s="11">
        <f t="shared" si="14"/>
        <v>0.399580816175564</v>
      </c>
      <c r="G268" s="28">
        <v>0.11382</v>
      </c>
      <c r="H268" s="28">
        <v>0.00179</v>
      </c>
      <c r="I268" s="28">
        <v>5.24832</v>
      </c>
      <c r="J268" s="28">
        <v>0.07601</v>
      </c>
      <c r="K268" s="28">
        <v>0.33435</v>
      </c>
      <c r="L268" s="28">
        <v>0.00307</v>
      </c>
      <c r="M268" s="10"/>
      <c r="N268" s="28">
        <v>1861</v>
      </c>
      <c r="O268" s="28">
        <v>14</v>
      </c>
      <c r="P268" s="28">
        <v>1860</v>
      </c>
      <c r="Q268" s="28">
        <v>12</v>
      </c>
      <c r="R268" s="28">
        <v>1859</v>
      </c>
      <c r="S268" s="28">
        <v>15</v>
      </c>
    </row>
    <row r="269" spans="1:19" ht="15.75">
      <c r="A269" s="8" t="s">
        <v>314</v>
      </c>
      <c r="B269" s="13">
        <v>27.91</v>
      </c>
      <c r="C269" s="13">
        <v>76.65</v>
      </c>
      <c r="D269" s="13">
        <v>27.887629999999998</v>
      </c>
      <c r="E269" s="10"/>
      <c r="F269" s="11">
        <f t="shared" si="14"/>
        <v>0.36412263535551204</v>
      </c>
      <c r="G269" s="28">
        <v>0.11443</v>
      </c>
      <c r="H269" s="28">
        <v>0.00182</v>
      </c>
      <c r="I269" s="28">
        <v>5.30021</v>
      </c>
      <c r="J269" s="28">
        <v>0.07766</v>
      </c>
      <c r="K269" s="28">
        <v>0.33586</v>
      </c>
      <c r="L269" s="28">
        <v>0.0031</v>
      </c>
      <c r="M269" s="10"/>
      <c r="N269" s="28">
        <v>1871</v>
      </c>
      <c r="O269" s="28">
        <v>14</v>
      </c>
      <c r="P269" s="28">
        <v>1869</v>
      </c>
      <c r="Q269" s="28">
        <v>13</v>
      </c>
      <c r="R269" s="28">
        <v>1867</v>
      </c>
      <c r="S269" s="28">
        <v>15</v>
      </c>
    </row>
    <row r="270" spans="1:19" ht="15.75">
      <c r="A270" s="8" t="s">
        <v>315</v>
      </c>
      <c r="B270" s="13">
        <v>23.3</v>
      </c>
      <c r="C270" s="13">
        <v>89.35</v>
      </c>
      <c r="D270" s="13">
        <v>31.893859999999997</v>
      </c>
      <c r="E270" s="10"/>
      <c r="F270" s="11">
        <f t="shared" si="14"/>
        <v>0.2607722439843313</v>
      </c>
      <c r="G270" s="28">
        <v>0.11333</v>
      </c>
      <c r="H270" s="28">
        <v>0.00175</v>
      </c>
      <c r="I270" s="28">
        <v>5.22672</v>
      </c>
      <c r="J270" s="28">
        <v>0.07414</v>
      </c>
      <c r="K270" s="28">
        <v>0.33444</v>
      </c>
      <c r="L270" s="28">
        <v>0.00305</v>
      </c>
      <c r="M270" s="10"/>
      <c r="N270" s="28">
        <v>1853</v>
      </c>
      <c r="O270" s="28">
        <v>13</v>
      </c>
      <c r="P270" s="28">
        <v>1857</v>
      </c>
      <c r="Q270" s="28">
        <v>12</v>
      </c>
      <c r="R270" s="28">
        <v>1860</v>
      </c>
      <c r="S270" s="28">
        <v>15</v>
      </c>
    </row>
    <row r="271" spans="1:19" ht="15.75">
      <c r="A271" s="8" t="s">
        <v>316</v>
      </c>
      <c r="B271" s="13">
        <v>59.29</v>
      </c>
      <c r="C271" s="13">
        <v>147.59</v>
      </c>
      <c r="D271" s="13">
        <v>54.201260000000005</v>
      </c>
      <c r="E271" s="10"/>
      <c r="F271" s="11">
        <f t="shared" si="14"/>
        <v>0.40172098380649096</v>
      </c>
      <c r="G271" s="28">
        <v>0.1133</v>
      </c>
      <c r="H271" s="28">
        <v>0.0017</v>
      </c>
      <c r="I271" s="28">
        <v>5.21209</v>
      </c>
      <c r="J271" s="28">
        <v>0.07138</v>
      </c>
      <c r="K271" s="28">
        <v>0.33359</v>
      </c>
      <c r="L271" s="28">
        <v>0.00301</v>
      </c>
      <c r="M271" s="10"/>
      <c r="N271" s="28">
        <v>1853</v>
      </c>
      <c r="O271" s="28">
        <v>13</v>
      </c>
      <c r="P271" s="28">
        <v>1855</v>
      </c>
      <c r="Q271" s="28">
        <v>12</v>
      </c>
      <c r="R271" s="28">
        <v>1856</v>
      </c>
      <c r="S271" s="28">
        <v>15</v>
      </c>
    </row>
    <row r="272" spans="1:19" ht="15.75">
      <c r="A272" s="8" t="s">
        <v>317</v>
      </c>
      <c r="B272" s="13">
        <v>27.26</v>
      </c>
      <c r="C272" s="13">
        <v>73.57</v>
      </c>
      <c r="D272" s="13">
        <v>27.2123</v>
      </c>
      <c r="E272" s="10"/>
      <c r="F272" s="11">
        <f t="shared" si="14"/>
        <v>0.3705314666304201</v>
      </c>
      <c r="G272" s="28">
        <v>0.11547</v>
      </c>
      <c r="H272" s="28">
        <v>0.00183</v>
      </c>
      <c r="I272" s="28">
        <v>5.41144</v>
      </c>
      <c r="J272" s="28">
        <v>0.07888</v>
      </c>
      <c r="K272" s="28">
        <v>0.33983</v>
      </c>
      <c r="L272" s="28">
        <v>0.00313</v>
      </c>
      <c r="M272" s="10"/>
      <c r="N272" s="28">
        <v>1887</v>
      </c>
      <c r="O272" s="28">
        <v>14</v>
      </c>
      <c r="P272" s="28">
        <v>1887</v>
      </c>
      <c r="Q272" s="28">
        <v>12</v>
      </c>
      <c r="R272" s="28">
        <v>1886</v>
      </c>
      <c r="S272" s="28">
        <v>15</v>
      </c>
    </row>
    <row r="273" spans="1:19" ht="15.75">
      <c r="A273" s="8" t="s">
        <v>318</v>
      </c>
      <c r="B273" s="13">
        <v>22.1</v>
      </c>
      <c r="C273" s="13">
        <v>81.96</v>
      </c>
      <c r="D273" s="13">
        <v>29.29729</v>
      </c>
      <c r="E273" s="10"/>
      <c r="F273" s="11">
        <f t="shared" si="14"/>
        <v>0.2696437286481211</v>
      </c>
      <c r="G273" s="28">
        <v>0.11435</v>
      </c>
      <c r="H273" s="28">
        <v>0.0018</v>
      </c>
      <c r="I273" s="28">
        <v>5.31927</v>
      </c>
      <c r="J273" s="28">
        <v>0.07701</v>
      </c>
      <c r="K273" s="28">
        <v>0.3373</v>
      </c>
      <c r="L273" s="28">
        <v>0.00309</v>
      </c>
      <c r="M273" s="10"/>
      <c r="N273" s="28">
        <v>1870</v>
      </c>
      <c r="O273" s="28">
        <v>14</v>
      </c>
      <c r="P273" s="28">
        <v>1872</v>
      </c>
      <c r="Q273" s="28">
        <v>12</v>
      </c>
      <c r="R273" s="28">
        <v>1874</v>
      </c>
      <c r="S273" s="28">
        <v>15</v>
      </c>
    </row>
    <row r="274" spans="1:19" ht="15.75">
      <c r="A274" s="8" t="s">
        <v>319</v>
      </c>
      <c r="B274" s="13">
        <v>25.65</v>
      </c>
      <c r="C274" s="13">
        <v>102.79</v>
      </c>
      <c r="D274" s="13">
        <v>36.52585</v>
      </c>
      <c r="E274" s="10"/>
      <c r="F274" s="11">
        <f t="shared" si="14"/>
        <v>0.2495378927911275</v>
      </c>
      <c r="G274" s="28">
        <v>0.11456</v>
      </c>
      <c r="H274" s="28">
        <v>0.00178</v>
      </c>
      <c r="I274" s="28">
        <v>5.32315</v>
      </c>
      <c r="J274" s="28">
        <v>0.0757</v>
      </c>
      <c r="K274" s="28">
        <v>0.33694</v>
      </c>
      <c r="L274" s="28">
        <v>0.00308</v>
      </c>
      <c r="M274" s="10"/>
      <c r="N274" s="28">
        <v>1873</v>
      </c>
      <c r="O274" s="28">
        <v>13</v>
      </c>
      <c r="P274" s="28">
        <v>1873</v>
      </c>
      <c r="Q274" s="28">
        <v>12</v>
      </c>
      <c r="R274" s="28">
        <v>1872</v>
      </c>
      <c r="S274" s="28">
        <v>15</v>
      </c>
    </row>
    <row r="275" spans="1:19" ht="15.75">
      <c r="A275" s="8" t="s">
        <v>320</v>
      </c>
      <c r="B275" s="13">
        <v>19.79</v>
      </c>
      <c r="C275" s="13">
        <v>79.6</v>
      </c>
      <c r="D275" s="13">
        <v>28.24277</v>
      </c>
      <c r="E275" s="10"/>
      <c r="F275" s="11">
        <f t="shared" si="14"/>
        <v>0.24861809045226133</v>
      </c>
      <c r="G275" s="28">
        <v>0.11435</v>
      </c>
      <c r="H275" s="28">
        <v>0.0018</v>
      </c>
      <c r="I275" s="28">
        <v>5.30499</v>
      </c>
      <c r="J275" s="28">
        <v>0.07675</v>
      </c>
      <c r="K275" s="28">
        <v>0.33641</v>
      </c>
      <c r="L275" s="28">
        <v>0.00309</v>
      </c>
      <c r="M275" s="10"/>
      <c r="N275" s="28">
        <v>1870</v>
      </c>
      <c r="O275" s="28">
        <v>14</v>
      </c>
      <c r="P275" s="28">
        <v>1870</v>
      </c>
      <c r="Q275" s="28">
        <v>12</v>
      </c>
      <c r="R275" s="28">
        <v>1869</v>
      </c>
      <c r="S275" s="28">
        <v>15</v>
      </c>
    </row>
    <row r="276" spans="1:19" ht="15.75">
      <c r="A276" s="8" t="s">
        <v>321</v>
      </c>
      <c r="B276" s="13">
        <v>19.61</v>
      </c>
      <c r="C276" s="13">
        <v>76.92</v>
      </c>
      <c r="D276" s="13">
        <v>27.46381</v>
      </c>
      <c r="E276" s="10"/>
      <c r="F276" s="11">
        <f t="shared" si="14"/>
        <v>0.2549401976079043</v>
      </c>
      <c r="G276" s="28">
        <v>0.11336</v>
      </c>
      <c r="H276" s="28">
        <v>0.00183</v>
      </c>
      <c r="I276" s="28">
        <v>5.21305</v>
      </c>
      <c r="J276" s="28">
        <v>0.07766</v>
      </c>
      <c r="K276" s="28">
        <v>0.33346</v>
      </c>
      <c r="L276" s="28">
        <v>0.00308</v>
      </c>
      <c r="M276" s="10"/>
      <c r="N276" s="28">
        <v>1854</v>
      </c>
      <c r="O276" s="28">
        <v>14</v>
      </c>
      <c r="P276" s="28">
        <v>1855</v>
      </c>
      <c r="Q276" s="28">
        <v>13</v>
      </c>
      <c r="R276" s="28">
        <v>1855</v>
      </c>
      <c r="S276" s="28">
        <v>15</v>
      </c>
    </row>
    <row r="277" spans="1:19" ht="15.75">
      <c r="A277" s="8" t="s">
        <v>322</v>
      </c>
      <c r="B277" s="13">
        <v>27.84</v>
      </c>
      <c r="C277" s="13">
        <v>119.94</v>
      </c>
      <c r="D277" s="13">
        <v>43.78742</v>
      </c>
      <c r="E277" s="10"/>
      <c r="F277" s="11">
        <f t="shared" si="14"/>
        <v>0.2321160580290145</v>
      </c>
      <c r="G277" s="28">
        <v>0.11753</v>
      </c>
      <c r="H277" s="28">
        <v>0.00178</v>
      </c>
      <c r="I277" s="28">
        <v>5.61045</v>
      </c>
      <c r="J277" s="28">
        <v>0.0776</v>
      </c>
      <c r="K277" s="28">
        <v>0.34617</v>
      </c>
      <c r="L277" s="28">
        <v>0.00313</v>
      </c>
      <c r="M277" s="10"/>
      <c r="N277" s="28">
        <v>1919</v>
      </c>
      <c r="O277" s="28">
        <v>13</v>
      </c>
      <c r="P277" s="28">
        <v>1918</v>
      </c>
      <c r="Q277" s="28">
        <v>12</v>
      </c>
      <c r="R277" s="28">
        <v>1916</v>
      </c>
      <c r="S277" s="28">
        <v>15</v>
      </c>
    </row>
    <row r="278" spans="1:19" ht="15.75">
      <c r="A278" s="30" t="s">
        <v>323</v>
      </c>
      <c r="B278" s="17">
        <v>56.59</v>
      </c>
      <c r="C278" s="17">
        <v>161.41</v>
      </c>
      <c r="D278" s="17">
        <v>59.16227000000001</v>
      </c>
      <c r="E278" s="18"/>
      <c r="F278" s="19">
        <f t="shared" si="14"/>
        <v>0.35059785639055824</v>
      </c>
      <c r="G278" s="29">
        <v>0.11525</v>
      </c>
      <c r="H278" s="29">
        <v>0.00172</v>
      </c>
      <c r="I278" s="29">
        <v>5.37045</v>
      </c>
      <c r="J278" s="29">
        <v>0.07339</v>
      </c>
      <c r="K278" s="29">
        <v>0.33789</v>
      </c>
      <c r="L278" s="29">
        <v>0.00304</v>
      </c>
      <c r="M278" s="18"/>
      <c r="N278" s="29">
        <v>1884</v>
      </c>
      <c r="O278" s="29">
        <v>13</v>
      </c>
      <c r="P278" s="29">
        <v>1880</v>
      </c>
      <c r="Q278" s="29">
        <v>12</v>
      </c>
      <c r="R278" s="29">
        <v>1877</v>
      </c>
      <c r="S278" s="29">
        <v>15</v>
      </c>
    </row>
    <row r="279" spans="1:19" ht="15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</row>
    <row r="280" spans="1:19" ht="15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</row>
    <row r="281" spans="1:19" ht="15.75">
      <c r="A281" s="65" t="s">
        <v>499</v>
      </c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21"/>
    </row>
    <row r="282" spans="1:19" ht="16.5">
      <c r="A282" s="36" t="s">
        <v>476</v>
      </c>
      <c r="B282" s="52" t="s">
        <v>459</v>
      </c>
      <c r="C282" s="37" t="s">
        <v>477</v>
      </c>
      <c r="D282" s="38" t="s">
        <v>460</v>
      </c>
      <c r="E282" s="37" t="s">
        <v>478</v>
      </c>
      <c r="F282" s="38" t="s">
        <v>460</v>
      </c>
      <c r="G282" s="37" t="s">
        <v>479</v>
      </c>
      <c r="H282" s="38" t="s">
        <v>460</v>
      </c>
      <c r="I282" s="53" t="s">
        <v>480</v>
      </c>
      <c r="J282" s="54" t="s">
        <v>481</v>
      </c>
      <c r="K282" s="38" t="s">
        <v>460</v>
      </c>
      <c r="L282" s="38" t="s">
        <v>482</v>
      </c>
      <c r="M282" s="38" t="s">
        <v>460</v>
      </c>
      <c r="N282" s="38" t="s">
        <v>483</v>
      </c>
      <c r="O282" s="39" t="s">
        <v>484</v>
      </c>
      <c r="P282" s="38" t="s">
        <v>460</v>
      </c>
      <c r="Q282" s="39" t="s">
        <v>485</v>
      </c>
      <c r="R282" s="38" t="s">
        <v>486</v>
      </c>
      <c r="S282" s="21"/>
    </row>
    <row r="283" spans="1:19" ht="15.75">
      <c r="A283" s="66" t="s">
        <v>487</v>
      </c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21"/>
    </row>
    <row r="284" spans="1:18" ht="12.75">
      <c r="A284" s="40" t="s">
        <v>324</v>
      </c>
      <c r="B284" s="12">
        <v>2185</v>
      </c>
      <c r="C284" s="41">
        <v>0.02459468</v>
      </c>
      <c r="D284" s="41">
        <v>0.000169</v>
      </c>
      <c r="E284" s="42">
        <v>0.0006940577</v>
      </c>
      <c r="F284" s="42">
        <v>3.18E-06</v>
      </c>
      <c r="G284" s="42">
        <v>0.2815231</v>
      </c>
      <c r="H284" s="42">
        <v>2.04E-05</v>
      </c>
      <c r="I284" s="31">
        <v>0.28149423279692765</v>
      </c>
      <c r="J284" s="32">
        <v>-44.16632481292315</v>
      </c>
      <c r="K284" s="31">
        <v>0.721429278710545</v>
      </c>
      <c r="L284" s="33">
        <v>3.716010285625959</v>
      </c>
      <c r="M284" s="33">
        <v>0.724973394607975</v>
      </c>
      <c r="N284" s="35">
        <v>2398.571359177768</v>
      </c>
      <c r="O284" s="34">
        <v>2673.4249889182233</v>
      </c>
      <c r="P284" s="35">
        <v>27.71661119781038</v>
      </c>
      <c r="Q284" s="34">
        <v>2529.1428057559447</v>
      </c>
      <c r="R284" s="33">
        <v>-0.9790946475903615</v>
      </c>
    </row>
    <row r="285" spans="1:18" ht="12.75">
      <c r="A285" s="40" t="s">
        <v>325</v>
      </c>
      <c r="B285" s="12">
        <v>2185</v>
      </c>
      <c r="C285" s="41">
        <v>0.05383795</v>
      </c>
      <c r="D285" s="41">
        <v>0.000267</v>
      </c>
      <c r="E285" s="42">
        <v>0.001400995</v>
      </c>
      <c r="F285" s="42">
        <v>6.05E-06</v>
      </c>
      <c r="G285" s="42">
        <v>0.2815717</v>
      </c>
      <c r="H285" s="42">
        <v>1.98E-05</v>
      </c>
      <c r="I285" s="31">
        <v>0.2815134299063631</v>
      </c>
      <c r="J285" s="32">
        <v>-42.44762564893367</v>
      </c>
      <c r="K285" s="31">
        <v>0.7002107705145235</v>
      </c>
      <c r="L285" s="33">
        <v>4.397091895547156</v>
      </c>
      <c r="M285" s="33">
        <v>0.7036506477087201</v>
      </c>
      <c r="N285" s="35">
        <v>2376.1099901838884</v>
      </c>
      <c r="O285" s="34">
        <v>2613.8627307602706</v>
      </c>
      <c r="P285" s="35">
        <v>27.42684515396286</v>
      </c>
      <c r="Q285" s="34">
        <v>2487.175414437501</v>
      </c>
      <c r="R285" s="33">
        <v>-0.9578013554216868</v>
      </c>
    </row>
    <row r="286" spans="1:18" ht="12.75">
      <c r="A286" s="40" t="s">
        <v>326</v>
      </c>
      <c r="B286" s="12">
        <v>2185</v>
      </c>
      <c r="C286" s="41">
        <v>0.03806495</v>
      </c>
      <c r="D286" s="41">
        <v>0.000358</v>
      </c>
      <c r="E286" s="42">
        <v>0.0009954341</v>
      </c>
      <c r="F286" s="42">
        <v>8.29E-06</v>
      </c>
      <c r="G286" s="42">
        <v>0.2814175</v>
      </c>
      <c r="H286" s="42">
        <v>1.93E-05</v>
      </c>
      <c r="I286" s="31">
        <v>0.281376097969146</v>
      </c>
      <c r="J286" s="32">
        <v>-47.90078225566985</v>
      </c>
      <c r="K286" s="31">
        <v>0.682528680350238</v>
      </c>
      <c r="L286" s="33">
        <v>-0.4827422861009012</v>
      </c>
      <c r="M286" s="33">
        <v>0.6858816919574906</v>
      </c>
      <c r="N286" s="35">
        <v>2561.814614580023</v>
      </c>
      <c r="O286" s="34">
        <v>3039.864614698063</v>
      </c>
      <c r="P286" s="35">
        <v>26.35258967296477</v>
      </c>
      <c r="Q286" s="34">
        <v>2787.335084646791</v>
      </c>
      <c r="R286" s="33">
        <v>-0.9700170451807228</v>
      </c>
    </row>
    <row r="287" spans="1:18" ht="12.75">
      <c r="A287" s="40" t="s">
        <v>327</v>
      </c>
      <c r="B287" s="12">
        <v>2185</v>
      </c>
      <c r="C287" s="41">
        <v>0.02826365</v>
      </c>
      <c r="D287" s="41">
        <v>0.000123</v>
      </c>
      <c r="E287" s="42">
        <v>0.0007840705</v>
      </c>
      <c r="F287" s="42">
        <v>4.22E-06</v>
      </c>
      <c r="G287" s="42">
        <v>0.2814283</v>
      </c>
      <c r="H287" s="42">
        <v>1.89E-05</v>
      </c>
      <c r="I287" s="31">
        <v>0.2813956889903584</v>
      </c>
      <c r="J287" s="32">
        <v>-47.51884910811577</v>
      </c>
      <c r="K287" s="31">
        <v>0.6683830082188038</v>
      </c>
      <c r="L287" s="33">
        <v>0.21382360102961684</v>
      </c>
      <c r="M287" s="33">
        <v>0.671666527356507</v>
      </c>
      <c r="N287" s="35">
        <v>2533.090861234792</v>
      </c>
      <c r="O287" s="34">
        <v>2979.1626539895587</v>
      </c>
      <c r="P287" s="35">
        <v>25.675018753852328</v>
      </c>
      <c r="Q287" s="34">
        <v>2744.564662274709</v>
      </c>
      <c r="R287" s="33">
        <v>-0.9763834186746988</v>
      </c>
    </row>
    <row r="288" spans="1:18" ht="12.75">
      <c r="A288" s="40" t="s">
        <v>328</v>
      </c>
      <c r="B288" s="12">
        <v>2185</v>
      </c>
      <c r="C288" s="41">
        <v>0.05183515</v>
      </c>
      <c r="D288" s="41">
        <v>0.000168</v>
      </c>
      <c r="E288" s="42">
        <v>0.001337887</v>
      </c>
      <c r="F288" s="42">
        <v>3.97E-06</v>
      </c>
      <c r="G288" s="42">
        <v>0.2814986</v>
      </c>
      <c r="H288" s="42">
        <v>2.01E-05</v>
      </c>
      <c r="I288" s="31">
        <v>0.2814429546902269</v>
      </c>
      <c r="J288" s="32">
        <v>-45.03274723098638</v>
      </c>
      <c r="K288" s="31">
        <v>0.7108200246142005</v>
      </c>
      <c r="L288" s="33">
        <v>1.8926519872120018</v>
      </c>
      <c r="M288" s="33">
        <v>0.7143120211594578</v>
      </c>
      <c r="N288" s="35">
        <v>2473.1239587515925</v>
      </c>
      <c r="O288" s="34">
        <v>2832.6709800241133</v>
      </c>
      <c r="P288" s="35">
        <v>27.74477859170065</v>
      </c>
      <c r="Q288" s="34">
        <v>2641.347061123687</v>
      </c>
      <c r="R288" s="33">
        <v>-0.9597021987951807</v>
      </c>
    </row>
    <row r="289" spans="1:18" ht="12.75">
      <c r="A289" s="40" t="s">
        <v>329</v>
      </c>
      <c r="B289" s="12">
        <v>2185</v>
      </c>
      <c r="C289" s="41">
        <v>0.04241062</v>
      </c>
      <c r="D289" s="41">
        <v>0.000437</v>
      </c>
      <c r="E289" s="42">
        <v>0.001111805</v>
      </c>
      <c r="F289" s="42">
        <v>9.83E-06</v>
      </c>
      <c r="G289" s="42">
        <v>0.2814863</v>
      </c>
      <c r="H289" s="42">
        <v>2.11E-05</v>
      </c>
      <c r="I289" s="31">
        <v>0.2814400578781823</v>
      </c>
      <c r="J289" s="32">
        <v>-45.4677266490322</v>
      </c>
      <c r="K289" s="31">
        <v>0.7461842049427645</v>
      </c>
      <c r="L289" s="33">
        <v>1.7900710552121168</v>
      </c>
      <c r="M289" s="33">
        <v>0.7498499326596963</v>
      </c>
      <c r="N289" s="35">
        <v>2475.340868550856</v>
      </c>
      <c r="O289" s="34">
        <v>2841.6356903467295</v>
      </c>
      <c r="P289" s="35">
        <v>28.947654260232866</v>
      </c>
      <c r="Q289" s="34">
        <v>2647.6635695604223</v>
      </c>
      <c r="R289" s="33">
        <v>-0.9665118975903615</v>
      </c>
    </row>
    <row r="290" spans="1:18" ht="12.75">
      <c r="A290" s="40" t="s">
        <v>330</v>
      </c>
      <c r="B290" s="12">
        <v>2185</v>
      </c>
      <c r="C290" s="41">
        <v>0.05514798</v>
      </c>
      <c r="D290" s="41">
        <v>0.00087</v>
      </c>
      <c r="E290" s="42">
        <v>0.001419985</v>
      </c>
      <c r="F290" s="42">
        <v>2.34E-05</v>
      </c>
      <c r="G290" s="42">
        <v>0.281515</v>
      </c>
      <c r="H290" s="42">
        <v>1.79E-05</v>
      </c>
      <c r="I290" s="31">
        <v>0.2814559400755085</v>
      </c>
      <c r="J290" s="32">
        <v>-44.45277467358899</v>
      </c>
      <c r="K290" s="31">
        <v>0.6330188278902398</v>
      </c>
      <c r="L290" s="33">
        <v>2.3539926555815605</v>
      </c>
      <c r="M290" s="33">
        <v>0.6361286158562685</v>
      </c>
      <c r="N290" s="35">
        <v>2455.804911718217</v>
      </c>
      <c r="O290" s="34">
        <v>2792.3911871261344</v>
      </c>
      <c r="P290" s="35">
        <v>24.770210607679473</v>
      </c>
      <c r="Q290" s="34">
        <v>2612.966037921167</v>
      </c>
      <c r="R290" s="33">
        <v>-0.9572293674698795</v>
      </c>
    </row>
    <row r="291" spans="1:18" ht="12.75">
      <c r="A291" s="40" t="s">
        <v>331</v>
      </c>
      <c r="B291" s="12">
        <v>2185</v>
      </c>
      <c r="C291" s="41">
        <v>0.04741531</v>
      </c>
      <c r="D291" s="41">
        <v>0.000846</v>
      </c>
      <c r="E291" s="42">
        <v>0.001201681</v>
      </c>
      <c r="F291" s="42">
        <v>1.88E-05</v>
      </c>
      <c r="G291" s="42">
        <v>0.2814723</v>
      </c>
      <c r="H291" s="42">
        <v>1.37E-05</v>
      </c>
      <c r="I291" s="31">
        <v>0.2814223197613898</v>
      </c>
      <c r="J291" s="32">
        <v>-45.96282517363881</v>
      </c>
      <c r="K291" s="31">
        <v>0.4844892705080426</v>
      </c>
      <c r="L291" s="33">
        <v>1.159550043925428</v>
      </c>
      <c r="M291" s="33">
        <v>0.4868693875570429</v>
      </c>
      <c r="N291" s="35">
        <v>2500.427824357024</v>
      </c>
      <c r="O291" s="34">
        <v>2896.652930009796</v>
      </c>
      <c r="P291" s="35">
        <v>18.830207637018248</v>
      </c>
      <c r="Q291" s="34">
        <v>2686.428554260591</v>
      </c>
      <c r="R291" s="33">
        <v>-0.9638047891566265</v>
      </c>
    </row>
    <row r="292" spans="1:18" ht="12.75">
      <c r="A292" s="40" t="s">
        <v>332</v>
      </c>
      <c r="B292" s="12">
        <v>2185</v>
      </c>
      <c r="C292" s="41">
        <v>0.06183493</v>
      </c>
      <c r="D292" s="41">
        <v>0.000176</v>
      </c>
      <c r="E292" s="42">
        <v>0.001583264</v>
      </c>
      <c r="F292" s="42">
        <v>5.74E-06</v>
      </c>
      <c r="G292" s="42">
        <v>0.2815294</v>
      </c>
      <c r="H292" s="42">
        <v>1.97E-05</v>
      </c>
      <c r="I292" s="31">
        <v>0.2814635489858765</v>
      </c>
      <c r="J292" s="32">
        <v>-43.94353047685207</v>
      </c>
      <c r="K292" s="31">
        <v>0.6966743524827734</v>
      </c>
      <c r="L292" s="33">
        <v>2.624133313089416</v>
      </c>
      <c r="M292" s="33">
        <v>0.7000968565584742</v>
      </c>
      <c r="N292" s="35">
        <v>2446.4388434226726</v>
      </c>
      <c r="O292" s="34">
        <v>2768.794793284434</v>
      </c>
      <c r="P292" s="35">
        <v>27.387427844679678</v>
      </c>
      <c r="Q292" s="34">
        <v>2596.3400884577895</v>
      </c>
      <c r="R292" s="33">
        <v>-0.9523113253012048</v>
      </c>
    </row>
    <row r="293" spans="1:18" ht="12.75">
      <c r="A293" s="40" t="s">
        <v>333</v>
      </c>
      <c r="B293" s="12">
        <v>2185</v>
      </c>
      <c r="C293" s="41">
        <v>0.07747927</v>
      </c>
      <c r="D293" s="41">
        <v>0.00109</v>
      </c>
      <c r="E293" s="42">
        <v>0.001950661</v>
      </c>
      <c r="F293" s="42">
        <v>2.75E-05</v>
      </c>
      <c r="G293" s="42">
        <v>0.2814798</v>
      </c>
      <c r="H293" s="42">
        <v>1.89E-05</v>
      </c>
      <c r="I293" s="31">
        <v>0.28139866823355986</v>
      </c>
      <c r="J293" s="32">
        <v>-45.697593821171225</v>
      </c>
      <c r="K293" s="31">
        <v>0.6683830082188109</v>
      </c>
      <c r="L293" s="33">
        <v>0.3178125650649122</v>
      </c>
      <c r="M293" s="33">
        <v>0.6716665273587274</v>
      </c>
      <c r="N293" s="35">
        <v>2540.093901022934</v>
      </c>
      <c r="O293" s="34">
        <v>2970.014331950302</v>
      </c>
      <c r="P293" s="35">
        <v>26.493506710976817</v>
      </c>
      <c r="Q293" s="34">
        <v>2738.118781564302</v>
      </c>
      <c r="R293" s="33">
        <v>-0.9412451506024097</v>
      </c>
    </row>
    <row r="294" spans="1:18" ht="12.75">
      <c r="A294" s="40" t="s">
        <v>334</v>
      </c>
      <c r="B294" s="12">
        <v>2185</v>
      </c>
      <c r="C294" s="41">
        <v>0.0418562</v>
      </c>
      <c r="D294" s="41">
        <v>0.000132</v>
      </c>
      <c r="E294" s="42">
        <v>0.001077312</v>
      </c>
      <c r="F294" s="42">
        <v>3.15E-06</v>
      </c>
      <c r="G294" s="42">
        <v>0.2814888</v>
      </c>
      <c r="H294" s="42">
        <v>1.64E-05</v>
      </c>
      <c r="I294" s="31">
        <v>0.2814439925088125</v>
      </c>
      <c r="J294" s="32">
        <v>-45.37931619821079</v>
      </c>
      <c r="K294" s="31">
        <v>0.5799725573973973</v>
      </c>
      <c r="L294" s="33">
        <v>1.9299554074070358</v>
      </c>
      <c r="M294" s="33">
        <v>0.5828217486092413</v>
      </c>
      <c r="N294" s="35">
        <v>2469.679236547525</v>
      </c>
      <c r="O294" s="34">
        <v>2829.426910704435</v>
      </c>
      <c r="P294" s="35">
        <v>22.4798238158437</v>
      </c>
      <c r="Q294" s="34">
        <v>2639.061299454913</v>
      </c>
      <c r="R294" s="33">
        <v>-0.967550843373494</v>
      </c>
    </row>
    <row r="295" spans="1:18" ht="12.75">
      <c r="A295" s="40" t="s">
        <v>335</v>
      </c>
      <c r="B295" s="12">
        <v>2185</v>
      </c>
      <c r="C295" s="41">
        <v>0.04652226</v>
      </c>
      <c r="D295" s="41">
        <v>7.02E-05</v>
      </c>
      <c r="E295" s="42">
        <v>0.001155107</v>
      </c>
      <c r="F295" s="42">
        <v>8.83E-07</v>
      </c>
      <c r="G295" s="42">
        <v>0.2814883</v>
      </c>
      <c r="H295" s="42">
        <v>1.37E-05</v>
      </c>
      <c r="I295" s="31">
        <v>0.28144025686419255</v>
      </c>
      <c r="J295" s="32">
        <v>-45.39699828837396</v>
      </c>
      <c r="K295" s="31">
        <v>0.4844892705080355</v>
      </c>
      <c r="L295" s="33">
        <v>1.7970725556160083</v>
      </c>
      <c r="M295" s="33">
        <v>0.4868693875570429</v>
      </c>
      <c r="N295" s="35">
        <v>2475.4069827995672</v>
      </c>
      <c r="O295" s="34">
        <v>2841.022485593473</v>
      </c>
      <c r="P295" s="35">
        <v>18.815445622314655</v>
      </c>
      <c r="Q295" s="34">
        <v>2647.2315073009627</v>
      </c>
      <c r="R295" s="33">
        <v>-0.9652076204819278</v>
      </c>
    </row>
    <row r="296" spans="1:18" ht="12.75">
      <c r="A296" s="40" t="s">
        <v>336</v>
      </c>
      <c r="B296" s="12">
        <v>2185</v>
      </c>
      <c r="C296" s="41">
        <v>0.05972895</v>
      </c>
      <c r="D296" s="41">
        <v>0.000339</v>
      </c>
      <c r="E296" s="42">
        <v>0.001541844</v>
      </c>
      <c r="F296" s="42">
        <v>1.03E-05</v>
      </c>
      <c r="G296" s="42">
        <v>0.2815241</v>
      </c>
      <c r="H296" s="42">
        <v>2.33E-05</v>
      </c>
      <c r="I296" s="31">
        <v>0.2814599717238438</v>
      </c>
      <c r="J296" s="32">
        <v>-44.130960632595695</v>
      </c>
      <c r="K296" s="31">
        <v>0.8239854016667252</v>
      </c>
      <c r="L296" s="33">
        <v>2.497071893980962</v>
      </c>
      <c r="M296" s="33">
        <v>0.8280333379606652</v>
      </c>
      <c r="N296" s="35">
        <v>2451.1092814048543</v>
      </c>
      <c r="O296" s="34">
        <v>2779.89245125288</v>
      </c>
      <c r="P296" s="35">
        <v>32.354514469484</v>
      </c>
      <c r="Q296" s="34">
        <v>2604.159465511039</v>
      </c>
      <c r="R296" s="33">
        <v>-0.9535589156626506</v>
      </c>
    </row>
    <row r="297" spans="1:18" ht="12.75">
      <c r="A297" s="40" t="s">
        <v>337</v>
      </c>
      <c r="B297" s="12">
        <v>2185</v>
      </c>
      <c r="C297" s="41">
        <v>0.02687985</v>
      </c>
      <c r="D297" s="41">
        <v>8.23E-05</v>
      </c>
      <c r="E297" s="42">
        <v>0.0007155633</v>
      </c>
      <c r="F297" s="42">
        <v>2.39E-06</v>
      </c>
      <c r="G297" s="42">
        <v>0.2814537</v>
      </c>
      <c r="H297" s="42">
        <v>1.63E-05</v>
      </c>
      <c r="I297" s="31">
        <v>0.2814239383374001</v>
      </c>
      <c r="J297" s="32">
        <v>-46.620598927760156</v>
      </c>
      <c r="K297" s="31">
        <v>0.5764361393645316</v>
      </c>
      <c r="L297" s="33">
        <v>1.217857215762841</v>
      </c>
      <c r="M297" s="33">
        <v>0.579267957456775</v>
      </c>
      <c r="N297" s="35">
        <v>2494.144878436065</v>
      </c>
      <c r="O297" s="34">
        <v>2891.5926950892613</v>
      </c>
      <c r="P297" s="35">
        <v>22.118094298577034</v>
      </c>
      <c r="Q297" s="34">
        <v>2682.8631276693063</v>
      </c>
      <c r="R297" s="33">
        <v>-0.9784468885542169</v>
      </c>
    </row>
    <row r="298" spans="1:18" ht="12.75">
      <c r="A298" s="40" t="s">
        <v>338</v>
      </c>
      <c r="B298" s="12">
        <v>2185</v>
      </c>
      <c r="C298" s="41">
        <v>0.06188178</v>
      </c>
      <c r="D298" s="41">
        <v>0.000538</v>
      </c>
      <c r="E298" s="42">
        <v>0.001593997</v>
      </c>
      <c r="F298" s="42">
        <v>1.18E-05</v>
      </c>
      <c r="G298" s="42">
        <v>0.2815089</v>
      </c>
      <c r="H298" s="42">
        <v>2.12E-05</v>
      </c>
      <c r="I298" s="31">
        <v>0.2814426025796331</v>
      </c>
      <c r="J298" s="32">
        <v>-44.66849617359658</v>
      </c>
      <c r="K298" s="31">
        <v>0.749720622975623</v>
      </c>
      <c r="L298" s="33">
        <v>1.8797244196866458</v>
      </c>
      <c r="M298" s="33">
        <v>0.7534037238077218</v>
      </c>
      <c r="N298" s="35">
        <v>2475.6288782598235</v>
      </c>
      <c r="O298" s="34">
        <v>2833.7871509217393</v>
      </c>
      <c r="P298" s="35">
        <v>29.465868878620768</v>
      </c>
      <c r="Q298" s="34">
        <v>2642.13351184412</v>
      </c>
      <c r="R298" s="33">
        <v>-0.9519880421686747</v>
      </c>
    </row>
    <row r="299" spans="1:18" ht="12.75">
      <c r="A299" s="63" t="s">
        <v>488</v>
      </c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</row>
    <row r="300" spans="1:18" ht="12.75">
      <c r="A300" s="40" t="s">
        <v>339</v>
      </c>
      <c r="B300" s="12">
        <v>2157</v>
      </c>
      <c r="C300" s="41">
        <v>0.04341232</v>
      </c>
      <c r="D300" s="41">
        <v>0.00188</v>
      </c>
      <c r="E300" s="42">
        <v>0.001163097</v>
      </c>
      <c r="F300" s="42">
        <v>4.68E-05</v>
      </c>
      <c r="G300" s="42">
        <v>0.2814535</v>
      </c>
      <c r="H300" s="42">
        <v>2.05E-05</v>
      </c>
      <c r="I300" s="31">
        <v>0.2814057570103931</v>
      </c>
      <c r="J300" s="32">
        <v>-46.627671763823656</v>
      </c>
      <c r="K300" s="31">
        <v>0.724965696744519</v>
      </c>
      <c r="L300" s="33">
        <v>-0.0712597491525635</v>
      </c>
      <c r="M300" s="33">
        <v>0.7284803957330332</v>
      </c>
      <c r="N300" s="35">
        <v>2523.7001096936974</v>
      </c>
      <c r="O300" s="34">
        <v>2985.1891390768697</v>
      </c>
      <c r="P300" s="35">
        <v>28.13760939010581</v>
      </c>
      <c r="Q300" s="34">
        <v>2740.5396232485436</v>
      </c>
      <c r="R300" s="33">
        <v>-0.9649669578313254</v>
      </c>
    </row>
    <row r="301" spans="1:18" ht="12.75">
      <c r="A301" s="40" t="s">
        <v>340</v>
      </c>
      <c r="B301" s="12">
        <v>2188</v>
      </c>
      <c r="C301" s="41">
        <v>0.06112084</v>
      </c>
      <c r="D301" s="41">
        <v>0.000354</v>
      </c>
      <c r="E301" s="42">
        <v>0.001590349</v>
      </c>
      <c r="F301" s="42">
        <v>6.87E-06</v>
      </c>
      <c r="G301" s="42">
        <v>0.2815429</v>
      </c>
      <c r="H301" s="42">
        <v>1.92E-05</v>
      </c>
      <c r="I301" s="31">
        <v>0.28147666162354285</v>
      </c>
      <c r="J301" s="32">
        <v>-43.46611404240974</v>
      </c>
      <c r="K301" s="31">
        <v>0.6789922623173794</v>
      </c>
      <c r="L301" s="33">
        <v>3.1589730543046812</v>
      </c>
      <c r="M301" s="33">
        <v>0.6823325978055905</v>
      </c>
      <c r="N301" s="35">
        <v>2428.1291564811813</v>
      </c>
      <c r="O301" s="34">
        <v>2724.1069205136478</v>
      </c>
      <c r="P301" s="35">
        <v>26.706411211798695</v>
      </c>
      <c r="Q301" s="34">
        <v>2565.7393540395537</v>
      </c>
      <c r="R301" s="33">
        <v>-0.952097921686747</v>
      </c>
    </row>
    <row r="302" spans="1:18" ht="12.75">
      <c r="A302" s="40" t="s">
        <v>341</v>
      </c>
      <c r="B302" s="12">
        <v>2220</v>
      </c>
      <c r="C302" s="41">
        <v>0.02124844</v>
      </c>
      <c r="D302" s="41">
        <v>0.000271</v>
      </c>
      <c r="E302" s="42">
        <v>0.0005612494</v>
      </c>
      <c r="F302" s="42">
        <v>5.88E-06</v>
      </c>
      <c r="G302" s="42">
        <v>0.2815155</v>
      </c>
      <c r="H302" s="42">
        <v>1.55E-05</v>
      </c>
      <c r="I302" s="31">
        <v>0.28149177483361976</v>
      </c>
      <c r="J302" s="32">
        <v>-44.43509258342581</v>
      </c>
      <c r="K302" s="31">
        <v>0.5481447950994536</v>
      </c>
      <c r="L302" s="33">
        <v>4.432557853009111</v>
      </c>
      <c r="M302" s="33">
        <v>0.5508818829502715</v>
      </c>
      <c r="N302" s="35">
        <v>2400.625305151699</v>
      </c>
      <c r="O302" s="34">
        <v>2634.534310626447</v>
      </c>
      <c r="P302" s="35">
        <v>20.983151717977762</v>
      </c>
      <c r="Q302" s="34">
        <v>2512.0796518971247</v>
      </c>
      <c r="R302" s="33">
        <v>-0.9830948975903614</v>
      </c>
    </row>
    <row r="303" spans="1:18" ht="12.75">
      <c r="A303" s="40" t="s">
        <v>342</v>
      </c>
      <c r="B303" s="12">
        <v>2178</v>
      </c>
      <c r="C303" s="41">
        <v>0.0299263</v>
      </c>
      <c r="D303" s="41">
        <v>1.92E-05</v>
      </c>
      <c r="E303" s="42">
        <v>0.0007973955</v>
      </c>
      <c r="F303" s="42">
        <v>1.32E-06</v>
      </c>
      <c r="G303" s="42">
        <v>0.2815487</v>
      </c>
      <c r="H303" s="42">
        <v>1.75E-05</v>
      </c>
      <c r="I303" s="31">
        <v>0.281515643200443</v>
      </c>
      <c r="J303" s="32">
        <v>-43.26100179650183</v>
      </c>
      <c r="K303" s="31">
        <v>0.6188731557577043</v>
      </c>
      <c r="L303" s="33">
        <v>4.316053579169754</v>
      </c>
      <c r="M303" s="33">
        <v>0.6219034631427256</v>
      </c>
      <c r="N303" s="35">
        <v>2370.1418570619103</v>
      </c>
      <c r="O303" s="34">
        <v>2616.2126880959395</v>
      </c>
      <c r="P303" s="35">
        <v>23.85364421121085</v>
      </c>
      <c r="Q303" s="34">
        <v>2486.7633667826954</v>
      </c>
      <c r="R303" s="33">
        <v>-0.9759820632530121</v>
      </c>
    </row>
    <row r="304" spans="1:18" ht="12.75">
      <c r="A304" s="40" t="s">
        <v>343</v>
      </c>
      <c r="B304" s="12">
        <v>2195</v>
      </c>
      <c r="C304" s="41">
        <v>0.05401733</v>
      </c>
      <c r="D304" s="41">
        <v>0.000475</v>
      </c>
      <c r="E304" s="42">
        <v>0.00137696</v>
      </c>
      <c r="F304" s="42">
        <v>9.62E-06</v>
      </c>
      <c r="G304" s="42">
        <v>0.281498</v>
      </c>
      <c r="H304" s="42">
        <v>1.83E-05</v>
      </c>
      <c r="I304" s="31">
        <v>0.2814404620596123</v>
      </c>
      <c r="J304" s="32">
        <v>-45.05396573918241</v>
      </c>
      <c r="K304" s="31">
        <v>0.6471645000227753</v>
      </c>
      <c r="L304" s="33">
        <v>2.0335148621541954</v>
      </c>
      <c r="M304" s="33">
        <v>0.6503587044304204</v>
      </c>
      <c r="N304" s="35">
        <v>2476.503433665933</v>
      </c>
      <c r="O304" s="34">
        <v>2827.121629595075</v>
      </c>
      <c r="P304" s="35">
        <v>25.284654332481296</v>
      </c>
      <c r="Q304" s="34">
        <v>2640.3910347005026</v>
      </c>
      <c r="R304" s="33">
        <v>-0.9585253012048193</v>
      </c>
    </row>
    <row r="305" spans="1:18" ht="12.75">
      <c r="A305" s="40" t="s">
        <v>344</v>
      </c>
      <c r="B305" s="12">
        <v>2138</v>
      </c>
      <c r="C305" s="41">
        <v>0.04178033</v>
      </c>
      <c r="D305" s="41">
        <v>0.000788</v>
      </c>
      <c r="E305" s="42">
        <v>0.001111657</v>
      </c>
      <c r="F305" s="42">
        <v>2.06E-05</v>
      </c>
      <c r="G305" s="42">
        <v>0.2815644</v>
      </c>
      <c r="H305" s="42">
        <v>2.03E-05</v>
      </c>
      <c r="I305" s="31">
        <v>0.28151917854017056</v>
      </c>
      <c r="J305" s="32">
        <v>-42.705784165335544</v>
      </c>
      <c r="K305" s="31">
        <v>0.7178928606776935</v>
      </c>
      <c r="L305" s="33">
        <v>3.5235657695809053</v>
      </c>
      <c r="M305" s="33">
        <v>0.7213418464857568</v>
      </c>
      <c r="N305" s="35">
        <v>2368.105888026638</v>
      </c>
      <c r="O305" s="34">
        <v>2658.4101617429483</v>
      </c>
      <c r="P305" s="35">
        <v>27.905544586908945</v>
      </c>
      <c r="Q305" s="34">
        <v>2504.679464133865</v>
      </c>
      <c r="R305" s="33">
        <v>-0.9665163554216868</v>
      </c>
    </row>
    <row r="306" spans="1:18" ht="12.75">
      <c r="A306" s="40" t="s">
        <v>345</v>
      </c>
      <c r="B306" s="12">
        <v>2137</v>
      </c>
      <c r="C306" s="41">
        <v>0.03968182</v>
      </c>
      <c r="D306" s="41">
        <v>5.16E-05</v>
      </c>
      <c r="E306" s="42">
        <v>0.001075048</v>
      </c>
      <c r="F306" s="42">
        <v>2.59E-06</v>
      </c>
      <c r="G306" s="42">
        <v>0.2815453</v>
      </c>
      <c r="H306" s="42">
        <v>2.03E-05</v>
      </c>
      <c r="I306" s="31">
        <v>0.28150158863474944</v>
      </c>
      <c r="J306" s="32">
        <v>-43.38124000962007</v>
      </c>
      <c r="K306" s="31">
        <v>0.717892860678802</v>
      </c>
      <c r="L306" s="33">
        <v>2.8756544287089625</v>
      </c>
      <c r="M306" s="33">
        <v>0.7213401930061814</v>
      </c>
      <c r="N306" s="35">
        <v>2392.05182171359</v>
      </c>
      <c r="O306" s="34">
        <v>2714.394509008802</v>
      </c>
      <c r="P306" s="35">
        <v>27.865703226204914</v>
      </c>
      <c r="Q306" s="34">
        <v>2543.8304670456455</v>
      </c>
      <c r="R306" s="33">
        <v>-0.9676190361445783</v>
      </c>
    </row>
    <row r="307" spans="1:18" ht="12.75">
      <c r="A307" s="40" t="s">
        <v>346</v>
      </c>
      <c r="B307" s="12">
        <v>2135</v>
      </c>
      <c r="C307" s="41">
        <v>0.0501366</v>
      </c>
      <c r="D307" s="41">
        <v>0.000617</v>
      </c>
      <c r="E307" s="42">
        <v>0.001323111</v>
      </c>
      <c r="F307" s="42">
        <v>1.77E-05</v>
      </c>
      <c r="G307" s="42">
        <v>0.2815251</v>
      </c>
      <c r="H307" s="42">
        <v>1.79E-05</v>
      </c>
      <c r="I307" s="31">
        <v>0.2814713537708451</v>
      </c>
      <c r="J307" s="32">
        <v>-44.09559645226713</v>
      </c>
      <c r="K307" s="31">
        <v>0.6330188278902469</v>
      </c>
      <c r="L307" s="33">
        <v>1.7550474194671928</v>
      </c>
      <c r="M307" s="33">
        <v>0.6360556779450022</v>
      </c>
      <c r="N307" s="35">
        <v>2435.592732308218</v>
      </c>
      <c r="O307" s="34">
        <v>2810.9688076749653</v>
      </c>
      <c r="P307" s="35">
        <v>24.71480320809178</v>
      </c>
      <c r="Q307" s="34">
        <v>2611.2856269741596</v>
      </c>
      <c r="R307" s="33">
        <v>-0.9601472590361446</v>
      </c>
    </row>
    <row r="308" spans="1:18" ht="12.75">
      <c r="A308" s="40" t="s">
        <v>347</v>
      </c>
      <c r="B308" s="12">
        <v>2151</v>
      </c>
      <c r="C308" s="41">
        <v>0.02521307</v>
      </c>
      <c r="D308" s="41">
        <v>8.42E-05</v>
      </c>
      <c r="E308" s="42">
        <v>0.0006906504</v>
      </c>
      <c r="F308" s="42">
        <v>1.05E-06</v>
      </c>
      <c r="G308" s="42">
        <v>0.2814047</v>
      </c>
      <c r="H308" s="42">
        <v>2.08E-05</v>
      </c>
      <c r="I308" s="31">
        <v>0.28137643052478545</v>
      </c>
      <c r="J308" s="32">
        <v>-48.35344376388107</v>
      </c>
      <c r="K308" s="31">
        <v>0.7355749508430875</v>
      </c>
      <c r="L308" s="33">
        <v>-1.250202866791561</v>
      </c>
      <c r="M308" s="33">
        <v>0.7391309153104153</v>
      </c>
      <c r="N308" s="35">
        <v>2558.9280222651123</v>
      </c>
      <c r="O308" s="34">
        <v>3083.991415515391</v>
      </c>
      <c r="P308" s="35">
        <v>28.17316821469649</v>
      </c>
      <c r="Q308" s="34">
        <v>2808.3829979355037</v>
      </c>
      <c r="R308" s="33">
        <v>-0.9791972771084337</v>
      </c>
    </row>
    <row r="309" spans="1:18" ht="12.75">
      <c r="A309" s="40" t="s">
        <v>348</v>
      </c>
      <c r="B309" s="12">
        <v>2055</v>
      </c>
      <c r="C309" s="41">
        <v>0.04320524</v>
      </c>
      <c r="D309" s="41">
        <v>0.000184</v>
      </c>
      <c r="E309" s="42">
        <v>0.001164573</v>
      </c>
      <c r="F309" s="42">
        <v>3.97E-06</v>
      </c>
      <c r="G309" s="42">
        <v>0.2814624</v>
      </c>
      <c r="H309" s="42">
        <v>2.31E-05</v>
      </c>
      <c r="I309" s="31">
        <v>0.2814169005350228</v>
      </c>
      <c r="J309" s="32">
        <v>-46.31293055889607</v>
      </c>
      <c r="K309" s="31">
        <v>0.8169125655999068</v>
      </c>
      <c r="L309" s="33">
        <v>-2.0115147519583765</v>
      </c>
      <c r="M309" s="33">
        <v>0.8206812539923725</v>
      </c>
      <c r="N309" s="35">
        <v>2511.583341532814</v>
      </c>
      <c r="O309" s="34">
        <v>3086.148793101561</v>
      </c>
      <c r="P309" s="35">
        <v>31.71577157825959</v>
      </c>
      <c r="Q309" s="34">
        <v>2781.544396501469</v>
      </c>
      <c r="R309" s="33">
        <v>-0.9649225</v>
      </c>
    </row>
    <row r="310" spans="1:18" ht="12.75">
      <c r="A310" s="40" t="s">
        <v>349</v>
      </c>
      <c r="B310" s="12">
        <v>2170</v>
      </c>
      <c r="C310" s="41">
        <v>0.026177</v>
      </c>
      <c r="D310" s="41">
        <v>0.000126</v>
      </c>
      <c r="E310" s="42">
        <v>0.0007067895</v>
      </c>
      <c r="F310" s="42">
        <v>2.31E-06</v>
      </c>
      <c r="G310" s="42">
        <v>0.2814387</v>
      </c>
      <c r="H310" s="42">
        <v>2.05E-05</v>
      </c>
      <c r="I310" s="31">
        <v>0.2814095091760208</v>
      </c>
      <c r="J310" s="32">
        <v>-47.15106163269533</v>
      </c>
      <c r="K310" s="31">
        <v>0.724965696744512</v>
      </c>
      <c r="L310" s="33">
        <v>0.3609558409456426</v>
      </c>
      <c r="M310" s="33">
        <v>0.7285021158853766</v>
      </c>
      <c r="N310" s="35">
        <v>2513.9191143128314</v>
      </c>
      <c r="O310" s="34">
        <v>2956.2569643422576</v>
      </c>
      <c r="P310" s="35">
        <v>27.80196974913406</v>
      </c>
      <c r="Q310" s="34">
        <v>2723.9943366804273</v>
      </c>
      <c r="R310" s="33">
        <v>-0.9787111596385543</v>
      </c>
    </row>
    <row r="311" spans="1:18" ht="12.75">
      <c r="A311" s="40" t="s">
        <v>350</v>
      </c>
      <c r="B311" s="12">
        <v>2179</v>
      </c>
      <c r="C311" s="41">
        <v>0.03099911</v>
      </c>
      <c r="D311" s="41">
        <v>9.53E-05</v>
      </c>
      <c r="E311" s="42">
        <v>0.0008180398</v>
      </c>
      <c r="F311" s="42">
        <v>1.8E-06</v>
      </c>
      <c r="G311" s="42">
        <v>0.2814934</v>
      </c>
      <c r="H311" s="42">
        <v>1.52E-05</v>
      </c>
      <c r="I311" s="31">
        <v>0.28145947148201367</v>
      </c>
      <c r="J311" s="32">
        <v>-45.21664096869604</v>
      </c>
      <c r="K311" s="31">
        <v>0.5375355410008851</v>
      </c>
      <c r="L311" s="33">
        <v>2.3427735389836</v>
      </c>
      <c r="M311" s="33">
        <v>0.5401688186701392</v>
      </c>
      <c r="N311" s="35">
        <v>2446.76272420068</v>
      </c>
      <c r="O311" s="34">
        <v>2789.3438570688054</v>
      </c>
      <c r="P311" s="35">
        <v>20.69973217220877</v>
      </c>
      <c r="Q311" s="34">
        <v>2609.0464804488774</v>
      </c>
      <c r="R311" s="33">
        <v>-0.9753602469879518</v>
      </c>
    </row>
    <row r="312" spans="1:18" ht="12.75">
      <c r="A312" s="40" t="s">
        <v>351</v>
      </c>
      <c r="B312" s="12">
        <v>2161</v>
      </c>
      <c r="C312" s="41">
        <v>0.0243114</v>
      </c>
      <c r="D312" s="41">
        <v>4.03E-05</v>
      </c>
      <c r="E312" s="42">
        <v>0.0006588433</v>
      </c>
      <c r="F312" s="42">
        <v>1.28E-06</v>
      </c>
      <c r="G312" s="42">
        <v>0.2814938</v>
      </c>
      <c r="H312" s="42">
        <v>2.1E-05</v>
      </c>
      <c r="I312" s="31">
        <v>0.28146670452689765</v>
      </c>
      <c r="J312" s="32">
        <v>-45.202495296564614</v>
      </c>
      <c r="K312" s="31">
        <v>0.742647786909906</v>
      </c>
      <c r="L312" s="33">
        <v>2.1871015609753464</v>
      </c>
      <c r="M312" s="33">
        <v>0.7462550556724956</v>
      </c>
      <c r="N312" s="35">
        <v>2436.1307997450876</v>
      </c>
      <c r="O312" s="34">
        <v>2790.7954106643183</v>
      </c>
      <c r="P312" s="35">
        <v>28.48540662698224</v>
      </c>
      <c r="Q312" s="34">
        <v>2604.75198770701</v>
      </c>
      <c r="R312" s="33">
        <v>-0.9801553222891566</v>
      </c>
    </row>
    <row r="313" spans="1:18" ht="12.75">
      <c r="A313" s="40" t="s">
        <v>352</v>
      </c>
      <c r="B313" s="12">
        <v>2161</v>
      </c>
      <c r="C313" s="41">
        <v>0.0251302</v>
      </c>
      <c r="D313" s="41">
        <v>0.000411</v>
      </c>
      <c r="E313" s="42">
        <v>0.0006705716</v>
      </c>
      <c r="F313" s="42">
        <v>1.14E-05</v>
      </c>
      <c r="G313" s="42">
        <v>0.2814781</v>
      </c>
      <c r="H313" s="42">
        <v>1.62E-05</v>
      </c>
      <c r="I313" s="31">
        <v>0.2814505221909049</v>
      </c>
      <c r="J313" s="32">
        <v>-45.757712927729784</v>
      </c>
      <c r="K313" s="31">
        <v>0.5728997213305647</v>
      </c>
      <c r="L313" s="33">
        <v>1.6120280425391265</v>
      </c>
      <c r="M313" s="33">
        <v>0.5756824715219544</v>
      </c>
      <c r="N313" s="35">
        <v>2458.163771188259</v>
      </c>
      <c r="O313" s="34">
        <v>2841.019173997809</v>
      </c>
      <c r="P313" s="35">
        <v>21.97091104874653</v>
      </c>
      <c r="Q313" s="34">
        <v>2640.1395031318275</v>
      </c>
      <c r="R313" s="33">
        <v>-0.9798020602409638</v>
      </c>
    </row>
    <row r="314" spans="1:18" ht="12.75">
      <c r="A314" s="40" t="s">
        <v>353</v>
      </c>
      <c r="B314" s="12">
        <v>2100</v>
      </c>
      <c r="C314" s="41">
        <v>0.02409797</v>
      </c>
      <c r="D314" s="41">
        <v>6.08E-05</v>
      </c>
      <c r="E314" s="42">
        <v>0.0006551778</v>
      </c>
      <c r="F314" s="42">
        <v>9.59E-07</v>
      </c>
      <c r="G314" s="42">
        <v>0.2814498</v>
      </c>
      <c r="H314" s="42">
        <v>2.11E-05</v>
      </c>
      <c r="I314" s="31">
        <v>0.2814236308490446</v>
      </c>
      <c r="J314" s="32">
        <v>-46.758519231041575</v>
      </c>
      <c r="K314" s="31">
        <v>0.7461842049427716</v>
      </c>
      <c r="L314" s="33">
        <v>-0.7415762114615365</v>
      </c>
      <c r="M314" s="33">
        <v>0.7497038310522175</v>
      </c>
      <c r="N314" s="35">
        <v>2495.5286199347424</v>
      </c>
      <c r="O314" s="34">
        <v>3005.4831510453423</v>
      </c>
      <c r="P314" s="35">
        <v>28.586580099374714</v>
      </c>
      <c r="Q314" s="34">
        <v>2738.000755972073</v>
      </c>
      <c r="R314" s="33">
        <v>-0.9802657289156627</v>
      </c>
    </row>
    <row r="315" spans="1:18" ht="12.75">
      <c r="A315" s="63" t="s">
        <v>489</v>
      </c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</row>
    <row r="316" spans="1:18" ht="12.75">
      <c r="A316" s="40" t="s">
        <v>354</v>
      </c>
      <c r="B316" s="12">
        <v>2175</v>
      </c>
      <c r="C316" s="41">
        <v>0.04960532</v>
      </c>
      <c r="D316" s="41">
        <v>0.000447</v>
      </c>
      <c r="E316" s="42">
        <v>0.001382179</v>
      </c>
      <c r="F316" s="42">
        <v>6.09E-06</v>
      </c>
      <c r="G316" s="42">
        <v>0.2814802</v>
      </c>
      <c r="H316" s="42">
        <v>2.09E-05</v>
      </c>
      <c r="I316" s="31">
        <v>0.2814229809729873</v>
      </c>
      <c r="J316" s="32">
        <v>-45.68344814903868</v>
      </c>
      <c r="K316" s="31">
        <v>0.739111368875939</v>
      </c>
      <c r="L316" s="33">
        <v>0.9533148430440619</v>
      </c>
      <c r="M316" s="33">
        <v>0.7427253100056319</v>
      </c>
      <c r="N316" s="35">
        <v>2501.430315691078</v>
      </c>
      <c r="O316" s="34">
        <v>2907.9025164217887</v>
      </c>
      <c r="P316" s="35">
        <v>28.868608896555997</v>
      </c>
      <c r="Q316" s="34">
        <v>2691.4009501348755</v>
      </c>
      <c r="R316" s="33">
        <v>-0.9583681024096385</v>
      </c>
    </row>
    <row r="317" spans="1:18" ht="12.75">
      <c r="A317" s="40" t="s">
        <v>355</v>
      </c>
      <c r="B317" s="12">
        <v>2175</v>
      </c>
      <c r="C317" s="41">
        <v>0.04047173</v>
      </c>
      <c r="D317" s="41">
        <v>6.65E-05</v>
      </c>
      <c r="E317" s="42">
        <v>0.001036241</v>
      </c>
      <c r="F317" s="42">
        <v>1.29E-06</v>
      </c>
      <c r="G317" s="42">
        <v>0.2814405</v>
      </c>
      <c r="H317" s="42">
        <v>1.62E-05</v>
      </c>
      <c r="I317" s="31">
        <v>0.2813976020093847</v>
      </c>
      <c r="J317" s="32">
        <v>-47.087406108102805</v>
      </c>
      <c r="K317" s="31">
        <v>0.5728997213316802</v>
      </c>
      <c r="L317" s="33">
        <v>0.051977096213740026</v>
      </c>
      <c r="M317" s="33">
        <v>0.5757009579965278</v>
      </c>
      <c r="N317" s="35">
        <v>2533.107751228643</v>
      </c>
      <c r="O317" s="34">
        <v>2986.538739216909</v>
      </c>
      <c r="P317" s="35">
        <v>22.15495176233844</v>
      </c>
      <c r="Q317" s="34">
        <v>2746.8078006457395</v>
      </c>
      <c r="R317" s="33">
        <v>-0.968787921686747</v>
      </c>
    </row>
    <row r="318" spans="1:18" ht="12.75">
      <c r="A318" s="40" t="s">
        <v>356</v>
      </c>
      <c r="B318" s="12">
        <v>2175</v>
      </c>
      <c r="C318" s="41">
        <v>0.04282449</v>
      </c>
      <c r="D318" s="41">
        <v>0.000949</v>
      </c>
      <c r="E318" s="42">
        <v>0.001120235</v>
      </c>
      <c r="F318" s="42">
        <v>2.47E-05</v>
      </c>
      <c r="G318" s="42">
        <v>0.281476</v>
      </c>
      <c r="H318" s="42">
        <v>1.61E-05</v>
      </c>
      <c r="I318" s="31">
        <v>0.28142962485124895</v>
      </c>
      <c r="J318" s="32">
        <v>-45.831977706420886</v>
      </c>
      <c r="K318" s="31">
        <v>0.5693633032977061</v>
      </c>
      <c r="L318" s="33">
        <v>1.1898406858334987</v>
      </c>
      <c r="M318" s="33">
        <v>0.5721472483788403</v>
      </c>
      <c r="N318" s="35">
        <v>2490.0160868441844</v>
      </c>
      <c r="O318" s="34">
        <v>2887.280160186519</v>
      </c>
      <c r="P318" s="35">
        <v>22.08554823135546</v>
      </c>
      <c r="Q318" s="34">
        <v>2676.8704987920337</v>
      </c>
      <c r="R318" s="33">
        <v>-0.9662579819277108</v>
      </c>
    </row>
    <row r="319" spans="1:18" ht="12.75">
      <c r="A319" s="40" t="s">
        <v>357</v>
      </c>
      <c r="B319" s="12">
        <v>2175</v>
      </c>
      <c r="C319" s="41">
        <v>0.04368824</v>
      </c>
      <c r="D319" s="41">
        <v>0.000133</v>
      </c>
      <c r="E319" s="42">
        <v>0.001165322</v>
      </c>
      <c r="F319" s="42">
        <v>3.51E-06</v>
      </c>
      <c r="G319" s="42">
        <v>0.2815052</v>
      </c>
      <c r="H319" s="42">
        <v>2.41E-05</v>
      </c>
      <c r="I319" s="31">
        <v>0.2814569583532983</v>
      </c>
      <c r="J319" s="32">
        <v>-44.79934364081339</v>
      </c>
      <c r="K319" s="31">
        <v>0.8522767459306877</v>
      </c>
      <c r="L319" s="33">
        <v>2.1611213916084004</v>
      </c>
      <c r="M319" s="33">
        <v>0.856444017760527</v>
      </c>
      <c r="N319" s="35">
        <v>2452.8533025896168</v>
      </c>
      <c r="O319" s="34">
        <v>2802.491868941008</v>
      </c>
      <c r="P319" s="35">
        <v>33.126152498720785</v>
      </c>
      <c r="Q319" s="34">
        <v>2617.1289190069588</v>
      </c>
      <c r="R319" s="33">
        <v>-0.9648999397590361</v>
      </c>
    </row>
    <row r="320" spans="1:18" ht="12.75">
      <c r="A320" s="40" t="s">
        <v>358</v>
      </c>
      <c r="B320" s="12">
        <v>2175</v>
      </c>
      <c r="C320" s="41">
        <v>0.03153799</v>
      </c>
      <c r="D320" s="41">
        <v>0.000167</v>
      </c>
      <c r="E320" s="42">
        <v>0.0008413517</v>
      </c>
      <c r="F320" s="42">
        <v>3.14E-06</v>
      </c>
      <c r="G320" s="42">
        <v>0.2814057</v>
      </c>
      <c r="H320" s="42">
        <v>1.88E-05</v>
      </c>
      <c r="I320" s="31">
        <v>0.28137086997751415</v>
      </c>
      <c r="J320" s="32">
        <v>-48.318079583552496</v>
      </c>
      <c r="K320" s="31">
        <v>0.6648465901848439</v>
      </c>
      <c r="L320" s="33">
        <v>-0.8976879401645377</v>
      </c>
      <c r="M320" s="33">
        <v>0.6680974080441882</v>
      </c>
      <c r="N320" s="35">
        <v>2567.593867913635</v>
      </c>
      <c r="O320" s="34">
        <v>3069.331425203499</v>
      </c>
      <c r="P320" s="35">
        <v>25.56162379068701</v>
      </c>
      <c r="Q320" s="34">
        <v>2805.1432828547922</v>
      </c>
      <c r="R320" s="33">
        <v>-0.9746580813253012</v>
      </c>
    </row>
    <row r="321" spans="1:18" ht="12.75">
      <c r="A321" s="40" t="s">
        <v>359</v>
      </c>
      <c r="B321" s="12">
        <v>2175</v>
      </c>
      <c r="C321" s="41">
        <v>0.03706977</v>
      </c>
      <c r="D321" s="41">
        <v>0.000139</v>
      </c>
      <c r="E321" s="42">
        <v>0.001000237</v>
      </c>
      <c r="F321" s="42">
        <v>2.76E-06</v>
      </c>
      <c r="G321" s="42">
        <v>0.2815295</v>
      </c>
      <c r="H321" s="42">
        <v>2.33E-05</v>
      </c>
      <c r="I321" s="31">
        <v>0.2814880924920563</v>
      </c>
      <c r="J321" s="32">
        <v>-43.93999405881921</v>
      </c>
      <c r="K321" s="31">
        <v>0.8239854016667252</v>
      </c>
      <c r="L321" s="33">
        <v>3.267804044235767</v>
      </c>
      <c r="M321" s="33">
        <v>0.8280143408212481</v>
      </c>
      <c r="N321" s="35">
        <v>2409.0091347558337</v>
      </c>
      <c r="O321" s="34">
        <v>2705.8192244409365</v>
      </c>
      <c r="P321" s="35">
        <v>31.910910954993142</v>
      </c>
      <c r="Q321" s="34">
        <v>2549.013658991727</v>
      </c>
      <c r="R321" s="33">
        <v>-0.9698723795180723</v>
      </c>
    </row>
    <row r="322" spans="1:18" ht="12.75">
      <c r="A322" s="40" t="s">
        <v>360</v>
      </c>
      <c r="B322" s="12">
        <v>2175</v>
      </c>
      <c r="C322" s="41">
        <v>0.01906269</v>
      </c>
      <c r="D322" s="41">
        <v>0.000643</v>
      </c>
      <c r="E322" s="42">
        <v>0.0006651882</v>
      </c>
      <c r="F322" s="42">
        <v>1.32E-05</v>
      </c>
      <c r="G322" s="42">
        <v>0.2815303</v>
      </c>
      <c r="H322" s="42">
        <v>1.53E-05</v>
      </c>
      <c r="I322" s="31">
        <v>0.28150276274065494</v>
      </c>
      <c r="J322" s="32">
        <v>-43.91170271455525</v>
      </c>
      <c r="K322" s="31">
        <v>0.5410719590348592</v>
      </c>
      <c r="L322" s="33">
        <v>3.7896814725768557</v>
      </c>
      <c r="M322" s="33">
        <v>0.5437175714395615</v>
      </c>
      <c r="N322" s="35">
        <v>2387.003213395861</v>
      </c>
      <c r="O322" s="34">
        <v>2660.209957570532</v>
      </c>
      <c r="P322" s="35">
        <v>20.774695155903373</v>
      </c>
      <c r="Q322" s="34">
        <v>2516.8775041565355</v>
      </c>
      <c r="R322" s="33">
        <v>-0.9799642108433735</v>
      </c>
    </row>
    <row r="323" spans="1:18" ht="12.75">
      <c r="A323" s="40" t="s">
        <v>361</v>
      </c>
      <c r="B323" s="12">
        <v>2175</v>
      </c>
      <c r="C323" s="41">
        <v>0.03349905</v>
      </c>
      <c r="D323" s="41">
        <v>9.03E-05</v>
      </c>
      <c r="E323" s="42">
        <v>0.00089921</v>
      </c>
      <c r="F323" s="42">
        <v>2.69E-06</v>
      </c>
      <c r="G323" s="42">
        <v>0.2814499</v>
      </c>
      <c r="H323" s="42">
        <v>2.35E-05</v>
      </c>
      <c r="I323" s="31">
        <v>0.28141267477715975</v>
      </c>
      <c r="J323" s="32">
        <v>-46.754982813009825</v>
      </c>
      <c r="K323" s="31">
        <v>0.8310582377324423</v>
      </c>
      <c r="L323" s="33">
        <v>0.5878400995906752</v>
      </c>
      <c r="M323" s="33">
        <v>0.835121760056623</v>
      </c>
      <c r="N323" s="35">
        <v>2511.256856352028</v>
      </c>
      <c r="O323" s="34">
        <v>2939.8153134133786</v>
      </c>
      <c r="P323" s="35">
        <v>32.0369404985463</v>
      </c>
      <c r="Q323" s="34">
        <v>2713.886612714364</v>
      </c>
      <c r="R323" s="33">
        <v>-0.9729153614457832</v>
      </c>
    </row>
    <row r="324" spans="1:18" ht="12.75">
      <c r="A324" s="40" t="s">
        <v>362</v>
      </c>
      <c r="B324" s="12">
        <v>2175</v>
      </c>
      <c r="C324" s="41">
        <v>0.04421664</v>
      </c>
      <c r="D324" s="41">
        <v>0.000237</v>
      </c>
      <c r="E324" s="42">
        <v>0.001173669</v>
      </c>
      <c r="F324" s="42">
        <v>7.37E-06</v>
      </c>
      <c r="G324" s="42">
        <v>0.281571</v>
      </c>
      <c r="H324" s="42">
        <v>2.14E-05</v>
      </c>
      <c r="I324" s="31">
        <v>0.2815224128067241</v>
      </c>
      <c r="J324" s="32">
        <v>-42.47238057516367</v>
      </c>
      <c r="K324" s="31">
        <v>0.756793459041333</v>
      </c>
      <c r="L324" s="33">
        <v>4.487169160136695</v>
      </c>
      <c r="M324" s="33">
        <v>0.760493858094069</v>
      </c>
      <c r="N324" s="35">
        <v>2362.879028659866</v>
      </c>
      <c r="O324" s="34">
        <v>2599.202745858915</v>
      </c>
      <c r="P324" s="35">
        <v>29.46997793879882</v>
      </c>
      <c r="Q324" s="34">
        <v>2473.8920028285147</v>
      </c>
      <c r="R324" s="33">
        <v>-0.9646485240963856</v>
      </c>
    </row>
    <row r="325" spans="1:18" ht="12.75">
      <c r="A325" s="40" t="s">
        <v>363</v>
      </c>
      <c r="B325" s="12">
        <v>2175</v>
      </c>
      <c r="C325" s="41">
        <v>0.02506167</v>
      </c>
      <c r="D325" s="41">
        <v>0.000108</v>
      </c>
      <c r="E325" s="42">
        <v>0.0006776397</v>
      </c>
      <c r="F325" s="42">
        <v>2.04E-06</v>
      </c>
      <c r="G325" s="42">
        <v>0.2814879</v>
      </c>
      <c r="H325" s="42">
        <v>1.96E-05</v>
      </c>
      <c r="I325" s="31">
        <v>0.2814598472772346</v>
      </c>
      <c r="J325" s="32">
        <v>-45.411143960505385</v>
      </c>
      <c r="K325" s="31">
        <v>0.6931379344488064</v>
      </c>
      <c r="L325" s="33">
        <v>2.2645704761248275</v>
      </c>
      <c r="M325" s="33">
        <v>0.6965270849823568</v>
      </c>
      <c r="N325" s="35">
        <v>2445.321603410784</v>
      </c>
      <c r="O325" s="34">
        <v>2793.478608618382</v>
      </c>
      <c r="P325" s="35">
        <v>26.594593773983433</v>
      </c>
      <c r="Q325" s="34">
        <v>2610.778202383497</v>
      </c>
      <c r="R325" s="33">
        <v>-0.9795891656626506</v>
      </c>
    </row>
    <row r="326" spans="1:18" ht="12.75">
      <c r="A326" s="40" t="s">
        <v>364</v>
      </c>
      <c r="B326" s="12">
        <v>2175</v>
      </c>
      <c r="C326" s="41">
        <v>0.03816836</v>
      </c>
      <c r="D326" s="41">
        <v>0.000135</v>
      </c>
      <c r="E326" s="42">
        <v>0.001004506</v>
      </c>
      <c r="F326" s="42">
        <v>2.82E-06</v>
      </c>
      <c r="G326" s="42">
        <v>0.2813874</v>
      </c>
      <c r="H326" s="42">
        <v>1.67E-05</v>
      </c>
      <c r="I326" s="31">
        <v>0.28134581576528916</v>
      </c>
      <c r="J326" s="32">
        <v>-48.965244083573054</v>
      </c>
      <c r="K326" s="31">
        <v>0.5905818114937347</v>
      </c>
      <c r="L326" s="33">
        <v>-1.7883045506428275</v>
      </c>
      <c r="M326" s="33">
        <v>0.593469506080524</v>
      </c>
      <c r="N326" s="35">
        <v>2603.504212672926</v>
      </c>
      <c r="O326" s="34">
        <v>3146.8950083627687</v>
      </c>
      <c r="P326" s="35">
        <v>22.789528041404537</v>
      </c>
      <c r="Q326" s="34">
        <v>2859.794354643801</v>
      </c>
      <c r="R326" s="33">
        <v>-0.9697437951807228</v>
      </c>
    </row>
    <row r="327" spans="1:18" ht="12.75">
      <c r="A327" s="40" t="s">
        <v>365</v>
      </c>
      <c r="B327" s="12">
        <v>2175</v>
      </c>
      <c r="C327" s="41">
        <v>0.05648295</v>
      </c>
      <c r="D327" s="41">
        <v>0.000692</v>
      </c>
      <c r="E327" s="42">
        <v>0.001475416</v>
      </c>
      <c r="F327" s="42">
        <v>1.77E-05</v>
      </c>
      <c r="G327" s="42">
        <v>0.2815246</v>
      </c>
      <c r="H327" s="42">
        <v>2.19E-05</v>
      </c>
      <c r="I327" s="31">
        <v>0.2814635211759411</v>
      </c>
      <c r="J327" s="32">
        <v>-44.1132785424303</v>
      </c>
      <c r="K327" s="31">
        <v>0.7744755492067341</v>
      </c>
      <c r="L327" s="33">
        <v>2.393845832588948</v>
      </c>
      <c r="M327" s="33">
        <v>0.7782624061802856</v>
      </c>
      <c r="N327" s="35">
        <v>2446.1059875584624</v>
      </c>
      <c r="O327" s="34">
        <v>2782.154993548682</v>
      </c>
      <c r="P327" s="35">
        <v>30.358027376430528</v>
      </c>
      <c r="Q327" s="34">
        <v>2602.7996166235466</v>
      </c>
      <c r="R327" s="33">
        <v>-0.9555597590361445</v>
      </c>
    </row>
    <row r="328" spans="1:18" ht="12.75">
      <c r="A328" s="40" t="s">
        <v>366</v>
      </c>
      <c r="B328" s="12">
        <v>2175</v>
      </c>
      <c r="C328" s="41">
        <v>0.06576517</v>
      </c>
      <c r="D328" s="41">
        <v>9.01E-05</v>
      </c>
      <c r="E328" s="42">
        <v>0.001661103</v>
      </c>
      <c r="F328" s="42">
        <v>7.35E-07</v>
      </c>
      <c r="G328" s="42">
        <v>0.2815394</v>
      </c>
      <c r="H328" s="42">
        <v>1.8E-05</v>
      </c>
      <c r="I328" s="31">
        <v>0.2814706341618359</v>
      </c>
      <c r="J328" s="32">
        <v>-43.589888673560836</v>
      </c>
      <c r="K328" s="31">
        <v>0.6365552459230912</v>
      </c>
      <c r="L328" s="33">
        <v>2.6463217600403155</v>
      </c>
      <c r="M328" s="33">
        <v>0.6396677311082399</v>
      </c>
      <c r="N328" s="35">
        <v>2437.576667371298</v>
      </c>
      <c r="O328" s="34">
        <v>2760.095885132763</v>
      </c>
      <c r="P328" s="35">
        <v>25.08067387288611</v>
      </c>
      <c r="Q328" s="34">
        <v>2587.2568339343507</v>
      </c>
      <c r="R328" s="33">
        <v>-0.9499667771084337</v>
      </c>
    </row>
    <row r="329" spans="1:18" ht="12.75">
      <c r="A329" s="40" t="s">
        <v>367</v>
      </c>
      <c r="B329" s="12">
        <v>2175</v>
      </c>
      <c r="C329" s="41">
        <v>0.02873425</v>
      </c>
      <c r="D329" s="41">
        <v>0.000241</v>
      </c>
      <c r="E329" s="42">
        <v>0.0007679492</v>
      </c>
      <c r="F329" s="42">
        <v>5.3E-06</v>
      </c>
      <c r="G329" s="42">
        <v>0.2814695</v>
      </c>
      <c r="H329" s="42">
        <v>1.82E-05</v>
      </c>
      <c r="I329" s="31">
        <v>0.2814377086719454</v>
      </c>
      <c r="J329" s="32">
        <v>-46.06184487856102</v>
      </c>
      <c r="K329" s="31">
        <v>0.6436280819899167</v>
      </c>
      <c r="L329" s="33">
        <v>1.4776833421237257</v>
      </c>
      <c r="M329" s="33">
        <v>0.6467751503413943</v>
      </c>
      <c r="N329" s="35">
        <v>2476.0691811092124</v>
      </c>
      <c r="O329" s="34">
        <v>2862.177977532577</v>
      </c>
      <c r="P329" s="35">
        <v>24.73960837140885</v>
      </c>
      <c r="Q329" s="34">
        <v>2659.1835749754227</v>
      </c>
      <c r="R329" s="33">
        <v>-0.976869</v>
      </c>
    </row>
    <row r="330" spans="1:18" ht="12.75">
      <c r="A330" s="63" t="s">
        <v>490</v>
      </c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</row>
    <row r="331" spans="1:18" ht="12.75">
      <c r="A331" s="40" t="s">
        <v>368</v>
      </c>
      <c r="B331" s="12">
        <v>2170</v>
      </c>
      <c r="C331" s="41">
        <v>0.02374735</v>
      </c>
      <c r="D331" s="41">
        <v>3.33E-05</v>
      </c>
      <c r="E331" s="42">
        <v>0.0006803949</v>
      </c>
      <c r="F331" s="42">
        <v>2.41E-06</v>
      </c>
      <c r="G331" s="42">
        <v>0.2814792</v>
      </c>
      <c r="H331" s="42">
        <v>1.9E-05</v>
      </c>
      <c r="I331" s="31">
        <v>0.2814510992885969</v>
      </c>
      <c r="J331" s="32">
        <v>-45.71881232936947</v>
      </c>
      <c r="K331" s="31">
        <v>0.6719194262516623</v>
      </c>
      <c r="L331" s="33">
        <v>1.838973109937747</v>
      </c>
      <c r="M331" s="33">
        <v>0.6751970830154441</v>
      </c>
      <c r="N331" s="35">
        <v>2457.297540214851</v>
      </c>
      <c r="O331" s="34">
        <v>2827.2704596842964</v>
      </c>
      <c r="P331" s="35">
        <v>25.776395758082344</v>
      </c>
      <c r="Q331" s="34">
        <v>2633.1108261623463</v>
      </c>
      <c r="R331" s="33">
        <v>-0.9795061777108434</v>
      </c>
    </row>
    <row r="332" spans="1:18" ht="12.75">
      <c r="A332" s="40" t="s">
        <v>369</v>
      </c>
      <c r="B332" s="12">
        <v>2170</v>
      </c>
      <c r="C332" s="41">
        <v>0.05610085</v>
      </c>
      <c r="D332" s="41">
        <v>9.06E-05</v>
      </c>
      <c r="E332" s="42">
        <v>0.001456249</v>
      </c>
      <c r="F332" s="42">
        <v>3.71E-06</v>
      </c>
      <c r="G332" s="42">
        <v>0.2815131</v>
      </c>
      <c r="H332" s="42">
        <v>2.26E-05</v>
      </c>
      <c r="I332" s="31">
        <v>0.2814529560558287</v>
      </c>
      <c r="J332" s="32">
        <v>-44.519966616214376</v>
      </c>
      <c r="K332" s="31">
        <v>0.7992304754356141</v>
      </c>
      <c r="L332" s="33">
        <v>1.9037104279573391</v>
      </c>
      <c r="M332" s="33">
        <v>0.8031291619015057</v>
      </c>
      <c r="N332" s="35">
        <v>2460.792082916586</v>
      </c>
      <c r="O332" s="34">
        <v>2821.5810163939327</v>
      </c>
      <c r="P332" s="35">
        <v>31.303813704811546</v>
      </c>
      <c r="Q332" s="34">
        <v>2629.1020612105945</v>
      </c>
      <c r="R332" s="33">
        <v>-0.956137078313253</v>
      </c>
    </row>
    <row r="333" spans="1:18" ht="12.75">
      <c r="A333" s="40" t="s">
        <v>370</v>
      </c>
      <c r="B333" s="12">
        <v>2170</v>
      </c>
      <c r="C333" s="41">
        <v>0.01873002</v>
      </c>
      <c r="D333" s="41">
        <v>0.000153</v>
      </c>
      <c r="E333" s="42">
        <v>0.000534707</v>
      </c>
      <c r="F333" s="42">
        <v>3.24E-06</v>
      </c>
      <c r="G333" s="42">
        <v>0.2815087</v>
      </c>
      <c r="H333" s="42">
        <v>1.78E-05</v>
      </c>
      <c r="I333" s="31">
        <v>0.28148661628495125</v>
      </c>
      <c r="J333" s="32">
        <v>-44.6755690096623</v>
      </c>
      <c r="K333" s="31">
        <v>0.6294824098573883</v>
      </c>
      <c r="L333" s="33">
        <v>3.10136352703827</v>
      </c>
      <c r="M333" s="33">
        <v>0.6325530567208304</v>
      </c>
      <c r="N333" s="35">
        <v>2408.1764193376534</v>
      </c>
      <c r="O333" s="34">
        <v>2716.997311153318</v>
      </c>
      <c r="P333" s="35">
        <v>24.077190416531266</v>
      </c>
      <c r="Q333" s="34">
        <v>2555.4126911446338</v>
      </c>
      <c r="R333" s="33">
        <v>-0.9838943674698795</v>
      </c>
    </row>
    <row r="334" spans="1:18" ht="12.75">
      <c r="A334" s="40" t="s">
        <v>371</v>
      </c>
      <c r="B334" s="12">
        <v>2170</v>
      </c>
      <c r="C334" s="41">
        <v>0.03557122</v>
      </c>
      <c r="D334" s="41">
        <v>0.000115</v>
      </c>
      <c r="E334" s="42">
        <v>0.0009216733</v>
      </c>
      <c r="F334" s="42">
        <v>2.22E-06</v>
      </c>
      <c r="G334" s="42">
        <v>0.2814773</v>
      </c>
      <c r="H334" s="42">
        <v>2.03E-05</v>
      </c>
      <c r="I334" s="31">
        <v>0.28143923434810986</v>
      </c>
      <c r="J334" s="32">
        <v>-45.786004271993754</v>
      </c>
      <c r="K334" s="31">
        <v>0.7178928606776935</v>
      </c>
      <c r="L334" s="33">
        <v>1.416944915757501</v>
      </c>
      <c r="M334" s="33">
        <v>0.7213947781670171</v>
      </c>
      <c r="N334" s="35">
        <v>2475.350327721869</v>
      </c>
      <c r="O334" s="34">
        <v>2864.102464955909</v>
      </c>
      <c r="P334" s="35">
        <v>27.708500775930588</v>
      </c>
      <c r="Q334" s="34">
        <v>2659.0625483784115</v>
      </c>
      <c r="R334" s="33">
        <v>-0.9722387560240964</v>
      </c>
    </row>
    <row r="335" spans="1:18" ht="12.75">
      <c r="A335" s="40" t="s">
        <v>372</v>
      </c>
      <c r="B335" s="12">
        <v>2170</v>
      </c>
      <c r="C335" s="41">
        <v>0.03031126</v>
      </c>
      <c r="D335" s="41">
        <v>0.000295</v>
      </c>
      <c r="E335" s="42">
        <v>0.0008004704</v>
      </c>
      <c r="F335" s="42">
        <v>8.76E-06</v>
      </c>
      <c r="G335" s="42">
        <v>0.2814831</v>
      </c>
      <c r="H335" s="42">
        <v>1.66E-05</v>
      </c>
      <c r="I335" s="31">
        <v>0.2814500400994964</v>
      </c>
      <c r="J335" s="32">
        <v>-45.58089202608584</v>
      </c>
      <c r="K335" s="31">
        <v>0.5870453934608832</v>
      </c>
      <c r="L335" s="33">
        <v>1.8011401925077664</v>
      </c>
      <c r="M335" s="33">
        <v>0.5899090304217758</v>
      </c>
      <c r="N335" s="35">
        <v>2459.6611045817563</v>
      </c>
      <c r="O335" s="34">
        <v>2830.56815101233</v>
      </c>
      <c r="P335" s="35">
        <v>22.59068110789667</v>
      </c>
      <c r="Q335" s="34">
        <v>2635.434369739959</v>
      </c>
      <c r="R335" s="33">
        <v>-0.9758894457831325</v>
      </c>
    </row>
    <row r="336" spans="1:18" ht="12.75">
      <c r="A336" s="40" t="s">
        <v>373</v>
      </c>
      <c r="B336" s="12">
        <v>2170</v>
      </c>
      <c r="C336" s="41">
        <v>0.02475868</v>
      </c>
      <c r="D336" s="41">
        <v>5.1E-05</v>
      </c>
      <c r="E336" s="42">
        <v>0.0006641518</v>
      </c>
      <c r="F336" s="42">
        <v>1.76E-06</v>
      </c>
      <c r="G336" s="42">
        <v>0.2815033</v>
      </c>
      <c r="H336" s="42">
        <v>1.91E-05</v>
      </c>
      <c r="I336" s="31">
        <v>0.28147587013822467</v>
      </c>
      <c r="J336" s="32">
        <v>-44.86653558343878</v>
      </c>
      <c r="K336" s="31">
        <v>0.6754558442845209</v>
      </c>
      <c r="L336" s="33">
        <v>2.7192731658365332</v>
      </c>
      <c r="M336" s="33">
        <v>0.6787507518724034</v>
      </c>
      <c r="N336" s="35">
        <v>2423.5797142683277</v>
      </c>
      <c r="O336" s="34">
        <v>2750.3816830398778</v>
      </c>
      <c r="P336" s="35">
        <v>25.91725149117974</v>
      </c>
      <c r="Q336" s="34">
        <v>2578.9352210522184</v>
      </c>
      <c r="R336" s="33">
        <v>-0.9799954277108434</v>
      </c>
    </row>
    <row r="337" spans="1:18" ht="12.75">
      <c r="A337" s="40" t="s">
        <v>374</v>
      </c>
      <c r="B337" s="12">
        <v>2170</v>
      </c>
      <c r="C337" s="41">
        <v>0.02904429</v>
      </c>
      <c r="D337" s="41">
        <v>4.73E-05</v>
      </c>
      <c r="E337" s="42">
        <v>0.0007874321</v>
      </c>
      <c r="F337" s="42">
        <v>6.59E-07</v>
      </c>
      <c r="G337" s="42">
        <v>0.2814502</v>
      </c>
      <c r="H337" s="42">
        <v>1.83E-05</v>
      </c>
      <c r="I337" s="31">
        <v>0.2814176785889905</v>
      </c>
      <c r="J337" s="32">
        <v>-46.744373558911256</v>
      </c>
      <c r="K337" s="31">
        <v>0.6471645000227753</v>
      </c>
      <c r="L337" s="33">
        <v>0.6511402115205733</v>
      </c>
      <c r="M337" s="33">
        <v>0.6503214010100677</v>
      </c>
      <c r="N337" s="35">
        <v>2503.5578967114116</v>
      </c>
      <c r="O337" s="34">
        <v>2930.937962948656</v>
      </c>
      <c r="P337" s="35">
        <v>24.87568732190175</v>
      </c>
      <c r="Q337" s="34">
        <v>2706.154643019726</v>
      </c>
      <c r="R337" s="33">
        <v>-0.9762821656626506</v>
      </c>
    </row>
    <row r="338" spans="1:18" ht="12.75">
      <c r="A338" s="40" t="s">
        <v>375</v>
      </c>
      <c r="B338" s="12">
        <v>2170</v>
      </c>
      <c r="C338" s="41">
        <v>0.02941418</v>
      </c>
      <c r="D338" s="41">
        <v>5.16E-05</v>
      </c>
      <c r="E338" s="42">
        <v>0.0007864924</v>
      </c>
      <c r="F338" s="42">
        <v>9.8E-07</v>
      </c>
      <c r="G338" s="42">
        <v>0.2815258</v>
      </c>
      <c r="H338" s="42">
        <v>1.89E-05</v>
      </c>
      <c r="I338" s="31">
        <v>0.2814933173991558</v>
      </c>
      <c r="J338" s="32">
        <v>-44.07084152603602</v>
      </c>
      <c r="K338" s="31">
        <v>0.6683830082177025</v>
      </c>
      <c r="L338" s="33">
        <v>3.3390945620870305</v>
      </c>
      <c r="M338" s="33">
        <v>0.6716434141562644</v>
      </c>
      <c r="N338" s="35">
        <v>2400.6593047602955</v>
      </c>
      <c r="O338" s="34">
        <v>2696.2109169111345</v>
      </c>
      <c r="P338" s="35">
        <v>25.74025166554793</v>
      </c>
      <c r="Q338" s="34">
        <v>2540.766659106228</v>
      </c>
      <c r="R338" s="33">
        <v>-0.9763104698795181</v>
      </c>
    </row>
    <row r="339" spans="1:18" ht="12.75">
      <c r="A339" s="40" t="s">
        <v>376</v>
      </c>
      <c r="B339" s="12">
        <v>2170</v>
      </c>
      <c r="C339" s="41">
        <v>0.02394126</v>
      </c>
      <c r="D339" s="41">
        <v>5.22E-05</v>
      </c>
      <c r="E339" s="42">
        <v>0.0006507307</v>
      </c>
      <c r="F339" s="42">
        <v>1.21E-06</v>
      </c>
      <c r="G339" s="42">
        <v>0.2814987</v>
      </c>
      <c r="H339" s="42">
        <v>1.62E-05</v>
      </c>
      <c r="I339" s="31">
        <v>0.28147182443758495</v>
      </c>
      <c r="J339" s="32">
        <v>-45.029210812952414</v>
      </c>
      <c r="K339" s="31">
        <v>0.5728997213305647</v>
      </c>
      <c r="L339" s="33">
        <v>2.5755239167346566</v>
      </c>
      <c r="M339" s="33">
        <v>0.5756943549917182</v>
      </c>
      <c r="N339" s="35">
        <v>2428.9751068631676</v>
      </c>
      <c r="O339" s="34">
        <v>2762.9412264167395</v>
      </c>
      <c r="P339" s="35">
        <v>21.971333360120752</v>
      </c>
      <c r="Q339" s="34">
        <v>2587.784638249933</v>
      </c>
      <c r="R339" s="33">
        <v>-0.9803996777108434</v>
      </c>
    </row>
    <row r="340" spans="1:18" ht="12.75">
      <c r="A340" s="40" t="s">
        <v>377</v>
      </c>
      <c r="B340" s="12">
        <v>2170</v>
      </c>
      <c r="C340" s="41">
        <v>0.03086862</v>
      </c>
      <c r="D340" s="41">
        <v>0.000139</v>
      </c>
      <c r="E340" s="42">
        <v>0.0008195959</v>
      </c>
      <c r="F340" s="42">
        <v>3.48E-06</v>
      </c>
      <c r="G340" s="42">
        <v>0.281434</v>
      </c>
      <c r="H340" s="42">
        <v>1.86E-05</v>
      </c>
      <c r="I340" s="31">
        <v>0.28140015020504555</v>
      </c>
      <c r="J340" s="32">
        <v>-47.317273280239604</v>
      </c>
      <c r="K340" s="31">
        <v>0.657773754119134</v>
      </c>
      <c r="L340" s="33">
        <v>0.028187834106851994</v>
      </c>
      <c r="M340" s="33">
        <v>0.6609824075809456</v>
      </c>
      <c r="N340" s="35">
        <v>2527.6806991827434</v>
      </c>
      <c r="O340" s="34">
        <v>2985.2709784997473</v>
      </c>
      <c r="P340" s="35">
        <v>25.29382930786278</v>
      </c>
      <c r="Q340" s="34">
        <v>2744.437525429873</v>
      </c>
      <c r="R340" s="33">
        <v>-0.9753133765060241</v>
      </c>
    </row>
    <row r="341" spans="1:18" ht="12.75">
      <c r="A341" s="40" t="s">
        <v>378</v>
      </c>
      <c r="B341" s="12">
        <v>1922</v>
      </c>
      <c r="C341" s="41">
        <v>0.03303687</v>
      </c>
      <c r="D341" s="41">
        <v>0.00032</v>
      </c>
      <c r="E341" s="42">
        <v>0.0008943119</v>
      </c>
      <c r="F341" s="42">
        <v>1.12E-05</v>
      </c>
      <c r="G341" s="42">
        <v>0.2814466</v>
      </c>
      <c r="H341" s="42">
        <v>1.9E-05</v>
      </c>
      <c r="I341" s="31">
        <v>0.2814139616505747</v>
      </c>
      <c r="J341" s="32">
        <v>-46.87168460809521</v>
      </c>
      <c r="K341" s="31">
        <v>0.6719194262516623</v>
      </c>
      <c r="L341" s="33">
        <v>-5.153482911078866</v>
      </c>
      <c r="M341" s="33">
        <v>0.6748140950663117</v>
      </c>
      <c r="N341" s="35">
        <v>2515.4331743273465</v>
      </c>
      <c r="O341" s="34">
        <v>3271.9384564023903</v>
      </c>
      <c r="P341" s="35">
        <v>25.89532064145442</v>
      </c>
      <c r="Q341" s="34">
        <v>2873.162652453784</v>
      </c>
      <c r="R341" s="33">
        <v>-0.9730628945783133</v>
      </c>
    </row>
    <row r="342" spans="1:18" ht="12.75">
      <c r="A342" s="40" t="s">
        <v>379</v>
      </c>
      <c r="B342" s="12">
        <v>2170</v>
      </c>
      <c r="C342" s="41">
        <v>0.04716179</v>
      </c>
      <c r="D342" s="41">
        <v>0.000215</v>
      </c>
      <c r="E342" s="42">
        <v>0.001248235</v>
      </c>
      <c r="F342" s="42">
        <v>6.42E-06</v>
      </c>
      <c r="G342" s="42">
        <v>0.2815766</v>
      </c>
      <c r="H342" s="42">
        <v>2.23E-05</v>
      </c>
      <c r="I342" s="31">
        <v>0.28152504715694043</v>
      </c>
      <c r="J342" s="32">
        <v>-42.274341165321474</v>
      </c>
      <c r="K342" s="31">
        <v>0.7886212213370527</v>
      </c>
      <c r="L342" s="33">
        <v>4.465923513161663</v>
      </c>
      <c r="M342" s="33">
        <v>0.792468155326187</v>
      </c>
      <c r="N342" s="35">
        <v>2359.793183467019</v>
      </c>
      <c r="O342" s="34">
        <v>2597.6662469107473</v>
      </c>
      <c r="P342" s="35">
        <v>30.773152403933636</v>
      </c>
      <c r="Q342" s="34">
        <v>2471.33237544818</v>
      </c>
      <c r="R342" s="33">
        <v>-0.9624025602409638</v>
      </c>
    </row>
    <row r="343" spans="1:18" ht="12.75">
      <c r="A343" s="40" t="s">
        <v>380</v>
      </c>
      <c r="B343" s="12">
        <v>2170</v>
      </c>
      <c r="C343" s="41">
        <v>0.02699097</v>
      </c>
      <c r="D343" s="41">
        <v>0.000118</v>
      </c>
      <c r="E343" s="42">
        <v>0.0007094108</v>
      </c>
      <c r="F343" s="42">
        <v>2.38E-06</v>
      </c>
      <c r="G343" s="42">
        <v>0.2814549</v>
      </c>
      <c r="H343" s="42">
        <v>1.94E-05</v>
      </c>
      <c r="I343" s="31">
        <v>0.28142560091478197</v>
      </c>
      <c r="J343" s="32">
        <v>-46.57816191136366</v>
      </c>
      <c r="K343" s="31">
        <v>0.6860650983830894</v>
      </c>
      <c r="L343" s="33">
        <v>0.9327987401341886</v>
      </c>
      <c r="M343" s="33">
        <v>0.6894117584477222</v>
      </c>
      <c r="N343" s="35">
        <v>2492.1193131311493</v>
      </c>
      <c r="O343" s="34">
        <v>2906.367736731264</v>
      </c>
      <c r="P343" s="35">
        <v>26.322334225351824</v>
      </c>
      <c r="Q343" s="34">
        <v>2688.842534138402</v>
      </c>
      <c r="R343" s="33">
        <v>-0.9786322048192772</v>
      </c>
    </row>
    <row r="344" spans="1:18" ht="12.75">
      <c r="A344" s="40" t="s">
        <v>381</v>
      </c>
      <c r="B344" s="12">
        <v>2170</v>
      </c>
      <c r="C344" s="41">
        <v>0.02586202</v>
      </c>
      <c r="D344" s="41">
        <v>0.000165</v>
      </c>
      <c r="E344" s="42">
        <v>0.0006854605</v>
      </c>
      <c r="F344" s="42">
        <v>3.06E-06</v>
      </c>
      <c r="G344" s="42">
        <v>0.2814836</v>
      </c>
      <c r="H344" s="42">
        <v>1.79E-05</v>
      </c>
      <c r="I344" s="31">
        <v>0.28145529007632375</v>
      </c>
      <c r="J344" s="32">
        <v>-45.56320993592045</v>
      </c>
      <c r="K344" s="31">
        <v>0.6330188278891313</v>
      </c>
      <c r="L344" s="33">
        <v>1.9878916928117718</v>
      </c>
      <c r="M344" s="33">
        <v>0.6361067255777897</v>
      </c>
      <c r="N344" s="35">
        <v>2451.6512001221495</v>
      </c>
      <c r="O344" s="34">
        <v>2814.2664006311047</v>
      </c>
      <c r="P344" s="35">
        <v>24.28956313914432</v>
      </c>
      <c r="Q344" s="34">
        <v>2623.9482045309405</v>
      </c>
      <c r="R344" s="33">
        <v>-0.9793535993975904</v>
      </c>
    </row>
    <row r="345" spans="1:18" ht="12.75">
      <c r="A345" s="63" t="s">
        <v>491</v>
      </c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</row>
    <row r="346" spans="1:18" ht="12.75">
      <c r="A346" s="40" t="s">
        <v>382</v>
      </c>
      <c r="B346" s="12">
        <v>2255</v>
      </c>
      <c r="C346" s="41">
        <v>0.05306131</v>
      </c>
      <c r="D346" s="41">
        <v>0.000511</v>
      </c>
      <c r="E346" s="42">
        <v>0.001335121</v>
      </c>
      <c r="F346" s="42">
        <v>1.34E-05</v>
      </c>
      <c r="G346" s="42">
        <v>0.2815135</v>
      </c>
      <c r="H346" s="42">
        <v>1.68E-05</v>
      </c>
      <c r="I346" s="31">
        <v>0.28145615305271166</v>
      </c>
      <c r="J346" s="32">
        <v>-44.50582094408184</v>
      </c>
      <c r="K346" s="31">
        <v>0.5941182295265932</v>
      </c>
      <c r="L346" s="33">
        <v>3.969475037310932</v>
      </c>
      <c r="M346" s="33">
        <v>0.5971328850296054</v>
      </c>
      <c r="N346" s="35">
        <v>2452.379414391384</v>
      </c>
      <c r="O346" s="34">
        <v>2698.720335487511</v>
      </c>
      <c r="P346" s="35">
        <v>23.195932657582944</v>
      </c>
      <c r="Q346" s="34">
        <v>2567.6440388806723</v>
      </c>
      <c r="R346" s="33">
        <v>-0.9597855120481927</v>
      </c>
    </row>
    <row r="347" spans="1:18" ht="12.75">
      <c r="A347" s="40" t="s">
        <v>383</v>
      </c>
      <c r="B347" s="12">
        <v>2244</v>
      </c>
      <c r="C347" s="41">
        <v>0.06238857</v>
      </c>
      <c r="D347" s="41">
        <v>7.9E-05</v>
      </c>
      <c r="E347" s="42">
        <v>0.001607468</v>
      </c>
      <c r="F347" s="42">
        <v>1.76E-06</v>
      </c>
      <c r="G347" s="42">
        <v>0.2814895</v>
      </c>
      <c r="H347" s="42">
        <v>1.71E-05</v>
      </c>
      <c r="I347" s="31">
        <v>0.2814207989363969</v>
      </c>
      <c r="J347" s="32">
        <v>-45.35456127197968</v>
      </c>
      <c r="K347" s="31">
        <v>0.6047274836262773</v>
      </c>
      <c r="L347" s="33">
        <v>2.4596163830614692</v>
      </c>
      <c r="M347" s="33">
        <v>0.6077806111282058</v>
      </c>
      <c r="N347" s="35">
        <v>2503.4739271954772</v>
      </c>
      <c r="O347" s="34">
        <v>2823.026199387724</v>
      </c>
      <c r="P347" s="35">
        <v>23.762360812525003</v>
      </c>
      <c r="Q347" s="34">
        <v>2651.980151271203</v>
      </c>
      <c r="R347" s="33">
        <v>-0.9515822891566265</v>
      </c>
    </row>
    <row r="348" spans="1:18" ht="12.75">
      <c r="A348" s="40" t="s">
        <v>384</v>
      </c>
      <c r="B348" s="12">
        <v>2263</v>
      </c>
      <c r="C348" s="41">
        <v>0.05767135</v>
      </c>
      <c r="D348" s="41">
        <v>0.000598</v>
      </c>
      <c r="E348" s="42">
        <v>0.001443879</v>
      </c>
      <c r="F348" s="42">
        <v>1.12E-05</v>
      </c>
      <c r="G348" s="42">
        <v>0.2815206</v>
      </c>
      <c r="H348" s="42">
        <v>1.91E-05</v>
      </c>
      <c r="I348" s="31">
        <v>0.2814583569148243</v>
      </c>
      <c r="J348" s="32">
        <v>-44.254735263746795</v>
      </c>
      <c r="K348" s="31">
        <v>0.675455844284528</v>
      </c>
      <c r="L348" s="33">
        <v>4.231539842134424</v>
      </c>
      <c r="M348" s="33">
        <v>0.6788957016046204</v>
      </c>
      <c r="N348" s="35">
        <v>2449.603947299292</v>
      </c>
      <c r="O348" s="34">
        <v>2681.265521449267</v>
      </c>
      <c r="P348" s="35">
        <v>26.451349399633727</v>
      </c>
      <c r="Q348" s="34">
        <v>2557.7086520313646</v>
      </c>
      <c r="R348" s="33">
        <v>-0.9565096686746988</v>
      </c>
    </row>
    <row r="349" spans="1:18" ht="12.75">
      <c r="A349" s="40" t="s">
        <v>385</v>
      </c>
      <c r="B349" s="12">
        <v>1873</v>
      </c>
      <c r="C349" s="41">
        <v>0.02963652</v>
      </c>
      <c r="D349" s="41">
        <v>2.08E-05</v>
      </c>
      <c r="E349" s="42">
        <v>0.0008851856</v>
      </c>
      <c r="F349" s="42">
        <v>5.76E-07</v>
      </c>
      <c r="G349" s="42">
        <v>0.2815852</v>
      </c>
      <c r="H349" s="42">
        <v>1.62E-05</v>
      </c>
      <c r="I349" s="31">
        <v>0.2815537327853986</v>
      </c>
      <c r="J349" s="32">
        <v>-41.970209214492456</v>
      </c>
      <c r="K349" s="31">
        <v>0.5728997213316731</v>
      </c>
      <c r="L349" s="33">
        <v>-1.3067258744781096</v>
      </c>
      <c r="M349" s="33">
        <v>0.5753035102518123</v>
      </c>
      <c r="N349" s="35">
        <v>2325.691755806354</v>
      </c>
      <c r="O349" s="34">
        <v>2903.031250499808</v>
      </c>
      <c r="P349" s="35">
        <v>22.151357222102888</v>
      </c>
      <c r="Q349" s="34">
        <v>2598.756979282356</v>
      </c>
      <c r="R349" s="33">
        <v>-0.9733377831325302</v>
      </c>
    </row>
    <row r="350" spans="1:18" ht="12.75">
      <c r="A350" s="40" t="s">
        <v>386</v>
      </c>
      <c r="B350" s="12">
        <v>2288</v>
      </c>
      <c r="C350" s="41">
        <v>0.04161182</v>
      </c>
      <c r="D350" s="41">
        <v>0.00038</v>
      </c>
      <c r="E350" s="42">
        <v>0.001101675</v>
      </c>
      <c r="F350" s="42">
        <v>9.54E-06</v>
      </c>
      <c r="G350" s="42">
        <v>0.2815091</v>
      </c>
      <c r="H350" s="42">
        <v>1.63E-05</v>
      </c>
      <c r="I350" s="31">
        <v>0.2814610728039262</v>
      </c>
      <c r="J350" s="32">
        <v>-44.66142333752976</v>
      </c>
      <c r="K350" s="31">
        <v>0.5764361393634232</v>
      </c>
      <c r="L350" s="33">
        <v>4.903610647930545</v>
      </c>
      <c r="M350" s="33">
        <v>0.5794050229135372</v>
      </c>
      <c r="N350" s="35">
        <v>2443.4113785851573</v>
      </c>
      <c r="O350" s="34">
        <v>2639.5742801140577</v>
      </c>
      <c r="P350" s="35">
        <v>22.368289756860577</v>
      </c>
      <c r="Q350" s="34">
        <v>2535.7182002052227</v>
      </c>
      <c r="R350" s="33">
        <v>-0.9668170180722891</v>
      </c>
    </row>
    <row r="351" spans="1:18" ht="12.75">
      <c r="A351" s="40" t="s">
        <v>387</v>
      </c>
      <c r="B351" s="12">
        <v>2204</v>
      </c>
      <c r="C351" s="41">
        <v>0.0386445</v>
      </c>
      <c r="D351" s="41">
        <v>0.000734</v>
      </c>
      <c r="E351" s="42">
        <v>0.001282808</v>
      </c>
      <c r="F351" s="42">
        <v>1.49E-05</v>
      </c>
      <c r="G351" s="42">
        <v>0.2815148</v>
      </c>
      <c r="H351" s="42">
        <v>1.97E-05</v>
      </c>
      <c r="I351" s="31">
        <v>0.2814609719793736</v>
      </c>
      <c r="J351" s="32">
        <v>-44.45984750965471</v>
      </c>
      <c r="K351" s="31">
        <v>0.696674352481665</v>
      </c>
      <c r="L351" s="33">
        <v>2.969183764363059</v>
      </c>
      <c r="M351" s="33">
        <v>0.7001273845741451</v>
      </c>
      <c r="N351" s="35">
        <v>2447.2087067451503</v>
      </c>
      <c r="O351" s="34">
        <v>2751.518926329735</v>
      </c>
      <c r="P351" s="35">
        <v>27.165285487501023</v>
      </c>
      <c r="Q351" s="34">
        <v>2589.780219658551</v>
      </c>
      <c r="R351" s="33">
        <v>-0.9613612048192771</v>
      </c>
    </row>
    <row r="352" spans="1:18" ht="12.75">
      <c r="A352" s="40" t="s">
        <v>388</v>
      </c>
      <c r="B352" s="12">
        <v>1872</v>
      </c>
      <c r="C352" s="41">
        <v>0.02709419</v>
      </c>
      <c r="D352" s="41">
        <v>8.57E-05</v>
      </c>
      <c r="E352" s="42">
        <v>0.0008252316</v>
      </c>
      <c r="F352" s="42">
        <v>3.43E-06</v>
      </c>
      <c r="G352" s="42">
        <v>0.2816323</v>
      </c>
      <c r="H352" s="42">
        <v>1.82E-05</v>
      </c>
      <c r="I352" s="31">
        <v>0.28160298001086337</v>
      </c>
      <c r="J352" s="32">
        <v>-40.30455632099472</v>
      </c>
      <c r="K352" s="31">
        <v>0.6436280819899167</v>
      </c>
      <c r="L352" s="33">
        <v>0.41945615953054016</v>
      </c>
      <c r="M352" s="33">
        <v>0.6463271616463651</v>
      </c>
      <c r="N352" s="35">
        <v>2257.730248319487</v>
      </c>
      <c r="O352" s="34">
        <v>2751.0731979181746</v>
      </c>
      <c r="P352" s="35">
        <v>24.87856407641948</v>
      </c>
      <c r="Q352" s="34">
        <v>2491.3923809395083</v>
      </c>
      <c r="R352" s="33">
        <v>-0.975143626506024</v>
      </c>
    </row>
    <row r="353" spans="1:18" ht="12.75">
      <c r="A353" s="40" t="s">
        <v>389</v>
      </c>
      <c r="B353" s="12">
        <v>2199</v>
      </c>
      <c r="C353" s="41">
        <v>0.06697979</v>
      </c>
      <c r="D353" s="41">
        <v>0.000425</v>
      </c>
      <c r="E353" s="42">
        <v>0.001716399</v>
      </c>
      <c r="F353" s="42">
        <v>8.61E-06</v>
      </c>
      <c r="G353" s="42">
        <v>0.2815051</v>
      </c>
      <c r="H353" s="42">
        <v>2.11E-05</v>
      </c>
      <c r="I353" s="31">
        <v>0.28143324479132376</v>
      </c>
      <c r="J353" s="32">
        <v>-44.80288005884625</v>
      </c>
      <c r="K353" s="31">
        <v>0.746184204941656</v>
      </c>
      <c r="L353" s="33">
        <v>1.868285745942888</v>
      </c>
      <c r="M353" s="33">
        <v>0.7498740241662638</v>
      </c>
      <c r="N353" s="35">
        <v>2488.9974220688487</v>
      </c>
      <c r="O353" s="34">
        <v>2844.224546462379</v>
      </c>
      <c r="P353" s="35">
        <v>29.4173772519448</v>
      </c>
      <c r="Q353" s="34">
        <v>2653.623311255984</v>
      </c>
      <c r="R353" s="33">
        <v>-0.948301234939759</v>
      </c>
    </row>
    <row r="354" spans="1:18" ht="12.75">
      <c r="A354" s="40" t="s">
        <v>390</v>
      </c>
      <c r="B354" s="12">
        <v>1886</v>
      </c>
      <c r="C354" s="41">
        <v>0.02189814</v>
      </c>
      <c r="D354" s="41">
        <v>0.000464</v>
      </c>
      <c r="E354" s="42">
        <v>0.0006631587</v>
      </c>
      <c r="F354" s="42">
        <v>1.26E-05</v>
      </c>
      <c r="G354" s="42">
        <v>0.2816133</v>
      </c>
      <c r="H354" s="42">
        <v>1.66E-05</v>
      </c>
      <c r="I354" s="31">
        <v>0.2815895590387527</v>
      </c>
      <c r="J354" s="32">
        <v>-40.976475747245274</v>
      </c>
      <c r="K354" s="31">
        <v>0.5870453934608832</v>
      </c>
      <c r="L354" s="33">
        <v>0.26224215201819945</v>
      </c>
      <c r="M354" s="33">
        <v>0.5895260075017283</v>
      </c>
      <c r="N354" s="35">
        <v>2274.087306700062</v>
      </c>
      <c r="O354" s="34">
        <v>2774.259901465797</v>
      </c>
      <c r="P354" s="35">
        <v>22.586599889390527</v>
      </c>
      <c r="Q354" s="34">
        <v>2511.865305147439</v>
      </c>
      <c r="R354" s="33">
        <v>-0.9800253403614458</v>
      </c>
    </row>
    <row r="355" spans="1:18" ht="12.75">
      <c r="A355" s="40" t="s">
        <v>391</v>
      </c>
      <c r="B355" s="12">
        <v>2294</v>
      </c>
      <c r="C355" s="41">
        <v>0.05365294</v>
      </c>
      <c r="D355" s="41">
        <v>2.88E-05</v>
      </c>
      <c r="E355" s="42">
        <v>0.001358317</v>
      </c>
      <c r="F355" s="42">
        <v>9.84E-07</v>
      </c>
      <c r="G355" s="42">
        <v>0.2814694</v>
      </c>
      <c r="H355" s="42">
        <v>1.65E-05</v>
      </c>
      <c r="I355" s="31">
        <v>0.2814100259410214</v>
      </c>
      <c r="J355" s="32">
        <v>-46.06538129659388</v>
      </c>
      <c r="K355" s="31">
        <v>0.5835089754280247</v>
      </c>
      <c r="L355" s="33">
        <v>3.226661314594814</v>
      </c>
      <c r="M355" s="33">
        <v>0.5865223796108765</v>
      </c>
      <c r="N355" s="35">
        <v>2514.75842488996</v>
      </c>
      <c r="O355" s="34">
        <v>2789.967114143605</v>
      </c>
      <c r="P355" s="35">
        <v>22.76936201218632</v>
      </c>
      <c r="Q355" s="34">
        <v>2643.4569649314903</v>
      </c>
      <c r="R355" s="33">
        <v>-0.9590868373493976</v>
      </c>
    </row>
    <row r="356" spans="1:18" ht="12.75">
      <c r="A356" s="40" t="s">
        <v>392</v>
      </c>
      <c r="B356" s="12">
        <v>2249</v>
      </c>
      <c r="C356" s="41">
        <v>0.01589588</v>
      </c>
      <c r="D356" s="41">
        <v>0.000119</v>
      </c>
      <c r="E356" s="42">
        <v>0.0004570646</v>
      </c>
      <c r="F356" s="42">
        <v>3.5E-06</v>
      </c>
      <c r="G356" s="42">
        <v>0.2814765</v>
      </c>
      <c r="H356" s="42">
        <v>1.53E-05</v>
      </c>
      <c r="I356" s="31">
        <v>0.28145692121650495</v>
      </c>
      <c r="J356" s="32">
        <v>-45.81429561625661</v>
      </c>
      <c r="K356" s="31">
        <v>0.5410719590337507</v>
      </c>
      <c r="L356" s="33">
        <v>3.8603299173289862</v>
      </c>
      <c r="M356" s="33">
        <v>0.5438099516097417</v>
      </c>
      <c r="N356" s="35">
        <v>2446.800262589928</v>
      </c>
      <c r="O356" s="34">
        <v>2704.2006973517264</v>
      </c>
      <c r="P356" s="35">
        <v>20.637662934339005</v>
      </c>
      <c r="Q356" s="34">
        <v>2569.7330679694487</v>
      </c>
      <c r="R356" s="33">
        <v>-0.9862329939759036</v>
      </c>
    </row>
    <row r="357" spans="1:18" ht="12.75">
      <c r="A357" s="40" t="s">
        <v>393</v>
      </c>
      <c r="B357" s="12">
        <v>2172</v>
      </c>
      <c r="C357" s="41">
        <v>0.06517904</v>
      </c>
      <c r="D357" s="41">
        <v>0.000586</v>
      </c>
      <c r="E357" s="42">
        <v>0.001985659</v>
      </c>
      <c r="F357" s="42">
        <v>1.04E-05</v>
      </c>
      <c r="G357" s="42">
        <v>0.2815254</v>
      </c>
      <c r="H357" s="42">
        <v>2.24E-05</v>
      </c>
      <c r="I357" s="31">
        <v>0.2814433139845592</v>
      </c>
      <c r="J357" s="32">
        <v>-44.084987198168555</v>
      </c>
      <c r="K357" s="31">
        <v>0.7921576393699041</v>
      </c>
      <c r="L357" s="33">
        <v>1.606093935253572</v>
      </c>
      <c r="M357" s="33">
        <v>0.7960254760908114</v>
      </c>
      <c r="N357" s="35">
        <v>2478.4763306873215</v>
      </c>
      <c r="O357" s="34">
        <v>2848.883768354078</v>
      </c>
      <c r="P357" s="35">
        <v>31.467528775242045</v>
      </c>
      <c r="Q357" s="34">
        <v>2648.930305568438</v>
      </c>
      <c r="R357" s="33">
        <v>-0.9401909939759037</v>
      </c>
    </row>
    <row r="358" spans="1:18" ht="12.75">
      <c r="A358" s="40" t="s">
        <v>394</v>
      </c>
      <c r="B358" s="12">
        <v>2241</v>
      </c>
      <c r="C358" s="41">
        <v>0.06043457</v>
      </c>
      <c r="D358" s="41">
        <v>0.00039</v>
      </c>
      <c r="E358" s="42">
        <v>0.001537184</v>
      </c>
      <c r="F358" s="42">
        <v>9.46E-06</v>
      </c>
      <c r="G358" s="42">
        <v>0.281513</v>
      </c>
      <c r="H358" s="42">
        <v>1.88E-05</v>
      </c>
      <c r="I358" s="31">
        <v>0.2814473924606147</v>
      </c>
      <c r="J358" s="32">
        <v>-44.523503034247234</v>
      </c>
      <c r="K358" s="31">
        <v>0.6648465901859524</v>
      </c>
      <c r="L358" s="33">
        <v>3.3360014808780925</v>
      </c>
      <c r="M358" s="33">
        <v>0.6681986398460182</v>
      </c>
      <c r="N358" s="35">
        <v>2466.21120074829</v>
      </c>
      <c r="O358" s="34">
        <v>2744.5276548279276</v>
      </c>
      <c r="P358" s="35">
        <v>26.093604749648875</v>
      </c>
      <c r="Q358" s="34">
        <v>2595.784099585058</v>
      </c>
      <c r="R358" s="33">
        <v>-0.9536992771084337</v>
      </c>
    </row>
    <row r="359" spans="1:18" ht="12.75">
      <c r="A359" s="40" t="s">
        <v>395</v>
      </c>
      <c r="B359" s="12">
        <v>1922</v>
      </c>
      <c r="C359" s="41">
        <v>0.02213749</v>
      </c>
      <c r="D359" s="41">
        <v>0.000415</v>
      </c>
      <c r="E359" s="42">
        <v>0.0006613788</v>
      </c>
      <c r="F359" s="42">
        <v>9.88E-06</v>
      </c>
      <c r="G359" s="42">
        <v>0.281612</v>
      </c>
      <c r="H359" s="42">
        <v>1.61E-05</v>
      </c>
      <c r="I359" s="31">
        <v>0.28158786265778535</v>
      </c>
      <c r="J359" s="32">
        <v>-41.02244918167464</v>
      </c>
      <c r="K359" s="31">
        <v>0.5693633032977132</v>
      </c>
      <c r="L359" s="33">
        <v>1.023207283539218</v>
      </c>
      <c r="M359" s="33">
        <v>0.5718161542400679</v>
      </c>
      <c r="N359" s="35">
        <v>2275.7506448718877</v>
      </c>
      <c r="O359" s="34">
        <v>2731.7078377247453</v>
      </c>
      <c r="P359" s="35">
        <v>21.904427704014324</v>
      </c>
      <c r="Q359" s="34">
        <v>2492.5177528577024</v>
      </c>
      <c r="R359" s="33">
        <v>-0.9800789518072289</v>
      </c>
    </row>
    <row r="360" spans="1:18" ht="12.75">
      <c r="A360" s="40" t="s">
        <v>396</v>
      </c>
      <c r="B360" s="12">
        <v>2229</v>
      </c>
      <c r="C360" s="41">
        <v>0.05291467</v>
      </c>
      <c r="D360" s="41">
        <v>0.000174</v>
      </c>
      <c r="E360" s="42">
        <v>0.001372084</v>
      </c>
      <c r="F360" s="42">
        <v>5.78E-06</v>
      </c>
      <c r="G360" s="42">
        <v>0.281577</v>
      </c>
      <c r="H360" s="42">
        <v>1.18E-05</v>
      </c>
      <c r="I360" s="31">
        <v>0.28151875912766683</v>
      </c>
      <c r="J360" s="32">
        <v>-42.26019549318893</v>
      </c>
      <c r="K360" s="31">
        <v>0.4172973278826433</v>
      </c>
      <c r="L360" s="33">
        <v>5.59704817199691</v>
      </c>
      <c r="M360" s="33">
        <v>0.41938971412358583</v>
      </c>
      <c r="N360" s="35">
        <v>2366.960597611393</v>
      </c>
      <c r="O360" s="34">
        <v>2538.8341016707927</v>
      </c>
      <c r="P360" s="35">
        <v>16.333628070915438</v>
      </c>
      <c r="Q360" s="34">
        <v>2447.308193657372</v>
      </c>
      <c r="R360" s="33">
        <v>-0.9586721686746988</v>
      </c>
    </row>
    <row r="361" spans="1:18" ht="12.75">
      <c r="A361" s="40" t="s">
        <v>397</v>
      </c>
      <c r="B361" s="12">
        <v>1891</v>
      </c>
      <c r="C361" s="41">
        <v>0.02928893</v>
      </c>
      <c r="D361" s="41">
        <v>5.84E-05</v>
      </c>
      <c r="E361" s="42">
        <v>0.0008677502</v>
      </c>
      <c r="F361" s="42">
        <v>1.2E-06</v>
      </c>
      <c r="G361" s="42">
        <v>0.2816242</v>
      </c>
      <c r="H361" s="42">
        <v>1.56E-05</v>
      </c>
      <c r="I361" s="31">
        <v>0.28159305088168624</v>
      </c>
      <c r="J361" s="32">
        <v>-40.59100618165945</v>
      </c>
      <c r="K361" s="31">
        <v>0.5516812131323192</v>
      </c>
      <c r="L361" s="33">
        <v>0.4999830477148137</v>
      </c>
      <c r="M361" s="33">
        <v>0.5540187092045734</v>
      </c>
      <c r="N361" s="35">
        <v>2271.315347913828</v>
      </c>
      <c r="O361" s="34">
        <v>2756.751930183655</v>
      </c>
      <c r="P361" s="35">
        <v>21.342522537889636</v>
      </c>
      <c r="Q361" s="34">
        <v>2501.0062550073826</v>
      </c>
      <c r="R361" s="33">
        <v>-0.9738629457831325</v>
      </c>
    </row>
    <row r="362" spans="1:18" ht="12.75">
      <c r="A362" s="40" t="s">
        <v>398</v>
      </c>
      <c r="B362" s="12">
        <v>2293</v>
      </c>
      <c r="C362" s="41">
        <v>0.06301251</v>
      </c>
      <c r="D362" s="41">
        <v>0.000346</v>
      </c>
      <c r="E362" s="42">
        <v>0.001566255</v>
      </c>
      <c r="F362" s="42">
        <v>7.1E-06</v>
      </c>
      <c r="G362" s="42">
        <v>0.2815551</v>
      </c>
      <c r="H362" s="42">
        <v>2.05E-05</v>
      </c>
      <c r="I362" s="31">
        <v>0.28148666714857706</v>
      </c>
      <c r="J362" s="32">
        <v>-43.034671042395665</v>
      </c>
      <c r="K362" s="31">
        <v>0.724965696744512</v>
      </c>
      <c r="L362" s="33">
        <v>5.927648016270659</v>
      </c>
      <c r="M362" s="33">
        <v>0.7287079473150548</v>
      </c>
      <c r="N362" s="35">
        <v>2409.6187423580327</v>
      </c>
      <c r="O362" s="34">
        <v>2553.530789716045</v>
      </c>
      <c r="P362" s="35">
        <v>28.506334102200526</v>
      </c>
      <c r="Q362" s="34">
        <v>2476.5692255575877</v>
      </c>
      <c r="R362" s="33">
        <v>-0.9528236445783133</v>
      </c>
    </row>
    <row r="363" spans="1:18" ht="12.75">
      <c r="A363" s="63" t="s">
        <v>492</v>
      </c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</row>
    <row r="364" spans="1:18" ht="12.75">
      <c r="A364" s="40" t="s">
        <v>399</v>
      </c>
      <c r="B364" s="12">
        <v>2186</v>
      </c>
      <c r="C364" s="41">
        <v>0.0254112</v>
      </c>
      <c r="D364" s="41">
        <v>0.000111</v>
      </c>
      <c r="E364" s="42">
        <v>0.0006782265</v>
      </c>
      <c r="F364" s="42">
        <v>2E-06</v>
      </c>
      <c r="G364" s="42">
        <v>0.2814785</v>
      </c>
      <c r="H364" s="42">
        <v>2.09E-05</v>
      </c>
      <c r="I364" s="31">
        <v>0.28145027807203615</v>
      </c>
      <c r="J364" s="32">
        <v>-45.743567255598364</v>
      </c>
      <c r="K364" s="31">
        <v>0.7391113688759461</v>
      </c>
      <c r="L364" s="33">
        <v>2.1769266075755134</v>
      </c>
      <c r="M364" s="33">
        <v>0.7427440546137198</v>
      </c>
      <c r="N364" s="35">
        <v>2458.1088435637444</v>
      </c>
      <c r="O364" s="34">
        <v>2808.5580154979257</v>
      </c>
      <c r="P364" s="35">
        <v>28.35265777671566</v>
      </c>
      <c r="Q364" s="34">
        <v>2624.652540431711</v>
      </c>
      <c r="R364" s="33">
        <v>-0.9795714909638554</v>
      </c>
    </row>
    <row r="365" spans="1:18" ht="12.75">
      <c r="A365" s="40" t="s">
        <v>400</v>
      </c>
      <c r="B365" s="12">
        <v>2186</v>
      </c>
      <c r="C365" s="41">
        <v>0.05364449</v>
      </c>
      <c r="D365" s="41">
        <v>6.82E-05</v>
      </c>
      <c r="E365" s="42">
        <v>0.001393107</v>
      </c>
      <c r="F365" s="42">
        <v>9.64E-07</v>
      </c>
      <c r="G365" s="42">
        <v>0.2815387</v>
      </c>
      <c r="H365" s="42">
        <v>1.87E-05</v>
      </c>
      <c r="I365" s="31">
        <v>0.2814807309212336</v>
      </c>
      <c r="J365" s="32">
        <v>-43.61464359979195</v>
      </c>
      <c r="K365" s="31">
        <v>0.6613101721519854</v>
      </c>
      <c r="L365" s="33">
        <v>3.258002781563185</v>
      </c>
      <c r="M365" s="33">
        <v>0.6645604699140328</v>
      </c>
      <c r="N365" s="35">
        <v>2421.2855029785187</v>
      </c>
      <c r="O365" s="34">
        <v>2714.1079037415025</v>
      </c>
      <c r="P365" s="35">
        <v>25.875402046956424</v>
      </c>
      <c r="Q365" s="34">
        <v>2558.103270428533</v>
      </c>
      <c r="R365" s="33">
        <v>-0.9580389457831325</v>
      </c>
    </row>
    <row r="366" spans="1:18" ht="12.75">
      <c r="A366" s="40" t="s">
        <v>401</v>
      </c>
      <c r="B366" s="12">
        <v>2186</v>
      </c>
      <c r="C366" s="41">
        <v>0.03620436</v>
      </c>
      <c r="D366" s="41">
        <v>0.000195</v>
      </c>
      <c r="E366" s="42">
        <v>0.0009410791</v>
      </c>
      <c r="F366" s="42">
        <v>5.58E-06</v>
      </c>
      <c r="G366" s="42">
        <v>0.281531</v>
      </c>
      <c r="H366" s="42">
        <v>1.77E-05</v>
      </c>
      <c r="I366" s="31">
        <v>0.28149184041751757</v>
      </c>
      <c r="J366" s="32">
        <v>-43.88694778832636</v>
      </c>
      <c r="K366" s="31">
        <v>0.6259459918245298</v>
      </c>
      <c r="L366" s="33">
        <v>3.6535435491913404</v>
      </c>
      <c r="M366" s="33">
        <v>0.629022476872354</v>
      </c>
      <c r="N366" s="35">
        <v>2403.2381304272294</v>
      </c>
      <c r="O366" s="34">
        <v>2679.555865098495</v>
      </c>
      <c r="P366" s="35">
        <v>24.203918712272298</v>
      </c>
      <c r="Q366" s="34">
        <v>2533.7580059703637</v>
      </c>
      <c r="R366" s="33">
        <v>-0.9716542439759036</v>
      </c>
    </row>
    <row r="367" spans="1:18" ht="12.75">
      <c r="A367" s="40" t="s">
        <v>402</v>
      </c>
      <c r="B367" s="12">
        <v>2186</v>
      </c>
      <c r="C367" s="41">
        <v>0.0580784</v>
      </c>
      <c r="D367" s="41">
        <v>0.000664</v>
      </c>
      <c r="E367" s="42">
        <v>0.001518119</v>
      </c>
      <c r="F367" s="42">
        <v>1.77E-05</v>
      </c>
      <c r="G367" s="42">
        <v>0.2815462</v>
      </c>
      <c r="H367" s="42">
        <v>1.79E-05</v>
      </c>
      <c r="I367" s="31">
        <v>0.28148302900172945</v>
      </c>
      <c r="J367" s="32">
        <v>-43.34941224732325</v>
      </c>
      <c r="K367" s="31">
        <v>0.6330188278902469</v>
      </c>
      <c r="L367" s="33">
        <v>3.3394696297062154</v>
      </c>
      <c r="M367" s="33">
        <v>0.636130075482022</v>
      </c>
      <c r="N367" s="35">
        <v>2418.8992210953934</v>
      </c>
      <c r="O367" s="34">
        <v>2706.985860848858</v>
      </c>
      <c r="P367" s="35">
        <v>24.853256279257494</v>
      </c>
      <c r="Q367" s="34">
        <v>2553.0851000248904</v>
      </c>
      <c r="R367" s="33">
        <v>-0.9542735240963856</v>
      </c>
    </row>
    <row r="368" spans="1:18" ht="12.75">
      <c r="A368" s="40" t="s">
        <v>403</v>
      </c>
      <c r="B368" s="12">
        <v>2186</v>
      </c>
      <c r="C368" s="41">
        <v>0.05518811</v>
      </c>
      <c r="D368" s="41">
        <v>0.00095</v>
      </c>
      <c r="E368" s="42">
        <v>0.001416742</v>
      </c>
      <c r="F368" s="42">
        <v>2E-05</v>
      </c>
      <c r="G368" s="42">
        <v>0.2814854</v>
      </c>
      <c r="H368" s="42">
        <v>2.24E-05</v>
      </c>
      <c r="I368" s="31">
        <v>0.28142644743670825</v>
      </c>
      <c r="J368" s="32">
        <v>-45.49955441132902</v>
      </c>
      <c r="K368" s="31">
        <v>0.7921576393699041</v>
      </c>
      <c r="L368" s="33">
        <v>1.3288384350240712</v>
      </c>
      <c r="M368" s="33">
        <v>0.7960510441762381</v>
      </c>
      <c r="N368" s="35">
        <v>2496.52667902049</v>
      </c>
      <c r="O368" s="34">
        <v>2882.544637427303</v>
      </c>
      <c r="P368" s="35">
        <v>30.972878093306008</v>
      </c>
      <c r="Q368" s="34">
        <v>2676.7832958944364</v>
      </c>
      <c r="R368" s="33">
        <v>-0.9573270481927711</v>
      </c>
    </row>
    <row r="369" spans="1:18" ht="12.75">
      <c r="A369" s="40" t="s">
        <v>404</v>
      </c>
      <c r="B369" s="12">
        <v>2186</v>
      </c>
      <c r="C369" s="41">
        <v>0.02980932</v>
      </c>
      <c r="D369" s="41">
        <v>6.78E-05</v>
      </c>
      <c r="E369" s="42">
        <v>0.000779515</v>
      </c>
      <c r="F369" s="42">
        <v>2.06E-06</v>
      </c>
      <c r="G369" s="42">
        <v>0.2815162</v>
      </c>
      <c r="H369" s="42">
        <v>1.81E-05</v>
      </c>
      <c r="I369" s="31">
        <v>0.28148376331966274</v>
      </c>
      <c r="J369" s="32">
        <v>-44.41033765719471</v>
      </c>
      <c r="K369" s="31">
        <v>0.6400916639559568</v>
      </c>
      <c r="L369" s="33">
        <v>3.3667611785848095</v>
      </c>
      <c r="M369" s="33">
        <v>0.6432376740916901</v>
      </c>
      <c r="N369" s="35">
        <v>2413.291248129754</v>
      </c>
      <c r="O369" s="34">
        <v>2704.6234451255486</v>
      </c>
      <c r="P369" s="35">
        <v>24.640080422571828</v>
      </c>
      <c r="Q369" s="34">
        <v>2551.4205488781886</v>
      </c>
      <c r="R369" s="33">
        <v>-0.9765206325301204</v>
      </c>
    </row>
    <row r="370" spans="1:18" ht="12.75">
      <c r="A370" s="40" t="s">
        <v>405</v>
      </c>
      <c r="B370" s="12">
        <v>2186</v>
      </c>
      <c r="C370" s="41">
        <v>0.05033481</v>
      </c>
      <c r="D370" s="41">
        <v>0.000157</v>
      </c>
      <c r="E370" s="42">
        <v>0.001295742</v>
      </c>
      <c r="F370" s="42">
        <v>2.71E-06</v>
      </c>
      <c r="G370" s="42">
        <v>0.2815666</v>
      </c>
      <c r="H370" s="42">
        <v>1.8E-05</v>
      </c>
      <c r="I370" s="31">
        <v>0.28151268241143074</v>
      </c>
      <c r="J370" s="32">
        <v>-42.62798296861159</v>
      </c>
      <c r="K370" s="31">
        <v>0.6365552459230983</v>
      </c>
      <c r="L370" s="33">
        <v>4.393652194305542</v>
      </c>
      <c r="M370" s="33">
        <v>0.6396838747857458</v>
      </c>
      <c r="N370" s="35">
        <v>2376.5596853925817</v>
      </c>
      <c r="O370" s="34">
        <v>2614.8443365901408</v>
      </c>
      <c r="P370" s="35">
        <v>24.86196320830095</v>
      </c>
      <c r="Q370" s="34">
        <v>2488.162453959512</v>
      </c>
      <c r="R370" s="33">
        <v>-0.9609716265060241</v>
      </c>
    </row>
    <row r="371" spans="1:18" ht="12.75">
      <c r="A371" s="40" t="s">
        <v>406</v>
      </c>
      <c r="B371" s="12">
        <v>2186</v>
      </c>
      <c r="C371" s="41">
        <v>0.05831719</v>
      </c>
      <c r="D371" s="41">
        <v>2.49E-05</v>
      </c>
      <c r="E371" s="42">
        <v>0.001507021</v>
      </c>
      <c r="F371" s="42">
        <v>1.45E-06</v>
      </c>
      <c r="G371" s="42">
        <v>0.281628</v>
      </c>
      <c r="H371" s="42">
        <v>1.78E-05</v>
      </c>
      <c r="I371" s="31">
        <v>0.28156529080461756</v>
      </c>
      <c r="J371" s="32">
        <v>-40.45662229640978</v>
      </c>
      <c r="K371" s="31">
        <v>0.6294824098573812</v>
      </c>
      <c r="L371" s="33">
        <v>6.2629069696051864</v>
      </c>
      <c r="M371" s="33">
        <v>0.6325762761760778</v>
      </c>
      <c r="N371" s="35">
        <v>2304.551077810368</v>
      </c>
      <c r="O371" s="34">
        <v>2451.2736256627477</v>
      </c>
      <c r="P371" s="35">
        <v>24.75975794209944</v>
      </c>
      <c r="Q371" s="34">
        <v>2372.9110137686157</v>
      </c>
      <c r="R371" s="33">
        <v>-0.9546078012048193</v>
      </c>
    </row>
    <row r="372" spans="1:18" ht="12.75">
      <c r="A372" s="40" t="s">
        <v>407</v>
      </c>
      <c r="B372" s="12">
        <v>2186</v>
      </c>
      <c r="C372" s="41">
        <v>0.02217289</v>
      </c>
      <c r="D372" s="41">
        <v>3.82E-05</v>
      </c>
      <c r="E372" s="42">
        <v>0.0005935881</v>
      </c>
      <c r="F372" s="42">
        <v>6.23E-07</v>
      </c>
      <c r="G372" s="42">
        <v>0.2815029</v>
      </c>
      <c r="H372" s="42">
        <v>1.82E-05</v>
      </c>
      <c r="I372" s="31">
        <v>0.28147819999108203</v>
      </c>
      <c r="J372" s="32">
        <v>-44.88068125557021</v>
      </c>
      <c r="K372" s="31">
        <v>0.6436280819888083</v>
      </c>
      <c r="L372" s="33">
        <v>3.1693525519305155</v>
      </c>
      <c r="M372" s="33">
        <v>0.6467914733954139</v>
      </c>
      <c r="N372" s="35">
        <v>2419.6985274252133</v>
      </c>
      <c r="O372" s="34">
        <v>2721.878742530953</v>
      </c>
      <c r="P372" s="35">
        <v>24.651420878783483</v>
      </c>
      <c r="Q372" s="34">
        <v>2563.578580506344</v>
      </c>
      <c r="R372" s="33">
        <v>-0.9821208403614458</v>
      </c>
    </row>
    <row r="373" spans="1:18" ht="12.75">
      <c r="A373" s="40" t="s">
        <v>408</v>
      </c>
      <c r="B373" s="12">
        <v>2186</v>
      </c>
      <c r="C373" s="41">
        <v>0.02375183</v>
      </c>
      <c r="D373" s="41">
        <v>2.57E-05</v>
      </c>
      <c r="E373" s="42">
        <v>0.0006388818</v>
      </c>
      <c r="F373" s="42">
        <v>8.76E-07</v>
      </c>
      <c r="G373" s="42">
        <v>0.2814597</v>
      </c>
      <c r="H373" s="42">
        <v>1.85E-05</v>
      </c>
      <c r="I373" s="31">
        <v>0.28143311525856474</v>
      </c>
      <c r="J373" s="32">
        <v>-46.408413845785425</v>
      </c>
      <c r="K373" s="31">
        <v>0.6542373360862754</v>
      </c>
      <c r="L373" s="33">
        <v>1.5670583376303782</v>
      </c>
      <c r="M373" s="33">
        <v>0.6574528713065853</v>
      </c>
      <c r="N373" s="35">
        <v>2481.071118990612</v>
      </c>
      <c r="O373" s="34">
        <v>2861.7975764733956</v>
      </c>
      <c r="P373" s="35">
        <v>25.059184822381667</v>
      </c>
      <c r="Q373" s="34">
        <v>2662.16497797487</v>
      </c>
      <c r="R373" s="33">
        <v>-0.9807565722891566</v>
      </c>
    </row>
    <row r="374" spans="1:18" ht="12.75">
      <c r="A374" s="40" t="s">
        <v>409</v>
      </c>
      <c r="B374" s="12">
        <v>2186</v>
      </c>
      <c r="C374" s="41">
        <v>0.067108</v>
      </c>
      <c r="D374" s="41">
        <v>0.000196</v>
      </c>
      <c r="E374" s="42">
        <v>0.001720684</v>
      </c>
      <c r="F374" s="42">
        <v>7.06E-06</v>
      </c>
      <c r="G374" s="42">
        <v>0.2815567</v>
      </c>
      <c r="H374" s="42">
        <v>2.19E-05</v>
      </c>
      <c r="I374" s="31">
        <v>0.28148509999631893</v>
      </c>
      <c r="J374" s="32">
        <v>-42.97808835386885</v>
      </c>
      <c r="K374" s="31">
        <v>0.7744755492056257</v>
      </c>
      <c r="L374" s="33">
        <v>3.412740788026891</v>
      </c>
      <c r="M374" s="33">
        <v>0.7782820476553987</v>
      </c>
      <c r="N374" s="35">
        <v>2417.3048071320295</v>
      </c>
      <c r="O374" s="34">
        <v>2700.5773527993056</v>
      </c>
      <c r="P374" s="35">
        <v>30.577526336485334</v>
      </c>
      <c r="Q374" s="34">
        <v>2548.5696841659123</v>
      </c>
      <c r="R374" s="33">
        <v>-0.9481721686746988</v>
      </c>
    </row>
    <row r="375" spans="1:18" ht="12.75">
      <c r="A375" s="40" t="s">
        <v>410</v>
      </c>
      <c r="B375" s="12">
        <v>2186</v>
      </c>
      <c r="C375" s="41">
        <v>0.02950058</v>
      </c>
      <c r="D375" s="41">
        <v>0.000223</v>
      </c>
      <c r="E375" s="42">
        <v>0.0007602949</v>
      </c>
      <c r="F375" s="42">
        <v>4.14E-06</v>
      </c>
      <c r="G375" s="42">
        <v>0.2814657</v>
      </c>
      <c r="H375" s="42">
        <v>1.79E-05</v>
      </c>
      <c r="I375" s="31">
        <v>0.2814340630941889</v>
      </c>
      <c r="J375" s="32">
        <v>-46.19622876381069</v>
      </c>
      <c r="K375" s="31">
        <v>0.6330188278902398</v>
      </c>
      <c r="L375" s="33">
        <v>1.6005460174106645</v>
      </c>
      <c r="M375" s="33">
        <v>0.6361300754798016</v>
      </c>
      <c r="N375" s="35">
        <v>2480.7400823593916</v>
      </c>
      <c r="O375" s="34">
        <v>2858.8689067517394</v>
      </c>
      <c r="P375" s="35">
        <v>24.32464901552885</v>
      </c>
      <c r="Q375" s="34">
        <v>2660.101445932057</v>
      </c>
      <c r="R375" s="33">
        <v>-0.9770995512048193</v>
      </c>
    </row>
    <row r="376" spans="1:18" ht="12.75">
      <c r="A376" s="40" t="s">
        <v>411</v>
      </c>
      <c r="B376" s="12">
        <v>2186</v>
      </c>
      <c r="C376" s="41">
        <v>0.05275903</v>
      </c>
      <c r="D376" s="41">
        <v>0.000228</v>
      </c>
      <c r="E376" s="42">
        <v>0.001361762</v>
      </c>
      <c r="F376" s="42">
        <v>4.31E-06</v>
      </c>
      <c r="G376" s="42">
        <v>0.2814699</v>
      </c>
      <c r="H376" s="42">
        <v>2.13E-05</v>
      </c>
      <c r="I376" s="31">
        <v>0.2814132352293549</v>
      </c>
      <c r="J376" s="32">
        <v>-46.04769920642848</v>
      </c>
      <c r="K376" s="31">
        <v>0.7532570410084816</v>
      </c>
      <c r="L376" s="33">
        <v>0.8593920821287071</v>
      </c>
      <c r="M376" s="33">
        <v>0.7569592518308355</v>
      </c>
      <c r="N376" s="35">
        <v>2514.297021385506</v>
      </c>
      <c r="O376" s="34">
        <v>2923.500200847003</v>
      </c>
      <c r="P376" s="35">
        <v>29.39798245225211</v>
      </c>
      <c r="Q376" s="34">
        <v>2705.640465012233</v>
      </c>
      <c r="R376" s="33">
        <v>-0.9589830722891566</v>
      </c>
    </row>
    <row r="377" spans="1:18" ht="12.75">
      <c r="A377" s="40" t="s">
        <v>412</v>
      </c>
      <c r="B377" s="12">
        <v>2186</v>
      </c>
      <c r="C377" s="41">
        <v>0.05654193</v>
      </c>
      <c r="D377" s="41">
        <v>0.000736</v>
      </c>
      <c r="E377" s="42">
        <v>0.001441682</v>
      </c>
      <c r="F377" s="42">
        <v>1.54E-05</v>
      </c>
      <c r="G377" s="42">
        <v>0.2814841</v>
      </c>
      <c r="H377" s="42">
        <v>2.09E-05</v>
      </c>
      <c r="I377" s="31">
        <v>0.2814241096493564</v>
      </c>
      <c r="J377" s="32">
        <v>-45.54552784575616</v>
      </c>
      <c r="K377" s="31">
        <v>0.7391113688770545</v>
      </c>
      <c r="L377" s="33">
        <v>1.2457178012570402</v>
      </c>
      <c r="M377" s="33">
        <v>0.7427440546114994</v>
      </c>
      <c r="N377" s="35">
        <v>2499.9708273044985</v>
      </c>
      <c r="O377" s="34">
        <v>2889.7952889233966</v>
      </c>
      <c r="P377" s="35">
        <v>28.915888109949265</v>
      </c>
      <c r="Q377" s="34">
        <v>2681.89208354052</v>
      </c>
      <c r="R377" s="33">
        <v>-0.956575843373494</v>
      </c>
    </row>
    <row r="378" spans="1:18" ht="12.75">
      <c r="A378" s="40" t="s">
        <v>413</v>
      </c>
      <c r="B378" s="12">
        <v>2186</v>
      </c>
      <c r="C378" s="41">
        <v>0.07192195</v>
      </c>
      <c r="D378" s="41">
        <v>6.85E-05</v>
      </c>
      <c r="E378" s="42">
        <v>0.001863415</v>
      </c>
      <c r="F378" s="42">
        <v>2.36E-06</v>
      </c>
      <c r="G378" s="42">
        <v>0.2815432</v>
      </c>
      <c r="H378" s="42">
        <v>1.88E-05</v>
      </c>
      <c r="I378" s="31">
        <v>0.2814656607651031</v>
      </c>
      <c r="J378" s="32">
        <v>-43.455504788311174</v>
      </c>
      <c r="K378" s="31">
        <v>0.6648465901848439</v>
      </c>
      <c r="L378" s="33">
        <v>2.721678527186633</v>
      </c>
      <c r="M378" s="33">
        <v>0.6681142692199771</v>
      </c>
      <c r="N378" s="35">
        <v>2445.4481403598825</v>
      </c>
      <c r="O378" s="34">
        <v>2760.9409671905864</v>
      </c>
      <c r="P378" s="35">
        <v>26.336858755411413</v>
      </c>
      <c r="Q378" s="34">
        <v>2591.1017087214036</v>
      </c>
      <c r="R378" s="33">
        <v>-0.9438730421686747</v>
      </c>
    </row>
    <row r="379" spans="1:18" ht="12.75">
      <c r="A379" s="63" t="s">
        <v>493</v>
      </c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</row>
    <row r="380" spans="1:18" ht="12.75">
      <c r="A380" s="40" t="s">
        <v>414</v>
      </c>
      <c r="B380" s="12">
        <v>2177</v>
      </c>
      <c r="C380" s="41">
        <v>0.02218708</v>
      </c>
      <c r="D380" s="41">
        <v>5.91E-05</v>
      </c>
      <c r="E380" s="42">
        <v>0.0006014049</v>
      </c>
      <c r="F380" s="42">
        <v>1.29E-06</v>
      </c>
      <c r="G380" s="42">
        <v>0.2814973</v>
      </c>
      <c r="H380" s="42">
        <v>1.95E-05</v>
      </c>
      <c r="I380" s="31">
        <v>0.2814723798608739</v>
      </c>
      <c r="J380" s="32">
        <v>-45.07872066541352</v>
      </c>
      <c r="K380" s="31">
        <v>0.6896015164170635</v>
      </c>
      <c r="L380" s="33">
        <v>2.7559580903613323</v>
      </c>
      <c r="M380" s="33">
        <v>0.6929765548480127</v>
      </c>
      <c r="N380" s="35">
        <v>2427.7720568091545</v>
      </c>
      <c r="O380" s="34">
        <v>2751.910036338271</v>
      </c>
      <c r="P380" s="35">
        <v>26.414151637408395</v>
      </c>
      <c r="Q380" s="34">
        <v>2582.079914934145</v>
      </c>
      <c r="R380" s="33">
        <v>-0.9818853945783133</v>
      </c>
    </row>
    <row r="381" spans="1:18" ht="12.75">
      <c r="A381" s="40" t="s">
        <v>415</v>
      </c>
      <c r="B381" s="12">
        <v>2177</v>
      </c>
      <c r="C381" s="41">
        <v>0.03197484</v>
      </c>
      <c r="D381" s="41">
        <v>0.000732</v>
      </c>
      <c r="E381" s="42">
        <v>0.0008511654</v>
      </c>
      <c r="F381" s="42">
        <v>2.08E-05</v>
      </c>
      <c r="G381" s="42">
        <v>0.281457</v>
      </c>
      <c r="H381" s="42">
        <v>2.05E-05</v>
      </c>
      <c r="I381" s="31">
        <v>0.28142173064953857</v>
      </c>
      <c r="J381" s="32">
        <v>-46.503897132672556</v>
      </c>
      <c r="K381" s="31">
        <v>0.724965696744519</v>
      </c>
      <c r="L381" s="33">
        <v>0.9556214631945004</v>
      </c>
      <c r="M381" s="33">
        <v>0.7285138140700198</v>
      </c>
      <c r="N381" s="35">
        <v>2498.452306686617</v>
      </c>
      <c r="O381" s="34">
        <v>2909.0791392028664</v>
      </c>
      <c r="P381" s="35">
        <v>27.916959030681483</v>
      </c>
      <c r="Q381" s="34">
        <v>2692.820800976367</v>
      </c>
      <c r="R381" s="33">
        <v>-0.9743624879518072</v>
      </c>
    </row>
    <row r="382" spans="1:18" ht="12.75">
      <c r="A382" s="40" t="s">
        <v>416</v>
      </c>
      <c r="B382" s="12">
        <v>2177</v>
      </c>
      <c r="C382" s="41">
        <v>0.04801849</v>
      </c>
      <c r="D382" s="41">
        <v>0.00046</v>
      </c>
      <c r="E382" s="42">
        <v>0.001254298</v>
      </c>
      <c r="F382" s="42">
        <v>1.08E-05</v>
      </c>
      <c r="G382" s="42">
        <v>0.2815003</v>
      </c>
      <c r="H382" s="42">
        <v>2.46E-05</v>
      </c>
      <c r="I382" s="31">
        <v>0.2814483262288093</v>
      </c>
      <c r="J382" s="32">
        <v>-44.972628124426706</v>
      </c>
      <c r="K382" s="31">
        <v>0.8699588360938648</v>
      </c>
      <c r="L382" s="33">
        <v>1.900105833203547</v>
      </c>
      <c r="M382" s="33">
        <v>0.8742165768826915</v>
      </c>
      <c r="N382" s="35">
        <v>2465.3439629976133</v>
      </c>
      <c r="O382" s="34">
        <v>2826.6274170577353</v>
      </c>
      <c r="P382" s="35">
        <v>33.88674846955246</v>
      </c>
      <c r="Q382" s="34">
        <v>2634.7255608837563</v>
      </c>
      <c r="R382" s="33">
        <v>-0.9622199397590362</v>
      </c>
    </row>
    <row r="383" spans="1:18" ht="12.75">
      <c r="A383" s="40" t="s">
        <v>417</v>
      </c>
      <c r="B383" s="12">
        <v>2177</v>
      </c>
      <c r="C383" s="41">
        <v>0.03255648</v>
      </c>
      <c r="D383" s="41">
        <v>0.000202</v>
      </c>
      <c r="E383" s="42">
        <v>0.0009404686</v>
      </c>
      <c r="F383" s="42">
        <v>5.76E-06</v>
      </c>
      <c r="G383" s="42">
        <v>0.2815222</v>
      </c>
      <c r="H383" s="42">
        <v>2.27E-05</v>
      </c>
      <c r="I383" s="31">
        <v>0.2814832302337814</v>
      </c>
      <c r="J383" s="32">
        <v>-44.19815257521997</v>
      </c>
      <c r="K383" s="31">
        <v>0.8027668934684726</v>
      </c>
      <c r="L383" s="33">
        <v>3.141004223625732</v>
      </c>
      <c r="M383" s="33">
        <v>0.8066957843611</v>
      </c>
      <c r="N383" s="35">
        <v>2415.2291589255137</v>
      </c>
      <c r="O383" s="34">
        <v>2718.255417411047</v>
      </c>
      <c r="P383" s="35">
        <v>31.035708673984118</v>
      </c>
      <c r="Q383" s="34">
        <v>2558.366969759259</v>
      </c>
      <c r="R383" s="33">
        <v>-0.9716726325301205</v>
      </c>
    </row>
    <row r="384" spans="1:18" ht="12.75">
      <c r="A384" s="40" t="s">
        <v>418</v>
      </c>
      <c r="B384" s="12">
        <v>2177</v>
      </c>
      <c r="C384" s="41">
        <v>0.03598511</v>
      </c>
      <c r="D384" s="41">
        <v>0.000511</v>
      </c>
      <c r="E384" s="42">
        <v>0.0009557194</v>
      </c>
      <c r="F384" s="42">
        <v>1.38E-05</v>
      </c>
      <c r="G384" s="42">
        <v>0.2815318</v>
      </c>
      <c r="H384" s="42">
        <v>2.19E-05</v>
      </c>
      <c r="I384" s="31">
        <v>0.2814921982933736</v>
      </c>
      <c r="J384" s="32">
        <v>-43.85865644406128</v>
      </c>
      <c r="K384" s="31">
        <v>0.7744755492056186</v>
      </c>
      <c r="L384" s="33">
        <v>3.459679906303581</v>
      </c>
      <c r="M384" s="33">
        <v>0.7782659769839384</v>
      </c>
      <c r="N384" s="35">
        <v>2403.0628584588144</v>
      </c>
      <c r="O384" s="34">
        <v>2690.4045345733207</v>
      </c>
      <c r="P384" s="35">
        <v>29.96063840103716</v>
      </c>
      <c r="Q384" s="34">
        <v>2538.743319905095</v>
      </c>
      <c r="R384" s="33">
        <v>-0.9712132710843373</v>
      </c>
    </row>
    <row r="385" spans="1:18" ht="12.75">
      <c r="A385" s="40" t="s">
        <v>419</v>
      </c>
      <c r="B385" s="12">
        <v>2177</v>
      </c>
      <c r="C385" s="41">
        <v>0.02934013</v>
      </c>
      <c r="D385" s="41">
        <v>8.39E-05</v>
      </c>
      <c r="E385" s="42">
        <v>0.0007893827</v>
      </c>
      <c r="F385" s="42">
        <v>3.08E-06</v>
      </c>
      <c r="G385" s="42">
        <v>0.2815248</v>
      </c>
      <c r="H385" s="42">
        <v>2.26E-05</v>
      </c>
      <c r="I385" s="31">
        <v>0.2814920907109541</v>
      </c>
      <c r="J385" s="32">
        <v>-44.10620570636459</v>
      </c>
      <c r="K385" s="31">
        <v>0.7992304754356212</v>
      </c>
      <c r="L385" s="33">
        <v>3.4561247638831283</v>
      </c>
      <c r="M385" s="33">
        <v>0.8031420584386773</v>
      </c>
      <c r="N385" s="35">
        <v>2402.2013906241814</v>
      </c>
      <c r="O385" s="34">
        <v>2690.7201124859976</v>
      </c>
      <c r="P385" s="35">
        <v>30.782276344724778</v>
      </c>
      <c r="Q385" s="34">
        <v>2538.9656751710363</v>
      </c>
      <c r="R385" s="33">
        <v>-0.9762234126506024</v>
      </c>
    </row>
    <row r="386" spans="1:18" ht="12.75">
      <c r="A386" s="40" t="s">
        <v>420</v>
      </c>
      <c r="B386" s="12">
        <v>2177</v>
      </c>
      <c r="C386" s="41">
        <v>0.0481178</v>
      </c>
      <c r="D386" s="41">
        <v>0.000287</v>
      </c>
      <c r="E386" s="42">
        <v>0.001264615</v>
      </c>
      <c r="F386" s="42">
        <v>6E-06</v>
      </c>
      <c r="G386" s="42">
        <v>0.2814964</v>
      </c>
      <c r="H386" s="42">
        <v>2.2E-05</v>
      </c>
      <c r="I386" s="31">
        <v>0.2814439987280101</v>
      </c>
      <c r="J386" s="32">
        <v>-45.11054842771034</v>
      </c>
      <c r="K386" s="31">
        <v>0.7780119672395927</v>
      </c>
      <c r="L386" s="33">
        <v>1.7463016902685702</v>
      </c>
      <c r="M386" s="33">
        <v>0.7818197029063612</v>
      </c>
      <c r="N386" s="35">
        <v>2471.385105917749</v>
      </c>
      <c r="O386" s="34">
        <v>2840.053655679596</v>
      </c>
      <c r="P386" s="35">
        <v>30.309210685896232</v>
      </c>
      <c r="Q386" s="34">
        <v>2644.185648993314</v>
      </c>
      <c r="R386" s="33">
        <v>-0.961909186746988</v>
      </c>
    </row>
    <row r="387" spans="1:18" ht="12.75">
      <c r="A387" s="40" t="s">
        <v>421</v>
      </c>
      <c r="B387" s="12">
        <v>2177</v>
      </c>
      <c r="C387" s="41">
        <v>0.02948808</v>
      </c>
      <c r="D387" s="41">
        <v>3.73E-05</v>
      </c>
      <c r="E387" s="42">
        <v>0.0008000506</v>
      </c>
      <c r="F387" s="42">
        <v>1.28E-06</v>
      </c>
      <c r="G387" s="42">
        <v>0.2814566</v>
      </c>
      <c r="H387" s="42">
        <v>2.08E-05</v>
      </c>
      <c r="I387" s="31">
        <v>0.2814234486700725</v>
      </c>
      <c r="J387" s="32">
        <v>-46.51804280480509</v>
      </c>
      <c r="K387" s="31">
        <v>0.735574950844196</v>
      </c>
      <c r="L387" s="33">
        <v>1.0167575727804135</v>
      </c>
      <c r="M387" s="33">
        <v>0.7391749918372881</v>
      </c>
      <c r="N387" s="35">
        <v>2495.6775817622765</v>
      </c>
      <c r="O387" s="34">
        <v>2903.7479409929697</v>
      </c>
      <c r="P387" s="35">
        <v>28.28855667462676</v>
      </c>
      <c r="Q387" s="34">
        <v>2689.0644544510624</v>
      </c>
      <c r="R387" s="33">
        <v>-0.9759020903614458</v>
      </c>
    </row>
    <row r="388" spans="1:18" ht="12.75">
      <c r="A388" s="40" t="s">
        <v>422</v>
      </c>
      <c r="B388" s="12">
        <v>2177</v>
      </c>
      <c r="C388" s="41">
        <v>0.02011277</v>
      </c>
      <c r="D388" s="41">
        <v>3.92E-05</v>
      </c>
      <c r="E388" s="42">
        <v>0.0005530922</v>
      </c>
      <c r="F388" s="42">
        <v>8.4E-07</v>
      </c>
      <c r="G388" s="42">
        <v>0.2814878</v>
      </c>
      <c r="H388" s="42">
        <v>1.95E-05</v>
      </c>
      <c r="I388" s="31">
        <v>0.2814648817720748</v>
      </c>
      <c r="J388" s="32">
        <v>-45.41468037853824</v>
      </c>
      <c r="K388" s="31">
        <v>0.689601516415955</v>
      </c>
      <c r="L388" s="33">
        <v>2.489574418134133</v>
      </c>
      <c r="M388" s="33">
        <v>0.6929765548480127</v>
      </c>
      <c r="N388" s="35">
        <v>2437.5900582801487</v>
      </c>
      <c r="O388" s="34">
        <v>2775.1820105678935</v>
      </c>
      <c r="P388" s="35">
        <v>26.37558855024372</v>
      </c>
      <c r="Q388" s="34">
        <v>2598.4772792962767</v>
      </c>
      <c r="R388" s="33">
        <v>-0.9833405963855422</v>
      </c>
    </row>
    <row r="389" spans="1:18" ht="12.75">
      <c r="A389" s="40" t="s">
        <v>423</v>
      </c>
      <c r="B389" s="12">
        <v>2177</v>
      </c>
      <c r="C389" s="41">
        <v>0.02531542</v>
      </c>
      <c r="D389" s="41">
        <v>3.14E-05</v>
      </c>
      <c r="E389" s="42">
        <v>0.0006923676</v>
      </c>
      <c r="F389" s="42">
        <v>1.09E-06</v>
      </c>
      <c r="G389" s="42">
        <v>0.2815242</v>
      </c>
      <c r="H389" s="42">
        <v>1.57E-05</v>
      </c>
      <c r="I389" s="31">
        <v>0.281495510681176</v>
      </c>
      <c r="J389" s="32">
        <v>-44.127424214562836</v>
      </c>
      <c r="K389" s="31">
        <v>0.5552176311662791</v>
      </c>
      <c r="L389" s="33">
        <v>3.577817466382527</v>
      </c>
      <c r="M389" s="33">
        <v>0.5579349698003888</v>
      </c>
      <c r="N389" s="35">
        <v>2396.972130590578</v>
      </c>
      <c r="O389" s="34">
        <v>2680.0857216469217</v>
      </c>
      <c r="P389" s="35">
        <v>21.32933044947822</v>
      </c>
      <c r="Q389" s="34">
        <v>2531.472714769951</v>
      </c>
      <c r="R389" s="33">
        <v>-0.9791455542168674</v>
      </c>
    </row>
    <row r="390" spans="1:18" ht="12.75">
      <c r="A390" s="40" t="s">
        <v>424</v>
      </c>
      <c r="B390" s="12">
        <v>2177</v>
      </c>
      <c r="C390" s="41">
        <v>0.02109668</v>
      </c>
      <c r="D390" s="41">
        <v>0.000149</v>
      </c>
      <c r="E390" s="42">
        <v>0.0005668263</v>
      </c>
      <c r="F390" s="42">
        <v>3.12E-06</v>
      </c>
      <c r="G390" s="42">
        <v>0.2815031</v>
      </c>
      <c r="H390" s="42">
        <v>2.13E-05</v>
      </c>
      <c r="I390" s="31">
        <v>0.2814796126784695</v>
      </c>
      <c r="J390" s="32">
        <v>-44.87360841950449</v>
      </c>
      <c r="K390" s="31">
        <v>0.7532570410084816</v>
      </c>
      <c r="L390" s="33">
        <v>3.0130483255685903</v>
      </c>
      <c r="M390" s="33">
        <v>0.7569436214494019</v>
      </c>
      <c r="N390" s="35">
        <v>2417.7543311752033</v>
      </c>
      <c r="O390" s="34">
        <v>2729.44873371258</v>
      </c>
      <c r="P390" s="35">
        <v>28.832053213463496</v>
      </c>
      <c r="Q390" s="34">
        <v>2566.253747391696</v>
      </c>
      <c r="R390" s="33">
        <v>-0.9829269186746988</v>
      </c>
    </row>
    <row r="391" spans="1:18" ht="12.75">
      <c r="A391" s="40" t="s">
        <v>425</v>
      </c>
      <c r="B391" s="12">
        <v>2177</v>
      </c>
      <c r="C391" s="41">
        <v>0.02472458</v>
      </c>
      <c r="D391" s="41">
        <v>0.000162</v>
      </c>
      <c r="E391" s="42">
        <v>0.0006819957</v>
      </c>
      <c r="F391" s="42">
        <v>1.61E-06</v>
      </c>
      <c r="G391" s="42">
        <v>0.2815512</v>
      </c>
      <c r="H391" s="42">
        <v>2.34E-05</v>
      </c>
      <c r="I391" s="31">
        <v>0.28152294045684134</v>
      </c>
      <c r="J391" s="32">
        <v>-43.17259134567819</v>
      </c>
      <c r="K391" s="31">
        <v>0.8275218196995837</v>
      </c>
      <c r="L391" s="33">
        <v>4.552613228341329</v>
      </c>
      <c r="M391" s="33">
        <v>0.8315718658158389</v>
      </c>
      <c r="N391" s="35">
        <v>2359.6509029728227</v>
      </c>
      <c r="O391" s="34">
        <v>2594.8453732934067</v>
      </c>
      <c r="P391" s="35">
        <v>31.806733558841643</v>
      </c>
      <c r="Q391" s="34">
        <v>2471.4126168806833</v>
      </c>
      <c r="R391" s="33">
        <v>-0.9794579608433734</v>
      </c>
    </row>
    <row r="392" spans="1:18" ht="12.75">
      <c r="A392" s="40" t="s">
        <v>426</v>
      </c>
      <c r="B392" s="12">
        <v>2177</v>
      </c>
      <c r="C392" s="41">
        <v>0.0306099</v>
      </c>
      <c r="D392" s="41">
        <v>0.000345</v>
      </c>
      <c r="E392" s="42">
        <v>0.0008114991</v>
      </c>
      <c r="F392" s="42">
        <v>9.44E-06</v>
      </c>
      <c r="G392" s="42">
        <v>0.2814752</v>
      </c>
      <c r="H392" s="42">
        <v>1.96E-05</v>
      </c>
      <c r="I392" s="31">
        <v>0.2814415742838266</v>
      </c>
      <c r="J392" s="32">
        <v>-45.860269050685964</v>
      </c>
      <c r="K392" s="31">
        <v>0.6931379344499149</v>
      </c>
      <c r="L392" s="33">
        <v>1.6608737587442413</v>
      </c>
      <c r="M392" s="33">
        <v>0.6965302807704354</v>
      </c>
      <c r="N392" s="35">
        <v>2471.1171131959813</v>
      </c>
      <c r="O392" s="34">
        <v>2847.5332739139967</v>
      </c>
      <c r="P392" s="35">
        <v>26.676471753939495</v>
      </c>
      <c r="Q392" s="34">
        <v>2649.455765927484</v>
      </c>
      <c r="R392" s="33">
        <v>-0.9755572560240964</v>
      </c>
    </row>
    <row r="393" spans="1:18" ht="12.75">
      <c r="A393" s="40" t="s">
        <v>427</v>
      </c>
      <c r="B393" s="12">
        <v>2177</v>
      </c>
      <c r="C393" s="41">
        <v>0.05381529</v>
      </c>
      <c r="D393" s="41">
        <v>0.00024</v>
      </c>
      <c r="E393" s="42">
        <v>0.001414253</v>
      </c>
      <c r="F393" s="42">
        <v>5.78E-06</v>
      </c>
      <c r="G393" s="42">
        <v>0.2815004</v>
      </c>
      <c r="H393" s="42">
        <v>2.31E-05</v>
      </c>
      <c r="I393" s="31">
        <v>0.28144179824680593</v>
      </c>
      <c r="J393" s="32">
        <v>-44.96909170639385</v>
      </c>
      <c r="K393" s="31">
        <v>0.8169125656010081</v>
      </c>
      <c r="L393" s="33">
        <v>1.6678614863763208</v>
      </c>
      <c r="M393" s="33">
        <v>0.8209106880485706</v>
      </c>
      <c r="N393" s="35">
        <v>2475.6250742903253</v>
      </c>
      <c r="O393" s="34">
        <v>2846.893144193334</v>
      </c>
      <c r="P393" s="35">
        <v>31.951388806262003</v>
      </c>
      <c r="Q393" s="34">
        <v>2649.0047324154507</v>
      </c>
      <c r="R393" s="33">
        <v>-0.9574020180722892</v>
      </c>
    </row>
    <row r="394" spans="1:18" ht="12.75">
      <c r="A394" s="40" t="s">
        <v>428</v>
      </c>
      <c r="B394" s="12">
        <v>2177</v>
      </c>
      <c r="C394" s="41">
        <v>0.05170767</v>
      </c>
      <c r="D394" s="41">
        <v>0.000117</v>
      </c>
      <c r="E394" s="42">
        <v>0.001361605</v>
      </c>
      <c r="F394" s="42">
        <v>3.04E-06</v>
      </c>
      <c r="G394" s="42">
        <v>0.2815184</v>
      </c>
      <c r="H394" s="42">
        <v>2.34E-05</v>
      </c>
      <c r="I394" s="31">
        <v>0.2814619797978454</v>
      </c>
      <c r="J394" s="32">
        <v>-44.33253646047075</v>
      </c>
      <c r="K394" s="31">
        <v>0.8275218196995837</v>
      </c>
      <c r="L394" s="33">
        <v>2.3851433363741847</v>
      </c>
      <c r="M394" s="33">
        <v>0.8315718658180593</v>
      </c>
      <c r="N394" s="35">
        <v>2447.3243391253877</v>
      </c>
      <c r="O394" s="34">
        <v>2784.2705096597606</v>
      </c>
      <c r="P394" s="35">
        <v>32.33753328334933</v>
      </c>
      <c r="Q394" s="34">
        <v>2604.8810089345025</v>
      </c>
      <c r="R394" s="33">
        <v>-0.9589878012048193</v>
      </c>
    </row>
    <row r="395" spans="1:18" ht="12.75">
      <c r="A395" s="63" t="s">
        <v>494</v>
      </c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</row>
    <row r="396" spans="1:18" ht="12.75">
      <c r="A396" s="40" t="s">
        <v>429</v>
      </c>
      <c r="B396" s="12">
        <v>1855</v>
      </c>
      <c r="C396" s="41">
        <v>0.006047438</v>
      </c>
      <c r="D396" s="41">
        <v>3.06E-05</v>
      </c>
      <c r="E396" s="42">
        <v>0.0002011295</v>
      </c>
      <c r="F396" s="42">
        <v>1.23E-06</v>
      </c>
      <c r="G396" s="42">
        <v>0.2815974</v>
      </c>
      <c r="H396" s="42">
        <v>2.18E-05</v>
      </c>
      <c r="I396" s="31">
        <f aca="true" t="shared" si="15" ref="I396:I410">(G396-E396*(EXP(0.00001865*B396)-1))</f>
        <v>0.2815903200114796</v>
      </c>
      <c r="J396" s="32">
        <f aca="true" t="shared" si="16" ref="J396:J410">(G396/0.282772-1)*10000</f>
        <v>-41.53876621447728</v>
      </c>
      <c r="K396" s="31">
        <f aca="true" t="shared" si="17" ref="K396:K410">((G396+H396)/0.282772-1)*10000-J396</f>
        <v>0.7709391311727671</v>
      </c>
      <c r="L396" s="33">
        <f aca="true" t="shared" si="18" ref="L396:L410">SUM(((G396-E396*(EXP(0.00001867*B396)-1))/(0.282772-0.0332*(EXP(0.00001867*B396)-1))-1)*10000)</f>
        <v>-0.41670954796235726</v>
      </c>
      <c r="M396" s="33">
        <f aca="true" t="shared" si="19" ref="M396:M410">((G396+H396-E396*(EXP(0.00001867*B396)-1))/(0.282772-0.0332*(EXP(0.00001867*B396)-1))-1)*10000-L396</f>
        <v>0.7741421001383753</v>
      </c>
      <c r="N396" s="35">
        <f aca="true" t="shared" si="20" ref="N396:N410">SUM((1/0.00001867)*LN(1+(G396-0.28325)/(E396-0.0384)))</f>
        <v>2268.524816343796</v>
      </c>
      <c r="O396" s="34">
        <f aca="true" t="shared" si="21" ref="O396:O410">N396-(N396-B396)*(-0.34-R396)/(-0.34-0.1566)</f>
        <v>2813.0701181415893</v>
      </c>
      <c r="P396" s="35">
        <f aca="true" t="shared" si="22" ref="P396:P410">N396-(1/0.00001867)*LN(1+(G396+H396-0.28325)/(E396-0.0384))</f>
        <v>29.30803069969079</v>
      </c>
      <c r="Q396" s="34">
        <f aca="true" t="shared" si="23" ref="Q396:Q410">N396-(N396-B396)*(-0.5482-R396)/(-0.5482-0.1566)</f>
        <v>2530.0533777938613</v>
      </c>
      <c r="R396" s="33">
        <f aca="true" t="shared" si="24" ref="R396:R410">E396/0.0332-1</f>
        <v>-0.9939418825301205</v>
      </c>
    </row>
    <row r="397" spans="1:18" ht="12.75">
      <c r="A397" s="40" t="s">
        <v>430</v>
      </c>
      <c r="B397" s="12">
        <v>1878</v>
      </c>
      <c r="C397" s="41">
        <v>0.005512751</v>
      </c>
      <c r="D397" s="41">
        <v>2.27E-05</v>
      </c>
      <c r="E397" s="42">
        <v>0.0001804433</v>
      </c>
      <c r="F397" s="42">
        <v>6.92E-07</v>
      </c>
      <c r="G397" s="42">
        <v>0.2817041</v>
      </c>
      <c r="H397" s="42">
        <v>1.89E-05</v>
      </c>
      <c r="I397" s="31">
        <f t="shared" si="15"/>
        <v>0.2816976680464374</v>
      </c>
      <c r="J397" s="32">
        <f t="shared" si="16"/>
        <v>-37.76540817337026</v>
      </c>
      <c r="K397" s="31">
        <f t="shared" si="17"/>
        <v>0.6683830082188109</v>
      </c>
      <c r="L397" s="33">
        <f t="shared" si="18"/>
        <v>3.919782285595197</v>
      </c>
      <c r="M397" s="33">
        <f t="shared" si="19"/>
        <v>0.6711950791360444</v>
      </c>
      <c r="N397" s="35">
        <f t="shared" si="20"/>
        <v>2123.796101337091</v>
      </c>
      <c r="O397" s="34">
        <f t="shared" si="21"/>
        <v>2447.778210574237</v>
      </c>
      <c r="P397" s="35">
        <f t="shared" si="22"/>
        <v>25.46330307802964</v>
      </c>
      <c r="Q397" s="34">
        <f t="shared" si="23"/>
        <v>2279.464045645809</v>
      </c>
      <c r="R397" s="33">
        <f t="shared" si="24"/>
        <v>-0.9945649608433735</v>
      </c>
    </row>
    <row r="398" spans="1:18" ht="12.75">
      <c r="A398" s="40" t="s">
        <v>431</v>
      </c>
      <c r="B398" s="12">
        <v>1858</v>
      </c>
      <c r="C398" s="41">
        <v>0.010584</v>
      </c>
      <c r="D398" s="41">
        <v>2.17E-05</v>
      </c>
      <c r="E398" s="42">
        <v>0.0003320929</v>
      </c>
      <c r="F398" s="42">
        <v>9.93E-07</v>
      </c>
      <c r="G398" s="42">
        <v>0.2816231</v>
      </c>
      <c r="H398" s="42">
        <v>2.21E-05</v>
      </c>
      <c r="I398" s="31">
        <f t="shared" si="15"/>
        <v>0.28161139071476493</v>
      </c>
      <c r="J398" s="32">
        <f t="shared" si="16"/>
        <v>-40.629906780020875</v>
      </c>
      <c r="K398" s="31">
        <f t="shared" si="17"/>
        <v>0.7815483852724441</v>
      </c>
      <c r="L398" s="33">
        <f t="shared" si="18"/>
        <v>0.39972073945016007</v>
      </c>
      <c r="M398" s="33">
        <f t="shared" si="19"/>
        <v>0.7848007969202264</v>
      </c>
      <c r="N398" s="35">
        <f t="shared" si="20"/>
        <v>2241.4987559675374</v>
      </c>
      <c r="O398" s="34">
        <f t="shared" si="21"/>
        <v>2743.458317537116</v>
      </c>
      <c r="P398" s="35">
        <f t="shared" si="22"/>
        <v>29.828758929508695</v>
      </c>
      <c r="Q398" s="34">
        <f t="shared" si="23"/>
        <v>2481.8913173793017</v>
      </c>
      <c r="R398" s="33">
        <f t="shared" si="24"/>
        <v>-0.9899972018072289</v>
      </c>
    </row>
    <row r="399" spans="1:18" ht="12.75">
      <c r="A399" s="40" t="s">
        <v>432</v>
      </c>
      <c r="B399" s="12">
        <v>1905</v>
      </c>
      <c r="C399" s="41">
        <v>0.008336418</v>
      </c>
      <c r="D399" s="41">
        <v>0.000111</v>
      </c>
      <c r="E399" s="42">
        <v>0.0002662941</v>
      </c>
      <c r="F399" s="42">
        <v>2.98E-06</v>
      </c>
      <c r="G399" s="42">
        <v>0.2816167</v>
      </c>
      <c r="H399" s="42">
        <v>2.03E-05</v>
      </c>
      <c r="I399" s="31">
        <f t="shared" si="15"/>
        <v>0.28160706896274057</v>
      </c>
      <c r="J399" s="32">
        <f t="shared" si="16"/>
        <v>-40.85623753412704</v>
      </c>
      <c r="K399" s="31">
        <f t="shared" si="17"/>
        <v>0.7178928606776935</v>
      </c>
      <c r="L399" s="33">
        <f t="shared" si="18"/>
        <v>1.3179981890187875</v>
      </c>
      <c r="M399" s="33">
        <f t="shared" si="19"/>
        <v>0.720957622584173</v>
      </c>
      <c r="N399" s="35">
        <f t="shared" si="20"/>
        <v>2246.3315832757417</v>
      </c>
      <c r="O399" s="34">
        <f t="shared" si="21"/>
        <v>2694.4609755509273</v>
      </c>
      <c r="P399" s="35">
        <f t="shared" si="22"/>
        <v>27.348889575173416</v>
      </c>
      <c r="Q399" s="34">
        <f t="shared" si="23"/>
        <v>2461.2518735224044</v>
      </c>
      <c r="R399" s="33">
        <f t="shared" si="24"/>
        <v>-0.991979093373494</v>
      </c>
    </row>
    <row r="400" spans="1:18" ht="12.75">
      <c r="A400" s="40" t="s">
        <v>433</v>
      </c>
      <c r="B400" s="12">
        <v>1870</v>
      </c>
      <c r="C400" s="41">
        <v>0.01388067</v>
      </c>
      <c r="D400" s="41">
        <v>2.83E-05</v>
      </c>
      <c r="E400" s="42">
        <v>0.0004637067</v>
      </c>
      <c r="F400" s="42">
        <v>1.19E-06</v>
      </c>
      <c r="G400" s="42">
        <v>0.2816443</v>
      </c>
      <c r="H400" s="42">
        <v>2.21E-05</v>
      </c>
      <c r="I400" s="31">
        <f t="shared" si="15"/>
        <v>0.28162784268651875</v>
      </c>
      <c r="J400" s="32">
        <f t="shared" si="16"/>
        <v>-39.88018615704525</v>
      </c>
      <c r="K400" s="31">
        <f t="shared" si="17"/>
        <v>0.7815483852724512</v>
      </c>
      <c r="L400" s="33">
        <f t="shared" si="18"/>
        <v>1.257294793506336</v>
      </c>
      <c r="M400" s="33">
        <f t="shared" si="19"/>
        <v>0.7848222611839262</v>
      </c>
      <c r="N400" s="35">
        <f t="shared" si="20"/>
        <v>2220.405354954123</v>
      </c>
      <c r="O400" s="34">
        <f t="shared" si="21"/>
        <v>2676.2519083210327</v>
      </c>
      <c r="P400" s="35">
        <f t="shared" si="22"/>
        <v>29.94406723884049</v>
      </c>
      <c r="Q400" s="34">
        <f t="shared" si="23"/>
        <v>2438.082715198957</v>
      </c>
      <c r="R400" s="33">
        <f t="shared" si="24"/>
        <v>-0.9860329307228916</v>
      </c>
    </row>
    <row r="401" spans="1:18" ht="12.75">
      <c r="A401" s="40" t="s">
        <v>434</v>
      </c>
      <c r="B401" s="12">
        <v>1849</v>
      </c>
      <c r="C401" s="41">
        <v>0.007552925</v>
      </c>
      <c r="D401" s="41">
        <v>0.000139</v>
      </c>
      <c r="E401" s="42">
        <v>0.0002418282</v>
      </c>
      <c r="F401" s="42">
        <v>3.86E-06</v>
      </c>
      <c r="G401" s="42">
        <v>0.2816449</v>
      </c>
      <c r="H401" s="42">
        <v>2.41E-05</v>
      </c>
      <c r="I401" s="31">
        <f t="shared" si="15"/>
        <v>0.2816364153822461</v>
      </c>
      <c r="J401" s="32">
        <f t="shared" si="16"/>
        <v>-39.858967648849216</v>
      </c>
      <c r="K401" s="31">
        <f t="shared" si="17"/>
        <v>0.8522767459306877</v>
      </c>
      <c r="L401" s="33">
        <f t="shared" si="18"/>
        <v>1.0834043751306588</v>
      </c>
      <c r="M401" s="33">
        <f t="shared" si="19"/>
        <v>0.8558059427099529</v>
      </c>
      <c r="N401" s="35">
        <f t="shared" si="20"/>
        <v>2206.948607811755</v>
      </c>
      <c r="O401" s="34">
        <f t="shared" si="21"/>
        <v>2677.4254301343653</v>
      </c>
      <c r="P401" s="35">
        <f t="shared" si="22"/>
        <v>32.47298830962109</v>
      </c>
      <c r="Q401" s="34">
        <f t="shared" si="23"/>
        <v>2432.706113230315</v>
      </c>
      <c r="R401" s="33">
        <f t="shared" si="24"/>
        <v>-0.9927160180722892</v>
      </c>
    </row>
    <row r="402" spans="1:18" ht="12.75">
      <c r="A402" s="40" t="s">
        <v>435</v>
      </c>
      <c r="B402" s="12">
        <v>1864</v>
      </c>
      <c r="C402" s="41">
        <v>0.007757615</v>
      </c>
      <c r="D402" s="41">
        <v>7.35E-05</v>
      </c>
      <c r="E402" s="42">
        <v>0.000247826</v>
      </c>
      <c r="F402" s="42">
        <v>2.34E-06</v>
      </c>
      <c r="G402" s="42">
        <v>0.2816408</v>
      </c>
      <c r="H402" s="42">
        <v>2.2E-05</v>
      </c>
      <c r="I402" s="31">
        <f t="shared" si="15"/>
        <v>0.28163203317576113</v>
      </c>
      <c r="J402" s="32">
        <f t="shared" si="16"/>
        <v>-40.003960788196345</v>
      </c>
      <c r="K402" s="31">
        <f t="shared" si="17"/>
        <v>0.7780119672384771</v>
      </c>
      <c r="L402" s="33">
        <f t="shared" si="18"/>
        <v>1.2696320572347375</v>
      </c>
      <c r="M402" s="33">
        <f t="shared" si="19"/>
        <v>0.7812603449197653</v>
      </c>
      <c r="N402" s="35">
        <f t="shared" si="20"/>
        <v>2212.8118288844357</v>
      </c>
      <c r="O402" s="34">
        <f t="shared" si="21"/>
        <v>2671.1526521580363</v>
      </c>
      <c r="P402" s="35">
        <f t="shared" si="22"/>
        <v>29.64402390385112</v>
      </c>
      <c r="Q402" s="34">
        <f t="shared" si="23"/>
        <v>2432.7173766482415</v>
      </c>
      <c r="R402" s="33">
        <f t="shared" si="24"/>
        <v>-0.9925353614457831</v>
      </c>
    </row>
    <row r="403" spans="1:18" ht="12.75">
      <c r="A403" s="40" t="s">
        <v>436</v>
      </c>
      <c r="B403" s="12">
        <v>1846</v>
      </c>
      <c r="C403" s="41">
        <v>0.007055661</v>
      </c>
      <c r="D403" s="41">
        <v>3.19E-05</v>
      </c>
      <c r="E403" s="42">
        <v>0.0002350202</v>
      </c>
      <c r="F403" s="42">
        <v>9.8E-07</v>
      </c>
      <c r="G403" s="42">
        <v>0.2816381</v>
      </c>
      <c r="H403" s="42">
        <v>2.14E-05</v>
      </c>
      <c r="I403" s="31">
        <f t="shared" si="15"/>
        <v>0.2816298678533971</v>
      </c>
      <c r="J403" s="32">
        <f t="shared" si="16"/>
        <v>-40.0994440750857</v>
      </c>
      <c r="K403" s="31">
        <f t="shared" si="17"/>
        <v>0.7567934590413401</v>
      </c>
      <c r="L403" s="33">
        <f t="shared" si="18"/>
        <v>0.7825514665937838</v>
      </c>
      <c r="M403" s="33">
        <f t="shared" si="19"/>
        <v>0.7599220745224677</v>
      </c>
      <c r="N403" s="35">
        <f t="shared" si="20"/>
        <v>2215.72029886399</v>
      </c>
      <c r="O403" s="34">
        <f t="shared" si="21"/>
        <v>2701.822143826887</v>
      </c>
      <c r="P403" s="35">
        <f t="shared" si="22"/>
        <v>28.824089264257054</v>
      </c>
      <c r="Q403" s="34">
        <f t="shared" si="23"/>
        <v>2449.009756845108</v>
      </c>
      <c r="R403" s="33">
        <f t="shared" si="24"/>
        <v>-0.992921078313253</v>
      </c>
    </row>
    <row r="404" spans="1:18" ht="12.75">
      <c r="A404" s="40" t="s">
        <v>437</v>
      </c>
      <c r="B404" s="12">
        <v>1868</v>
      </c>
      <c r="C404" s="41">
        <v>0.04920268</v>
      </c>
      <c r="D404" s="41">
        <v>0.000373</v>
      </c>
      <c r="E404" s="42">
        <v>0.001304794</v>
      </c>
      <c r="F404" s="42">
        <v>1.08E-05</v>
      </c>
      <c r="G404" s="42">
        <v>0.2816533</v>
      </c>
      <c r="H404" s="42">
        <v>2.14E-05</v>
      </c>
      <c r="I404" s="31">
        <f t="shared" si="15"/>
        <v>0.2816070422355377</v>
      </c>
      <c r="J404" s="32">
        <f t="shared" si="16"/>
        <v>-39.56190853408481</v>
      </c>
      <c r="K404" s="31">
        <f t="shared" si="17"/>
        <v>0.756793459041333</v>
      </c>
      <c r="L404" s="33">
        <f t="shared" si="18"/>
        <v>0.47187809644189116</v>
      </c>
      <c r="M404" s="33">
        <f t="shared" si="19"/>
        <v>0.7599601730556849</v>
      </c>
      <c r="N404" s="35">
        <f t="shared" si="20"/>
        <v>2257.2409180198106</v>
      </c>
      <c r="O404" s="34">
        <f t="shared" si="21"/>
        <v>2743.7520722579884</v>
      </c>
      <c r="P404" s="35">
        <f t="shared" si="22"/>
        <v>29.632579651929518</v>
      </c>
      <c r="Q404" s="34">
        <f t="shared" si="23"/>
        <v>2485.05232560062</v>
      </c>
      <c r="R404" s="33">
        <f t="shared" si="24"/>
        <v>-0.9606989759036144</v>
      </c>
    </row>
    <row r="405" spans="1:18" ht="12.75">
      <c r="A405" s="40" t="s">
        <v>438</v>
      </c>
      <c r="B405" s="12">
        <v>1868</v>
      </c>
      <c r="C405" s="41">
        <v>0.007874885</v>
      </c>
      <c r="D405" s="41">
        <v>0.000161</v>
      </c>
      <c r="E405" s="42">
        <v>0.0002445245</v>
      </c>
      <c r="F405" s="42">
        <v>4.14E-06</v>
      </c>
      <c r="G405" s="42">
        <v>0.2815918</v>
      </c>
      <c r="H405" s="42">
        <v>2.21E-05</v>
      </c>
      <c r="I405" s="31">
        <f t="shared" si="15"/>
        <v>0.2815831310785256</v>
      </c>
      <c r="J405" s="32">
        <f t="shared" si="16"/>
        <v>-41.73680562431947</v>
      </c>
      <c r="K405" s="31">
        <f t="shared" si="17"/>
        <v>0.7815483852724441</v>
      </c>
      <c r="L405" s="33">
        <f t="shared" si="18"/>
        <v>-0.3758020868049883</v>
      </c>
      <c r="M405" s="33">
        <f t="shared" si="19"/>
        <v>0.7848186833903092</v>
      </c>
      <c r="N405" s="35">
        <f t="shared" si="20"/>
        <v>2278.585206775545</v>
      </c>
      <c r="O405" s="34">
        <f t="shared" si="21"/>
        <v>2818.178835527659</v>
      </c>
      <c r="P405" s="35">
        <f t="shared" si="22"/>
        <v>29.739676940916524</v>
      </c>
      <c r="Q405" s="34">
        <f t="shared" si="23"/>
        <v>2537.4932033527743</v>
      </c>
      <c r="R405" s="33">
        <f t="shared" si="24"/>
        <v>-0.9926348042168675</v>
      </c>
    </row>
    <row r="406" spans="1:18" ht="12.75">
      <c r="A406" s="40" t="s">
        <v>439</v>
      </c>
      <c r="B406" s="12">
        <v>1914</v>
      </c>
      <c r="C406" s="41">
        <v>0.01026587</v>
      </c>
      <c r="D406" s="41">
        <v>0.000228</v>
      </c>
      <c r="E406" s="42">
        <v>0.0003319331</v>
      </c>
      <c r="F406" s="42">
        <v>6.2E-06</v>
      </c>
      <c r="G406" s="42">
        <v>0.2816314</v>
      </c>
      <c r="H406" s="42">
        <v>2.04E-05</v>
      </c>
      <c r="I406" s="31">
        <f t="shared" si="15"/>
        <v>0.28161933726746113</v>
      </c>
      <c r="J406" s="32">
        <f t="shared" si="16"/>
        <v>-40.33638408329154</v>
      </c>
      <c r="K406" s="31">
        <f t="shared" si="17"/>
        <v>0.7214292787116605</v>
      </c>
      <c r="L406" s="33">
        <f t="shared" si="18"/>
        <v>1.9589701554578731</v>
      </c>
      <c r="M406" s="33">
        <f t="shared" si="19"/>
        <v>0.7245240135533848</v>
      </c>
      <c r="N406" s="35">
        <f t="shared" si="20"/>
        <v>2230.288877688428</v>
      </c>
      <c r="O406" s="34">
        <f t="shared" si="21"/>
        <v>2644.2808387005507</v>
      </c>
      <c r="P406" s="35">
        <f t="shared" si="22"/>
        <v>27.539298079702803</v>
      </c>
      <c r="Q406" s="34">
        <f t="shared" si="23"/>
        <v>2428.553723749565</v>
      </c>
      <c r="R406" s="33">
        <f t="shared" si="24"/>
        <v>-0.990002015060241</v>
      </c>
    </row>
    <row r="407" spans="1:18" ht="12.75">
      <c r="A407" s="40" t="s">
        <v>440</v>
      </c>
      <c r="B407" s="12">
        <v>1872</v>
      </c>
      <c r="C407" s="41">
        <v>0.007870448</v>
      </c>
      <c r="D407" s="41">
        <v>4.98E-05</v>
      </c>
      <c r="E407" s="42">
        <v>0.0002664246</v>
      </c>
      <c r="F407" s="42">
        <v>1.54E-06</v>
      </c>
      <c r="G407" s="42">
        <v>0.2816588</v>
      </c>
      <c r="H407" s="42">
        <v>2.05E-05</v>
      </c>
      <c r="I407" s="31">
        <f t="shared" si="15"/>
        <v>0.2816493340920322</v>
      </c>
      <c r="J407" s="32">
        <f t="shared" si="16"/>
        <v>-39.36740554227547</v>
      </c>
      <c r="K407" s="31">
        <f t="shared" si="17"/>
        <v>0.724965696744519</v>
      </c>
      <c r="L407" s="33">
        <f t="shared" si="18"/>
        <v>2.066374000104787</v>
      </c>
      <c r="M407" s="33">
        <f t="shared" si="19"/>
        <v>0.7280058688863278</v>
      </c>
      <c r="N407" s="35">
        <f t="shared" si="20"/>
        <v>2189.6047336315114</v>
      </c>
      <c r="O407" s="34">
        <f t="shared" si="21"/>
        <v>2606.580967759594</v>
      </c>
      <c r="P407" s="35">
        <f t="shared" si="22"/>
        <v>27.647774318183565</v>
      </c>
      <c r="Q407" s="34">
        <f t="shared" si="23"/>
        <v>2389.583581994061</v>
      </c>
      <c r="R407" s="33">
        <f t="shared" si="24"/>
        <v>-0.9919751626506024</v>
      </c>
    </row>
    <row r="408" spans="1:18" ht="12.75">
      <c r="A408" s="40" t="s">
        <v>441</v>
      </c>
      <c r="B408" s="12">
        <v>1875</v>
      </c>
      <c r="C408" s="41">
        <v>0.01503472</v>
      </c>
      <c r="D408" s="41">
        <v>0.000421</v>
      </c>
      <c r="E408" s="42">
        <v>0.0003894529</v>
      </c>
      <c r="F408" s="42">
        <v>9.93E-06</v>
      </c>
      <c r="G408" s="42">
        <v>0.2816101</v>
      </c>
      <c r="H408" s="42">
        <v>2.04E-05</v>
      </c>
      <c r="I408" s="31">
        <f t="shared" si="15"/>
        <v>0.28159624040482323</v>
      </c>
      <c r="J408" s="32">
        <f t="shared" si="16"/>
        <v>-41.08964112430002</v>
      </c>
      <c r="K408" s="31">
        <f t="shared" si="17"/>
        <v>0.7214292787116605</v>
      </c>
      <c r="L408" s="33">
        <f t="shared" si="18"/>
        <v>0.24910415460599467</v>
      </c>
      <c r="M408" s="33">
        <f t="shared" si="19"/>
        <v>0.7244595751298988</v>
      </c>
      <c r="N408" s="35">
        <f t="shared" si="20"/>
        <v>2262.3753457702805</v>
      </c>
      <c r="O408" s="34">
        <f t="shared" si="21"/>
        <v>2768.061246322933</v>
      </c>
      <c r="P408" s="35">
        <f t="shared" si="22"/>
        <v>27.5644610891477</v>
      </c>
      <c r="Q408" s="34">
        <f t="shared" si="23"/>
        <v>2504.248318564087</v>
      </c>
      <c r="R408" s="33">
        <f t="shared" si="24"/>
        <v>-0.9882694909638554</v>
      </c>
    </row>
    <row r="409" spans="1:18" ht="12.75">
      <c r="A409" s="40" t="s">
        <v>442</v>
      </c>
      <c r="B409" s="12">
        <v>1878</v>
      </c>
      <c r="C409" s="41">
        <v>0.01563103</v>
      </c>
      <c r="D409" s="41">
        <v>0.000243</v>
      </c>
      <c r="E409" s="42">
        <v>0.000493645</v>
      </c>
      <c r="F409" s="42">
        <v>6.84E-06</v>
      </c>
      <c r="G409" s="42">
        <v>0.2816249</v>
      </c>
      <c r="H409" s="42">
        <v>2.04E-05</v>
      </c>
      <c r="I409" s="31">
        <f t="shared" si="15"/>
        <v>0.28160730388134997</v>
      </c>
      <c r="J409" s="32">
        <f t="shared" si="16"/>
        <v>-40.56625125542834</v>
      </c>
      <c r="K409" s="31">
        <f t="shared" si="17"/>
        <v>0.721429278710545</v>
      </c>
      <c r="L409" s="33">
        <f t="shared" si="18"/>
        <v>0.7102499902456039</v>
      </c>
      <c r="M409" s="33">
        <f t="shared" si="19"/>
        <v>0.7244645298598584</v>
      </c>
      <c r="N409" s="35">
        <f t="shared" si="20"/>
        <v>2248.414996623221</v>
      </c>
      <c r="O409" s="34">
        <f t="shared" si="21"/>
        <v>2729.619712486268</v>
      </c>
      <c r="P409" s="35">
        <f t="shared" si="22"/>
        <v>27.647453222265085</v>
      </c>
      <c r="Q409" s="34">
        <f t="shared" si="23"/>
        <v>2478.0487361246887</v>
      </c>
      <c r="R409" s="33">
        <f t="shared" si="24"/>
        <v>-0.9851311746987952</v>
      </c>
    </row>
    <row r="410" spans="1:18" ht="12.75">
      <c r="A410" s="40" t="s">
        <v>443</v>
      </c>
      <c r="B410" s="12">
        <v>1868</v>
      </c>
      <c r="C410" s="41">
        <v>0.005125439</v>
      </c>
      <c r="D410" s="41">
        <v>5.79E-05</v>
      </c>
      <c r="E410" s="42">
        <v>0.000171748</v>
      </c>
      <c r="F410" s="42">
        <v>2.01E-06</v>
      </c>
      <c r="G410" s="42">
        <v>0.2816179</v>
      </c>
      <c r="H410" s="42">
        <v>1.92E-05</v>
      </c>
      <c r="I410" s="31">
        <f t="shared" si="15"/>
        <v>0.28161181116258127</v>
      </c>
      <c r="J410" s="32">
        <f t="shared" si="16"/>
        <v>-40.81380051773276</v>
      </c>
      <c r="K410" s="31">
        <f t="shared" si="17"/>
        <v>0.678992262316271</v>
      </c>
      <c r="L410" s="33">
        <f t="shared" si="18"/>
        <v>0.6427895587446386</v>
      </c>
      <c r="M410" s="33">
        <f t="shared" si="19"/>
        <v>0.6818334262947978</v>
      </c>
      <c r="N410" s="35">
        <f t="shared" si="20"/>
        <v>2239.2781063118964</v>
      </c>
      <c r="O410" s="34">
        <f t="shared" si="21"/>
        <v>2728.852974045219</v>
      </c>
      <c r="P410" s="35">
        <f t="shared" si="22"/>
        <v>25.80598247651278</v>
      </c>
      <c r="Q410" s="34">
        <f t="shared" si="23"/>
        <v>2474.5544649699996</v>
      </c>
      <c r="R410" s="33">
        <f t="shared" si="24"/>
        <v>-0.9948268674698795</v>
      </c>
    </row>
    <row r="411" spans="1:18" ht="12.75">
      <c r="A411" s="63" t="s">
        <v>495</v>
      </c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</row>
    <row r="412" spans="1:18" ht="12.75">
      <c r="A412" s="40" t="s">
        <v>444</v>
      </c>
      <c r="B412" s="12">
        <v>1880</v>
      </c>
      <c r="C412" s="41">
        <v>0.004725769</v>
      </c>
      <c r="D412" s="41">
        <v>2.81E-05</v>
      </c>
      <c r="E412" s="42">
        <v>0.000160266</v>
      </c>
      <c r="F412" s="42">
        <v>8.99E-07</v>
      </c>
      <c r="G412" s="42">
        <v>0.2816708</v>
      </c>
      <c r="H412" s="42">
        <v>1.94E-05</v>
      </c>
      <c r="I412" s="31">
        <f aca="true" t="shared" si="25" ref="I412:I426">(G412-E412*(EXP(0.00001865*B412)-1))</f>
        <v>0.2816650810810036</v>
      </c>
      <c r="J412" s="32">
        <f aca="true" t="shared" si="26" ref="J412:J426">(G412/0.282772-1)*10000</f>
        <v>-38.94303537832711</v>
      </c>
      <c r="K412" s="31">
        <f aca="true" t="shared" si="27" ref="K412:K426">((G412+H412)/0.282772-1)*10000-J412</f>
        <v>0.6860650983830965</v>
      </c>
      <c r="L412" s="33">
        <f aca="true" t="shared" si="28" ref="L412:L426">SUM(((G412-E412*(EXP(0.00001867*B412)-1))/(0.282772-0.0332*(EXP(0.00001867*B412)-1))-1)*10000)</f>
        <v>2.8081597334872477</v>
      </c>
      <c r="M412" s="33">
        <f aca="true" t="shared" si="29" ref="M412:M426">((G412+H412-E412*(EXP(0.00001867*B412)-1))/(0.282772-0.0332*(EXP(0.00001867*B412)-1))-1)*10000-L412</f>
        <v>0.6889547041266653</v>
      </c>
      <c r="N412" s="35">
        <f aca="true" t="shared" si="30" ref="N412:N426">SUM((1/0.00001867)*LN(1+(G412-0.28325)/(E412-0.0384)))</f>
        <v>2167.5091440038404</v>
      </c>
      <c r="O412" s="34">
        <f aca="true" t="shared" si="31" ref="O412:O426">N412-(N412-B412)*(-0.34-R412)/(-0.34-0.1566)</f>
        <v>2546.824780873059</v>
      </c>
      <c r="P412" s="35">
        <f aca="true" t="shared" si="32" ref="P412:P426">N412-(1/0.00001867)*LN(1+(G412+H412-0.28325)/(E412-0.0384))</f>
        <v>26.101988831285325</v>
      </c>
      <c r="Q412" s="34">
        <f aca="true" t="shared" si="33" ref="Q412:Q426">N412-(N412-B412)*(-0.5482-R412)/(-0.5482-0.1566)</f>
        <v>2349.842772675314</v>
      </c>
      <c r="R412" s="33">
        <f aca="true" t="shared" si="34" ref="R412:R426">E412/0.0332-1</f>
        <v>-0.9951727108433734</v>
      </c>
    </row>
    <row r="413" spans="1:18" ht="12.75">
      <c r="A413" s="40" t="s">
        <v>445</v>
      </c>
      <c r="B413" s="12">
        <v>1897</v>
      </c>
      <c r="C413" s="41">
        <v>0.00711092</v>
      </c>
      <c r="D413" s="41">
        <v>3.91E-05</v>
      </c>
      <c r="E413" s="42">
        <v>0.0002394854</v>
      </c>
      <c r="F413" s="42">
        <v>1.01E-06</v>
      </c>
      <c r="G413" s="42">
        <v>0.2817</v>
      </c>
      <c r="H413" s="42">
        <v>2.05E-05</v>
      </c>
      <c r="I413" s="31">
        <f t="shared" si="25"/>
        <v>0.2816913755715816</v>
      </c>
      <c r="J413" s="32">
        <f t="shared" si="26"/>
        <v>-37.9104013127185</v>
      </c>
      <c r="K413" s="31">
        <f t="shared" si="27"/>
        <v>0.7249656967434035</v>
      </c>
      <c r="L413" s="33">
        <f t="shared" si="28"/>
        <v>4.129650511532912</v>
      </c>
      <c r="M413" s="33">
        <f t="shared" si="29"/>
        <v>0.7280473684101452</v>
      </c>
      <c r="N413" s="35">
        <f t="shared" si="30"/>
        <v>2132.5480555699646</v>
      </c>
      <c r="O413" s="34">
        <f t="shared" si="31"/>
        <v>2442.1787656843853</v>
      </c>
      <c r="P413" s="35">
        <f t="shared" si="32"/>
        <v>27.657705722957417</v>
      </c>
      <c r="Q413" s="34">
        <f t="shared" si="33"/>
        <v>2281.1313493741</v>
      </c>
      <c r="R413" s="33">
        <f t="shared" si="34"/>
        <v>-0.9927865843373493</v>
      </c>
    </row>
    <row r="414" spans="1:18" ht="12.75">
      <c r="A414" s="40" t="s">
        <v>446</v>
      </c>
      <c r="B414" s="12">
        <v>1855</v>
      </c>
      <c r="C414" s="41">
        <v>0.00866501</v>
      </c>
      <c r="D414" s="41">
        <v>0.00021</v>
      </c>
      <c r="E414" s="42">
        <v>0.000277647</v>
      </c>
      <c r="F414" s="42">
        <v>5.51E-06</v>
      </c>
      <c r="G414" s="42">
        <v>0.2817459</v>
      </c>
      <c r="H414" s="42">
        <v>1.96E-05</v>
      </c>
      <c r="I414" s="31">
        <f t="shared" si="25"/>
        <v>0.28173612650793284</v>
      </c>
      <c r="J414" s="32">
        <f t="shared" si="26"/>
        <v>-36.28718543561726</v>
      </c>
      <c r="K414" s="31">
        <f t="shared" si="27"/>
        <v>0.6931379344499149</v>
      </c>
      <c r="L414" s="33">
        <f t="shared" si="28"/>
        <v>4.760935972332181</v>
      </c>
      <c r="M414" s="33">
        <f t="shared" si="29"/>
        <v>0.6960176680137486</v>
      </c>
      <c r="N414" s="35">
        <f t="shared" si="30"/>
        <v>2072.635098330955</v>
      </c>
      <c r="O414" s="34">
        <f t="shared" si="31"/>
        <v>2358.2152689418067</v>
      </c>
      <c r="P414" s="35">
        <f t="shared" si="32"/>
        <v>26.499274304918572</v>
      </c>
      <c r="Q414" s="34">
        <f t="shared" si="33"/>
        <v>2209.563993411608</v>
      </c>
      <c r="R414" s="33">
        <f t="shared" si="34"/>
        <v>-0.9916371385542169</v>
      </c>
    </row>
    <row r="415" spans="1:18" ht="12.75">
      <c r="A415" s="40" t="s">
        <v>447</v>
      </c>
      <c r="B415" s="12">
        <v>1864</v>
      </c>
      <c r="C415" s="41">
        <v>0.004204757</v>
      </c>
      <c r="D415" s="41">
        <v>3.83E-05</v>
      </c>
      <c r="E415" s="42">
        <v>0.0001506983</v>
      </c>
      <c r="F415" s="42">
        <v>1.12E-06</v>
      </c>
      <c r="G415" s="42">
        <v>0.2817133</v>
      </c>
      <c r="H415" s="42">
        <v>1.78E-05</v>
      </c>
      <c r="I415" s="31">
        <f t="shared" si="25"/>
        <v>0.2817079690601099</v>
      </c>
      <c r="J415" s="32">
        <f t="shared" si="26"/>
        <v>-37.440057714343</v>
      </c>
      <c r="K415" s="31">
        <f t="shared" si="27"/>
        <v>0.6294824098573812</v>
      </c>
      <c r="L415" s="33">
        <f t="shared" si="28"/>
        <v>3.9663877029494365</v>
      </c>
      <c r="M415" s="33">
        <f t="shared" si="29"/>
        <v>0.6321106427065182</v>
      </c>
      <c r="N415" s="35">
        <f t="shared" si="30"/>
        <v>2109.79273950909</v>
      </c>
      <c r="O415" s="34">
        <f t="shared" si="31"/>
        <v>2434.2138609740164</v>
      </c>
      <c r="P415" s="35">
        <f t="shared" si="32"/>
        <v>23.968593827216864</v>
      </c>
      <c r="Q415" s="34">
        <f t="shared" si="33"/>
        <v>2265.771003631806</v>
      </c>
      <c r="R415" s="33">
        <f t="shared" si="34"/>
        <v>-0.9954608945783132</v>
      </c>
    </row>
    <row r="416" spans="1:18" ht="12.75">
      <c r="A416" s="40" t="s">
        <v>448</v>
      </c>
      <c r="B416" s="12">
        <v>1858</v>
      </c>
      <c r="C416" s="41">
        <v>0.006864108</v>
      </c>
      <c r="D416" s="41">
        <v>3.25E-05</v>
      </c>
      <c r="E416" s="42">
        <v>0.0002313665</v>
      </c>
      <c r="F416" s="42">
        <v>8.78E-07</v>
      </c>
      <c r="G416" s="42">
        <v>0.2817711</v>
      </c>
      <c r="H416" s="42">
        <v>2.27E-05</v>
      </c>
      <c r="I416" s="31">
        <f t="shared" si="25"/>
        <v>0.2817629422334764</v>
      </c>
      <c r="J416" s="32">
        <f t="shared" si="26"/>
        <v>-35.39600809132515</v>
      </c>
      <c r="K416" s="31">
        <f t="shared" si="27"/>
        <v>0.8027668934684797</v>
      </c>
      <c r="L416" s="33">
        <f t="shared" si="28"/>
        <v>5.781657110188743</v>
      </c>
      <c r="M416" s="33">
        <f t="shared" si="29"/>
        <v>0.8061076058862859</v>
      </c>
      <c r="N416" s="35">
        <f t="shared" si="30"/>
        <v>2036.136774870898</v>
      </c>
      <c r="O416" s="34">
        <f t="shared" si="31"/>
        <v>2270.3873977115127</v>
      </c>
      <c r="P416" s="35">
        <f t="shared" si="32"/>
        <v>30.675363710592592</v>
      </c>
      <c r="Q416" s="34">
        <f t="shared" si="33"/>
        <v>2148.566943393214</v>
      </c>
      <c r="R416" s="33">
        <f t="shared" si="34"/>
        <v>-0.9930311295180723</v>
      </c>
    </row>
    <row r="417" spans="1:18" ht="12.75">
      <c r="A417" s="40" t="s">
        <v>449</v>
      </c>
      <c r="B417" s="12">
        <v>1883</v>
      </c>
      <c r="C417" s="41">
        <v>0.003372093</v>
      </c>
      <c r="D417" s="41">
        <v>2.33E-05</v>
      </c>
      <c r="E417" s="42">
        <v>0.0001170568</v>
      </c>
      <c r="F417" s="42">
        <v>7.23E-07</v>
      </c>
      <c r="G417" s="42">
        <v>0.2817826</v>
      </c>
      <c r="H417" s="42">
        <v>2.17E-05</v>
      </c>
      <c r="I417" s="31">
        <f t="shared" si="25"/>
        <v>0.28177841617138216</v>
      </c>
      <c r="J417" s="32">
        <f t="shared" si="26"/>
        <v>-34.989320017542184</v>
      </c>
      <c r="K417" s="31">
        <f t="shared" si="27"/>
        <v>0.7674027131410242</v>
      </c>
      <c r="L417" s="33">
        <f t="shared" si="28"/>
        <v>6.901548897155774</v>
      </c>
      <c r="M417" s="33">
        <f t="shared" si="29"/>
        <v>0.7706401720919409</v>
      </c>
      <c r="N417" s="35">
        <f t="shared" si="30"/>
        <v>2014.6773055040646</v>
      </c>
      <c r="O417" s="34">
        <f t="shared" si="31"/>
        <v>2188.7464815754547</v>
      </c>
      <c r="P417" s="35">
        <f t="shared" si="32"/>
        <v>29.247793141423017</v>
      </c>
      <c r="Q417" s="34">
        <f t="shared" si="33"/>
        <v>2098.4280686015477</v>
      </c>
      <c r="R417" s="33">
        <f t="shared" si="34"/>
        <v>-0.9964741927710843</v>
      </c>
    </row>
    <row r="418" spans="1:18" ht="12.75">
      <c r="A418" s="40" t="s">
        <v>450</v>
      </c>
      <c r="B418" s="12">
        <v>1852</v>
      </c>
      <c r="C418" s="41">
        <v>0.003922223</v>
      </c>
      <c r="D418" s="41">
        <v>9.11E-06</v>
      </c>
      <c r="E418" s="42">
        <v>0.0001385345</v>
      </c>
      <c r="F418" s="42">
        <v>4.52E-07</v>
      </c>
      <c r="G418" s="42">
        <v>0.2816762</v>
      </c>
      <c r="H418" s="42">
        <v>1.97E-05</v>
      </c>
      <c r="I418" s="31">
        <f t="shared" si="25"/>
        <v>0.28167133145072215</v>
      </c>
      <c r="J418" s="32">
        <f t="shared" si="26"/>
        <v>-38.75206880455062</v>
      </c>
      <c r="K418" s="31">
        <f t="shared" si="27"/>
        <v>0.6966743524827734</v>
      </c>
      <c r="L418" s="33">
        <f t="shared" si="28"/>
        <v>2.3918064231032155</v>
      </c>
      <c r="M418" s="33">
        <f t="shared" si="29"/>
        <v>0.6995639964046951</v>
      </c>
      <c r="N418" s="35">
        <f t="shared" si="30"/>
        <v>2159.0423574305746</v>
      </c>
      <c r="O418" s="34">
        <f t="shared" si="31"/>
        <v>2564.5331997701273</v>
      </c>
      <c r="P418" s="35">
        <f t="shared" si="32"/>
        <v>26.494858324512734</v>
      </c>
      <c r="Q418" s="34">
        <f t="shared" si="33"/>
        <v>2354.0487897358757</v>
      </c>
      <c r="R418" s="33">
        <f t="shared" si="34"/>
        <v>-0.9958272740963855</v>
      </c>
    </row>
    <row r="419" spans="1:18" ht="12.75">
      <c r="A419" s="40" t="s">
        <v>451</v>
      </c>
      <c r="B419" s="12">
        <v>1854</v>
      </c>
      <c r="C419" s="41">
        <v>0.005323186</v>
      </c>
      <c r="D419" s="41">
        <v>0.000178</v>
      </c>
      <c r="E419" s="42">
        <v>0.000176529</v>
      </c>
      <c r="F419" s="42">
        <v>5.22E-06</v>
      </c>
      <c r="G419" s="42">
        <v>0.2817345</v>
      </c>
      <c r="H419" s="42">
        <v>2.08E-05</v>
      </c>
      <c r="I419" s="31">
        <f t="shared" si="25"/>
        <v>0.2817282893853516</v>
      </c>
      <c r="J419" s="32">
        <f t="shared" si="26"/>
        <v>-36.690337091367375</v>
      </c>
      <c r="K419" s="31">
        <f t="shared" si="27"/>
        <v>0.7355749508430875</v>
      </c>
      <c r="L419" s="33">
        <f t="shared" si="28"/>
        <v>4.459972165125059</v>
      </c>
      <c r="M419" s="33">
        <f t="shared" si="29"/>
        <v>0.7386293115252407</v>
      </c>
      <c r="N419" s="35">
        <f t="shared" si="30"/>
        <v>2082.6241278434163</v>
      </c>
      <c r="O419" s="34">
        <f t="shared" si="31"/>
        <v>2384.0262587577827</v>
      </c>
      <c r="P419" s="35">
        <f t="shared" si="32"/>
        <v>28.042458302042178</v>
      </c>
      <c r="Q419" s="34">
        <f t="shared" si="33"/>
        <v>2227.4549377115704</v>
      </c>
      <c r="R419" s="33">
        <f t="shared" si="34"/>
        <v>-0.9946828614457831</v>
      </c>
    </row>
    <row r="420" spans="1:18" ht="12.75">
      <c r="A420" s="40" t="s">
        <v>452</v>
      </c>
      <c r="B420" s="12">
        <v>1878</v>
      </c>
      <c r="C420" s="41">
        <v>0.003314684</v>
      </c>
      <c r="D420" s="41">
        <v>1.41E-05</v>
      </c>
      <c r="E420" s="42">
        <v>0.0001169417</v>
      </c>
      <c r="F420" s="42">
        <v>6.14E-07</v>
      </c>
      <c r="G420" s="42">
        <v>0.2817621</v>
      </c>
      <c r="H420" s="42">
        <v>1.86E-05</v>
      </c>
      <c r="I420" s="31">
        <f t="shared" si="25"/>
        <v>0.28175793157931645</v>
      </c>
      <c r="J420" s="32">
        <f t="shared" si="26"/>
        <v>-35.71428571428559</v>
      </c>
      <c r="K420" s="31">
        <f t="shared" si="27"/>
        <v>0.6577737541191269</v>
      </c>
      <c r="L420" s="33">
        <f t="shared" si="28"/>
        <v>6.060006872661283</v>
      </c>
      <c r="M420" s="33">
        <f t="shared" si="29"/>
        <v>0.6605411889881729</v>
      </c>
      <c r="N420" s="35">
        <f t="shared" si="30"/>
        <v>2042.2870216200486</v>
      </c>
      <c r="O420" s="34">
        <f t="shared" si="31"/>
        <v>2259.4653531990216</v>
      </c>
      <c r="P420" s="35">
        <f t="shared" si="32"/>
        <v>25.05556182220971</v>
      </c>
      <c r="Q420" s="34">
        <f t="shared" si="33"/>
        <v>2146.7793620865978</v>
      </c>
      <c r="R420" s="33">
        <f t="shared" si="34"/>
        <v>-0.9964776596385542</v>
      </c>
    </row>
    <row r="421" spans="1:18" ht="12.75">
      <c r="A421" s="40" t="s">
        <v>453</v>
      </c>
      <c r="B421" s="12">
        <v>1857</v>
      </c>
      <c r="C421" s="41">
        <v>0.005589399</v>
      </c>
      <c r="D421" s="41">
        <v>3.89E-05</v>
      </c>
      <c r="E421" s="42">
        <v>0.0001956461</v>
      </c>
      <c r="F421" s="42">
        <v>1.2E-06</v>
      </c>
      <c r="G421" s="42">
        <v>0.2816658</v>
      </c>
      <c r="H421" s="42">
        <v>1.85E-05</v>
      </c>
      <c r="I421" s="31">
        <f t="shared" si="25"/>
        <v>0.2816589054788091</v>
      </c>
      <c r="J421" s="32">
        <f t="shared" si="26"/>
        <v>-39.11985627997105</v>
      </c>
      <c r="K421" s="31">
        <f t="shared" si="27"/>
        <v>0.6542373360862683</v>
      </c>
      <c r="L421" s="33">
        <f t="shared" si="28"/>
        <v>2.0644276905557035</v>
      </c>
      <c r="M421" s="33">
        <f t="shared" si="29"/>
        <v>0.6569584460303091</v>
      </c>
      <c r="N421" s="35">
        <f t="shared" si="30"/>
        <v>2176.2075478610905</v>
      </c>
      <c r="O421" s="34">
        <f t="shared" si="31"/>
        <v>2596.6584256919446</v>
      </c>
      <c r="P421" s="35">
        <f t="shared" si="32"/>
        <v>24.9097999169976</v>
      </c>
      <c r="Q421" s="34">
        <f t="shared" si="33"/>
        <v>2378.161143868643</v>
      </c>
      <c r="R421" s="33">
        <f t="shared" si="34"/>
        <v>-0.9941070451807229</v>
      </c>
    </row>
    <row r="422" spans="1:18" ht="12.75">
      <c r="A422" s="40" t="s">
        <v>454</v>
      </c>
      <c r="B422" s="12">
        <v>1860</v>
      </c>
      <c r="C422" s="41">
        <v>0.004693388</v>
      </c>
      <c r="D422" s="41">
        <v>5.1E-05</v>
      </c>
      <c r="E422" s="42">
        <v>0.0001674071</v>
      </c>
      <c r="F422" s="42">
        <v>1.71E-06</v>
      </c>
      <c r="G422" s="42">
        <v>0.2817864</v>
      </c>
      <c r="H422" s="42">
        <v>2.31E-05</v>
      </c>
      <c r="I422" s="31">
        <f t="shared" si="25"/>
        <v>0.28178049091756224</v>
      </c>
      <c r="J422" s="32">
        <f t="shared" si="26"/>
        <v>-34.8549361322914</v>
      </c>
      <c r="K422" s="31">
        <f t="shared" si="27"/>
        <v>0.8169125656010081</v>
      </c>
      <c r="L422" s="33">
        <f t="shared" si="28"/>
        <v>6.450528812764755</v>
      </c>
      <c r="M422" s="33">
        <f t="shared" si="29"/>
        <v>0.820315884013656</v>
      </c>
      <c r="N422" s="35">
        <f t="shared" si="30"/>
        <v>2012.1541115294553</v>
      </c>
      <c r="O422" s="34">
        <f t="shared" si="31"/>
        <v>2212.8276805499513</v>
      </c>
      <c r="P422" s="35">
        <f t="shared" si="32"/>
        <v>31.177780668563855</v>
      </c>
      <c r="Q422" s="34">
        <f t="shared" si="33"/>
        <v>2108.6013424533285</v>
      </c>
      <c r="R422" s="33">
        <f t="shared" si="34"/>
        <v>-0.9949576174698795</v>
      </c>
    </row>
    <row r="423" spans="1:18" ht="12.75">
      <c r="A423" s="40" t="s">
        <v>455</v>
      </c>
      <c r="B423" s="12">
        <v>1859</v>
      </c>
      <c r="C423" s="41">
        <v>0.006266533</v>
      </c>
      <c r="D423" s="41">
        <v>4E-05</v>
      </c>
      <c r="E423" s="42">
        <v>0.0002185503</v>
      </c>
      <c r="F423" s="42">
        <v>1.68E-06</v>
      </c>
      <c r="G423" s="42">
        <v>0.281711</v>
      </c>
      <c r="H423" s="42">
        <v>2.1E-05</v>
      </c>
      <c r="I423" s="31">
        <f t="shared" si="25"/>
        <v>0.2817032899009916</v>
      </c>
      <c r="J423" s="32">
        <f t="shared" si="26"/>
        <v>-37.52139532909982</v>
      </c>
      <c r="K423" s="31">
        <f t="shared" si="27"/>
        <v>0.7426477869088046</v>
      </c>
      <c r="L423" s="33">
        <f t="shared" si="28"/>
        <v>3.6861367591201066</v>
      </c>
      <c r="M423" s="33">
        <f t="shared" si="29"/>
        <v>0.7457400132571124</v>
      </c>
      <c r="N423" s="35">
        <f t="shared" si="30"/>
        <v>2116.570602408039</v>
      </c>
      <c r="O423" s="34">
        <f t="shared" si="31"/>
        <v>2455.477270615555</v>
      </c>
      <c r="P423" s="35">
        <f t="shared" si="32"/>
        <v>28.3253738098756</v>
      </c>
      <c r="Q423" s="34">
        <f t="shared" si="33"/>
        <v>2279.2761245568736</v>
      </c>
      <c r="R423" s="33">
        <f t="shared" si="34"/>
        <v>-0.9934171596385543</v>
      </c>
    </row>
    <row r="424" spans="1:18" ht="12.75">
      <c r="A424" s="40" t="s">
        <v>456</v>
      </c>
      <c r="B424" s="12">
        <v>1879</v>
      </c>
      <c r="C424" s="41">
        <v>0.004030372</v>
      </c>
      <c r="D424" s="41">
        <v>5.96E-05</v>
      </c>
      <c r="E424" s="42">
        <v>0.0001411791</v>
      </c>
      <c r="F424" s="42">
        <v>1.95E-06</v>
      </c>
      <c r="G424" s="42">
        <v>0.2816898</v>
      </c>
      <c r="H424" s="42">
        <v>1.87E-05</v>
      </c>
      <c r="I424" s="31">
        <f t="shared" si="25"/>
        <v>0.28168476490332134</v>
      </c>
      <c r="J424" s="32">
        <f t="shared" si="26"/>
        <v>-38.27111595207544</v>
      </c>
      <c r="K424" s="31">
        <f t="shared" si="27"/>
        <v>0.6613101721519854</v>
      </c>
      <c r="L424" s="33">
        <f t="shared" si="28"/>
        <v>3.484413676049236</v>
      </c>
      <c r="M424" s="33">
        <f t="shared" si="29"/>
        <v>0.6640939997204498</v>
      </c>
      <c r="N424" s="35">
        <f t="shared" si="30"/>
        <v>2140.897950543762</v>
      </c>
      <c r="O424" s="34">
        <f t="shared" si="31"/>
        <v>2486.7275056974395</v>
      </c>
      <c r="P424" s="35">
        <f t="shared" si="32"/>
        <v>25.159888330922968</v>
      </c>
      <c r="Q424" s="34">
        <f t="shared" si="33"/>
        <v>2307.2030069939674</v>
      </c>
      <c r="R424" s="33">
        <f t="shared" si="34"/>
        <v>-0.9957476174698795</v>
      </c>
    </row>
    <row r="425" spans="1:18" ht="12.75">
      <c r="A425" s="40" t="s">
        <v>457</v>
      </c>
      <c r="B425" s="12">
        <v>1891</v>
      </c>
      <c r="C425" s="41">
        <v>0.006442626</v>
      </c>
      <c r="D425" s="41">
        <v>6.25E-05</v>
      </c>
      <c r="E425" s="42">
        <v>0.0002308928</v>
      </c>
      <c r="F425" s="42">
        <v>1.6E-06</v>
      </c>
      <c r="G425" s="42">
        <v>0.2817933</v>
      </c>
      <c r="H425" s="42">
        <v>2.56E-05</v>
      </c>
      <c r="I425" s="31">
        <f t="shared" si="25"/>
        <v>0.28178501177702414</v>
      </c>
      <c r="J425" s="32">
        <f t="shared" si="26"/>
        <v>-34.61092328801985</v>
      </c>
      <c r="K425" s="31">
        <f t="shared" si="27"/>
        <v>0.9053230164235444</v>
      </c>
      <c r="L425" s="33">
        <f t="shared" si="28"/>
        <v>7.318172200505568</v>
      </c>
      <c r="M425" s="33">
        <f t="shared" si="29"/>
        <v>0.9091589074139428</v>
      </c>
      <c r="N425" s="35">
        <f t="shared" si="30"/>
        <v>2006.1128324170083</v>
      </c>
      <c r="O425" s="34">
        <f t="shared" si="31"/>
        <v>2157.4900080382686</v>
      </c>
      <c r="P425" s="35">
        <f t="shared" si="32"/>
        <v>34.61448301546852</v>
      </c>
      <c r="Q425" s="34">
        <f t="shared" si="33"/>
        <v>2078.76807320063</v>
      </c>
      <c r="R425" s="33">
        <f t="shared" si="34"/>
        <v>-0.9930453975903615</v>
      </c>
    </row>
    <row r="426" spans="1:18" ht="12.75">
      <c r="A426" s="43" t="s">
        <v>458</v>
      </c>
      <c r="B426" s="44">
        <v>1839</v>
      </c>
      <c r="C426" s="45">
        <v>0.003620882</v>
      </c>
      <c r="D426" s="45">
        <v>5.06E-05</v>
      </c>
      <c r="E426" s="46">
        <v>0.0001239581</v>
      </c>
      <c r="F426" s="46">
        <v>1.68E-06</v>
      </c>
      <c r="G426" s="46">
        <v>0.2817424</v>
      </c>
      <c r="H426" s="46">
        <v>1.96E-05</v>
      </c>
      <c r="I426" s="47">
        <f t="shared" si="25"/>
        <v>0.2817380748184976</v>
      </c>
      <c r="J426" s="48">
        <f t="shared" si="26"/>
        <v>-36.41096006676836</v>
      </c>
      <c r="K426" s="47">
        <f t="shared" si="27"/>
        <v>0.6931379344488064</v>
      </c>
      <c r="L426" s="49">
        <f t="shared" si="28"/>
        <v>4.465633164258964</v>
      </c>
      <c r="M426" s="49">
        <f t="shared" si="29"/>
        <v>0.6959922964622223</v>
      </c>
      <c r="N426" s="50">
        <f t="shared" si="30"/>
        <v>2069.1835923298163</v>
      </c>
      <c r="O426" s="51">
        <f t="shared" si="31"/>
        <v>2373.3755770047965</v>
      </c>
      <c r="P426" s="50">
        <f t="shared" si="32"/>
        <v>26.394547385200212</v>
      </c>
      <c r="Q426" s="51">
        <f t="shared" si="33"/>
        <v>2215.519454512744</v>
      </c>
      <c r="R426" s="49">
        <f t="shared" si="34"/>
        <v>-0.9962663222891567</v>
      </c>
    </row>
    <row r="427" spans="36:53" ht="12.75"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</row>
    <row r="428" spans="36:53" ht="12.75"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</row>
    <row r="429" spans="36:53" ht="12.75"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</row>
    <row r="430" spans="36:53" ht="12.75"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</row>
    <row r="431" spans="36:53" ht="12.75"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</row>
    <row r="432" spans="36:53" ht="12.75"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</row>
    <row r="433" spans="36:53" ht="12.75"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</row>
    <row r="434" spans="36:53" ht="12.75"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</row>
    <row r="435" spans="36:53" ht="12.75"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</row>
    <row r="436" spans="36:53" ht="12.75"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</row>
    <row r="437" spans="36:53" ht="12.75"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</row>
    <row r="438" spans="36:53" ht="12.75"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</row>
    <row r="439" spans="36:53" ht="12.75"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</row>
    <row r="440" spans="36:53" ht="12.75"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</row>
    <row r="441" spans="36:53" ht="12.75"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</row>
    <row r="442" spans="36:53" ht="12.75"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</row>
    <row r="443" spans="36:53" ht="12.75"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</row>
    <row r="444" spans="36:53" ht="12.75"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</row>
    <row r="445" spans="36:53" ht="12.75"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</row>
    <row r="446" spans="36:53" ht="12.75"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</row>
    <row r="447" spans="36:53" ht="12.75"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</row>
    <row r="448" spans="36:53" ht="12.75"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</row>
    <row r="449" spans="36:53" ht="12.75"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</row>
    <row r="450" spans="36:53" ht="12.75"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</row>
    <row r="451" spans="36:53" ht="12.75"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</row>
    <row r="452" spans="36:53" ht="12.75"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</row>
    <row r="453" spans="36:53" ht="12.75"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</row>
    <row r="454" spans="36:53" ht="12.75"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</row>
    <row r="455" spans="36:53" ht="12.75"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</row>
    <row r="456" spans="36:53" ht="12.75"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</row>
    <row r="457" spans="36:53" ht="12.75"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</row>
    <row r="458" spans="36:53" ht="12.75"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</row>
    <row r="459" spans="36:53" ht="12.75"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</row>
    <row r="460" spans="36:53" ht="12.75"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</row>
    <row r="461" spans="36:53" ht="12.75"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</row>
    <row r="462" spans="36:53" ht="12.75"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</row>
    <row r="463" spans="36:53" ht="12.75"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</row>
    <row r="464" spans="36:53" ht="12.75"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</row>
    <row r="465" spans="36:53" ht="12.75"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</row>
    <row r="466" spans="36:53" ht="12.75"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</row>
    <row r="467" spans="36:53" ht="12.75"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</row>
    <row r="468" spans="36:53" ht="12.75"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</row>
    <row r="469" spans="36:53" ht="12.75"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</row>
    <row r="470" spans="36:53" ht="12.75"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</row>
    <row r="471" spans="36:53" ht="12.75"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</row>
    <row r="472" spans="36:53" ht="12.75"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</row>
    <row r="473" spans="36:53" ht="12.75"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</row>
    <row r="474" spans="36:53" ht="12.75"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</row>
    <row r="475" spans="36:53" ht="12.75"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</row>
    <row r="476" spans="36:53" ht="12.75"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</row>
    <row r="477" spans="36:53" ht="12.75"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</row>
    <row r="478" spans="36:53" ht="12.75"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</row>
    <row r="479" spans="36:53" ht="12.75"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</row>
    <row r="480" spans="36:53" ht="12.75"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</row>
    <row r="481" spans="36:53" ht="12.75"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</row>
    <row r="482" spans="36:53" ht="12.75"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</row>
    <row r="483" spans="36:53" ht="12.75"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</row>
    <row r="484" spans="36:53" ht="12.75"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</row>
    <row r="485" spans="36:53" ht="12.75"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</row>
    <row r="486" spans="36:53" ht="12.75"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</row>
    <row r="487" spans="36:53" ht="12.75"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</row>
    <row r="488" spans="36:53" ht="12.75"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</row>
    <row r="489" spans="36:53" ht="12.75"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</row>
    <row r="490" spans="36:53" ht="12.75"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</row>
    <row r="491" spans="36:53" ht="12.75"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</row>
    <row r="492" spans="36:53" ht="12.75"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</row>
    <row r="493" spans="36:53" ht="12.75"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</row>
    <row r="494" spans="36:53" ht="12.75"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</row>
    <row r="495" spans="36:53" ht="12.75"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</row>
    <row r="496" spans="36:53" ht="12.75"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</row>
    <row r="497" spans="36:53" ht="12.75"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</row>
    <row r="498" spans="36:53" ht="12.75"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</row>
    <row r="499" spans="36:53" ht="12.75"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</row>
    <row r="500" spans="36:53" ht="12.75"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</row>
    <row r="501" spans="36:53" ht="12.75"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</row>
    <row r="502" spans="36:53" ht="12.75"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</row>
    <row r="503" spans="36:53" ht="12.75"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</row>
    <row r="504" spans="36:53" ht="12.75"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</row>
    <row r="505" spans="36:53" ht="12.75"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</row>
    <row r="506" spans="36:53" ht="12.75"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</row>
    <row r="507" spans="36:53" ht="12.75"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</row>
    <row r="508" spans="36:53" ht="12.75"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</row>
    <row r="509" spans="36:53" ht="12.75"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</row>
    <row r="510" spans="36:53" ht="12.75"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</row>
    <row r="511" spans="36:53" ht="12.75"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</row>
    <row r="512" spans="36:53" ht="12.75"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</row>
    <row r="513" spans="36:53" ht="12.75"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</row>
    <row r="514" spans="36:53" ht="12.75"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</row>
    <row r="515" spans="36:53" ht="12.75"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</row>
    <row r="516" spans="36:53" ht="12.75"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</row>
    <row r="517" spans="36:53" ht="12.75"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</row>
    <row r="518" spans="36:53" ht="12.75"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</row>
    <row r="519" spans="36:53" ht="12.75"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</row>
    <row r="520" spans="36:53" ht="12.75"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</row>
    <row r="521" spans="36:53" ht="12.75"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</row>
    <row r="522" spans="36:53" ht="12.75"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</row>
    <row r="523" spans="36:53" ht="12.75"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</row>
    <row r="524" spans="36:53" ht="12.75"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</row>
    <row r="525" spans="36:53" ht="12.75"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</row>
    <row r="526" spans="36:53" ht="12.75"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</row>
    <row r="527" spans="36:53" ht="12.75"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</row>
    <row r="528" spans="36:53" ht="12.75"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</row>
    <row r="529" spans="36:53" ht="12.75"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</row>
    <row r="530" spans="36:53" ht="12.75"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</row>
    <row r="531" spans="36:53" ht="12.75"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</row>
    <row r="532" spans="36:53" ht="12.75"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</row>
    <row r="533" spans="36:53" ht="12.75"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</row>
    <row r="534" spans="36:53" ht="12.75"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</row>
    <row r="535" spans="36:53" ht="12.75"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</row>
    <row r="536" spans="36:53" ht="12.75"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</row>
    <row r="537" spans="36:53" ht="12.75"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</row>
    <row r="538" spans="36:53" ht="12.75"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</row>
    <row r="539" spans="36:53" ht="12.75"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</row>
    <row r="540" spans="36:53" ht="12.75"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</row>
    <row r="541" spans="36:53" ht="12.75"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</row>
    <row r="542" spans="36:53" ht="12.75"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</row>
    <row r="543" spans="36:53" ht="12.75"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</row>
    <row r="544" spans="36:53" ht="12.75"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</row>
    <row r="545" spans="36:53" ht="12.75"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</row>
    <row r="546" spans="36:53" ht="12.75"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</row>
    <row r="547" spans="36:53" ht="12.75"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</row>
    <row r="548" spans="36:53" ht="12.75"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</row>
    <row r="549" spans="36:53" ht="12.75"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</row>
    <row r="550" spans="36:53" ht="12.75"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</row>
    <row r="551" spans="36:53" ht="12.75"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</row>
    <row r="552" spans="36:53" ht="12.75"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</row>
  </sheetData>
  <sheetProtection/>
  <mergeCells count="28">
    <mergeCell ref="B2:AT2"/>
    <mergeCell ref="AV2:BE2"/>
    <mergeCell ref="A1:BE1"/>
    <mergeCell ref="A82:S82"/>
    <mergeCell ref="M83:M84"/>
    <mergeCell ref="N83:S83"/>
    <mergeCell ref="A85:S85"/>
    <mergeCell ref="A105:S105"/>
    <mergeCell ref="A83:A84"/>
    <mergeCell ref="B83:D83"/>
    <mergeCell ref="E83:E84"/>
    <mergeCell ref="F83:L83"/>
    <mergeCell ref="A222:S222"/>
    <mergeCell ref="A248:S248"/>
    <mergeCell ref="A281:R281"/>
    <mergeCell ref="A283:R283"/>
    <mergeCell ref="A124:S124"/>
    <mergeCell ref="A150:S150"/>
    <mergeCell ref="A178:S178"/>
    <mergeCell ref="A201:S201"/>
    <mergeCell ref="A363:R363"/>
    <mergeCell ref="A379:R379"/>
    <mergeCell ref="A395:R395"/>
    <mergeCell ref="A411:R411"/>
    <mergeCell ref="A299:R299"/>
    <mergeCell ref="A315:R315"/>
    <mergeCell ref="A330:R330"/>
    <mergeCell ref="A345:R34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7"/>
  <sheetViews>
    <sheetView zoomScalePageLayoutView="0" workbookViewId="0" topLeftCell="A1">
      <selection activeCell="A1" sqref="A1:S1"/>
    </sheetView>
  </sheetViews>
  <sheetFormatPr defaultColWidth="9.00390625" defaultRowHeight="14.25"/>
  <cols>
    <col min="1" max="4" width="9.00390625" style="21" customWidth="1"/>
    <col min="5" max="5" width="7.00390625" style="21" customWidth="1"/>
    <col min="6" max="12" width="9.00390625" style="21" customWidth="1"/>
    <col min="13" max="13" width="6.875" style="21" customWidth="1"/>
    <col min="14" max="16384" width="9.00390625" style="21" customWidth="1"/>
  </cols>
  <sheetData>
    <row r="1" spans="1:19" ht="15.75">
      <c r="A1" s="72" t="s">
        <v>497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5.75">
      <c r="A2" s="67" t="s">
        <v>121</v>
      </c>
      <c r="B2" s="69" t="s">
        <v>122</v>
      </c>
      <c r="C2" s="69"/>
      <c r="D2" s="69"/>
      <c r="E2" s="67"/>
      <c r="F2" s="68" t="s">
        <v>123</v>
      </c>
      <c r="G2" s="68"/>
      <c r="H2" s="68"/>
      <c r="I2" s="68"/>
      <c r="J2" s="68"/>
      <c r="K2" s="68"/>
      <c r="L2" s="68"/>
      <c r="M2" s="67"/>
      <c r="N2" s="73" t="s">
        <v>124</v>
      </c>
      <c r="O2" s="73"/>
      <c r="P2" s="73"/>
      <c r="Q2" s="73"/>
      <c r="R2" s="73"/>
      <c r="S2" s="73"/>
    </row>
    <row r="3" spans="1:19" ht="15.75">
      <c r="A3" s="68"/>
      <c r="B3" s="1" t="s">
        <v>87</v>
      </c>
      <c r="C3" s="1" t="s">
        <v>88</v>
      </c>
      <c r="D3" s="1" t="s">
        <v>85</v>
      </c>
      <c r="E3" s="68"/>
      <c r="F3" s="2" t="s">
        <v>125</v>
      </c>
      <c r="G3" s="3" t="s">
        <v>126</v>
      </c>
      <c r="H3" s="4" t="s">
        <v>127</v>
      </c>
      <c r="I3" s="3" t="s">
        <v>128</v>
      </c>
      <c r="J3" s="4" t="s">
        <v>127</v>
      </c>
      <c r="K3" s="5" t="s">
        <v>129</v>
      </c>
      <c r="L3" s="4" t="s">
        <v>127</v>
      </c>
      <c r="M3" s="68"/>
      <c r="N3" s="6" t="s">
        <v>126</v>
      </c>
      <c r="O3" s="7" t="s">
        <v>127</v>
      </c>
      <c r="P3" s="6" t="s">
        <v>128</v>
      </c>
      <c r="Q3" s="7" t="s">
        <v>127</v>
      </c>
      <c r="R3" s="6" t="s">
        <v>129</v>
      </c>
      <c r="S3" s="7" t="s">
        <v>127</v>
      </c>
    </row>
    <row r="4" spans="1:19" ht="15.75">
      <c r="A4" s="64" t="s">
        <v>130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ht="15.75">
      <c r="A5" s="8" t="s">
        <v>131</v>
      </c>
      <c r="B5" s="9">
        <v>99.98</v>
      </c>
      <c r="C5" s="9">
        <v>233.6</v>
      </c>
      <c r="D5" s="9">
        <v>157.91632</v>
      </c>
      <c r="E5" s="10"/>
      <c r="F5" s="11">
        <f>B5/C5</f>
        <v>0.42799657534246577</v>
      </c>
      <c r="G5" s="12">
        <v>0.13613</v>
      </c>
      <c r="H5" s="12">
        <v>0.00255</v>
      </c>
      <c r="I5" s="12">
        <v>7.65437</v>
      </c>
      <c r="J5" s="12">
        <v>0.14016</v>
      </c>
      <c r="K5" s="12">
        <v>0.40774</v>
      </c>
      <c r="L5" s="12">
        <v>0.00436</v>
      </c>
      <c r="M5" s="10"/>
      <c r="N5" s="12">
        <v>2179</v>
      </c>
      <c r="O5" s="12">
        <v>18</v>
      </c>
      <c r="P5" s="12">
        <v>2191</v>
      </c>
      <c r="Q5" s="12">
        <v>16</v>
      </c>
      <c r="R5" s="12">
        <v>2205</v>
      </c>
      <c r="S5" s="12">
        <v>20</v>
      </c>
    </row>
    <row r="6" spans="1:19" ht="15.75">
      <c r="A6" s="8" t="s">
        <v>132</v>
      </c>
      <c r="B6" s="9">
        <v>84.52</v>
      </c>
      <c r="C6" s="9">
        <v>177.93</v>
      </c>
      <c r="D6" s="9">
        <v>123.6432</v>
      </c>
      <c r="E6" s="10"/>
      <c r="F6" s="11">
        <f>B6/C6</f>
        <v>0.4750182656100713</v>
      </c>
      <c r="G6" s="12">
        <v>0.14067</v>
      </c>
      <c r="H6" s="12">
        <v>0.00263</v>
      </c>
      <c r="I6" s="12">
        <v>8.03951</v>
      </c>
      <c r="J6" s="12">
        <v>0.14735</v>
      </c>
      <c r="K6" s="12">
        <v>0.41443</v>
      </c>
      <c r="L6" s="12">
        <v>0.00443</v>
      </c>
      <c r="M6" s="10"/>
      <c r="N6" s="12">
        <v>2235</v>
      </c>
      <c r="O6" s="12">
        <v>17</v>
      </c>
      <c r="P6" s="12">
        <v>2235</v>
      </c>
      <c r="Q6" s="12">
        <v>17</v>
      </c>
      <c r="R6" s="12">
        <v>2235</v>
      </c>
      <c r="S6" s="12">
        <v>20</v>
      </c>
    </row>
    <row r="7" spans="1:19" ht="15.75">
      <c r="A7" s="8" t="s">
        <v>133</v>
      </c>
      <c r="B7" s="9">
        <v>150.38</v>
      </c>
      <c r="C7" s="9">
        <v>337.73</v>
      </c>
      <c r="D7" s="9">
        <v>227.46046</v>
      </c>
      <c r="E7" s="10"/>
      <c r="F7" s="11">
        <f aca="true" t="shared" si="0" ref="F7:F21">B7/C7</f>
        <v>0.44526692920380184</v>
      </c>
      <c r="G7" s="12">
        <v>0.13637</v>
      </c>
      <c r="H7" s="12">
        <v>0.00252</v>
      </c>
      <c r="I7" s="12">
        <v>7.58589</v>
      </c>
      <c r="J7" s="12">
        <v>0.13749</v>
      </c>
      <c r="K7" s="12">
        <v>0.40336</v>
      </c>
      <c r="L7" s="12">
        <v>0.00428</v>
      </c>
      <c r="M7" s="10"/>
      <c r="N7" s="12">
        <v>2182</v>
      </c>
      <c r="O7" s="12">
        <v>17</v>
      </c>
      <c r="P7" s="12">
        <v>2183</v>
      </c>
      <c r="Q7" s="12">
        <v>16</v>
      </c>
      <c r="R7" s="12">
        <v>2184</v>
      </c>
      <c r="S7" s="12">
        <v>20</v>
      </c>
    </row>
    <row r="8" spans="1:19" ht="15.75">
      <c r="A8" s="8" t="s">
        <v>134</v>
      </c>
      <c r="B8" s="9">
        <v>389.47</v>
      </c>
      <c r="C8" s="9">
        <v>1080.79</v>
      </c>
      <c r="D8" s="9">
        <v>667.12176</v>
      </c>
      <c r="E8" s="10"/>
      <c r="F8" s="11">
        <f t="shared" si="0"/>
        <v>0.3603567760619547</v>
      </c>
      <c r="G8" s="12">
        <v>0.13207</v>
      </c>
      <c r="H8" s="12">
        <v>0.00304</v>
      </c>
      <c r="I8" s="12">
        <v>6.74475</v>
      </c>
      <c r="J8" s="12">
        <v>0.13704</v>
      </c>
      <c r="K8" s="12">
        <v>0.37039</v>
      </c>
      <c r="L8" s="12">
        <v>0.00399</v>
      </c>
      <c r="M8" s="10"/>
      <c r="N8" s="12">
        <v>2126</v>
      </c>
      <c r="O8" s="12">
        <v>41</v>
      </c>
      <c r="P8" s="12">
        <v>2079</v>
      </c>
      <c r="Q8" s="12">
        <v>18</v>
      </c>
      <c r="R8" s="12">
        <v>2031</v>
      </c>
      <c r="S8" s="12">
        <v>19</v>
      </c>
    </row>
    <row r="9" spans="1:19" ht="15.75">
      <c r="A9" s="8" t="s">
        <v>135</v>
      </c>
      <c r="B9" s="9">
        <v>161.33</v>
      </c>
      <c r="C9" s="9">
        <v>259.68</v>
      </c>
      <c r="D9" s="9">
        <v>178.69021</v>
      </c>
      <c r="E9" s="10"/>
      <c r="F9" s="11">
        <f t="shared" si="0"/>
        <v>0.6212646333949476</v>
      </c>
      <c r="G9" s="12">
        <v>0.13577</v>
      </c>
      <c r="H9" s="12">
        <v>0.00258</v>
      </c>
      <c r="I9" s="12">
        <v>7.58981</v>
      </c>
      <c r="J9" s="12">
        <v>0.14105</v>
      </c>
      <c r="K9" s="12">
        <v>0.40538</v>
      </c>
      <c r="L9" s="12">
        <v>0.00434</v>
      </c>
      <c r="M9" s="10"/>
      <c r="N9" s="12">
        <v>2174</v>
      </c>
      <c r="O9" s="12">
        <v>18</v>
      </c>
      <c r="P9" s="12">
        <v>2184</v>
      </c>
      <c r="Q9" s="12">
        <v>17</v>
      </c>
      <c r="R9" s="12">
        <v>2194</v>
      </c>
      <c r="S9" s="12">
        <v>20</v>
      </c>
    </row>
    <row r="10" spans="1:19" ht="15.75">
      <c r="A10" s="8" t="s">
        <v>136</v>
      </c>
      <c r="B10" s="9">
        <v>159.01</v>
      </c>
      <c r="C10" s="9">
        <v>360.21</v>
      </c>
      <c r="D10" s="9">
        <v>242.87095</v>
      </c>
      <c r="E10" s="10"/>
      <c r="F10" s="11">
        <f t="shared" si="0"/>
        <v>0.44143693956303265</v>
      </c>
      <c r="G10" s="12">
        <v>0.13167</v>
      </c>
      <c r="H10" s="12">
        <v>0.00245</v>
      </c>
      <c r="I10" s="12">
        <v>7.18126</v>
      </c>
      <c r="J10" s="12">
        <v>0.13102</v>
      </c>
      <c r="K10" s="12">
        <v>0.3955</v>
      </c>
      <c r="L10" s="12">
        <v>0.00419</v>
      </c>
      <c r="M10" s="10"/>
      <c r="N10" s="12">
        <v>2120</v>
      </c>
      <c r="O10" s="12">
        <v>18</v>
      </c>
      <c r="P10" s="12">
        <v>2134</v>
      </c>
      <c r="Q10" s="12">
        <v>16</v>
      </c>
      <c r="R10" s="12">
        <v>2148</v>
      </c>
      <c r="S10" s="12">
        <v>19</v>
      </c>
    </row>
    <row r="11" spans="1:19" ht="15.75">
      <c r="A11" s="8" t="s">
        <v>137</v>
      </c>
      <c r="B11" s="9">
        <v>105.16</v>
      </c>
      <c r="C11" s="9">
        <v>227.67</v>
      </c>
      <c r="D11" s="9">
        <v>160.55181</v>
      </c>
      <c r="E11" s="10"/>
      <c r="F11" s="11">
        <f t="shared" si="0"/>
        <v>0.4618966047349234</v>
      </c>
      <c r="G11" s="12">
        <v>0.14095</v>
      </c>
      <c r="H11" s="12">
        <v>0.00268</v>
      </c>
      <c r="I11" s="12">
        <v>8.10446</v>
      </c>
      <c r="J11" s="12">
        <v>0.15074</v>
      </c>
      <c r="K11" s="12">
        <v>0.41695</v>
      </c>
      <c r="L11" s="12">
        <v>0.00445</v>
      </c>
      <c r="M11" s="10"/>
      <c r="N11" s="12">
        <v>2239</v>
      </c>
      <c r="O11" s="12">
        <v>18</v>
      </c>
      <c r="P11" s="12">
        <v>2243</v>
      </c>
      <c r="Q11" s="12">
        <v>17</v>
      </c>
      <c r="R11" s="12">
        <v>2247</v>
      </c>
      <c r="S11" s="12">
        <v>20</v>
      </c>
    </row>
    <row r="12" spans="1:19" ht="15.75">
      <c r="A12" s="8" t="s">
        <v>138</v>
      </c>
      <c r="B12" s="9">
        <v>336.28</v>
      </c>
      <c r="C12" s="9">
        <v>1182.05</v>
      </c>
      <c r="D12" s="9">
        <v>643.17195</v>
      </c>
      <c r="E12" s="10"/>
      <c r="F12" s="11">
        <f t="shared" si="0"/>
        <v>0.2844888118099911</v>
      </c>
      <c r="G12" s="12">
        <v>0.10888</v>
      </c>
      <c r="H12" s="12">
        <v>0.00281</v>
      </c>
      <c r="I12" s="12">
        <v>4.73774</v>
      </c>
      <c r="J12" s="12">
        <v>0.11074</v>
      </c>
      <c r="K12" s="12">
        <v>0.3156</v>
      </c>
      <c r="L12" s="12">
        <v>0.00342</v>
      </c>
      <c r="M12" s="10"/>
      <c r="N12" s="12">
        <v>1781</v>
      </c>
      <c r="O12" s="12">
        <v>48</v>
      </c>
      <c r="P12" s="12">
        <v>1774</v>
      </c>
      <c r="Q12" s="12">
        <v>20</v>
      </c>
      <c r="R12" s="12">
        <v>1768</v>
      </c>
      <c r="S12" s="12">
        <v>17</v>
      </c>
    </row>
    <row r="13" spans="1:19" ht="15.75">
      <c r="A13" s="8" t="s">
        <v>139</v>
      </c>
      <c r="B13" s="9">
        <v>90.64</v>
      </c>
      <c r="C13" s="9">
        <v>351.97</v>
      </c>
      <c r="D13" s="9">
        <v>234.03298</v>
      </c>
      <c r="E13" s="10"/>
      <c r="F13" s="11">
        <f t="shared" si="0"/>
        <v>0.25752194789328636</v>
      </c>
      <c r="G13" s="12">
        <v>0.13561</v>
      </c>
      <c r="H13" s="12">
        <v>0.00261</v>
      </c>
      <c r="I13" s="12">
        <v>7.55092</v>
      </c>
      <c r="J13" s="12">
        <v>0.14216</v>
      </c>
      <c r="K13" s="12">
        <v>0.40377</v>
      </c>
      <c r="L13" s="12">
        <v>0.00431</v>
      </c>
      <c r="M13" s="10"/>
      <c r="N13" s="12">
        <v>2172</v>
      </c>
      <c r="O13" s="12">
        <v>18</v>
      </c>
      <c r="P13" s="12">
        <v>2179</v>
      </c>
      <c r="Q13" s="12">
        <v>17</v>
      </c>
      <c r="R13" s="12">
        <v>2186</v>
      </c>
      <c r="S13" s="12">
        <v>20</v>
      </c>
    </row>
    <row r="14" spans="1:19" ht="15.75">
      <c r="A14" s="8" t="s">
        <v>140</v>
      </c>
      <c r="B14" s="9">
        <v>92.92</v>
      </c>
      <c r="C14" s="9">
        <v>194.87</v>
      </c>
      <c r="D14" s="9">
        <v>131.42281</v>
      </c>
      <c r="E14" s="10"/>
      <c r="F14" s="11">
        <f t="shared" si="0"/>
        <v>0.4768307076512547</v>
      </c>
      <c r="G14" s="12">
        <v>0.13664</v>
      </c>
      <c r="H14" s="12">
        <v>0.00268</v>
      </c>
      <c r="I14" s="12">
        <v>7.56141</v>
      </c>
      <c r="J14" s="12">
        <v>0.14542</v>
      </c>
      <c r="K14" s="12">
        <v>0.40129</v>
      </c>
      <c r="L14" s="12">
        <v>0.00432</v>
      </c>
      <c r="M14" s="10"/>
      <c r="N14" s="12">
        <v>2185</v>
      </c>
      <c r="O14" s="12">
        <v>19</v>
      </c>
      <c r="P14" s="12">
        <v>2180</v>
      </c>
      <c r="Q14" s="12">
        <v>17</v>
      </c>
      <c r="R14" s="12">
        <v>2175</v>
      </c>
      <c r="S14" s="12">
        <v>20</v>
      </c>
    </row>
    <row r="15" spans="1:19" ht="15.75">
      <c r="A15" s="8" t="s">
        <v>141</v>
      </c>
      <c r="B15" s="9">
        <v>248.34</v>
      </c>
      <c r="C15" s="9">
        <v>600.3</v>
      </c>
      <c r="D15" s="9">
        <v>390.98938</v>
      </c>
      <c r="E15" s="10"/>
      <c r="F15" s="11">
        <f t="shared" si="0"/>
        <v>0.4136931534232884</v>
      </c>
      <c r="G15" s="12">
        <v>0.137</v>
      </c>
      <c r="H15" s="12">
        <v>0.00265</v>
      </c>
      <c r="I15" s="12">
        <v>7.35396</v>
      </c>
      <c r="J15" s="12">
        <v>0.1394</v>
      </c>
      <c r="K15" s="12">
        <v>0.38923</v>
      </c>
      <c r="L15" s="12">
        <v>0.00416</v>
      </c>
      <c r="M15" s="10"/>
      <c r="N15" s="12">
        <v>2190</v>
      </c>
      <c r="O15" s="12">
        <v>19</v>
      </c>
      <c r="P15" s="12">
        <v>2155</v>
      </c>
      <c r="Q15" s="12">
        <v>17</v>
      </c>
      <c r="R15" s="12">
        <v>2119</v>
      </c>
      <c r="S15" s="12">
        <v>19</v>
      </c>
    </row>
    <row r="16" spans="1:19" ht="15.75">
      <c r="A16" s="8" t="s">
        <v>142</v>
      </c>
      <c r="B16" s="9">
        <v>114.09</v>
      </c>
      <c r="C16" s="9">
        <v>202.72</v>
      </c>
      <c r="D16" s="9">
        <v>139.39263</v>
      </c>
      <c r="E16" s="10"/>
      <c r="F16" s="11">
        <f t="shared" si="0"/>
        <v>0.5627959747434885</v>
      </c>
      <c r="G16" s="12">
        <v>0.1376</v>
      </c>
      <c r="H16" s="12">
        <v>0.00274</v>
      </c>
      <c r="I16" s="12">
        <v>7.71205</v>
      </c>
      <c r="J16" s="12">
        <v>0.15052</v>
      </c>
      <c r="K16" s="12">
        <v>0.40643</v>
      </c>
      <c r="L16" s="12">
        <v>0.00441</v>
      </c>
      <c r="M16" s="10"/>
      <c r="N16" s="12">
        <v>2197</v>
      </c>
      <c r="O16" s="12">
        <v>19</v>
      </c>
      <c r="P16" s="12">
        <v>2198</v>
      </c>
      <c r="Q16" s="12">
        <v>18</v>
      </c>
      <c r="R16" s="12">
        <v>2199</v>
      </c>
      <c r="S16" s="12">
        <v>20</v>
      </c>
    </row>
    <row r="17" spans="1:19" ht="15.75">
      <c r="A17" s="8" t="s">
        <v>143</v>
      </c>
      <c r="B17" s="9">
        <v>186.41</v>
      </c>
      <c r="C17" s="9">
        <v>277</v>
      </c>
      <c r="D17" s="9">
        <v>184.49019</v>
      </c>
      <c r="E17" s="10"/>
      <c r="F17" s="11">
        <f t="shared" si="0"/>
        <v>0.6729602888086642</v>
      </c>
      <c r="G17" s="12">
        <v>0.13688</v>
      </c>
      <c r="H17" s="12">
        <v>0.0027</v>
      </c>
      <c r="I17" s="12">
        <v>7.40919</v>
      </c>
      <c r="J17" s="12">
        <v>0.14312</v>
      </c>
      <c r="K17" s="12">
        <v>0.3925</v>
      </c>
      <c r="L17" s="12">
        <v>0.00423</v>
      </c>
      <c r="M17" s="10"/>
      <c r="N17" s="12">
        <v>2188</v>
      </c>
      <c r="O17" s="12">
        <v>19</v>
      </c>
      <c r="P17" s="12">
        <v>2162</v>
      </c>
      <c r="Q17" s="12">
        <v>17</v>
      </c>
      <c r="R17" s="12">
        <v>2134</v>
      </c>
      <c r="S17" s="12">
        <v>20</v>
      </c>
    </row>
    <row r="18" spans="1:19" ht="15.75">
      <c r="A18" s="8" t="s">
        <v>144</v>
      </c>
      <c r="B18" s="9">
        <v>406.33</v>
      </c>
      <c r="C18" s="9">
        <v>824.42</v>
      </c>
      <c r="D18" s="9">
        <v>508.25712</v>
      </c>
      <c r="E18" s="10"/>
      <c r="F18" s="11">
        <f t="shared" si="0"/>
        <v>0.4928677130588778</v>
      </c>
      <c r="G18" s="12">
        <v>0.13392</v>
      </c>
      <c r="H18" s="12">
        <v>0.00261</v>
      </c>
      <c r="I18" s="12">
        <v>6.90213</v>
      </c>
      <c r="J18" s="12">
        <v>0.13205</v>
      </c>
      <c r="K18" s="12">
        <v>0.37373</v>
      </c>
      <c r="L18" s="12">
        <v>0.004</v>
      </c>
      <c r="M18" s="10"/>
      <c r="N18" s="12">
        <v>2150</v>
      </c>
      <c r="O18" s="12">
        <v>19</v>
      </c>
      <c r="P18" s="12">
        <v>2099</v>
      </c>
      <c r="Q18" s="12">
        <v>17</v>
      </c>
      <c r="R18" s="12">
        <v>2047</v>
      </c>
      <c r="S18" s="12">
        <v>19</v>
      </c>
    </row>
    <row r="19" spans="1:19" ht="15.75">
      <c r="A19" s="8" t="s">
        <v>145</v>
      </c>
      <c r="B19" s="9">
        <v>97.71</v>
      </c>
      <c r="C19" s="9">
        <v>302.82</v>
      </c>
      <c r="D19" s="9">
        <v>202.94417</v>
      </c>
      <c r="E19" s="10"/>
      <c r="F19" s="11">
        <f t="shared" si="0"/>
        <v>0.3226669308500099</v>
      </c>
      <c r="G19" s="12">
        <v>0.1365</v>
      </c>
      <c r="H19" s="12">
        <v>0.0027</v>
      </c>
      <c r="I19" s="12">
        <v>7.60723</v>
      </c>
      <c r="J19" s="12">
        <v>0.14739</v>
      </c>
      <c r="K19" s="12">
        <v>0.40414</v>
      </c>
      <c r="L19" s="12">
        <v>0.00435</v>
      </c>
      <c r="M19" s="10"/>
      <c r="N19" s="12">
        <v>2183</v>
      </c>
      <c r="O19" s="12">
        <v>19</v>
      </c>
      <c r="P19" s="12">
        <v>2186</v>
      </c>
      <c r="Q19" s="12">
        <v>17</v>
      </c>
      <c r="R19" s="12">
        <v>2188</v>
      </c>
      <c r="S19" s="12">
        <v>20</v>
      </c>
    </row>
    <row r="20" spans="1:19" ht="15.75">
      <c r="A20" s="8" t="s">
        <v>146</v>
      </c>
      <c r="B20" s="9">
        <v>40.51</v>
      </c>
      <c r="C20" s="9">
        <v>112.93</v>
      </c>
      <c r="D20" s="9">
        <v>74.41769</v>
      </c>
      <c r="E20" s="10"/>
      <c r="F20" s="11">
        <f t="shared" si="0"/>
        <v>0.3587177897812804</v>
      </c>
      <c r="G20" s="12">
        <v>0.13623</v>
      </c>
      <c r="H20" s="12">
        <v>0.00288</v>
      </c>
      <c r="I20" s="12">
        <v>7.43348</v>
      </c>
      <c r="J20" s="12">
        <v>0.1536</v>
      </c>
      <c r="K20" s="12">
        <v>0.39568</v>
      </c>
      <c r="L20" s="12">
        <v>0.0044</v>
      </c>
      <c r="M20" s="10"/>
      <c r="N20" s="12">
        <v>2180</v>
      </c>
      <c r="O20" s="12">
        <v>21</v>
      </c>
      <c r="P20" s="12">
        <v>2165</v>
      </c>
      <c r="Q20" s="12">
        <v>18</v>
      </c>
      <c r="R20" s="12">
        <v>2149</v>
      </c>
      <c r="S20" s="12">
        <v>20</v>
      </c>
    </row>
    <row r="21" spans="1:19" ht="15.75">
      <c r="A21" s="8" t="s">
        <v>147</v>
      </c>
      <c r="B21" s="9">
        <v>164.97</v>
      </c>
      <c r="C21" s="9">
        <v>313.57</v>
      </c>
      <c r="D21" s="9">
        <v>214.77551</v>
      </c>
      <c r="E21" s="10"/>
      <c r="F21" s="11">
        <f t="shared" si="0"/>
        <v>0.526102624613324</v>
      </c>
      <c r="G21" s="12">
        <v>0.138</v>
      </c>
      <c r="H21" s="12">
        <v>0.00277</v>
      </c>
      <c r="I21" s="12">
        <v>8.11654</v>
      </c>
      <c r="J21" s="12">
        <v>0.15982</v>
      </c>
      <c r="K21" s="12">
        <v>0.42648</v>
      </c>
      <c r="L21" s="12">
        <v>0.00463</v>
      </c>
      <c r="M21" s="10"/>
      <c r="N21" s="12">
        <v>2202</v>
      </c>
      <c r="O21" s="12">
        <v>20</v>
      </c>
      <c r="P21" s="12">
        <v>2244</v>
      </c>
      <c r="Q21" s="12">
        <v>18</v>
      </c>
      <c r="R21" s="12">
        <v>2290</v>
      </c>
      <c r="S21" s="12">
        <v>21</v>
      </c>
    </row>
    <row r="22" spans="1:19" ht="15.75">
      <c r="A22" s="8" t="s">
        <v>148</v>
      </c>
      <c r="B22" s="9">
        <v>77.29</v>
      </c>
      <c r="C22" s="9">
        <v>166.52</v>
      </c>
      <c r="D22" s="9">
        <v>113.00065</v>
      </c>
      <c r="E22" s="10"/>
      <c r="F22" s="11">
        <f>B22/C22</f>
        <v>0.4641484506365602</v>
      </c>
      <c r="G22" s="12">
        <v>0.13823</v>
      </c>
      <c r="H22" s="12">
        <v>0.00281</v>
      </c>
      <c r="I22" s="12">
        <v>7.78695</v>
      </c>
      <c r="J22" s="12">
        <v>0.1552</v>
      </c>
      <c r="K22" s="12">
        <v>0.40848</v>
      </c>
      <c r="L22" s="12">
        <v>0.00446</v>
      </c>
      <c r="M22" s="10"/>
      <c r="N22" s="12">
        <v>2205</v>
      </c>
      <c r="O22" s="12">
        <v>20</v>
      </c>
      <c r="P22" s="12">
        <v>2207</v>
      </c>
      <c r="Q22" s="12">
        <v>18</v>
      </c>
      <c r="R22" s="12">
        <v>2208</v>
      </c>
      <c r="S22" s="12">
        <v>20</v>
      </c>
    </row>
    <row r="23" spans="1:19" ht="15.75">
      <c r="A23" s="8" t="s">
        <v>149</v>
      </c>
      <c r="B23" s="9">
        <v>489.11</v>
      </c>
      <c r="C23" s="9">
        <v>765.94</v>
      </c>
      <c r="D23" s="9">
        <v>492.19299</v>
      </c>
      <c r="E23" s="10"/>
      <c r="F23" s="11">
        <f>B23/C23</f>
        <v>0.6385748230931927</v>
      </c>
      <c r="G23" s="12">
        <v>0.13602</v>
      </c>
      <c r="H23" s="12">
        <v>0.0027</v>
      </c>
      <c r="I23" s="12">
        <v>7.06518</v>
      </c>
      <c r="J23" s="12">
        <v>0.13723</v>
      </c>
      <c r="K23" s="12">
        <v>0.37666</v>
      </c>
      <c r="L23" s="12">
        <v>0.00405</v>
      </c>
      <c r="M23" s="10"/>
      <c r="N23" s="12">
        <v>2177</v>
      </c>
      <c r="O23" s="12">
        <v>19</v>
      </c>
      <c r="P23" s="12">
        <v>2120</v>
      </c>
      <c r="Q23" s="12">
        <v>17</v>
      </c>
      <c r="R23" s="12">
        <v>2061</v>
      </c>
      <c r="S23" s="12">
        <v>19</v>
      </c>
    </row>
    <row r="24" spans="1:19" ht="15.75">
      <c r="A24" s="64" t="s">
        <v>150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5.75">
      <c r="A25" s="8" t="s">
        <v>151</v>
      </c>
      <c r="B25" s="13">
        <v>1058.83</v>
      </c>
      <c r="C25" s="13">
        <v>2671.22</v>
      </c>
      <c r="D25" s="13">
        <v>1201.06975</v>
      </c>
      <c r="E25" s="10"/>
      <c r="F25" s="11">
        <f aca="true" t="shared" si="1" ref="F25:F42">B25/C25</f>
        <v>0.3963844235967086</v>
      </c>
      <c r="G25" s="14">
        <v>0.13854</v>
      </c>
      <c r="H25" s="14">
        <v>0.00242</v>
      </c>
      <c r="I25" s="14">
        <v>7.57013</v>
      </c>
      <c r="J25" s="14">
        <v>0.11471</v>
      </c>
      <c r="K25" s="14">
        <v>0.39631</v>
      </c>
      <c r="L25" s="14">
        <v>0.00346</v>
      </c>
      <c r="M25" s="10"/>
      <c r="N25" s="14">
        <v>2209</v>
      </c>
      <c r="O25" s="14">
        <v>31</v>
      </c>
      <c r="P25" s="14">
        <v>2181</v>
      </c>
      <c r="Q25" s="14">
        <v>14</v>
      </c>
      <c r="R25" s="14">
        <v>2152</v>
      </c>
      <c r="S25" s="14">
        <v>16</v>
      </c>
    </row>
    <row r="26" spans="1:19" ht="15.75">
      <c r="A26" s="8" t="s">
        <v>152</v>
      </c>
      <c r="B26" s="13">
        <v>158.96</v>
      </c>
      <c r="C26" s="13">
        <v>295.14</v>
      </c>
      <c r="D26" s="13">
        <v>138.94087</v>
      </c>
      <c r="E26" s="10"/>
      <c r="F26" s="11">
        <f t="shared" si="1"/>
        <v>0.5385918547130176</v>
      </c>
      <c r="G26" s="14">
        <v>0.13704</v>
      </c>
      <c r="H26" s="14">
        <v>0.00208</v>
      </c>
      <c r="I26" s="14">
        <v>7.6557</v>
      </c>
      <c r="J26" s="14">
        <v>0.10466</v>
      </c>
      <c r="K26" s="14">
        <v>0.40492</v>
      </c>
      <c r="L26" s="14">
        <v>0.0035</v>
      </c>
      <c r="M26" s="10"/>
      <c r="N26" s="14">
        <v>2190</v>
      </c>
      <c r="O26" s="14">
        <v>12</v>
      </c>
      <c r="P26" s="14">
        <v>2191</v>
      </c>
      <c r="Q26" s="14">
        <v>12</v>
      </c>
      <c r="R26" s="14">
        <v>2192</v>
      </c>
      <c r="S26" s="14">
        <v>16</v>
      </c>
    </row>
    <row r="27" spans="1:19" ht="15.75">
      <c r="A27" s="8" t="s">
        <v>153</v>
      </c>
      <c r="B27" s="13">
        <v>287.4</v>
      </c>
      <c r="C27" s="13">
        <v>522.64</v>
      </c>
      <c r="D27" s="13">
        <v>247.05766</v>
      </c>
      <c r="E27" s="10"/>
      <c r="F27" s="11">
        <f t="shared" si="1"/>
        <v>0.5499005051278126</v>
      </c>
      <c r="G27" s="14">
        <v>0.13747</v>
      </c>
      <c r="H27" s="14">
        <v>0.00207</v>
      </c>
      <c r="I27" s="14">
        <v>7.70143</v>
      </c>
      <c r="J27" s="14">
        <v>0.10458</v>
      </c>
      <c r="K27" s="14">
        <v>0.40606</v>
      </c>
      <c r="L27" s="14">
        <v>0.0035</v>
      </c>
      <c r="M27" s="10"/>
      <c r="N27" s="14">
        <v>2196</v>
      </c>
      <c r="O27" s="14">
        <v>12</v>
      </c>
      <c r="P27" s="14">
        <v>2197</v>
      </c>
      <c r="Q27" s="14">
        <v>12</v>
      </c>
      <c r="R27" s="14">
        <v>2197</v>
      </c>
      <c r="S27" s="14">
        <v>16</v>
      </c>
    </row>
    <row r="28" spans="1:19" ht="15.75">
      <c r="A28" s="8" t="s">
        <v>154</v>
      </c>
      <c r="B28" s="13">
        <v>66.79</v>
      </c>
      <c r="C28" s="13">
        <v>159.63</v>
      </c>
      <c r="D28" s="13">
        <v>72.64008999999999</v>
      </c>
      <c r="E28" s="10"/>
      <c r="F28" s="11">
        <f t="shared" si="1"/>
        <v>0.4184050617051933</v>
      </c>
      <c r="G28" s="14">
        <v>0.13632</v>
      </c>
      <c r="H28" s="14">
        <v>0.00211</v>
      </c>
      <c r="I28" s="14">
        <v>7.56974</v>
      </c>
      <c r="J28" s="14">
        <v>0.10563</v>
      </c>
      <c r="K28" s="14">
        <v>0.40249</v>
      </c>
      <c r="L28" s="14">
        <v>0.00351</v>
      </c>
      <c r="M28" s="10"/>
      <c r="N28" s="14">
        <v>2181</v>
      </c>
      <c r="O28" s="14">
        <v>13</v>
      </c>
      <c r="P28" s="14">
        <v>2181</v>
      </c>
      <c r="Q28" s="14">
        <v>13</v>
      </c>
      <c r="R28" s="14">
        <v>2180</v>
      </c>
      <c r="S28" s="14">
        <v>16</v>
      </c>
    </row>
    <row r="29" spans="1:19" ht="15.75">
      <c r="A29" s="8" t="s">
        <v>155</v>
      </c>
      <c r="B29" s="13">
        <v>266.74</v>
      </c>
      <c r="C29" s="13">
        <v>559.08</v>
      </c>
      <c r="D29" s="13">
        <v>263.43137</v>
      </c>
      <c r="E29" s="10"/>
      <c r="F29" s="11">
        <f t="shared" si="1"/>
        <v>0.47710524432997065</v>
      </c>
      <c r="G29" s="14">
        <v>0.13775</v>
      </c>
      <c r="H29" s="14">
        <v>0.00207</v>
      </c>
      <c r="I29" s="14">
        <v>7.81343</v>
      </c>
      <c r="J29" s="14">
        <v>0.10582</v>
      </c>
      <c r="K29" s="14">
        <v>0.41112</v>
      </c>
      <c r="L29" s="14">
        <v>0.00353</v>
      </c>
      <c r="M29" s="10"/>
      <c r="N29" s="14">
        <v>2199</v>
      </c>
      <c r="O29" s="14">
        <v>12</v>
      </c>
      <c r="P29" s="14">
        <v>2210</v>
      </c>
      <c r="Q29" s="14">
        <v>12</v>
      </c>
      <c r="R29" s="14">
        <v>2220</v>
      </c>
      <c r="S29" s="14">
        <v>16</v>
      </c>
    </row>
    <row r="30" spans="1:19" ht="15.75">
      <c r="A30" s="8" t="s">
        <v>156</v>
      </c>
      <c r="B30" s="13">
        <v>73.01</v>
      </c>
      <c r="C30" s="13">
        <v>168.25</v>
      </c>
      <c r="D30" s="13">
        <v>76.73111</v>
      </c>
      <c r="E30" s="10"/>
      <c r="F30" s="11">
        <f t="shared" si="1"/>
        <v>0.43393759286775635</v>
      </c>
      <c r="G30" s="14">
        <v>0.1363</v>
      </c>
      <c r="H30" s="14">
        <v>0.00211</v>
      </c>
      <c r="I30" s="14">
        <v>7.55262</v>
      </c>
      <c r="J30" s="14">
        <v>0.10554</v>
      </c>
      <c r="K30" s="14">
        <v>0.40163</v>
      </c>
      <c r="L30" s="14">
        <v>0.0035</v>
      </c>
      <c r="M30" s="10"/>
      <c r="N30" s="14">
        <v>2181</v>
      </c>
      <c r="O30" s="14">
        <v>13</v>
      </c>
      <c r="P30" s="14">
        <v>2179</v>
      </c>
      <c r="Q30" s="14">
        <v>13</v>
      </c>
      <c r="R30" s="14">
        <v>2177</v>
      </c>
      <c r="S30" s="14">
        <v>16</v>
      </c>
    </row>
    <row r="31" spans="1:19" ht="15.75">
      <c r="A31" s="8" t="s">
        <v>157</v>
      </c>
      <c r="B31" s="13">
        <v>92.02</v>
      </c>
      <c r="C31" s="13">
        <v>181.59</v>
      </c>
      <c r="D31" s="13">
        <v>82.68558999999999</v>
      </c>
      <c r="E31" s="10"/>
      <c r="F31" s="11">
        <f t="shared" si="1"/>
        <v>0.5067459661875654</v>
      </c>
      <c r="G31" s="12">
        <v>0.1334</v>
      </c>
      <c r="H31" s="12">
        <v>0.00207</v>
      </c>
      <c r="I31" s="12">
        <v>7.28609</v>
      </c>
      <c r="J31" s="12">
        <v>0.10184</v>
      </c>
      <c r="K31" s="12">
        <v>0.39587</v>
      </c>
      <c r="L31" s="12">
        <v>0.00344</v>
      </c>
      <c r="M31" s="10"/>
      <c r="N31" s="12">
        <v>2143</v>
      </c>
      <c r="O31" s="12">
        <v>13</v>
      </c>
      <c r="P31" s="12">
        <v>2147</v>
      </c>
      <c r="Q31" s="12">
        <v>12</v>
      </c>
      <c r="R31" s="12">
        <v>2150</v>
      </c>
      <c r="S31" s="12">
        <v>16</v>
      </c>
    </row>
    <row r="32" spans="1:19" ht="15.75">
      <c r="A32" s="8" t="s">
        <v>158</v>
      </c>
      <c r="B32" s="13">
        <v>298.79</v>
      </c>
      <c r="C32" s="13">
        <v>660.5</v>
      </c>
      <c r="D32" s="13">
        <v>304.09267</v>
      </c>
      <c r="E32" s="10"/>
      <c r="F32" s="11">
        <f t="shared" si="1"/>
        <v>0.45236941710825135</v>
      </c>
      <c r="G32" s="14">
        <v>0.1354</v>
      </c>
      <c r="H32" s="14">
        <v>0.00205</v>
      </c>
      <c r="I32" s="14">
        <v>7.57104</v>
      </c>
      <c r="J32" s="14">
        <v>0.10308</v>
      </c>
      <c r="K32" s="14">
        <v>0.40527</v>
      </c>
      <c r="L32" s="14">
        <v>0.00348</v>
      </c>
      <c r="M32" s="10"/>
      <c r="N32" s="14">
        <v>2169</v>
      </c>
      <c r="O32" s="14">
        <v>12</v>
      </c>
      <c r="P32" s="14">
        <v>2181</v>
      </c>
      <c r="Q32" s="14">
        <v>12</v>
      </c>
      <c r="R32" s="14">
        <v>2193</v>
      </c>
      <c r="S32" s="14">
        <v>16</v>
      </c>
    </row>
    <row r="33" spans="1:19" ht="15.75">
      <c r="A33" s="8" t="s">
        <v>159</v>
      </c>
      <c r="B33" s="13">
        <v>105.53</v>
      </c>
      <c r="C33" s="13">
        <v>236.35</v>
      </c>
      <c r="D33" s="13">
        <v>108.64174999999999</v>
      </c>
      <c r="E33" s="10"/>
      <c r="F33" s="11">
        <f t="shared" si="1"/>
        <v>0.4464988364713349</v>
      </c>
      <c r="G33" s="14">
        <v>0.13601</v>
      </c>
      <c r="H33" s="14">
        <v>0.0021</v>
      </c>
      <c r="I33" s="14">
        <v>7.58711</v>
      </c>
      <c r="J33" s="14">
        <v>0.10534</v>
      </c>
      <c r="K33" s="14">
        <v>0.40428</v>
      </c>
      <c r="L33" s="14">
        <v>0.0035</v>
      </c>
      <c r="M33" s="10"/>
      <c r="N33" s="14">
        <v>2177</v>
      </c>
      <c r="O33" s="14">
        <v>13</v>
      </c>
      <c r="P33" s="14">
        <v>2183</v>
      </c>
      <c r="Q33" s="14">
        <v>12</v>
      </c>
      <c r="R33" s="14">
        <v>2189</v>
      </c>
      <c r="S33" s="14">
        <v>16</v>
      </c>
    </row>
    <row r="34" spans="1:19" ht="15.75">
      <c r="A34" s="8" t="s">
        <v>160</v>
      </c>
      <c r="B34" s="13">
        <v>70.83</v>
      </c>
      <c r="C34" s="13">
        <v>170.58</v>
      </c>
      <c r="D34" s="13">
        <v>76.67388</v>
      </c>
      <c r="E34" s="10"/>
      <c r="F34" s="11">
        <f t="shared" si="1"/>
        <v>0.41523039043264154</v>
      </c>
      <c r="G34" s="14">
        <v>0.13463</v>
      </c>
      <c r="H34" s="14">
        <v>0.00211</v>
      </c>
      <c r="I34" s="14">
        <v>7.38772</v>
      </c>
      <c r="J34" s="14">
        <v>0.10443</v>
      </c>
      <c r="K34" s="14">
        <v>0.3977</v>
      </c>
      <c r="L34" s="14">
        <v>0.00347</v>
      </c>
      <c r="M34" s="10"/>
      <c r="N34" s="14">
        <v>2159</v>
      </c>
      <c r="O34" s="14">
        <v>13</v>
      </c>
      <c r="P34" s="14">
        <v>2159</v>
      </c>
      <c r="Q34" s="14">
        <v>13</v>
      </c>
      <c r="R34" s="14">
        <v>2158</v>
      </c>
      <c r="S34" s="14">
        <v>16</v>
      </c>
    </row>
    <row r="35" spans="1:19" ht="15.75">
      <c r="A35" s="8" t="s">
        <v>161</v>
      </c>
      <c r="B35" s="13">
        <v>272.62</v>
      </c>
      <c r="C35" s="13">
        <v>419.36</v>
      </c>
      <c r="D35" s="13">
        <v>202.20311999999998</v>
      </c>
      <c r="E35" s="10"/>
      <c r="F35" s="11">
        <f t="shared" si="1"/>
        <v>0.6500858450972911</v>
      </c>
      <c r="G35" s="14">
        <v>0.13543</v>
      </c>
      <c r="H35" s="14">
        <v>0.00207</v>
      </c>
      <c r="I35" s="14">
        <v>7.55393</v>
      </c>
      <c r="J35" s="14">
        <v>0.10374</v>
      </c>
      <c r="K35" s="14">
        <v>0.40423</v>
      </c>
      <c r="L35" s="14">
        <v>0.00348</v>
      </c>
      <c r="M35" s="10"/>
      <c r="N35" s="14">
        <v>2170</v>
      </c>
      <c r="O35" s="14">
        <v>13</v>
      </c>
      <c r="P35" s="14">
        <v>2179</v>
      </c>
      <c r="Q35" s="14">
        <v>12</v>
      </c>
      <c r="R35" s="14">
        <v>2188</v>
      </c>
      <c r="S35" s="14">
        <v>16</v>
      </c>
    </row>
    <row r="36" spans="1:19" ht="15.75">
      <c r="A36" s="8" t="s">
        <v>162</v>
      </c>
      <c r="B36" s="13">
        <v>177.43</v>
      </c>
      <c r="C36" s="13">
        <v>542</v>
      </c>
      <c r="D36" s="13">
        <v>243.90807999999998</v>
      </c>
      <c r="E36" s="10"/>
      <c r="F36" s="11">
        <f t="shared" si="1"/>
        <v>0.32736162361623616</v>
      </c>
      <c r="G36" s="14">
        <v>0.13415</v>
      </c>
      <c r="H36" s="14">
        <v>0.00206</v>
      </c>
      <c r="I36" s="14">
        <v>7.5277</v>
      </c>
      <c r="J36" s="14">
        <v>0.10399</v>
      </c>
      <c r="K36" s="14">
        <v>0.40667</v>
      </c>
      <c r="L36" s="14">
        <v>0.0035</v>
      </c>
      <c r="M36" s="10"/>
      <c r="N36" s="14">
        <v>2153</v>
      </c>
      <c r="O36" s="14">
        <v>13</v>
      </c>
      <c r="P36" s="14">
        <v>2176</v>
      </c>
      <c r="Q36" s="14">
        <v>12</v>
      </c>
      <c r="R36" s="14">
        <v>2200</v>
      </c>
      <c r="S36" s="14">
        <v>16</v>
      </c>
    </row>
    <row r="37" spans="1:19" ht="15.75">
      <c r="A37" s="8" t="s">
        <v>163</v>
      </c>
      <c r="B37" s="13">
        <v>138.09</v>
      </c>
      <c r="C37" s="13">
        <v>234.61</v>
      </c>
      <c r="D37" s="13">
        <v>109.50034</v>
      </c>
      <c r="E37" s="10"/>
      <c r="F37" s="11">
        <f t="shared" si="1"/>
        <v>0.5885938365798559</v>
      </c>
      <c r="G37" s="14">
        <v>0.13466</v>
      </c>
      <c r="H37" s="14">
        <v>0.0021</v>
      </c>
      <c r="I37" s="14">
        <v>7.39056</v>
      </c>
      <c r="J37" s="14">
        <v>0.10347</v>
      </c>
      <c r="K37" s="14">
        <v>0.39774</v>
      </c>
      <c r="L37" s="14">
        <v>0.00344</v>
      </c>
      <c r="M37" s="10"/>
      <c r="N37" s="14">
        <v>2160</v>
      </c>
      <c r="O37" s="14">
        <v>13</v>
      </c>
      <c r="P37" s="14">
        <v>2160</v>
      </c>
      <c r="Q37" s="14">
        <v>13</v>
      </c>
      <c r="R37" s="14">
        <v>2159</v>
      </c>
      <c r="S37" s="14">
        <v>16</v>
      </c>
    </row>
    <row r="38" spans="1:19" ht="15.75">
      <c r="A38" s="8" t="s">
        <v>164</v>
      </c>
      <c r="B38" s="13">
        <v>75.5</v>
      </c>
      <c r="C38" s="13">
        <v>466.32</v>
      </c>
      <c r="D38" s="13">
        <v>202.76038999999997</v>
      </c>
      <c r="E38" s="10"/>
      <c r="F38" s="11">
        <f t="shared" si="1"/>
        <v>0.16190598730485503</v>
      </c>
      <c r="G38" s="14">
        <v>0.13482</v>
      </c>
      <c r="H38" s="14">
        <v>0.00209</v>
      </c>
      <c r="I38" s="14">
        <v>7.59922</v>
      </c>
      <c r="J38" s="14">
        <v>0.10574</v>
      </c>
      <c r="K38" s="14">
        <v>0.40848</v>
      </c>
      <c r="L38" s="14">
        <v>0.00352</v>
      </c>
      <c r="M38" s="10"/>
      <c r="N38" s="14">
        <v>2162</v>
      </c>
      <c r="O38" s="14">
        <v>13</v>
      </c>
      <c r="P38" s="14">
        <v>2185</v>
      </c>
      <c r="Q38" s="14">
        <v>12</v>
      </c>
      <c r="R38" s="14">
        <v>2208</v>
      </c>
      <c r="S38" s="14">
        <v>16</v>
      </c>
    </row>
    <row r="39" spans="1:19" ht="15.75">
      <c r="A39" s="8" t="s">
        <v>165</v>
      </c>
      <c r="B39" s="13">
        <v>209.93</v>
      </c>
      <c r="C39" s="13">
        <v>349.11</v>
      </c>
      <c r="D39" s="13">
        <v>164.06857</v>
      </c>
      <c r="E39" s="10"/>
      <c r="F39" s="11">
        <f t="shared" si="1"/>
        <v>0.6013290939818395</v>
      </c>
      <c r="G39" s="14">
        <v>0.1348</v>
      </c>
      <c r="H39" s="14">
        <v>0.00209</v>
      </c>
      <c r="I39" s="14">
        <v>7.41275</v>
      </c>
      <c r="J39" s="14">
        <v>0.10339</v>
      </c>
      <c r="K39" s="14">
        <v>0.3985</v>
      </c>
      <c r="L39" s="14">
        <v>0.00343</v>
      </c>
      <c r="M39" s="10"/>
      <c r="N39" s="14">
        <v>2161</v>
      </c>
      <c r="O39" s="14">
        <v>13</v>
      </c>
      <c r="P39" s="14">
        <v>2163</v>
      </c>
      <c r="Q39" s="14">
        <v>12</v>
      </c>
      <c r="R39" s="14">
        <v>2162</v>
      </c>
      <c r="S39" s="14">
        <v>16</v>
      </c>
    </row>
    <row r="40" spans="1:19" ht="15.75">
      <c r="A40" s="8" t="s">
        <v>166</v>
      </c>
      <c r="B40" s="13">
        <v>328.06</v>
      </c>
      <c r="C40" s="13">
        <v>534.97</v>
      </c>
      <c r="D40" s="13">
        <v>259.32882</v>
      </c>
      <c r="E40" s="10"/>
      <c r="F40" s="11">
        <f t="shared" si="1"/>
        <v>0.6132306484475765</v>
      </c>
      <c r="G40" s="14">
        <v>0.1366</v>
      </c>
      <c r="H40" s="14">
        <v>0.00212</v>
      </c>
      <c r="I40" s="14">
        <v>7.73413</v>
      </c>
      <c r="J40" s="14">
        <v>0.10753</v>
      </c>
      <c r="K40" s="14">
        <v>0.4103</v>
      </c>
      <c r="L40" s="14">
        <v>0.00353</v>
      </c>
      <c r="M40" s="10"/>
      <c r="N40" s="14">
        <v>2185</v>
      </c>
      <c r="O40" s="14">
        <v>13</v>
      </c>
      <c r="P40" s="14">
        <v>2201</v>
      </c>
      <c r="Q40" s="14">
        <v>13</v>
      </c>
      <c r="R40" s="14">
        <v>2216</v>
      </c>
      <c r="S40" s="14">
        <v>16</v>
      </c>
    </row>
    <row r="41" spans="1:19" ht="15.75">
      <c r="A41" s="8" t="s">
        <v>167</v>
      </c>
      <c r="B41" s="13">
        <v>274.8</v>
      </c>
      <c r="C41" s="13">
        <v>515.67</v>
      </c>
      <c r="D41" s="13">
        <v>243.77494</v>
      </c>
      <c r="E41" s="10"/>
      <c r="F41" s="11">
        <f t="shared" si="1"/>
        <v>0.532898947000989</v>
      </c>
      <c r="G41" s="14">
        <v>0.13743</v>
      </c>
      <c r="H41" s="14">
        <v>0.00214</v>
      </c>
      <c r="I41" s="14">
        <v>7.70314</v>
      </c>
      <c r="J41" s="14">
        <v>0.10737</v>
      </c>
      <c r="K41" s="14">
        <v>0.40616</v>
      </c>
      <c r="L41" s="14">
        <v>0.00349</v>
      </c>
      <c r="M41" s="10"/>
      <c r="N41" s="14">
        <v>2195</v>
      </c>
      <c r="O41" s="14">
        <v>13</v>
      </c>
      <c r="P41" s="14">
        <v>2197</v>
      </c>
      <c r="Q41" s="14">
        <v>13</v>
      </c>
      <c r="R41" s="14">
        <v>2197</v>
      </c>
      <c r="S41" s="14">
        <v>16</v>
      </c>
    </row>
    <row r="42" spans="1:19" ht="15.75">
      <c r="A42" s="8" t="s">
        <v>168</v>
      </c>
      <c r="B42" s="13">
        <v>149.19</v>
      </c>
      <c r="C42" s="13">
        <v>333.25</v>
      </c>
      <c r="D42" s="13">
        <v>153.49955</v>
      </c>
      <c r="E42" s="10"/>
      <c r="F42" s="11">
        <f t="shared" si="1"/>
        <v>0.44768192048012</v>
      </c>
      <c r="G42" s="14">
        <v>0.13637</v>
      </c>
      <c r="H42" s="14">
        <v>0.00213</v>
      </c>
      <c r="I42" s="14">
        <v>7.57727</v>
      </c>
      <c r="J42" s="14">
        <v>0.10613</v>
      </c>
      <c r="K42" s="14">
        <v>0.40265</v>
      </c>
      <c r="L42" s="14">
        <v>0.00346</v>
      </c>
      <c r="M42" s="10"/>
      <c r="N42" s="14">
        <v>2182</v>
      </c>
      <c r="O42" s="14">
        <v>13</v>
      </c>
      <c r="P42" s="14">
        <v>2182</v>
      </c>
      <c r="Q42" s="14">
        <v>13</v>
      </c>
      <c r="R42" s="14">
        <v>2181</v>
      </c>
      <c r="S42" s="14">
        <v>16</v>
      </c>
    </row>
    <row r="43" spans="1:19" ht="15.75">
      <c r="A43" s="64" t="s">
        <v>169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1:19" ht="15.75">
      <c r="A44" s="8" t="s">
        <v>170</v>
      </c>
      <c r="B44" s="13">
        <v>130.04</v>
      </c>
      <c r="C44" s="13">
        <v>208.3</v>
      </c>
      <c r="D44" s="13">
        <v>97.38413999999999</v>
      </c>
      <c r="E44" s="10"/>
      <c r="F44" s="11">
        <f aca="true" t="shared" si="2" ref="F44:F68">B44/C44</f>
        <v>0.6242918867018722</v>
      </c>
      <c r="G44" s="12">
        <v>0.13631</v>
      </c>
      <c r="H44" s="12">
        <v>0.00186</v>
      </c>
      <c r="I44" s="12">
        <v>7.56321</v>
      </c>
      <c r="J44" s="12">
        <v>0.09313</v>
      </c>
      <c r="K44" s="12">
        <v>0.40237</v>
      </c>
      <c r="L44" s="12">
        <v>0.00356</v>
      </c>
      <c r="M44" s="12"/>
      <c r="N44" s="12">
        <v>2181</v>
      </c>
      <c r="O44" s="12">
        <v>10</v>
      </c>
      <c r="P44" s="12">
        <v>2181</v>
      </c>
      <c r="Q44" s="12">
        <v>11</v>
      </c>
      <c r="R44" s="12">
        <v>2180</v>
      </c>
      <c r="S44" s="12">
        <v>16</v>
      </c>
    </row>
    <row r="45" spans="1:19" ht="15.75">
      <c r="A45" s="8" t="s">
        <v>171</v>
      </c>
      <c r="B45" s="13">
        <v>109.52</v>
      </c>
      <c r="C45" s="13">
        <v>249.89</v>
      </c>
      <c r="D45" s="13">
        <v>110.33040000000001</v>
      </c>
      <c r="E45" s="10"/>
      <c r="F45" s="11">
        <f t="shared" si="2"/>
        <v>0.43827284004962186</v>
      </c>
      <c r="G45" s="12">
        <v>0.13416</v>
      </c>
      <c r="H45" s="12">
        <v>0.00182</v>
      </c>
      <c r="I45" s="12">
        <v>7.33869</v>
      </c>
      <c r="J45" s="12">
        <v>0.08989</v>
      </c>
      <c r="K45" s="12">
        <v>0.39665</v>
      </c>
      <c r="L45" s="12">
        <v>0.0035</v>
      </c>
      <c r="M45" s="12"/>
      <c r="N45" s="12">
        <v>2153</v>
      </c>
      <c r="O45" s="12">
        <v>10</v>
      </c>
      <c r="P45" s="12">
        <v>2154</v>
      </c>
      <c r="Q45" s="12">
        <v>11</v>
      </c>
      <c r="R45" s="12">
        <v>2154</v>
      </c>
      <c r="S45" s="12">
        <v>16</v>
      </c>
    </row>
    <row r="46" spans="1:19" ht="15.75">
      <c r="A46" s="8" t="s">
        <v>172</v>
      </c>
      <c r="B46" s="13">
        <v>91.08</v>
      </c>
      <c r="C46" s="13">
        <v>227.71</v>
      </c>
      <c r="D46" s="13">
        <v>100.15468</v>
      </c>
      <c r="E46" s="10"/>
      <c r="F46" s="11">
        <f t="shared" si="2"/>
        <v>0.3999824337973738</v>
      </c>
      <c r="G46" s="12">
        <v>0.13465</v>
      </c>
      <c r="H46" s="12">
        <v>0.00183</v>
      </c>
      <c r="I46" s="12">
        <v>7.39257</v>
      </c>
      <c r="J46" s="12">
        <v>0.09084</v>
      </c>
      <c r="K46" s="12">
        <v>0.39813</v>
      </c>
      <c r="L46" s="12">
        <v>0.00352</v>
      </c>
      <c r="M46" s="12"/>
      <c r="N46" s="12">
        <v>2159</v>
      </c>
      <c r="O46" s="12">
        <v>10</v>
      </c>
      <c r="P46" s="12">
        <v>2160</v>
      </c>
      <c r="Q46" s="12">
        <v>11</v>
      </c>
      <c r="R46" s="12">
        <v>2160</v>
      </c>
      <c r="S46" s="12">
        <v>16</v>
      </c>
    </row>
    <row r="47" spans="1:19" ht="15.75">
      <c r="A47" s="8" t="s">
        <v>173</v>
      </c>
      <c r="B47" s="13">
        <v>1158.1</v>
      </c>
      <c r="C47" s="13">
        <v>1103.15</v>
      </c>
      <c r="D47" s="13">
        <v>571.72372</v>
      </c>
      <c r="E47" s="10"/>
      <c r="F47" s="11">
        <f t="shared" si="2"/>
        <v>1.049811902279835</v>
      </c>
      <c r="G47" s="12">
        <v>0.13576</v>
      </c>
      <c r="H47" s="12">
        <v>0.00309</v>
      </c>
      <c r="I47" s="12">
        <v>7.55968</v>
      </c>
      <c r="J47" s="12">
        <v>0.15529</v>
      </c>
      <c r="K47" s="12">
        <v>0.40387</v>
      </c>
      <c r="L47" s="12">
        <v>0.00398</v>
      </c>
      <c r="M47" s="12"/>
      <c r="N47" s="12">
        <v>2174</v>
      </c>
      <c r="O47" s="12">
        <v>41</v>
      </c>
      <c r="P47" s="12">
        <v>2180</v>
      </c>
      <c r="Q47" s="12">
        <v>18</v>
      </c>
      <c r="R47" s="12">
        <v>2187</v>
      </c>
      <c r="S47" s="12">
        <v>18</v>
      </c>
    </row>
    <row r="48" spans="1:19" ht="15.75">
      <c r="A48" s="8" t="s">
        <v>174</v>
      </c>
      <c r="B48" s="13">
        <v>108.67</v>
      </c>
      <c r="C48" s="13">
        <v>262.52</v>
      </c>
      <c r="D48" s="13">
        <v>116.41741999999999</v>
      </c>
      <c r="E48" s="10"/>
      <c r="F48" s="11">
        <f t="shared" si="2"/>
        <v>0.4139494133780284</v>
      </c>
      <c r="G48" s="12">
        <v>0.13398</v>
      </c>
      <c r="H48" s="12">
        <v>0.00184</v>
      </c>
      <c r="I48" s="12">
        <v>7.29363</v>
      </c>
      <c r="J48" s="12">
        <v>0.09063</v>
      </c>
      <c r="K48" s="12">
        <v>0.39475</v>
      </c>
      <c r="L48" s="12">
        <v>0.0035</v>
      </c>
      <c r="M48" s="12"/>
      <c r="N48" s="12">
        <v>2151</v>
      </c>
      <c r="O48" s="12">
        <v>11</v>
      </c>
      <c r="P48" s="12">
        <v>2148</v>
      </c>
      <c r="Q48" s="12">
        <v>11</v>
      </c>
      <c r="R48" s="12">
        <v>2145</v>
      </c>
      <c r="S48" s="12">
        <v>16</v>
      </c>
    </row>
    <row r="49" spans="1:19" ht="15.75">
      <c r="A49" s="8" t="s">
        <v>175</v>
      </c>
      <c r="B49" s="13">
        <v>128.4</v>
      </c>
      <c r="C49" s="13">
        <v>297.53</v>
      </c>
      <c r="D49" s="13">
        <v>132.32998</v>
      </c>
      <c r="E49" s="10"/>
      <c r="F49" s="11">
        <f t="shared" si="2"/>
        <v>0.4315531206937116</v>
      </c>
      <c r="G49" s="12">
        <v>0.13545</v>
      </c>
      <c r="H49" s="12">
        <v>0.00184</v>
      </c>
      <c r="I49" s="12">
        <v>7.46397</v>
      </c>
      <c r="J49" s="12">
        <v>0.09135</v>
      </c>
      <c r="K49" s="12">
        <v>0.39959</v>
      </c>
      <c r="L49" s="12">
        <v>0.00352</v>
      </c>
      <c r="M49" s="12"/>
      <c r="N49" s="12">
        <v>2170</v>
      </c>
      <c r="O49" s="12">
        <v>10</v>
      </c>
      <c r="P49" s="12">
        <v>2169</v>
      </c>
      <c r="Q49" s="12">
        <v>11</v>
      </c>
      <c r="R49" s="12">
        <v>2167</v>
      </c>
      <c r="S49" s="12">
        <v>16</v>
      </c>
    </row>
    <row r="50" spans="1:19" ht="15.75">
      <c r="A50" s="8" t="s">
        <v>176</v>
      </c>
      <c r="B50" s="13">
        <v>194</v>
      </c>
      <c r="C50" s="13">
        <v>494.72</v>
      </c>
      <c r="D50" s="13">
        <v>229.46054999999996</v>
      </c>
      <c r="E50" s="10"/>
      <c r="F50" s="11">
        <f t="shared" si="2"/>
        <v>0.3921410090556274</v>
      </c>
      <c r="G50" s="12">
        <v>0.13305</v>
      </c>
      <c r="H50" s="12">
        <v>0.00185</v>
      </c>
      <c r="I50" s="12">
        <v>7.73786</v>
      </c>
      <c r="J50" s="12">
        <v>0.09765</v>
      </c>
      <c r="K50" s="12">
        <v>0.42172</v>
      </c>
      <c r="L50" s="12">
        <v>0.00376</v>
      </c>
      <c r="M50" s="12"/>
      <c r="N50" s="12">
        <v>2139</v>
      </c>
      <c r="O50" s="12">
        <v>11</v>
      </c>
      <c r="P50" s="12">
        <v>2201</v>
      </c>
      <c r="Q50" s="12">
        <v>11</v>
      </c>
      <c r="R50" s="12">
        <v>2268</v>
      </c>
      <c r="S50" s="12">
        <v>17</v>
      </c>
    </row>
    <row r="51" spans="1:19" ht="15.75">
      <c r="A51" s="8" t="s">
        <v>177</v>
      </c>
      <c r="B51" s="13">
        <v>69.49</v>
      </c>
      <c r="C51" s="13">
        <v>579.33</v>
      </c>
      <c r="D51" s="13">
        <v>211.73252</v>
      </c>
      <c r="E51" s="10"/>
      <c r="F51" s="11">
        <f t="shared" si="2"/>
        <v>0.11994890649543437</v>
      </c>
      <c r="G51" s="14">
        <v>0.11774</v>
      </c>
      <c r="H51" s="14">
        <v>0.0016</v>
      </c>
      <c r="I51" s="14">
        <v>5.64232</v>
      </c>
      <c r="J51" s="14">
        <v>0.06906</v>
      </c>
      <c r="K51" s="14">
        <v>0.3475</v>
      </c>
      <c r="L51" s="14">
        <v>0.00306</v>
      </c>
      <c r="M51" s="14"/>
      <c r="N51" s="14">
        <v>1922</v>
      </c>
      <c r="O51" s="14">
        <v>11</v>
      </c>
      <c r="P51" s="14">
        <v>1923</v>
      </c>
      <c r="Q51" s="14">
        <v>11</v>
      </c>
      <c r="R51" s="14">
        <v>1923</v>
      </c>
      <c r="S51" s="14">
        <v>15</v>
      </c>
    </row>
    <row r="52" spans="1:19" ht="15.75">
      <c r="A52" s="8" t="s">
        <v>178</v>
      </c>
      <c r="B52" s="13">
        <v>155.45</v>
      </c>
      <c r="C52" s="13">
        <v>320.03</v>
      </c>
      <c r="D52" s="13">
        <v>145.18918</v>
      </c>
      <c r="E52" s="10"/>
      <c r="F52" s="11">
        <f t="shared" si="2"/>
        <v>0.48573571227697404</v>
      </c>
      <c r="G52" s="12">
        <v>0.13614</v>
      </c>
      <c r="H52" s="12">
        <v>0.00189</v>
      </c>
      <c r="I52" s="12">
        <v>7.54558</v>
      </c>
      <c r="J52" s="12">
        <v>0.09459</v>
      </c>
      <c r="K52" s="12">
        <v>0.40191</v>
      </c>
      <c r="L52" s="12">
        <v>0.00357</v>
      </c>
      <c r="M52" s="12"/>
      <c r="N52" s="12">
        <v>2179</v>
      </c>
      <c r="O52" s="12">
        <v>11</v>
      </c>
      <c r="P52" s="12">
        <v>2178</v>
      </c>
      <c r="Q52" s="12">
        <v>11</v>
      </c>
      <c r="R52" s="12">
        <v>2178</v>
      </c>
      <c r="S52" s="12">
        <v>16</v>
      </c>
    </row>
    <row r="53" spans="1:19" ht="15.75">
      <c r="A53" s="8" t="s">
        <v>179</v>
      </c>
      <c r="B53" s="13">
        <v>98.56</v>
      </c>
      <c r="C53" s="13">
        <v>244.78</v>
      </c>
      <c r="D53" s="13">
        <v>109.59837999999999</v>
      </c>
      <c r="E53" s="10"/>
      <c r="F53" s="11">
        <f t="shared" si="2"/>
        <v>0.4026472751041752</v>
      </c>
      <c r="G53" s="12">
        <v>0.13688</v>
      </c>
      <c r="H53" s="12">
        <v>0.00188</v>
      </c>
      <c r="I53" s="12">
        <v>7.62595</v>
      </c>
      <c r="J53" s="12">
        <v>0.09492</v>
      </c>
      <c r="K53" s="12">
        <v>0.40399</v>
      </c>
      <c r="L53" s="12">
        <v>0.00358</v>
      </c>
      <c r="M53" s="12"/>
      <c r="N53" s="12">
        <v>2188</v>
      </c>
      <c r="O53" s="12">
        <v>11</v>
      </c>
      <c r="P53" s="12">
        <v>2188</v>
      </c>
      <c r="Q53" s="12">
        <v>11</v>
      </c>
      <c r="R53" s="12">
        <v>2187</v>
      </c>
      <c r="S53" s="12">
        <v>16</v>
      </c>
    </row>
    <row r="54" spans="1:19" ht="15.75">
      <c r="A54" s="8" t="s">
        <v>180</v>
      </c>
      <c r="B54" s="13">
        <v>228.54</v>
      </c>
      <c r="C54" s="13">
        <v>384.89</v>
      </c>
      <c r="D54" s="13">
        <v>188.17185999999998</v>
      </c>
      <c r="E54" s="10"/>
      <c r="F54" s="11">
        <f t="shared" si="2"/>
        <v>0.5937800410506898</v>
      </c>
      <c r="G54" s="12">
        <v>0.13686</v>
      </c>
      <c r="H54" s="12">
        <v>0.00187</v>
      </c>
      <c r="I54" s="12">
        <v>7.68604</v>
      </c>
      <c r="J54" s="12">
        <v>0.095</v>
      </c>
      <c r="K54" s="12">
        <v>0.40725</v>
      </c>
      <c r="L54" s="12">
        <v>0.0036</v>
      </c>
      <c r="M54" s="12"/>
      <c r="N54" s="12">
        <v>2188</v>
      </c>
      <c r="O54" s="12">
        <v>10</v>
      </c>
      <c r="P54" s="12">
        <v>2195</v>
      </c>
      <c r="Q54" s="12">
        <v>11</v>
      </c>
      <c r="R54" s="12">
        <v>2202</v>
      </c>
      <c r="S54" s="12">
        <v>16</v>
      </c>
    </row>
    <row r="55" spans="1:19" ht="15.75">
      <c r="A55" s="8" t="s">
        <v>181</v>
      </c>
      <c r="B55" s="13">
        <v>109.71</v>
      </c>
      <c r="C55" s="13">
        <v>259.69</v>
      </c>
      <c r="D55" s="13">
        <v>115.93257</v>
      </c>
      <c r="E55" s="10"/>
      <c r="F55" s="11">
        <f t="shared" si="2"/>
        <v>0.42246524702529936</v>
      </c>
      <c r="G55" s="12">
        <v>0.13562</v>
      </c>
      <c r="H55" s="12">
        <v>0.00186</v>
      </c>
      <c r="I55" s="12">
        <v>7.50636</v>
      </c>
      <c r="J55" s="12">
        <v>0.09293</v>
      </c>
      <c r="K55" s="12">
        <v>0.40135</v>
      </c>
      <c r="L55" s="12">
        <v>0.00355</v>
      </c>
      <c r="M55" s="12"/>
      <c r="N55" s="12">
        <v>2172</v>
      </c>
      <c r="O55" s="12">
        <v>10</v>
      </c>
      <c r="P55" s="12">
        <v>2174</v>
      </c>
      <c r="Q55" s="12">
        <v>11</v>
      </c>
      <c r="R55" s="12">
        <v>2175</v>
      </c>
      <c r="S55" s="12">
        <v>16</v>
      </c>
    </row>
    <row r="56" spans="1:19" ht="15.75">
      <c r="A56" s="8" t="s">
        <v>182</v>
      </c>
      <c r="B56" s="13">
        <v>123.26</v>
      </c>
      <c r="C56" s="13">
        <v>279.02</v>
      </c>
      <c r="D56" s="13">
        <v>124.10827</v>
      </c>
      <c r="E56" s="10"/>
      <c r="F56" s="11">
        <f t="shared" si="2"/>
        <v>0.44176044727976493</v>
      </c>
      <c r="G56" s="12">
        <v>0.13521</v>
      </c>
      <c r="H56" s="12">
        <v>0.00186</v>
      </c>
      <c r="I56" s="12">
        <v>7.43725</v>
      </c>
      <c r="J56" s="12">
        <v>0.0924</v>
      </c>
      <c r="K56" s="12">
        <v>0.39887</v>
      </c>
      <c r="L56" s="12">
        <v>0.00353</v>
      </c>
      <c r="M56" s="12"/>
      <c r="N56" s="12">
        <v>2167</v>
      </c>
      <c r="O56" s="12">
        <v>11</v>
      </c>
      <c r="P56" s="12">
        <v>2165</v>
      </c>
      <c r="Q56" s="12">
        <v>11</v>
      </c>
      <c r="R56" s="12">
        <v>2164</v>
      </c>
      <c r="S56" s="12">
        <v>16</v>
      </c>
    </row>
    <row r="57" spans="1:19" ht="15.75">
      <c r="A57" s="8" t="s">
        <v>183</v>
      </c>
      <c r="B57" s="13">
        <v>113.18</v>
      </c>
      <c r="C57" s="13">
        <v>252.72</v>
      </c>
      <c r="D57" s="13">
        <v>114.10561</v>
      </c>
      <c r="E57" s="10"/>
      <c r="F57" s="11">
        <f t="shared" si="2"/>
        <v>0.44784742006964234</v>
      </c>
      <c r="G57" s="12">
        <v>0.13635</v>
      </c>
      <c r="H57" s="12">
        <v>0.00187</v>
      </c>
      <c r="I57" s="12">
        <v>7.5902</v>
      </c>
      <c r="J57" s="12">
        <v>0.09414</v>
      </c>
      <c r="K57" s="12">
        <v>0.40367</v>
      </c>
      <c r="L57" s="12">
        <v>0.00357</v>
      </c>
      <c r="M57" s="12"/>
      <c r="N57" s="12">
        <v>2181</v>
      </c>
      <c r="O57" s="12">
        <v>10</v>
      </c>
      <c r="P57" s="12">
        <v>2184</v>
      </c>
      <c r="Q57" s="12">
        <v>11</v>
      </c>
      <c r="R57" s="12">
        <v>2186</v>
      </c>
      <c r="S57" s="12">
        <v>16</v>
      </c>
    </row>
    <row r="58" spans="1:19" ht="15.75">
      <c r="A58" s="8" t="s">
        <v>184</v>
      </c>
      <c r="B58" s="13">
        <v>181.74</v>
      </c>
      <c r="C58" s="13">
        <v>356.1</v>
      </c>
      <c r="D58" s="13">
        <v>162.99408</v>
      </c>
      <c r="E58" s="10"/>
      <c r="F58" s="11">
        <f t="shared" si="2"/>
        <v>0.5103622577927548</v>
      </c>
      <c r="G58" s="12">
        <v>0.13571</v>
      </c>
      <c r="H58" s="12">
        <v>0.00187</v>
      </c>
      <c r="I58" s="12">
        <v>7.59268</v>
      </c>
      <c r="J58" s="12">
        <v>0.09453</v>
      </c>
      <c r="K58" s="12">
        <v>0.40569</v>
      </c>
      <c r="L58" s="12">
        <v>0.00359</v>
      </c>
      <c r="M58" s="12"/>
      <c r="N58" s="12">
        <v>2173</v>
      </c>
      <c r="O58" s="12">
        <v>11</v>
      </c>
      <c r="P58" s="12">
        <v>2184</v>
      </c>
      <c r="Q58" s="12">
        <v>11</v>
      </c>
      <c r="R58" s="12">
        <v>2195</v>
      </c>
      <c r="S58" s="12">
        <v>16</v>
      </c>
    </row>
    <row r="59" spans="1:19" ht="15.75">
      <c r="A59" s="8" t="s">
        <v>185</v>
      </c>
      <c r="B59" s="13">
        <v>121.04</v>
      </c>
      <c r="C59" s="13">
        <v>331.44</v>
      </c>
      <c r="D59" s="13">
        <v>144.53733</v>
      </c>
      <c r="E59" s="10"/>
      <c r="F59" s="11">
        <f t="shared" si="2"/>
        <v>0.3651943036447019</v>
      </c>
      <c r="G59" s="12">
        <v>0.13473</v>
      </c>
      <c r="H59" s="12">
        <v>0.00185</v>
      </c>
      <c r="I59" s="12">
        <v>7.39762</v>
      </c>
      <c r="J59" s="12">
        <v>0.09169</v>
      </c>
      <c r="K59" s="12">
        <v>0.39814</v>
      </c>
      <c r="L59" s="12">
        <v>0.00352</v>
      </c>
      <c r="M59" s="12"/>
      <c r="N59" s="12">
        <v>2161</v>
      </c>
      <c r="O59" s="12">
        <v>10</v>
      </c>
      <c r="P59" s="12">
        <v>2161</v>
      </c>
      <c r="Q59" s="12">
        <v>11</v>
      </c>
      <c r="R59" s="12">
        <v>2160</v>
      </c>
      <c r="S59" s="12">
        <v>16</v>
      </c>
    </row>
    <row r="60" spans="1:19" ht="15.75">
      <c r="A60" s="8" t="s">
        <v>186</v>
      </c>
      <c r="B60" s="13">
        <v>132.2</v>
      </c>
      <c r="C60" s="13">
        <v>303.07</v>
      </c>
      <c r="D60" s="13">
        <v>136.21690999999998</v>
      </c>
      <c r="E60" s="10"/>
      <c r="F60" s="11">
        <f t="shared" si="2"/>
        <v>0.4362028574256772</v>
      </c>
      <c r="G60" s="12">
        <v>0.13652</v>
      </c>
      <c r="H60" s="12">
        <v>0.00187</v>
      </c>
      <c r="I60" s="12">
        <v>7.58665</v>
      </c>
      <c r="J60" s="12">
        <v>0.09383</v>
      </c>
      <c r="K60" s="12">
        <v>0.40299</v>
      </c>
      <c r="L60" s="12">
        <v>0.00355</v>
      </c>
      <c r="M60" s="12"/>
      <c r="N60" s="12">
        <v>2184</v>
      </c>
      <c r="O60" s="12">
        <v>10</v>
      </c>
      <c r="P60" s="12">
        <v>2183</v>
      </c>
      <c r="Q60" s="12">
        <v>11</v>
      </c>
      <c r="R60" s="12">
        <v>2183</v>
      </c>
      <c r="S60" s="12">
        <v>16</v>
      </c>
    </row>
    <row r="61" spans="1:19" ht="15.75">
      <c r="A61" s="8" t="s">
        <v>187</v>
      </c>
      <c r="B61" s="13">
        <v>137.24</v>
      </c>
      <c r="C61" s="13">
        <v>314.08</v>
      </c>
      <c r="D61" s="13">
        <v>141.50386</v>
      </c>
      <c r="E61" s="10"/>
      <c r="F61" s="11">
        <f t="shared" si="2"/>
        <v>0.43695873662761087</v>
      </c>
      <c r="G61" s="12">
        <v>0.13591</v>
      </c>
      <c r="H61" s="12">
        <v>0.00186</v>
      </c>
      <c r="I61" s="12">
        <v>7.56095</v>
      </c>
      <c r="J61" s="12">
        <v>0.09344</v>
      </c>
      <c r="K61" s="12">
        <v>0.4034</v>
      </c>
      <c r="L61" s="12">
        <v>0.00356</v>
      </c>
      <c r="M61" s="12"/>
      <c r="N61" s="12">
        <v>2176</v>
      </c>
      <c r="O61" s="12">
        <v>10</v>
      </c>
      <c r="P61" s="12">
        <v>2180</v>
      </c>
      <c r="Q61" s="12">
        <v>11</v>
      </c>
      <c r="R61" s="12">
        <v>2185</v>
      </c>
      <c r="S61" s="12">
        <v>16</v>
      </c>
    </row>
    <row r="62" spans="1:19" ht="15.75">
      <c r="A62" s="8" t="s">
        <v>188</v>
      </c>
      <c r="B62" s="13">
        <v>86.8</v>
      </c>
      <c r="C62" s="13">
        <v>194.59</v>
      </c>
      <c r="D62" s="13">
        <v>87.10641</v>
      </c>
      <c r="E62" s="10"/>
      <c r="F62" s="11">
        <f t="shared" si="2"/>
        <v>0.44606608767151446</v>
      </c>
      <c r="G62" s="12">
        <v>0.13527</v>
      </c>
      <c r="H62" s="12">
        <v>0.00189</v>
      </c>
      <c r="I62" s="12">
        <v>7.45091</v>
      </c>
      <c r="J62" s="12">
        <v>0.09415</v>
      </c>
      <c r="K62" s="12">
        <v>0.39943</v>
      </c>
      <c r="L62" s="12">
        <v>0.00355</v>
      </c>
      <c r="M62" s="12"/>
      <c r="N62" s="12">
        <v>2167</v>
      </c>
      <c r="O62" s="12">
        <v>11</v>
      </c>
      <c r="P62" s="12">
        <v>2167</v>
      </c>
      <c r="Q62" s="12">
        <v>11</v>
      </c>
      <c r="R62" s="12">
        <v>2166</v>
      </c>
      <c r="S62" s="12">
        <v>16</v>
      </c>
    </row>
    <row r="63" spans="1:19" ht="15.75">
      <c r="A63" s="8" t="s">
        <v>189</v>
      </c>
      <c r="B63" s="13">
        <v>74.52</v>
      </c>
      <c r="C63" s="13">
        <v>159.93</v>
      </c>
      <c r="D63" s="13">
        <v>72.24345000000001</v>
      </c>
      <c r="E63" s="10"/>
      <c r="F63" s="11">
        <f t="shared" si="2"/>
        <v>0.46595385481148</v>
      </c>
      <c r="G63" s="12">
        <v>0.1344</v>
      </c>
      <c r="H63" s="12">
        <v>0.00192</v>
      </c>
      <c r="I63" s="12">
        <v>7.36799</v>
      </c>
      <c r="J63" s="12">
        <v>0.09546</v>
      </c>
      <c r="K63" s="12">
        <v>0.39754</v>
      </c>
      <c r="L63" s="12">
        <v>0.00356</v>
      </c>
      <c r="M63" s="12"/>
      <c r="N63" s="12">
        <v>2156</v>
      </c>
      <c r="O63" s="12">
        <v>11</v>
      </c>
      <c r="P63" s="12">
        <v>2157</v>
      </c>
      <c r="Q63" s="12">
        <v>12</v>
      </c>
      <c r="R63" s="12">
        <v>2158</v>
      </c>
      <c r="S63" s="12">
        <v>16</v>
      </c>
    </row>
    <row r="64" spans="1:19" ht="15.75">
      <c r="A64" s="8" t="s">
        <v>190</v>
      </c>
      <c r="B64" s="13">
        <v>105.33</v>
      </c>
      <c r="C64" s="13">
        <v>256.89</v>
      </c>
      <c r="D64" s="13">
        <v>114.50985</v>
      </c>
      <c r="E64" s="10"/>
      <c r="F64" s="11">
        <f t="shared" si="2"/>
        <v>0.41001985285530773</v>
      </c>
      <c r="G64" s="12">
        <v>0.13557</v>
      </c>
      <c r="H64" s="12">
        <v>0.00188</v>
      </c>
      <c r="I64" s="12">
        <v>7.50514</v>
      </c>
      <c r="J64" s="12">
        <v>0.09444</v>
      </c>
      <c r="K64" s="12">
        <v>0.40144</v>
      </c>
      <c r="L64" s="12">
        <v>0.00356</v>
      </c>
      <c r="M64" s="12"/>
      <c r="N64" s="12">
        <v>2171</v>
      </c>
      <c r="O64" s="12">
        <v>11</v>
      </c>
      <c r="P64" s="12">
        <v>2174</v>
      </c>
      <c r="Q64" s="12">
        <v>11</v>
      </c>
      <c r="R64" s="12">
        <v>2176</v>
      </c>
      <c r="S64" s="12">
        <v>16</v>
      </c>
    </row>
    <row r="65" spans="1:19" ht="15.75">
      <c r="A65" s="8" t="s">
        <v>191</v>
      </c>
      <c r="B65" s="13">
        <v>86.42</v>
      </c>
      <c r="C65" s="13">
        <v>175.73</v>
      </c>
      <c r="D65" s="13">
        <v>79.3564</v>
      </c>
      <c r="E65" s="10"/>
      <c r="F65" s="11">
        <f t="shared" si="2"/>
        <v>0.49177715814032896</v>
      </c>
      <c r="G65" s="12">
        <v>0.13379</v>
      </c>
      <c r="H65" s="12">
        <v>0.00188</v>
      </c>
      <c r="I65" s="12">
        <v>7.3073</v>
      </c>
      <c r="J65" s="12">
        <v>0.09324</v>
      </c>
      <c r="K65" s="12">
        <v>0.39607</v>
      </c>
      <c r="L65" s="12">
        <v>0.00352</v>
      </c>
      <c r="M65" s="12"/>
      <c r="N65" s="12">
        <v>2148</v>
      </c>
      <c r="O65" s="12">
        <v>11</v>
      </c>
      <c r="P65" s="12">
        <v>2150</v>
      </c>
      <c r="Q65" s="12">
        <v>11</v>
      </c>
      <c r="R65" s="12">
        <v>2151</v>
      </c>
      <c r="S65" s="12">
        <v>16</v>
      </c>
    </row>
    <row r="66" spans="1:19" ht="15.75">
      <c r="A66" s="8" t="s">
        <v>192</v>
      </c>
      <c r="B66" s="13">
        <v>111.87</v>
      </c>
      <c r="C66" s="13">
        <v>261.59</v>
      </c>
      <c r="D66" s="13">
        <v>117.82111</v>
      </c>
      <c r="E66" s="10"/>
      <c r="F66" s="11">
        <f t="shared" si="2"/>
        <v>0.4276539623074277</v>
      </c>
      <c r="G66" s="12">
        <v>0.13654</v>
      </c>
      <c r="H66" s="12">
        <v>0.00189</v>
      </c>
      <c r="I66" s="12">
        <v>7.58881</v>
      </c>
      <c r="J66" s="12">
        <v>0.09509</v>
      </c>
      <c r="K66" s="12">
        <v>0.40303</v>
      </c>
      <c r="L66" s="12">
        <v>0.00356</v>
      </c>
      <c r="M66" s="12"/>
      <c r="N66" s="12">
        <v>2184</v>
      </c>
      <c r="O66" s="12">
        <v>11</v>
      </c>
      <c r="P66" s="12">
        <v>2184</v>
      </c>
      <c r="Q66" s="12">
        <v>11</v>
      </c>
      <c r="R66" s="12">
        <v>2183</v>
      </c>
      <c r="S66" s="12">
        <v>16</v>
      </c>
    </row>
    <row r="67" spans="1:19" ht="15.75">
      <c r="A67" s="8" t="s">
        <v>193</v>
      </c>
      <c r="B67" s="13">
        <v>186.69</v>
      </c>
      <c r="C67" s="13">
        <v>354.65</v>
      </c>
      <c r="D67" s="13">
        <v>163.75241000000003</v>
      </c>
      <c r="E67" s="10"/>
      <c r="F67" s="11">
        <f t="shared" si="2"/>
        <v>0.5264063160862823</v>
      </c>
      <c r="G67" s="12">
        <v>0.13751</v>
      </c>
      <c r="H67" s="12">
        <v>0.00189</v>
      </c>
      <c r="I67" s="12">
        <v>7.69343</v>
      </c>
      <c r="J67" s="12">
        <v>0.0958</v>
      </c>
      <c r="K67" s="12">
        <v>0.40569</v>
      </c>
      <c r="L67" s="12">
        <v>0.00358</v>
      </c>
      <c r="M67" s="12"/>
      <c r="N67" s="12">
        <v>2196</v>
      </c>
      <c r="O67" s="12">
        <v>11</v>
      </c>
      <c r="P67" s="12">
        <v>2196</v>
      </c>
      <c r="Q67" s="12">
        <v>11</v>
      </c>
      <c r="R67" s="12">
        <v>2195</v>
      </c>
      <c r="S67" s="12">
        <v>16</v>
      </c>
    </row>
    <row r="68" spans="1:19" ht="15.75">
      <c r="A68" s="8" t="s">
        <v>194</v>
      </c>
      <c r="B68" s="13">
        <v>120.49</v>
      </c>
      <c r="C68" s="13">
        <v>261.87</v>
      </c>
      <c r="D68" s="13">
        <v>116.96713999999999</v>
      </c>
      <c r="E68" s="10"/>
      <c r="F68" s="11">
        <f t="shared" si="2"/>
        <v>0.4601137969221369</v>
      </c>
      <c r="G68" s="12">
        <v>0.13367</v>
      </c>
      <c r="H68" s="12">
        <v>0.00186</v>
      </c>
      <c r="I68" s="12">
        <v>7.30164</v>
      </c>
      <c r="J68" s="12">
        <v>0.0919</v>
      </c>
      <c r="K68" s="12">
        <v>0.3961</v>
      </c>
      <c r="L68" s="12">
        <v>0.00351</v>
      </c>
      <c r="M68" s="12"/>
      <c r="N68" s="12">
        <v>2147</v>
      </c>
      <c r="O68" s="12">
        <v>11</v>
      </c>
      <c r="P68" s="12">
        <v>2149</v>
      </c>
      <c r="Q68" s="12">
        <v>11</v>
      </c>
      <c r="R68" s="12">
        <v>2151</v>
      </c>
      <c r="S68" s="12">
        <v>16</v>
      </c>
    </row>
    <row r="69" spans="1:19" ht="15.75">
      <c r="A69" s="64" t="s">
        <v>195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15.75">
      <c r="A70" s="8" t="s">
        <v>196</v>
      </c>
      <c r="B70" s="13">
        <v>115.24</v>
      </c>
      <c r="C70" s="13">
        <v>215.74</v>
      </c>
      <c r="D70" s="13">
        <v>98.58537999999999</v>
      </c>
      <c r="E70" s="10"/>
      <c r="F70" s="11">
        <f>B70/C70</f>
        <v>0.5341614906832298</v>
      </c>
      <c r="G70" s="12">
        <v>0.13473</v>
      </c>
      <c r="H70" s="12">
        <v>0.00253</v>
      </c>
      <c r="I70" s="12">
        <v>7.41526</v>
      </c>
      <c r="J70" s="12">
        <v>0.12919</v>
      </c>
      <c r="K70" s="12">
        <v>0.39907</v>
      </c>
      <c r="L70" s="12">
        <v>0.00364</v>
      </c>
      <c r="M70" s="12"/>
      <c r="N70" s="12">
        <v>2161</v>
      </c>
      <c r="O70" s="12">
        <v>18</v>
      </c>
      <c r="P70" s="12">
        <v>2163</v>
      </c>
      <c r="Q70" s="12">
        <v>16</v>
      </c>
      <c r="R70" s="12">
        <v>2165</v>
      </c>
      <c r="S70" s="12">
        <v>17</v>
      </c>
    </row>
    <row r="71" spans="1:19" ht="15.75">
      <c r="A71" s="8" t="s">
        <v>197</v>
      </c>
      <c r="B71" s="13">
        <v>131.69</v>
      </c>
      <c r="C71" s="13">
        <v>286.51</v>
      </c>
      <c r="D71" s="13">
        <v>132.85098</v>
      </c>
      <c r="E71" s="10"/>
      <c r="F71" s="11">
        <f aca="true" t="shared" si="3" ref="F71:F134">B71/C71</f>
        <v>0.4596349167568322</v>
      </c>
      <c r="G71" s="12">
        <v>0.13699</v>
      </c>
      <c r="H71" s="12">
        <v>0.00256</v>
      </c>
      <c r="I71" s="12">
        <v>7.62696</v>
      </c>
      <c r="J71" s="12">
        <v>0.1326</v>
      </c>
      <c r="K71" s="12">
        <v>0.40371</v>
      </c>
      <c r="L71" s="12">
        <v>0.00368</v>
      </c>
      <c r="M71" s="12"/>
      <c r="N71" s="12">
        <v>2189</v>
      </c>
      <c r="O71" s="12">
        <v>18</v>
      </c>
      <c r="P71" s="12">
        <v>2188</v>
      </c>
      <c r="Q71" s="12">
        <v>16</v>
      </c>
      <c r="R71" s="12">
        <v>2186</v>
      </c>
      <c r="S71" s="12">
        <v>17</v>
      </c>
    </row>
    <row r="72" spans="1:19" ht="15.75">
      <c r="A72" s="8" t="s">
        <v>198</v>
      </c>
      <c r="B72" s="13">
        <v>123.28</v>
      </c>
      <c r="C72" s="13">
        <v>287.84</v>
      </c>
      <c r="D72" s="13">
        <v>123.51156</v>
      </c>
      <c r="E72" s="10"/>
      <c r="F72" s="11">
        <f t="shared" si="3"/>
        <v>0.42829349638688163</v>
      </c>
      <c r="G72" s="12">
        <v>0.13606</v>
      </c>
      <c r="H72" s="12">
        <v>0.00301</v>
      </c>
      <c r="I72" s="12">
        <v>6.9839</v>
      </c>
      <c r="J72" s="12">
        <v>0.13971</v>
      </c>
      <c r="K72" s="12">
        <v>0.37228</v>
      </c>
      <c r="L72" s="12">
        <v>0.00351</v>
      </c>
      <c r="M72" s="12"/>
      <c r="N72" s="12">
        <v>2178</v>
      </c>
      <c r="O72" s="12">
        <v>39</v>
      </c>
      <c r="P72" s="12">
        <v>2109</v>
      </c>
      <c r="Q72" s="12">
        <v>18</v>
      </c>
      <c r="R72" s="12">
        <v>2040</v>
      </c>
      <c r="S72" s="12">
        <v>16</v>
      </c>
    </row>
    <row r="73" spans="1:19" ht="15.75">
      <c r="A73" s="8" t="s">
        <v>199</v>
      </c>
      <c r="B73" s="13">
        <v>168.55</v>
      </c>
      <c r="C73" s="13">
        <v>331.36</v>
      </c>
      <c r="D73" s="13">
        <v>155.84387</v>
      </c>
      <c r="E73" s="10"/>
      <c r="F73" s="11">
        <f t="shared" si="3"/>
        <v>0.5086612747464992</v>
      </c>
      <c r="G73" s="12">
        <v>0.13625</v>
      </c>
      <c r="H73" s="12">
        <v>0.00256</v>
      </c>
      <c r="I73" s="12">
        <v>7.63675</v>
      </c>
      <c r="J73" s="12">
        <v>0.1335</v>
      </c>
      <c r="K73" s="12">
        <v>0.40642</v>
      </c>
      <c r="L73" s="12">
        <v>0.00371</v>
      </c>
      <c r="M73" s="12"/>
      <c r="N73" s="12">
        <v>2180</v>
      </c>
      <c r="O73" s="12">
        <v>18</v>
      </c>
      <c r="P73" s="12">
        <v>2189</v>
      </c>
      <c r="Q73" s="12">
        <v>16</v>
      </c>
      <c r="R73" s="12">
        <v>2199</v>
      </c>
      <c r="S73" s="12">
        <v>17</v>
      </c>
    </row>
    <row r="74" spans="1:19" ht="15.75">
      <c r="A74" s="8" t="s">
        <v>200</v>
      </c>
      <c r="B74" s="13">
        <v>495.72</v>
      </c>
      <c r="C74" s="13">
        <v>677.92</v>
      </c>
      <c r="D74" s="13">
        <v>329.46673999999996</v>
      </c>
      <c r="E74" s="10"/>
      <c r="F74" s="11">
        <f t="shared" si="3"/>
        <v>0.7312367240972387</v>
      </c>
      <c r="G74" s="12">
        <v>0.13716</v>
      </c>
      <c r="H74" s="12">
        <v>0.00258</v>
      </c>
      <c r="I74" s="12">
        <v>7.61198</v>
      </c>
      <c r="J74" s="12">
        <v>0.13277</v>
      </c>
      <c r="K74" s="12">
        <v>0.4024</v>
      </c>
      <c r="L74" s="12">
        <v>0.00366</v>
      </c>
      <c r="M74" s="12"/>
      <c r="N74" s="12">
        <v>2192</v>
      </c>
      <c r="O74" s="12">
        <v>18</v>
      </c>
      <c r="P74" s="12">
        <v>2186</v>
      </c>
      <c r="Q74" s="12">
        <v>16</v>
      </c>
      <c r="R74" s="12">
        <v>2180</v>
      </c>
      <c r="S74" s="12">
        <v>17</v>
      </c>
    </row>
    <row r="75" spans="1:19" ht="15.75">
      <c r="A75" s="8" t="s">
        <v>201</v>
      </c>
      <c r="B75" s="13">
        <v>352.76</v>
      </c>
      <c r="C75" s="13">
        <v>661.97</v>
      </c>
      <c r="D75" s="13">
        <v>319.75019</v>
      </c>
      <c r="E75" s="10"/>
      <c r="F75" s="11">
        <f t="shared" si="3"/>
        <v>0.532894239920238</v>
      </c>
      <c r="G75" s="12">
        <v>0.13697</v>
      </c>
      <c r="H75" s="12">
        <v>0.00258</v>
      </c>
      <c r="I75" s="12">
        <v>7.86321</v>
      </c>
      <c r="J75" s="12">
        <v>0.13789</v>
      </c>
      <c r="K75" s="12">
        <v>0.41626</v>
      </c>
      <c r="L75" s="12">
        <v>0.00379</v>
      </c>
      <c r="M75" s="12"/>
      <c r="N75" s="12">
        <v>2189</v>
      </c>
      <c r="O75" s="12">
        <v>18</v>
      </c>
      <c r="P75" s="12">
        <v>2215</v>
      </c>
      <c r="Q75" s="12">
        <v>16</v>
      </c>
      <c r="R75" s="12">
        <v>2243</v>
      </c>
      <c r="S75" s="12">
        <v>17</v>
      </c>
    </row>
    <row r="76" spans="1:19" ht="15.75">
      <c r="A76" s="8" t="s">
        <v>202</v>
      </c>
      <c r="B76" s="13">
        <v>241.26</v>
      </c>
      <c r="C76" s="13">
        <v>458.72</v>
      </c>
      <c r="D76" s="13">
        <v>216.43166</v>
      </c>
      <c r="E76" s="10"/>
      <c r="F76" s="11">
        <f t="shared" si="3"/>
        <v>0.5259417509591907</v>
      </c>
      <c r="G76" s="12">
        <v>0.13681</v>
      </c>
      <c r="H76" s="12">
        <v>0.0026</v>
      </c>
      <c r="I76" s="12">
        <v>7.66226</v>
      </c>
      <c r="J76" s="12">
        <v>0.13523</v>
      </c>
      <c r="K76" s="12">
        <v>0.40611</v>
      </c>
      <c r="L76" s="12">
        <v>0.00371</v>
      </c>
      <c r="M76" s="12"/>
      <c r="N76" s="12">
        <v>2187</v>
      </c>
      <c r="O76" s="12">
        <v>18</v>
      </c>
      <c r="P76" s="12">
        <v>2192</v>
      </c>
      <c r="Q76" s="12">
        <v>16</v>
      </c>
      <c r="R76" s="12">
        <v>2197</v>
      </c>
      <c r="S76" s="12">
        <v>17</v>
      </c>
    </row>
    <row r="77" spans="1:19" ht="15.75">
      <c r="A77" s="8" t="s">
        <v>203</v>
      </c>
      <c r="B77" s="13">
        <v>155.42</v>
      </c>
      <c r="C77" s="13">
        <v>334.08</v>
      </c>
      <c r="D77" s="13">
        <v>154.05589999999998</v>
      </c>
      <c r="E77" s="10"/>
      <c r="F77" s="11">
        <f t="shared" si="3"/>
        <v>0.46521791187739464</v>
      </c>
      <c r="G77" s="12">
        <v>0.13756</v>
      </c>
      <c r="H77" s="12">
        <v>0.00263</v>
      </c>
      <c r="I77" s="12">
        <v>7.61239</v>
      </c>
      <c r="J77" s="12">
        <v>0.13549</v>
      </c>
      <c r="K77" s="12">
        <v>0.40127</v>
      </c>
      <c r="L77" s="12">
        <v>0.00368</v>
      </c>
      <c r="M77" s="12"/>
      <c r="N77" s="12">
        <v>2197</v>
      </c>
      <c r="O77" s="12">
        <v>18</v>
      </c>
      <c r="P77" s="12">
        <v>2186</v>
      </c>
      <c r="Q77" s="12">
        <v>16</v>
      </c>
      <c r="R77" s="12">
        <v>2175</v>
      </c>
      <c r="S77" s="12">
        <v>17</v>
      </c>
    </row>
    <row r="78" spans="1:19" ht="15.75">
      <c r="A78" s="8" t="s">
        <v>204</v>
      </c>
      <c r="B78" s="13">
        <v>122.47</v>
      </c>
      <c r="C78" s="13">
        <v>274.05</v>
      </c>
      <c r="D78" s="13">
        <v>127.05817</v>
      </c>
      <c r="E78" s="10"/>
      <c r="F78" s="11">
        <f t="shared" si="3"/>
        <v>0.44688925378580546</v>
      </c>
      <c r="G78" s="12">
        <v>0.13749</v>
      </c>
      <c r="H78" s="12">
        <v>0.00265</v>
      </c>
      <c r="I78" s="12">
        <v>7.68657</v>
      </c>
      <c r="J78" s="12">
        <v>0.13817</v>
      </c>
      <c r="K78" s="12">
        <v>0.40538</v>
      </c>
      <c r="L78" s="12">
        <v>0.00373</v>
      </c>
      <c r="M78" s="12"/>
      <c r="N78" s="12">
        <v>2196</v>
      </c>
      <c r="O78" s="12">
        <v>19</v>
      </c>
      <c r="P78" s="12">
        <v>2195</v>
      </c>
      <c r="Q78" s="12">
        <v>16</v>
      </c>
      <c r="R78" s="12">
        <v>2194</v>
      </c>
      <c r="S78" s="12">
        <v>17</v>
      </c>
    </row>
    <row r="79" spans="1:19" ht="15.75">
      <c r="A79" s="8" t="s">
        <v>205</v>
      </c>
      <c r="B79" s="13">
        <v>295.27</v>
      </c>
      <c r="C79" s="13">
        <v>521.68</v>
      </c>
      <c r="D79" s="13">
        <v>247.67383999999998</v>
      </c>
      <c r="E79" s="10"/>
      <c r="F79" s="11">
        <f t="shared" si="3"/>
        <v>0.5659983131421561</v>
      </c>
      <c r="G79" s="12">
        <v>0.1377</v>
      </c>
      <c r="H79" s="12">
        <v>0.00265</v>
      </c>
      <c r="I79" s="12">
        <v>7.69754</v>
      </c>
      <c r="J79" s="12">
        <v>0.13772</v>
      </c>
      <c r="K79" s="12">
        <v>0.40534</v>
      </c>
      <c r="L79" s="12">
        <v>0.00372</v>
      </c>
      <c r="M79" s="12"/>
      <c r="N79" s="12">
        <v>2198</v>
      </c>
      <c r="O79" s="12">
        <v>19</v>
      </c>
      <c r="P79" s="12">
        <v>2196</v>
      </c>
      <c r="Q79" s="12">
        <v>16</v>
      </c>
      <c r="R79" s="12">
        <v>2194</v>
      </c>
      <c r="S79" s="12">
        <v>17</v>
      </c>
    </row>
    <row r="80" spans="1:19" ht="15.75">
      <c r="A80" s="8" t="s">
        <v>206</v>
      </c>
      <c r="B80" s="13">
        <v>133.61</v>
      </c>
      <c r="C80" s="13">
        <v>290.09</v>
      </c>
      <c r="D80" s="13">
        <v>142.85481</v>
      </c>
      <c r="E80" s="10"/>
      <c r="F80" s="11">
        <f t="shared" si="3"/>
        <v>0.4605811989382606</v>
      </c>
      <c r="G80" s="12">
        <v>0.13715</v>
      </c>
      <c r="H80" s="12">
        <v>0.00266</v>
      </c>
      <c r="I80" s="12">
        <v>8.1492</v>
      </c>
      <c r="J80" s="12">
        <v>0.14733</v>
      </c>
      <c r="K80" s="12">
        <v>0.43083</v>
      </c>
      <c r="L80" s="12">
        <v>0.00397</v>
      </c>
      <c r="M80" s="12"/>
      <c r="N80" s="12">
        <v>2192</v>
      </c>
      <c r="O80" s="12">
        <v>19</v>
      </c>
      <c r="P80" s="12">
        <v>2248</v>
      </c>
      <c r="Q80" s="12">
        <v>16</v>
      </c>
      <c r="R80" s="12">
        <v>2309</v>
      </c>
      <c r="S80" s="12">
        <v>18</v>
      </c>
    </row>
    <row r="81" spans="1:19" ht="15.75">
      <c r="A81" s="8" t="s">
        <v>207</v>
      </c>
      <c r="B81" s="13">
        <v>279.45</v>
      </c>
      <c r="C81" s="13">
        <v>645.6</v>
      </c>
      <c r="D81" s="13">
        <v>296.19853</v>
      </c>
      <c r="E81" s="10"/>
      <c r="F81" s="11">
        <f t="shared" si="3"/>
        <v>0.4328531598513011</v>
      </c>
      <c r="G81" s="12">
        <v>0.13532</v>
      </c>
      <c r="H81" s="12">
        <v>0.00261</v>
      </c>
      <c r="I81" s="12">
        <v>7.53955</v>
      </c>
      <c r="J81" s="12">
        <v>0.13556</v>
      </c>
      <c r="K81" s="12">
        <v>0.40398</v>
      </c>
      <c r="L81" s="12">
        <v>0.00371</v>
      </c>
      <c r="M81" s="12"/>
      <c r="N81" s="12">
        <v>2168</v>
      </c>
      <c r="O81" s="12">
        <v>19</v>
      </c>
      <c r="P81" s="12">
        <v>2178</v>
      </c>
      <c r="Q81" s="12">
        <v>16</v>
      </c>
      <c r="R81" s="12">
        <v>2187</v>
      </c>
      <c r="S81" s="12">
        <v>17</v>
      </c>
    </row>
    <row r="82" spans="1:19" ht="15.75">
      <c r="A82" s="8" t="s">
        <v>208</v>
      </c>
      <c r="B82" s="13">
        <v>272.48</v>
      </c>
      <c r="C82" s="13">
        <v>534.14</v>
      </c>
      <c r="D82" s="13">
        <v>247.43134999999998</v>
      </c>
      <c r="E82" s="10"/>
      <c r="F82" s="11">
        <f t="shared" si="3"/>
        <v>0.5101284307484929</v>
      </c>
      <c r="G82" s="12">
        <v>0.13687</v>
      </c>
      <c r="H82" s="12">
        <v>0.00265</v>
      </c>
      <c r="I82" s="12">
        <v>7.56543</v>
      </c>
      <c r="J82" s="12">
        <v>0.1367</v>
      </c>
      <c r="K82" s="12">
        <v>0.40079</v>
      </c>
      <c r="L82" s="12">
        <v>0.00368</v>
      </c>
      <c r="M82" s="12"/>
      <c r="N82" s="12">
        <v>2188</v>
      </c>
      <c r="O82" s="12">
        <v>19</v>
      </c>
      <c r="P82" s="12">
        <v>2181</v>
      </c>
      <c r="Q82" s="12">
        <v>16</v>
      </c>
      <c r="R82" s="12">
        <v>2173</v>
      </c>
      <c r="S82" s="12">
        <v>17</v>
      </c>
    </row>
    <row r="83" spans="1:19" ht="15.75">
      <c r="A83" s="8" t="s">
        <v>209</v>
      </c>
      <c r="B83" s="13">
        <v>420.26</v>
      </c>
      <c r="C83" s="13">
        <v>689.49</v>
      </c>
      <c r="D83" s="13">
        <v>354.58919</v>
      </c>
      <c r="E83" s="10"/>
      <c r="F83" s="11">
        <f t="shared" si="3"/>
        <v>0.6095229807538906</v>
      </c>
      <c r="G83" s="12">
        <v>0.13778</v>
      </c>
      <c r="H83" s="12">
        <v>0.00268</v>
      </c>
      <c r="I83" s="12">
        <v>8.32055</v>
      </c>
      <c r="J83" s="12">
        <v>0.15061</v>
      </c>
      <c r="K83" s="12">
        <v>0.43787</v>
      </c>
      <c r="L83" s="12">
        <v>0.00402</v>
      </c>
      <c r="M83" s="12"/>
      <c r="N83" s="12">
        <v>2199</v>
      </c>
      <c r="O83" s="12">
        <v>19</v>
      </c>
      <c r="P83" s="12">
        <v>2267</v>
      </c>
      <c r="Q83" s="12">
        <v>16</v>
      </c>
      <c r="R83" s="12">
        <v>2341</v>
      </c>
      <c r="S83" s="12">
        <v>18</v>
      </c>
    </row>
    <row r="84" spans="1:19" ht="15.75">
      <c r="A84" s="8" t="s">
        <v>210</v>
      </c>
      <c r="B84" s="13">
        <v>377.48</v>
      </c>
      <c r="C84" s="13">
        <v>631.19</v>
      </c>
      <c r="D84" s="13">
        <v>300.90962</v>
      </c>
      <c r="E84" s="10"/>
      <c r="F84" s="11">
        <f t="shared" si="3"/>
        <v>0.5980449626895229</v>
      </c>
      <c r="G84" s="12">
        <v>0.13719</v>
      </c>
      <c r="H84" s="12">
        <v>0.00269</v>
      </c>
      <c r="I84" s="12">
        <v>7.64383</v>
      </c>
      <c r="J84" s="12">
        <v>0.13964</v>
      </c>
      <c r="K84" s="12">
        <v>0.40401</v>
      </c>
      <c r="L84" s="12">
        <v>0.00372</v>
      </c>
      <c r="M84" s="12"/>
      <c r="N84" s="12">
        <v>2192</v>
      </c>
      <c r="O84" s="12">
        <v>19</v>
      </c>
      <c r="P84" s="12">
        <v>2190</v>
      </c>
      <c r="Q84" s="12">
        <v>16</v>
      </c>
      <c r="R84" s="12">
        <v>2187</v>
      </c>
      <c r="S84" s="12">
        <v>17</v>
      </c>
    </row>
    <row r="85" spans="1:19" ht="15.75">
      <c r="A85" s="8" t="s">
        <v>211</v>
      </c>
      <c r="B85" s="13">
        <v>223.23</v>
      </c>
      <c r="C85" s="13">
        <v>544.79</v>
      </c>
      <c r="D85" s="13">
        <v>249.01648</v>
      </c>
      <c r="E85" s="10"/>
      <c r="F85" s="11">
        <f t="shared" si="3"/>
        <v>0.40975421722131466</v>
      </c>
      <c r="G85" s="12">
        <v>0.13638</v>
      </c>
      <c r="H85" s="12">
        <v>0.00268</v>
      </c>
      <c r="I85" s="12">
        <v>7.60895</v>
      </c>
      <c r="J85" s="12">
        <v>0.13976</v>
      </c>
      <c r="K85" s="12">
        <v>0.40454</v>
      </c>
      <c r="L85" s="12">
        <v>0.00373</v>
      </c>
      <c r="M85" s="12"/>
      <c r="N85" s="12">
        <v>2182</v>
      </c>
      <c r="O85" s="12">
        <v>19</v>
      </c>
      <c r="P85" s="12">
        <v>2186</v>
      </c>
      <c r="Q85" s="12">
        <v>16</v>
      </c>
      <c r="R85" s="12">
        <v>2190</v>
      </c>
      <c r="S85" s="12">
        <v>17</v>
      </c>
    </row>
    <row r="86" spans="1:19" ht="15.75">
      <c r="A86" s="8" t="s">
        <v>212</v>
      </c>
      <c r="B86" s="13">
        <v>520.37</v>
      </c>
      <c r="C86" s="13">
        <v>707.12</v>
      </c>
      <c r="D86" s="13">
        <v>365.30911000000003</v>
      </c>
      <c r="E86" s="10"/>
      <c r="F86" s="11">
        <f t="shared" si="3"/>
        <v>0.735900554361353</v>
      </c>
      <c r="G86" s="12">
        <v>0.1377</v>
      </c>
      <c r="H86" s="12">
        <v>0.00271</v>
      </c>
      <c r="I86" s="12">
        <v>8.09313</v>
      </c>
      <c r="J86" s="12">
        <v>0.14871</v>
      </c>
      <c r="K86" s="12">
        <v>0.42615</v>
      </c>
      <c r="L86" s="12">
        <v>0.00393</v>
      </c>
      <c r="M86" s="12"/>
      <c r="N86" s="12">
        <v>2198</v>
      </c>
      <c r="O86" s="12">
        <v>19</v>
      </c>
      <c r="P86" s="12">
        <v>2241</v>
      </c>
      <c r="Q86" s="12">
        <v>17</v>
      </c>
      <c r="R86" s="12">
        <v>2288</v>
      </c>
      <c r="S86" s="12">
        <v>18</v>
      </c>
    </row>
    <row r="87" spans="1:19" ht="15.75">
      <c r="A87" s="8" t="s">
        <v>213</v>
      </c>
      <c r="B87" s="13">
        <v>414.46</v>
      </c>
      <c r="C87" s="13">
        <v>686.31</v>
      </c>
      <c r="D87" s="13">
        <v>336.32613000000003</v>
      </c>
      <c r="E87" s="10"/>
      <c r="F87" s="11">
        <f t="shared" si="3"/>
        <v>0.6038961985108771</v>
      </c>
      <c r="G87" s="12">
        <v>0.13853</v>
      </c>
      <c r="H87" s="12">
        <v>0.00274</v>
      </c>
      <c r="I87" s="12">
        <v>7.91662</v>
      </c>
      <c r="J87" s="12">
        <v>0.14627</v>
      </c>
      <c r="K87" s="12">
        <v>0.41437</v>
      </c>
      <c r="L87" s="12">
        <v>0.00382</v>
      </c>
      <c r="M87" s="12"/>
      <c r="N87" s="12">
        <v>2209</v>
      </c>
      <c r="O87" s="12">
        <v>19</v>
      </c>
      <c r="P87" s="12">
        <v>2222</v>
      </c>
      <c r="Q87" s="12">
        <v>17</v>
      </c>
      <c r="R87" s="12">
        <v>2235</v>
      </c>
      <c r="S87" s="12">
        <v>17</v>
      </c>
    </row>
    <row r="88" spans="1:19" ht="15.75">
      <c r="A88" s="8" t="s">
        <v>214</v>
      </c>
      <c r="B88" s="13">
        <v>204.07</v>
      </c>
      <c r="C88" s="13">
        <v>337.05</v>
      </c>
      <c r="D88" s="13">
        <v>161.81689</v>
      </c>
      <c r="E88" s="10"/>
      <c r="F88" s="11">
        <f t="shared" si="3"/>
        <v>0.6054591306927755</v>
      </c>
      <c r="G88" s="12">
        <v>0.13745</v>
      </c>
      <c r="H88" s="12">
        <v>0.00274</v>
      </c>
      <c r="I88" s="12">
        <v>7.67474</v>
      </c>
      <c r="J88" s="12">
        <v>0.14325</v>
      </c>
      <c r="K88" s="12">
        <v>0.40488</v>
      </c>
      <c r="L88" s="12">
        <v>0.00376</v>
      </c>
      <c r="M88" s="12"/>
      <c r="N88" s="12">
        <v>2195</v>
      </c>
      <c r="O88" s="12">
        <v>20</v>
      </c>
      <c r="P88" s="12">
        <v>2194</v>
      </c>
      <c r="Q88" s="12">
        <v>17</v>
      </c>
      <c r="R88" s="12">
        <v>2191</v>
      </c>
      <c r="S88" s="12">
        <v>17</v>
      </c>
    </row>
    <row r="89" spans="1:19" ht="15.75">
      <c r="A89" s="8" t="s">
        <v>215</v>
      </c>
      <c r="B89" s="13">
        <v>151.69</v>
      </c>
      <c r="C89" s="13">
        <v>356.08</v>
      </c>
      <c r="D89" s="13">
        <v>171.27106999999998</v>
      </c>
      <c r="E89" s="10"/>
      <c r="F89" s="11">
        <f t="shared" si="3"/>
        <v>0.4259997753313862</v>
      </c>
      <c r="G89" s="12">
        <v>0.13632</v>
      </c>
      <c r="H89" s="12">
        <v>0.00273</v>
      </c>
      <c r="I89" s="12">
        <v>7.98366</v>
      </c>
      <c r="J89" s="12">
        <v>0.14963</v>
      </c>
      <c r="K89" s="12">
        <v>0.42464</v>
      </c>
      <c r="L89" s="12">
        <v>0.00395</v>
      </c>
      <c r="M89" s="12"/>
      <c r="N89" s="12">
        <v>2181</v>
      </c>
      <c r="O89" s="12">
        <v>20</v>
      </c>
      <c r="P89" s="12">
        <v>2229</v>
      </c>
      <c r="Q89" s="12">
        <v>17</v>
      </c>
      <c r="R89" s="12">
        <v>2282</v>
      </c>
      <c r="S89" s="12">
        <v>18</v>
      </c>
    </row>
    <row r="90" spans="1:19" ht="15.75">
      <c r="A90" s="8" t="s">
        <v>216</v>
      </c>
      <c r="B90" s="13">
        <v>206.92</v>
      </c>
      <c r="C90" s="13">
        <v>426.94</v>
      </c>
      <c r="D90" s="13">
        <v>199.58841</v>
      </c>
      <c r="E90" s="10"/>
      <c r="F90" s="11">
        <f t="shared" si="3"/>
        <v>0.4846582657984728</v>
      </c>
      <c r="G90" s="12">
        <v>0.13653</v>
      </c>
      <c r="H90" s="12">
        <v>0.00275</v>
      </c>
      <c r="I90" s="12">
        <v>7.63743</v>
      </c>
      <c r="J90" s="12">
        <v>0.14388</v>
      </c>
      <c r="K90" s="12">
        <v>0.4056</v>
      </c>
      <c r="L90" s="12">
        <v>0.00377</v>
      </c>
      <c r="M90" s="12"/>
      <c r="N90" s="12">
        <v>2184</v>
      </c>
      <c r="O90" s="12">
        <v>20</v>
      </c>
      <c r="P90" s="12">
        <v>2189</v>
      </c>
      <c r="Q90" s="12">
        <v>17</v>
      </c>
      <c r="R90" s="12">
        <v>2195</v>
      </c>
      <c r="S90" s="12">
        <v>17</v>
      </c>
    </row>
    <row r="91" spans="1:19" ht="15.75">
      <c r="A91" s="8" t="s">
        <v>217</v>
      </c>
      <c r="B91" s="13">
        <v>76.41</v>
      </c>
      <c r="C91" s="13">
        <v>168.16</v>
      </c>
      <c r="D91" s="13">
        <v>77.66176</v>
      </c>
      <c r="E91" s="10"/>
      <c r="F91" s="11">
        <f t="shared" si="3"/>
        <v>0.4543886774500476</v>
      </c>
      <c r="G91" s="12">
        <v>0.13702</v>
      </c>
      <c r="H91" s="12">
        <v>0.00282</v>
      </c>
      <c r="I91" s="12">
        <v>7.62602</v>
      </c>
      <c r="J91" s="12">
        <v>0.14719</v>
      </c>
      <c r="K91" s="12">
        <v>0.40355</v>
      </c>
      <c r="L91" s="12">
        <v>0.00381</v>
      </c>
      <c r="M91" s="12"/>
      <c r="N91" s="12">
        <v>2190</v>
      </c>
      <c r="O91" s="12">
        <v>21</v>
      </c>
      <c r="P91" s="12">
        <v>2188</v>
      </c>
      <c r="Q91" s="12">
        <v>17</v>
      </c>
      <c r="R91" s="12">
        <v>2185</v>
      </c>
      <c r="S91" s="12">
        <v>17</v>
      </c>
    </row>
    <row r="92" spans="1:19" ht="15.75">
      <c r="A92" s="8" t="s">
        <v>218</v>
      </c>
      <c r="B92" s="13">
        <v>176.66</v>
      </c>
      <c r="C92" s="13">
        <v>277.2</v>
      </c>
      <c r="D92" s="13">
        <v>129.39061</v>
      </c>
      <c r="E92" s="10"/>
      <c r="F92" s="11">
        <f t="shared" si="3"/>
        <v>0.6373015873015874</v>
      </c>
      <c r="G92" s="12">
        <v>0.13709</v>
      </c>
      <c r="H92" s="12">
        <v>0.0028</v>
      </c>
      <c r="I92" s="12">
        <v>7.37077</v>
      </c>
      <c r="J92" s="12">
        <v>0.1412</v>
      </c>
      <c r="K92" s="12">
        <v>0.38985</v>
      </c>
      <c r="L92" s="12">
        <v>0.00366</v>
      </c>
      <c r="M92" s="12"/>
      <c r="N92" s="12">
        <v>2191</v>
      </c>
      <c r="O92" s="12">
        <v>20</v>
      </c>
      <c r="P92" s="12">
        <v>2157</v>
      </c>
      <c r="Q92" s="12">
        <v>17</v>
      </c>
      <c r="R92" s="12">
        <v>2122</v>
      </c>
      <c r="S92" s="12">
        <v>17</v>
      </c>
    </row>
    <row r="93" spans="1:19" ht="15.75">
      <c r="A93" s="8" t="s">
        <v>219</v>
      </c>
      <c r="B93" s="13">
        <v>334.91</v>
      </c>
      <c r="C93" s="13">
        <v>762.1</v>
      </c>
      <c r="D93" s="13">
        <v>372.41778999999997</v>
      </c>
      <c r="E93" s="10"/>
      <c r="F93" s="11">
        <f t="shared" si="3"/>
        <v>0.4394567642041727</v>
      </c>
      <c r="G93" s="12">
        <v>0.13682</v>
      </c>
      <c r="H93" s="12">
        <v>0.00277</v>
      </c>
      <c r="I93" s="12">
        <v>8.1143</v>
      </c>
      <c r="J93" s="12">
        <v>0.15387</v>
      </c>
      <c r="K93" s="12">
        <v>0.43003</v>
      </c>
      <c r="L93" s="12">
        <v>0.004</v>
      </c>
      <c r="M93" s="12"/>
      <c r="N93" s="12">
        <v>2187</v>
      </c>
      <c r="O93" s="12">
        <v>20</v>
      </c>
      <c r="P93" s="12">
        <v>2244</v>
      </c>
      <c r="Q93" s="12">
        <v>17</v>
      </c>
      <c r="R93" s="12">
        <v>2306</v>
      </c>
      <c r="S93" s="12">
        <v>18</v>
      </c>
    </row>
    <row r="94" spans="1:19" ht="15.75">
      <c r="A94" s="8" t="s">
        <v>220</v>
      </c>
      <c r="B94" s="13">
        <v>61.36</v>
      </c>
      <c r="C94" s="13">
        <v>153.92</v>
      </c>
      <c r="D94" s="13">
        <v>68.55384</v>
      </c>
      <c r="E94" s="10"/>
      <c r="F94" s="11">
        <f t="shared" si="3"/>
        <v>0.3986486486486487</v>
      </c>
      <c r="G94" s="12">
        <v>0.13453</v>
      </c>
      <c r="H94" s="12">
        <v>0.00315</v>
      </c>
      <c r="I94" s="12">
        <v>7.26337</v>
      </c>
      <c r="J94" s="12">
        <v>0.15488</v>
      </c>
      <c r="K94" s="12">
        <v>0.39158</v>
      </c>
      <c r="L94" s="12">
        <v>0.00375</v>
      </c>
      <c r="M94" s="12"/>
      <c r="N94" s="12">
        <v>2158</v>
      </c>
      <c r="O94" s="12">
        <v>42</v>
      </c>
      <c r="P94" s="12">
        <v>2144</v>
      </c>
      <c r="Q94" s="12">
        <v>19</v>
      </c>
      <c r="R94" s="12">
        <v>2130</v>
      </c>
      <c r="S94" s="12">
        <v>17</v>
      </c>
    </row>
    <row r="95" spans="1:19" ht="15.75">
      <c r="A95" s="8" t="s">
        <v>221</v>
      </c>
      <c r="B95" s="13">
        <v>322.66</v>
      </c>
      <c r="C95" s="13">
        <v>539.84</v>
      </c>
      <c r="D95" s="13">
        <v>274.27531999999997</v>
      </c>
      <c r="E95" s="10"/>
      <c r="F95" s="11">
        <f t="shared" si="3"/>
        <v>0.5976956135151156</v>
      </c>
      <c r="G95" s="12">
        <v>0.13628</v>
      </c>
      <c r="H95" s="12">
        <v>0.00278</v>
      </c>
      <c r="I95" s="12">
        <v>8.13357</v>
      </c>
      <c r="J95" s="12">
        <v>0.15563</v>
      </c>
      <c r="K95" s="12">
        <v>0.43274</v>
      </c>
      <c r="L95" s="12">
        <v>0.00404</v>
      </c>
      <c r="M95" s="12"/>
      <c r="N95" s="12">
        <v>2180</v>
      </c>
      <c r="O95" s="12">
        <v>20</v>
      </c>
      <c r="P95" s="12">
        <v>2246</v>
      </c>
      <c r="Q95" s="12">
        <v>17</v>
      </c>
      <c r="R95" s="12">
        <v>2318</v>
      </c>
      <c r="S95" s="12">
        <v>18</v>
      </c>
    </row>
    <row r="96" spans="1:19" ht="15.75">
      <c r="A96" s="8" t="s">
        <v>222</v>
      </c>
      <c r="B96" s="13">
        <v>103.18</v>
      </c>
      <c r="C96" s="13">
        <v>207.01</v>
      </c>
      <c r="D96" s="13">
        <v>95.14412000000002</v>
      </c>
      <c r="E96" s="10"/>
      <c r="F96" s="11">
        <f t="shared" si="3"/>
        <v>0.49843002753490173</v>
      </c>
      <c r="G96" s="12">
        <v>0.13515</v>
      </c>
      <c r="H96" s="12">
        <v>0.00329</v>
      </c>
      <c r="I96" s="12">
        <v>7.33614</v>
      </c>
      <c r="J96" s="12">
        <v>0.16402</v>
      </c>
      <c r="K96" s="12">
        <v>0.39368</v>
      </c>
      <c r="L96" s="12">
        <v>0.00382</v>
      </c>
      <c r="M96" s="12"/>
      <c r="N96" s="12">
        <v>2166</v>
      </c>
      <c r="O96" s="12">
        <v>43</v>
      </c>
      <c r="P96" s="12">
        <v>2153</v>
      </c>
      <c r="Q96" s="12">
        <v>20</v>
      </c>
      <c r="R96" s="12">
        <v>2140</v>
      </c>
      <c r="S96" s="12">
        <v>18</v>
      </c>
    </row>
    <row r="97" spans="1:19" ht="15.75">
      <c r="A97" s="64" t="s">
        <v>223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</row>
    <row r="98" spans="1:19" ht="15.75">
      <c r="A98" s="8" t="s">
        <v>224</v>
      </c>
      <c r="B98" s="13">
        <v>147.23</v>
      </c>
      <c r="C98" s="13">
        <v>336.36</v>
      </c>
      <c r="D98" s="13">
        <v>156.60267000000002</v>
      </c>
      <c r="E98" s="10"/>
      <c r="F98" s="11">
        <f t="shared" si="3"/>
        <v>0.43771554287073366</v>
      </c>
      <c r="G98" s="12">
        <v>0.13346</v>
      </c>
      <c r="H98" s="12">
        <v>0.00223</v>
      </c>
      <c r="I98" s="12">
        <v>7.57395</v>
      </c>
      <c r="J98" s="12">
        <v>0.11609</v>
      </c>
      <c r="K98" s="12">
        <v>0.4115</v>
      </c>
      <c r="L98" s="12">
        <v>0.00364</v>
      </c>
      <c r="M98" s="12"/>
      <c r="N98" s="12">
        <v>2144</v>
      </c>
      <c r="O98" s="12">
        <v>15</v>
      </c>
      <c r="P98" s="12">
        <v>2182</v>
      </c>
      <c r="Q98" s="12">
        <v>14</v>
      </c>
      <c r="R98" s="12">
        <v>2222</v>
      </c>
      <c r="S98" s="12">
        <v>17</v>
      </c>
    </row>
    <row r="99" spans="1:19" ht="15.75">
      <c r="A99" s="8" t="s">
        <v>225</v>
      </c>
      <c r="B99" s="13">
        <v>101.15</v>
      </c>
      <c r="C99" s="13">
        <v>218.78</v>
      </c>
      <c r="D99" s="13">
        <v>100.02725999999998</v>
      </c>
      <c r="E99" s="10"/>
      <c r="F99" s="11">
        <f t="shared" si="3"/>
        <v>0.4623365938385593</v>
      </c>
      <c r="G99" s="12">
        <v>0.13621</v>
      </c>
      <c r="H99" s="12">
        <v>0.00231</v>
      </c>
      <c r="I99" s="12">
        <v>7.50819</v>
      </c>
      <c r="J99" s="12">
        <v>0.11677</v>
      </c>
      <c r="K99" s="12">
        <v>0.39968</v>
      </c>
      <c r="L99" s="12">
        <v>0.00355</v>
      </c>
      <c r="M99" s="12"/>
      <c r="N99" s="12">
        <v>2180</v>
      </c>
      <c r="O99" s="12">
        <v>15</v>
      </c>
      <c r="P99" s="12">
        <v>2174</v>
      </c>
      <c r="Q99" s="12">
        <v>14</v>
      </c>
      <c r="R99" s="12">
        <v>2168</v>
      </c>
      <c r="S99" s="12">
        <v>16</v>
      </c>
    </row>
    <row r="100" spans="1:19" ht="15.75">
      <c r="A100" s="8" t="s">
        <v>226</v>
      </c>
      <c r="B100" s="13">
        <v>96.31</v>
      </c>
      <c r="C100" s="13">
        <v>227.65</v>
      </c>
      <c r="D100" s="13">
        <v>105.14323999999999</v>
      </c>
      <c r="E100" s="10"/>
      <c r="F100" s="11">
        <f t="shared" si="3"/>
        <v>0.4230617175488689</v>
      </c>
      <c r="G100" s="12">
        <v>0.13733</v>
      </c>
      <c r="H100" s="12">
        <v>0.00237</v>
      </c>
      <c r="I100" s="12">
        <v>7.67984</v>
      </c>
      <c r="J100" s="12">
        <v>0.12191</v>
      </c>
      <c r="K100" s="12">
        <v>0.40549</v>
      </c>
      <c r="L100" s="12">
        <v>0.00364</v>
      </c>
      <c r="M100" s="12"/>
      <c r="N100" s="12">
        <v>2194</v>
      </c>
      <c r="O100" s="12">
        <v>16</v>
      </c>
      <c r="P100" s="12">
        <v>2194</v>
      </c>
      <c r="Q100" s="12">
        <v>14</v>
      </c>
      <c r="R100" s="12">
        <v>2194</v>
      </c>
      <c r="S100" s="12">
        <v>17</v>
      </c>
    </row>
    <row r="101" spans="1:19" ht="15.75">
      <c r="A101" s="8" t="s">
        <v>227</v>
      </c>
      <c r="B101" s="13">
        <v>133.85</v>
      </c>
      <c r="C101" s="13">
        <v>263.88</v>
      </c>
      <c r="D101" s="13">
        <v>123.10292</v>
      </c>
      <c r="E101" s="10"/>
      <c r="F101" s="11">
        <f t="shared" si="3"/>
        <v>0.5072381385478247</v>
      </c>
      <c r="G101" s="12">
        <v>0.13637</v>
      </c>
      <c r="H101" s="12">
        <v>0.00232</v>
      </c>
      <c r="I101" s="12">
        <v>7.56984</v>
      </c>
      <c r="J101" s="12">
        <v>0.1181</v>
      </c>
      <c r="K101" s="12">
        <v>0.40249</v>
      </c>
      <c r="L101" s="12">
        <v>0.00358</v>
      </c>
      <c r="M101" s="12"/>
      <c r="N101" s="12">
        <v>2182</v>
      </c>
      <c r="O101" s="12">
        <v>15</v>
      </c>
      <c r="P101" s="12">
        <v>2181</v>
      </c>
      <c r="Q101" s="12">
        <v>14</v>
      </c>
      <c r="R101" s="12">
        <v>2180</v>
      </c>
      <c r="S101" s="12">
        <v>16</v>
      </c>
    </row>
    <row r="102" spans="1:19" ht="15.75">
      <c r="A102" s="8" t="s">
        <v>228</v>
      </c>
      <c r="B102" s="13">
        <v>80.38</v>
      </c>
      <c r="C102" s="13">
        <v>190.89</v>
      </c>
      <c r="D102" s="13">
        <v>87.20723</v>
      </c>
      <c r="E102" s="10"/>
      <c r="F102" s="11">
        <f t="shared" si="3"/>
        <v>0.4210802032584211</v>
      </c>
      <c r="G102" s="12">
        <v>0.13531</v>
      </c>
      <c r="H102" s="12">
        <v>0.00233</v>
      </c>
      <c r="I102" s="12">
        <v>7.5007</v>
      </c>
      <c r="J102" s="12">
        <v>0.11878</v>
      </c>
      <c r="K102" s="12">
        <v>0.40195</v>
      </c>
      <c r="L102" s="12">
        <v>0.0036</v>
      </c>
      <c r="M102" s="12"/>
      <c r="N102" s="12">
        <v>2168</v>
      </c>
      <c r="O102" s="12">
        <v>16</v>
      </c>
      <c r="P102" s="12">
        <v>2173</v>
      </c>
      <c r="Q102" s="12">
        <v>14</v>
      </c>
      <c r="R102" s="12">
        <v>2178</v>
      </c>
      <c r="S102" s="12">
        <v>17</v>
      </c>
    </row>
    <row r="103" spans="1:19" ht="15.75">
      <c r="A103" s="8" t="s">
        <v>229</v>
      </c>
      <c r="B103" s="13">
        <v>81.05</v>
      </c>
      <c r="C103" s="13">
        <v>185.02</v>
      </c>
      <c r="D103" s="13">
        <v>83.79234999999998</v>
      </c>
      <c r="E103" s="10"/>
      <c r="F103" s="11">
        <f t="shared" si="3"/>
        <v>0.4380607501891687</v>
      </c>
      <c r="G103" s="12">
        <v>0.13716</v>
      </c>
      <c r="H103" s="12">
        <v>0.00236</v>
      </c>
      <c r="I103" s="12">
        <v>7.49739</v>
      </c>
      <c r="J103" s="12">
        <v>0.11881</v>
      </c>
      <c r="K103" s="12">
        <v>0.39636</v>
      </c>
      <c r="L103" s="12">
        <v>0.00355</v>
      </c>
      <c r="M103" s="12"/>
      <c r="N103" s="12">
        <v>2192</v>
      </c>
      <c r="O103" s="12">
        <v>15</v>
      </c>
      <c r="P103" s="12">
        <v>2173</v>
      </c>
      <c r="Q103" s="12">
        <v>14</v>
      </c>
      <c r="R103" s="12">
        <v>2152</v>
      </c>
      <c r="S103" s="12">
        <v>16</v>
      </c>
    </row>
    <row r="104" spans="1:19" ht="15.75">
      <c r="A104" s="8" t="s">
        <v>230</v>
      </c>
      <c r="B104" s="13">
        <v>89.11</v>
      </c>
      <c r="C104" s="13">
        <v>215.82</v>
      </c>
      <c r="D104" s="13">
        <v>96.64471999999999</v>
      </c>
      <c r="E104" s="10"/>
      <c r="F104" s="11">
        <f t="shared" si="3"/>
        <v>0.4128903716059679</v>
      </c>
      <c r="G104" s="12">
        <v>0.1354</v>
      </c>
      <c r="H104" s="12">
        <v>0.00233</v>
      </c>
      <c r="I104" s="12">
        <v>7.37282</v>
      </c>
      <c r="J104" s="12">
        <v>0.11671</v>
      </c>
      <c r="K104" s="12">
        <v>0.39483</v>
      </c>
      <c r="L104" s="12">
        <v>0.00352</v>
      </c>
      <c r="M104" s="12"/>
      <c r="N104" s="12">
        <v>2169</v>
      </c>
      <c r="O104" s="12">
        <v>16</v>
      </c>
      <c r="P104" s="12">
        <v>2158</v>
      </c>
      <c r="Q104" s="12">
        <v>14</v>
      </c>
      <c r="R104" s="12">
        <v>2145</v>
      </c>
      <c r="S104" s="12">
        <v>16</v>
      </c>
    </row>
    <row r="105" spans="1:19" ht="15.75">
      <c r="A105" s="8" t="s">
        <v>231</v>
      </c>
      <c r="B105" s="13">
        <v>138.2</v>
      </c>
      <c r="C105" s="13">
        <v>475.25</v>
      </c>
      <c r="D105" s="13">
        <v>209.56006999999997</v>
      </c>
      <c r="E105" s="10"/>
      <c r="F105" s="11">
        <f t="shared" si="3"/>
        <v>0.29079431877958967</v>
      </c>
      <c r="G105" s="12">
        <v>0.13172</v>
      </c>
      <c r="H105" s="12">
        <v>0.00225</v>
      </c>
      <c r="I105" s="12">
        <v>7.31979</v>
      </c>
      <c r="J105" s="12">
        <v>0.11479</v>
      </c>
      <c r="K105" s="12">
        <v>0.40294</v>
      </c>
      <c r="L105" s="12">
        <v>0.00357</v>
      </c>
      <c r="M105" s="12"/>
      <c r="N105" s="12">
        <v>2121</v>
      </c>
      <c r="O105" s="12">
        <v>15</v>
      </c>
      <c r="P105" s="12">
        <v>2151</v>
      </c>
      <c r="Q105" s="12">
        <v>14</v>
      </c>
      <c r="R105" s="12">
        <v>2183</v>
      </c>
      <c r="S105" s="12">
        <v>16</v>
      </c>
    </row>
    <row r="106" spans="1:19" ht="15.75">
      <c r="A106" s="8" t="s">
        <v>232</v>
      </c>
      <c r="B106" s="13">
        <v>146.99</v>
      </c>
      <c r="C106" s="13">
        <v>394.34</v>
      </c>
      <c r="D106" s="13">
        <v>185.73964999999998</v>
      </c>
      <c r="E106" s="10"/>
      <c r="F106" s="11">
        <f t="shared" si="3"/>
        <v>0.37274940406755597</v>
      </c>
      <c r="G106" s="12">
        <v>0.13584</v>
      </c>
      <c r="H106" s="12">
        <v>0.00233</v>
      </c>
      <c r="I106" s="12">
        <v>7.87996</v>
      </c>
      <c r="J106" s="12">
        <v>0.12402</v>
      </c>
      <c r="K106" s="12">
        <v>0.42064</v>
      </c>
      <c r="L106" s="12">
        <v>0.00373</v>
      </c>
      <c r="M106" s="12"/>
      <c r="N106" s="12">
        <v>2175</v>
      </c>
      <c r="O106" s="12">
        <v>15</v>
      </c>
      <c r="P106" s="12">
        <v>2217</v>
      </c>
      <c r="Q106" s="12">
        <v>14</v>
      </c>
      <c r="R106" s="12">
        <v>2263</v>
      </c>
      <c r="S106" s="12">
        <v>17</v>
      </c>
    </row>
    <row r="107" spans="1:19" ht="15.75">
      <c r="A107" s="8" t="s">
        <v>233</v>
      </c>
      <c r="B107" s="13">
        <v>222.37</v>
      </c>
      <c r="C107" s="13">
        <v>708.7</v>
      </c>
      <c r="D107" s="13">
        <v>308.34631</v>
      </c>
      <c r="E107" s="10"/>
      <c r="F107" s="11">
        <f t="shared" si="3"/>
        <v>0.31377169465218</v>
      </c>
      <c r="G107" s="12">
        <v>0.13572</v>
      </c>
      <c r="H107" s="12">
        <v>0.00233</v>
      </c>
      <c r="I107" s="12">
        <v>7.38297</v>
      </c>
      <c r="J107" s="12">
        <v>0.1166</v>
      </c>
      <c r="K107" s="12">
        <v>0.39445</v>
      </c>
      <c r="L107" s="12">
        <v>0.0035</v>
      </c>
      <c r="M107" s="12"/>
      <c r="N107" s="12">
        <v>2173</v>
      </c>
      <c r="O107" s="12">
        <v>16</v>
      </c>
      <c r="P107" s="12">
        <v>2159</v>
      </c>
      <c r="Q107" s="12">
        <v>14</v>
      </c>
      <c r="R107" s="12">
        <v>2143</v>
      </c>
      <c r="S107" s="12">
        <v>16</v>
      </c>
    </row>
    <row r="108" spans="1:19" ht="15.75">
      <c r="A108" s="8" t="s">
        <v>234</v>
      </c>
      <c r="B108" s="13">
        <v>124.15</v>
      </c>
      <c r="C108" s="13">
        <v>246.55</v>
      </c>
      <c r="D108" s="13">
        <v>114.84796999999999</v>
      </c>
      <c r="E108" s="10"/>
      <c r="F108" s="11">
        <f t="shared" si="3"/>
        <v>0.5035489758669641</v>
      </c>
      <c r="G108" s="12">
        <v>0.13719</v>
      </c>
      <c r="H108" s="12">
        <v>0.00239</v>
      </c>
      <c r="I108" s="12">
        <v>7.60532</v>
      </c>
      <c r="J108" s="12">
        <v>0.122</v>
      </c>
      <c r="K108" s="12">
        <v>0.40197</v>
      </c>
      <c r="L108" s="12">
        <v>0.0036</v>
      </c>
      <c r="M108" s="12"/>
      <c r="N108" s="12">
        <v>2192</v>
      </c>
      <c r="O108" s="12">
        <v>16</v>
      </c>
      <c r="P108" s="12">
        <v>2185</v>
      </c>
      <c r="Q108" s="12">
        <v>14</v>
      </c>
      <c r="R108" s="12">
        <v>2178</v>
      </c>
      <c r="S108" s="12">
        <v>17</v>
      </c>
    </row>
    <row r="109" spans="1:19" ht="15.75">
      <c r="A109" s="8" t="s">
        <v>235</v>
      </c>
      <c r="B109" s="13">
        <v>72.51</v>
      </c>
      <c r="C109" s="13">
        <v>172.77</v>
      </c>
      <c r="D109" s="13">
        <v>78.00635</v>
      </c>
      <c r="E109" s="10"/>
      <c r="F109" s="11">
        <f t="shared" si="3"/>
        <v>0.4196909185622504</v>
      </c>
      <c r="G109" s="12">
        <v>0.13759</v>
      </c>
      <c r="H109" s="12">
        <v>0.00242</v>
      </c>
      <c r="I109" s="12">
        <v>7.51831</v>
      </c>
      <c r="J109" s="12">
        <v>0.12206</v>
      </c>
      <c r="K109" s="12">
        <v>0.39621</v>
      </c>
      <c r="L109" s="12">
        <v>0.00356</v>
      </c>
      <c r="M109" s="12"/>
      <c r="N109" s="12">
        <v>2197</v>
      </c>
      <c r="O109" s="12">
        <v>16</v>
      </c>
      <c r="P109" s="12">
        <v>2175</v>
      </c>
      <c r="Q109" s="12">
        <v>15</v>
      </c>
      <c r="R109" s="12">
        <v>2152</v>
      </c>
      <c r="S109" s="12">
        <v>16</v>
      </c>
    </row>
    <row r="110" spans="1:19" ht="15.75">
      <c r="A110" s="8" t="s">
        <v>236</v>
      </c>
      <c r="B110" s="13">
        <v>95.1</v>
      </c>
      <c r="C110" s="13">
        <v>224.84</v>
      </c>
      <c r="D110" s="13">
        <v>103.60263</v>
      </c>
      <c r="E110" s="10"/>
      <c r="F110" s="11">
        <f t="shared" si="3"/>
        <v>0.4229674435153887</v>
      </c>
      <c r="G110" s="12">
        <v>0.13551</v>
      </c>
      <c r="H110" s="12">
        <v>0.00239</v>
      </c>
      <c r="I110" s="12">
        <v>7.58643</v>
      </c>
      <c r="J110" s="12">
        <v>0.12355</v>
      </c>
      <c r="K110" s="12">
        <v>0.40594</v>
      </c>
      <c r="L110" s="12">
        <v>0.00365</v>
      </c>
      <c r="M110" s="12"/>
      <c r="N110" s="12">
        <v>2171</v>
      </c>
      <c r="O110" s="12">
        <v>16</v>
      </c>
      <c r="P110" s="12">
        <v>2183</v>
      </c>
      <c r="Q110" s="12">
        <v>15</v>
      </c>
      <c r="R110" s="12">
        <v>2196</v>
      </c>
      <c r="S110" s="12">
        <v>17</v>
      </c>
    </row>
    <row r="111" spans="1:19" ht="15.75">
      <c r="A111" s="8" t="s">
        <v>237</v>
      </c>
      <c r="B111" s="13">
        <v>119.7</v>
      </c>
      <c r="C111" s="13">
        <v>245.86</v>
      </c>
      <c r="D111" s="13">
        <v>113.85622</v>
      </c>
      <c r="E111" s="10"/>
      <c r="F111" s="11">
        <f t="shared" si="3"/>
        <v>0.4868624420401855</v>
      </c>
      <c r="G111" s="12">
        <v>0.13562</v>
      </c>
      <c r="H111" s="12">
        <v>0.00241</v>
      </c>
      <c r="I111" s="12">
        <v>7.5225</v>
      </c>
      <c r="J111" s="12">
        <v>0.12323</v>
      </c>
      <c r="K111" s="12">
        <v>0.40219</v>
      </c>
      <c r="L111" s="12">
        <v>0.00361</v>
      </c>
      <c r="M111" s="12"/>
      <c r="N111" s="12">
        <v>2172</v>
      </c>
      <c r="O111" s="12">
        <v>16</v>
      </c>
      <c r="P111" s="12">
        <v>2176</v>
      </c>
      <c r="Q111" s="12">
        <v>15</v>
      </c>
      <c r="R111" s="12">
        <v>2179</v>
      </c>
      <c r="S111" s="12">
        <v>17</v>
      </c>
    </row>
    <row r="112" spans="1:19" ht="15.75">
      <c r="A112" s="8" t="s">
        <v>238</v>
      </c>
      <c r="B112" s="13">
        <v>153.83</v>
      </c>
      <c r="C112" s="13">
        <v>334.78</v>
      </c>
      <c r="D112" s="13">
        <v>160.02768999999998</v>
      </c>
      <c r="E112" s="10"/>
      <c r="F112" s="11">
        <f t="shared" si="3"/>
        <v>0.4594957882788698</v>
      </c>
      <c r="G112" s="12">
        <v>0.13752</v>
      </c>
      <c r="H112" s="12">
        <v>0.00244</v>
      </c>
      <c r="I112" s="12">
        <v>7.92098</v>
      </c>
      <c r="J112" s="12">
        <v>0.12985</v>
      </c>
      <c r="K112" s="12">
        <v>0.41764</v>
      </c>
      <c r="L112" s="12">
        <v>0.00375</v>
      </c>
      <c r="M112" s="12"/>
      <c r="N112" s="12">
        <v>2196</v>
      </c>
      <c r="O112" s="12">
        <v>16</v>
      </c>
      <c r="P112" s="12">
        <v>2222</v>
      </c>
      <c r="Q112" s="12">
        <v>15</v>
      </c>
      <c r="R112" s="12">
        <v>2250</v>
      </c>
      <c r="S112" s="12">
        <v>17</v>
      </c>
    </row>
    <row r="113" spans="1:19" ht="15.75">
      <c r="A113" s="8" t="s">
        <v>239</v>
      </c>
      <c r="B113" s="13">
        <v>156.76</v>
      </c>
      <c r="C113" s="13">
        <v>227.66</v>
      </c>
      <c r="D113" s="13">
        <v>109.93708</v>
      </c>
      <c r="E113" s="10"/>
      <c r="F113" s="11">
        <f t="shared" si="3"/>
        <v>0.6885706755688307</v>
      </c>
      <c r="G113" s="12">
        <v>0.13473</v>
      </c>
      <c r="H113" s="12">
        <v>0.00243</v>
      </c>
      <c r="I113" s="12">
        <v>7.46587</v>
      </c>
      <c r="J113" s="12">
        <v>0.12447</v>
      </c>
      <c r="K113" s="12">
        <v>0.4018</v>
      </c>
      <c r="L113" s="12">
        <v>0.00363</v>
      </c>
      <c r="M113" s="12"/>
      <c r="N113" s="12">
        <v>2161</v>
      </c>
      <c r="O113" s="12">
        <v>17</v>
      </c>
      <c r="P113" s="12">
        <v>2169</v>
      </c>
      <c r="Q113" s="12">
        <v>15</v>
      </c>
      <c r="R113" s="12">
        <v>2177</v>
      </c>
      <c r="S113" s="12">
        <v>17</v>
      </c>
    </row>
    <row r="114" spans="1:19" ht="15.75">
      <c r="A114" s="8" t="s">
        <v>240</v>
      </c>
      <c r="B114" s="13">
        <v>95.19</v>
      </c>
      <c r="C114" s="13">
        <v>197.5</v>
      </c>
      <c r="D114" s="13">
        <v>94.61686999999999</v>
      </c>
      <c r="E114" s="10"/>
      <c r="F114" s="11">
        <f t="shared" si="3"/>
        <v>0.4819746835443038</v>
      </c>
      <c r="G114" s="12">
        <v>0.13725</v>
      </c>
      <c r="H114" s="12">
        <v>0.00251</v>
      </c>
      <c r="I114" s="12">
        <v>7.87785</v>
      </c>
      <c r="J114" s="12">
        <v>0.13367</v>
      </c>
      <c r="K114" s="12">
        <v>0.41618</v>
      </c>
      <c r="L114" s="12">
        <v>0.00379</v>
      </c>
      <c r="M114" s="12"/>
      <c r="N114" s="12">
        <v>2193</v>
      </c>
      <c r="O114" s="12">
        <v>17</v>
      </c>
      <c r="P114" s="12">
        <v>2217</v>
      </c>
      <c r="Q114" s="12">
        <v>15</v>
      </c>
      <c r="R114" s="12">
        <v>2243</v>
      </c>
      <c r="S114" s="12">
        <v>17</v>
      </c>
    </row>
    <row r="115" spans="1:19" ht="15.75">
      <c r="A115" s="8" t="s">
        <v>241</v>
      </c>
      <c r="B115" s="13">
        <v>104.87</v>
      </c>
      <c r="C115" s="13">
        <v>229.52</v>
      </c>
      <c r="D115" s="13">
        <v>105.68711</v>
      </c>
      <c r="E115" s="10"/>
      <c r="F115" s="11">
        <f t="shared" si="3"/>
        <v>0.4569100731962356</v>
      </c>
      <c r="G115" s="12">
        <v>0.13774</v>
      </c>
      <c r="H115" s="12">
        <v>0.00255</v>
      </c>
      <c r="I115" s="12">
        <v>7.61656</v>
      </c>
      <c r="J115" s="12">
        <v>0.13051</v>
      </c>
      <c r="K115" s="12">
        <v>0.40096</v>
      </c>
      <c r="L115" s="12">
        <v>0.00367</v>
      </c>
      <c r="M115" s="12"/>
      <c r="N115" s="12">
        <v>2199</v>
      </c>
      <c r="O115" s="12">
        <v>17</v>
      </c>
      <c r="P115" s="12">
        <v>2187</v>
      </c>
      <c r="Q115" s="12">
        <v>15</v>
      </c>
      <c r="R115" s="12">
        <v>2173</v>
      </c>
      <c r="S115" s="12">
        <v>17</v>
      </c>
    </row>
    <row r="116" spans="1:19" ht="15.75">
      <c r="A116" s="8" t="s">
        <v>242</v>
      </c>
      <c r="B116" s="13">
        <v>165.53</v>
      </c>
      <c r="C116" s="13">
        <v>294.05</v>
      </c>
      <c r="D116" s="13">
        <v>137.74498</v>
      </c>
      <c r="E116" s="10"/>
      <c r="F116" s="11">
        <f t="shared" si="3"/>
        <v>0.562931474239075</v>
      </c>
      <c r="G116" s="12">
        <v>0.13581</v>
      </c>
      <c r="H116" s="12">
        <v>0.00247</v>
      </c>
      <c r="I116" s="12">
        <v>7.50689</v>
      </c>
      <c r="J116" s="12">
        <v>0.12658</v>
      </c>
      <c r="K116" s="12">
        <v>0.40081</v>
      </c>
      <c r="L116" s="12">
        <v>0.00362</v>
      </c>
      <c r="M116" s="12"/>
      <c r="N116" s="12">
        <v>2174</v>
      </c>
      <c r="O116" s="12">
        <v>17</v>
      </c>
      <c r="P116" s="12">
        <v>2174</v>
      </c>
      <c r="Q116" s="12">
        <v>15</v>
      </c>
      <c r="R116" s="12">
        <v>2173</v>
      </c>
      <c r="S116" s="12">
        <v>17</v>
      </c>
    </row>
    <row r="117" spans="1:19" ht="15.75">
      <c r="A117" s="8" t="s">
        <v>243</v>
      </c>
      <c r="B117" s="13">
        <v>179.16</v>
      </c>
      <c r="C117" s="13">
        <v>274.93</v>
      </c>
      <c r="D117" s="13">
        <v>131.62762999999998</v>
      </c>
      <c r="E117" s="10"/>
      <c r="F117" s="11">
        <f t="shared" si="3"/>
        <v>0.6516567853635471</v>
      </c>
      <c r="G117" s="12">
        <v>0.13686</v>
      </c>
      <c r="H117" s="12">
        <v>0.0025</v>
      </c>
      <c r="I117" s="12">
        <v>7.55681</v>
      </c>
      <c r="J117" s="12">
        <v>0.12814</v>
      </c>
      <c r="K117" s="12">
        <v>0.40036</v>
      </c>
      <c r="L117" s="12">
        <v>0.00363</v>
      </c>
      <c r="M117" s="12"/>
      <c r="N117" s="12">
        <v>2188</v>
      </c>
      <c r="O117" s="12">
        <v>17</v>
      </c>
      <c r="P117" s="12">
        <v>2180</v>
      </c>
      <c r="Q117" s="12">
        <v>15</v>
      </c>
      <c r="R117" s="12">
        <v>2171</v>
      </c>
      <c r="S117" s="12">
        <v>17</v>
      </c>
    </row>
    <row r="118" spans="1:19" ht="15.75">
      <c r="A118" s="8" t="s">
        <v>244</v>
      </c>
      <c r="B118" s="13">
        <v>82.81</v>
      </c>
      <c r="C118" s="13">
        <v>172.7</v>
      </c>
      <c r="D118" s="13">
        <v>81.7799</v>
      </c>
      <c r="E118" s="10"/>
      <c r="F118" s="11">
        <f t="shared" si="3"/>
        <v>0.4795020266357846</v>
      </c>
      <c r="G118" s="12">
        <v>0.13802</v>
      </c>
      <c r="H118" s="12">
        <v>0.00256</v>
      </c>
      <c r="I118" s="12">
        <v>7.82452</v>
      </c>
      <c r="J118" s="12">
        <v>0.13459</v>
      </c>
      <c r="K118" s="12">
        <v>0.41107</v>
      </c>
      <c r="L118" s="12">
        <v>0.00376</v>
      </c>
      <c r="M118" s="12"/>
      <c r="N118" s="12">
        <v>2203</v>
      </c>
      <c r="O118" s="12">
        <v>17</v>
      </c>
      <c r="P118" s="12">
        <v>2211</v>
      </c>
      <c r="Q118" s="12">
        <v>15</v>
      </c>
      <c r="R118" s="12">
        <v>2220</v>
      </c>
      <c r="S118" s="12">
        <v>17</v>
      </c>
    </row>
    <row r="119" spans="1:19" ht="15.75">
      <c r="A119" s="8" t="s">
        <v>245</v>
      </c>
      <c r="B119" s="13">
        <v>106.13</v>
      </c>
      <c r="C119" s="13">
        <v>242.08</v>
      </c>
      <c r="D119" s="13">
        <v>110.41051999999999</v>
      </c>
      <c r="E119" s="10"/>
      <c r="F119" s="11">
        <f t="shared" si="3"/>
        <v>0.4384087904824851</v>
      </c>
      <c r="G119" s="12">
        <v>0.13564</v>
      </c>
      <c r="H119" s="12">
        <v>0.00251</v>
      </c>
      <c r="I119" s="12">
        <v>7.48378</v>
      </c>
      <c r="J119" s="12">
        <v>0.12817</v>
      </c>
      <c r="K119" s="12">
        <v>0.40006</v>
      </c>
      <c r="L119" s="12">
        <v>0.00364</v>
      </c>
      <c r="M119" s="12"/>
      <c r="N119" s="12">
        <v>2172</v>
      </c>
      <c r="O119" s="12">
        <v>17</v>
      </c>
      <c r="P119" s="12">
        <v>2171</v>
      </c>
      <c r="Q119" s="12">
        <v>15</v>
      </c>
      <c r="R119" s="12">
        <v>2169</v>
      </c>
      <c r="S119" s="12">
        <v>17</v>
      </c>
    </row>
    <row r="120" spans="1:19" ht="15.75">
      <c r="A120" s="64" t="s">
        <v>246</v>
      </c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</row>
    <row r="121" spans="1:19" ht="15.75">
      <c r="A121" s="15" t="s">
        <v>247</v>
      </c>
      <c r="B121" s="13">
        <v>588.9</v>
      </c>
      <c r="C121" s="13">
        <v>1122.41</v>
      </c>
      <c r="D121" s="13">
        <v>524.2323200000001</v>
      </c>
      <c r="E121" s="10"/>
      <c r="F121" s="11">
        <f t="shared" si="3"/>
        <v>0.5246745841537406</v>
      </c>
      <c r="G121" s="10">
        <v>0.13698</v>
      </c>
      <c r="H121" s="10">
        <v>0.00243</v>
      </c>
      <c r="I121" s="10">
        <v>7.58572</v>
      </c>
      <c r="J121" s="10">
        <v>0.14809</v>
      </c>
      <c r="K121" s="10">
        <v>0.40155</v>
      </c>
      <c r="L121" s="10">
        <v>0.00577</v>
      </c>
      <c r="M121" s="10"/>
      <c r="N121" s="10">
        <v>2189</v>
      </c>
      <c r="O121" s="10">
        <v>16</v>
      </c>
      <c r="P121" s="10">
        <v>2183</v>
      </c>
      <c r="Q121" s="10">
        <v>18</v>
      </c>
      <c r="R121" s="10">
        <v>2176</v>
      </c>
      <c r="S121" s="10">
        <v>27</v>
      </c>
    </row>
    <row r="122" spans="1:19" ht="15.75">
      <c r="A122" s="15" t="s">
        <v>248</v>
      </c>
      <c r="B122" s="13">
        <v>639.77</v>
      </c>
      <c r="C122" s="13">
        <v>2037.7</v>
      </c>
      <c r="D122" s="13">
        <v>927.85428</v>
      </c>
      <c r="E122" s="10"/>
      <c r="F122" s="11">
        <f t="shared" si="3"/>
        <v>0.3139667271924228</v>
      </c>
      <c r="G122" s="10">
        <v>0.13845</v>
      </c>
      <c r="H122" s="10">
        <v>0.00249</v>
      </c>
      <c r="I122" s="10">
        <v>7.88846</v>
      </c>
      <c r="J122" s="10">
        <v>0.15576</v>
      </c>
      <c r="K122" s="10">
        <v>0.41313</v>
      </c>
      <c r="L122" s="10">
        <v>0.00595</v>
      </c>
      <c r="M122" s="10"/>
      <c r="N122" s="10">
        <v>2208</v>
      </c>
      <c r="O122" s="10">
        <v>16</v>
      </c>
      <c r="P122" s="10">
        <v>2218</v>
      </c>
      <c r="Q122" s="10">
        <v>18</v>
      </c>
      <c r="R122" s="10">
        <v>2229</v>
      </c>
      <c r="S122" s="10">
        <v>27</v>
      </c>
    </row>
    <row r="123" spans="1:19" ht="15.75">
      <c r="A123" s="15" t="s">
        <v>249</v>
      </c>
      <c r="B123" s="13">
        <v>1595.97</v>
      </c>
      <c r="C123" s="13">
        <v>2539.42</v>
      </c>
      <c r="D123" s="13">
        <v>1212.0416300000002</v>
      </c>
      <c r="E123" s="10"/>
      <c r="F123" s="11">
        <f t="shared" si="3"/>
        <v>0.6284781564294208</v>
      </c>
      <c r="G123" s="10">
        <v>0.13806</v>
      </c>
      <c r="H123" s="10">
        <v>0.00251</v>
      </c>
      <c r="I123" s="10">
        <v>7.72988</v>
      </c>
      <c r="J123" s="10">
        <v>0.15392</v>
      </c>
      <c r="K123" s="10">
        <v>0.40597</v>
      </c>
      <c r="L123" s="10">
        <v>0.00586</v>
      </c>
      <c r="M123" s="10"/>
      <c r="N123" s="10">
        <v>2203</v>
      </c>
      <c r="O123" s="10">
        <v>17</v>
      </c>
      <c r="P123" s="10">
        <v>2200</v>
      </c>
      <c r="Q123" s="10">
        <v>18</v>
      </c>
      <c r="R123" s="10">
        <v>2196</v>
      </c>
      <c r="S123" s="10">
        <v>27</v>
      </c>
    </row>
    <row r="124" spans="1:19" ht="15.75">
      <c r="A124" s="15" t="s">
        <v>250</v>
      </c>
      <c r="B124" s="13">
        <v>866.97</v>
      </c>
      <c r="C124" s="13">
        <v>1280.73</v>
      </c>
      <c r="D124" s="13">
        <v>586.42896</v>
      </c>
      <c r="E124" s="10"/>
      <c r="F124" s="11">
        <f t="shared" si="3"/>
        <v>0.6769342484364386</v>
      </c>
      <c r="G124" s="10">
        <v>0.13271</v>
      </c>
      <c r="H124" s="10">
        <v>0.00246</v>
      </c>
      <c r="I124" s="10">
        <v>7.06316</v>
      </c>
      <c r="J124" s="10">
        <v>0.14293</v>
      </c>
      <c r="K124" s="10">
        <v>0.38591</v>
      </c>
      <c r="L124" s="10">
        <v>0.00559</v>
      </c>
      <c r="M124" s="10"/>
      <c r="N124" s="10">
        <v>2134</v>
      </c>
      <c r="O124" s="10">
        <v>17</v>
      </c>
      <c r="P124" s="10">
        <v>2119</v>
      </c>
      <c r="Q124" s="10">
        <v>18</v>
      </c>
      <c r="R124" s="10">
        <v>2104</v>
      </c>
      <c r="S124" s="10">
        <v>26</v>
      </c>
    </row>
    <row r="125" spans="1:19" ht="15.75">
      <c r="A125" s="15" t="s">
        <v>251</v>
      </c>
      <c r="B125" s="13">
        <v>436.18</v>
      </c>
      <c r="C125" s="13">
        <v>652.42</v>
      </c>
      <c r="D125" s="13">
        <v>308.22069</v>
      </c>
      <c r="E125" s="10"/>
      <c r="F125" s="11">
        <f t="shared" si="3"/>
        <v>0.6685570644676743</v>
      </c>
      <c r="G125" s="10">
        <v>0.13713</v>
      </c>
      <c r="H125" s="10">
        <v>0.00252</v>
      </c>
      <c r="I125" s="10">
        <v>7.54157</v>
      </c>
      <c r="J125" s="10">
        <v>0.15172</v>
      </c>
      <c r="K125" s="10">
        <v>0.39874</v>
      </c>
      <c r="L125" s="10">
        <v>0.00577</v>
      </c>
      <c r="M125" s="10"/>
      <c r="N125" s="10">
        <v>2191</v>
      </c>
      <c r="O125" s="10">
        <v>17</v>
      </c>
      <c r="P125" s="10">
        <v>2178</v>
      </c>
      <c r="Q125" s="10">
        <v>18</v>
      </c>
      <c r="R125" s="10">
        <v>2163</v>
      </c>
      <c r="S125" s="10">
        <v>27</v>
      </c>
    </row>
    <row r="126" spans="1:19" ht="15.75">
      <c r="A126" s="15" t="s">
        <v>252</v>
      </c>
      <c r="B126" s="13">
        <v>1062.42</v>
      </c>
      <c r="C126" s="13">
        <v>2410.21</v>
      </c>
      <c r="D126" s="13">
        <v>1125.76533</v>
      </c>
      <c r="E126" s="10"/>
      <c r="F126" s="11">
        <f t="shared" si="3"/>
        <v>0.44079976433588774</v>
      </c>
      <c r="G126" s="10">
        <v>0.1353</v>
      </c>
      <c r="H126" s="10">
        <v>0.00249</v>
      </c>
      <c r="I126" s="10">
        <v>7.79173</v>
      </c>
      <c r="J126" s="10">
        <v>0.15678</v>
      </c>
      <c r="K126" s="10">
        <v>0.41756</v>
      </c>
      <c r="L126" s="10">
        <v>0.00604</v>
      </c>
      <c r="M126" s="10"/>
      <c r="N126" s="10">
        <v>2168</v>
      </c>
      <c r="O126" s="10">
        <v>17</v>
      </c>
      <c r="P126" s="10">
        <v>2207</v>
      </c>
      <c r="Q126" s="10">
        <v>18</v>
      </c>
      <c r="R126" s="10">
        <v>2249</v>
      </c>
      <c r="S126" s="10">
        <v>27</v>
      </c>
    </row>
    <row r="127" spans="1:19" ht="15.75">
      <c r="A127" s="15" t="s">
        <v>253</v>
      </c>
      <c r="B127" s="13">
        <v>1170.97</v>
      </c>
      <c r="C127" s="13">
        <v>2001.84</v>
      </c>
      <c r="D127" s="13">
        <v>913.66349</v>
      </c>
      <c r="E127" s="10"/>
      <c r="F127" s="11">
        <f t="shared" si="3"/>
        <v>0.5849468488990129</v>
      </c>
      <c r="G127" s="10">
        <v>0.13386</v>
      </c>
      <c r="H127" s="10">
        <v>0.00248</v>
      </c>
      <c r="I127" s="10">
        <v>7.2383</v>
      </c>
      <c r="J127" s="10">
        <v>0.14666</v>
      </c>
      <c r="K127" s="10">
        <v>0.39205</v>
      </c>
      <c r="L127" s="10">
        <v>0.00568</v>
      </c>
      <c r="M127" s="10"/>
      <c r="N127" s="10">
        <v>2149</v>
      </c>
      <c r="O127" s="10">
        <v>17</v>
      </c>
      <c r="P127" s="10">
        <v>2141</v>
      </c>
      <c r="Q127" s="10">
        <v>18</v>
      </c>
      <c r="R127" s="10">
        <v>2132</v>
      </c>
      <c r="S127" s="10">
        <v>26</v>
      </c>
    </row>
    <row r="128" spans="1:19" ht="15.75">
      <c r="A128" s="15" t="s">
        <v>254</v>
      </c>
      <c r="B128" s="13">
        <v>591.13</v>
      </c>
      <c r="C128" s="13">
        <v>903.67</v>
      </c>
      <c r="D128" s="13">
        <v>419.97756000000004</v>
      </c>
      <c r="E128" s="10"/>
      <c r="F128" s="11">
        <f t="shared" si="3"/>
        <v>0.6541436586364492</v>
      </c>
      <c r="G128" s="10">
        <v>0.13342</v>
      </c>
      <c r="H128" s="10">
        <v>0.00252</v>
      </c>
      <c r="I128" s="10">
        <v>7.22507</v>
      </c>
      <c r="J128" s="10">
        <v>0.14867</v>
      </c>
      <c r="K128" s="10">
        <v>0.39263</v>
      </c>
      <c r="L128" s="10">
        <v>0.00571</v>
      </c>
      <c r="M128" s="10"/>
      <c r="N128" s="10">
        <v>2143</v>
      </c>
      <c r="O128" s="10">
        <v>18</v>
      </c>
      <c r="P128" s="10">
        <v>2140</v>
      </c>
      <c r="Q128" s="10">
        <v>18</v>
      </c>
      <c r="R128" s="10">
        <v>2135</v>
      </c>
      <c r="S128" s="10">
        <v>26</v>
      </c>
    </row>
    <row r="129" spans="1:19" ht="15.75">
      <c r="A129" s="15" t="s">
        <v>255</v>
      </c>
      <c r="B129" s="13">
        <v>491.21</v>
      </c>
      <c r="C129" s="13">
        <v>666.25</v>
      </c>
      <c r="D129" s="13">
        <v>311.83772</v>
      </c>
      <c r="E129" s="10"/>
      <c r="F129" s="11">
        <f t="shared" si="3"/>
        <v>0.7372757973733584</v>
      </c>
      <c r="G129" s="10">
        <v>0.13198</v>
      </c>
      <c r="H129" s="10">
        <v>0.00254</v>
      </c>
      <c r="I129" s="10">
        <v>7.09564</v>
      </c>
      <c r="J129" s="10">
        <v>0.14793</v>
      </c>
      <c r="K129" s="10">
        <v>0.38982</v>
      </c>
      <c r="L129" s="10">
        <v>0.00569</v>
      </c>
      <c r="M129" s="10"/>
      <c r="N129" s="10">
        <v>2124</v>
      </c>
      <c r="O129" s="10">
        <v>18</v>
      </c>
      <c r="P129" s="10">
        <v>2123</v>
      </c>
      <c r="Q129" s="10">
        <v>19</v>
      </c>
      <c r="R129" s="10">
        <v>2122</v>
      </c>
      <c r="S129" s="10">
        <v>26</v>
      </c>
    </row>
    <row r="130" spans="1:19" ht="15.75">
      <c r="A130" s="15" t="s">
        <v>256</v>
      </c>
      <c r="B130" s="13">
        <v>352.49</v>
      </c>
      <c r="C130" s="13">
        <v>1015.45</v>
      </c>
      <c r="D130" s="13">
        <v>432.96455000000003</v>
      </c>
      <c r="E130" s="10"/>
      <c r="F130" s="11">
        <f t="shared" si="3"/>
        <v>0.34712688955635435</v>
      </c>
      <c r="G130" s="10">
        <v>0.13199</v>
      </c>
      <c r="H130" s="10">
        <v>0.00257</v>
      </c>
      <c r="I130" s="10">
        <v>7.03122</v>
      </c>
      <c r="J130" s="10">
        <v>0.14804</v>
      </c>
      <c r="K130" s="10">
        <v>0.38624</v>
      </c>
      <c r="L130" s="10">
        <v>0.00565</v>
      </c>
      <c r="M130" s="10"/>
      <c r="N130" s="10">
        <v>2125</v>
      </c>
      <c r="O130" s="10">
        <v>18</v>
      </c>
      <c r="P130" s="10">
        <v>2115</v>
      </c>
      <c r="Q130" s="10">
        <v>19</v>
      </c>
      <c r="R130" s="10">
        <v>2105</v>
      </c>
      <c r="S130" s="10">
        <v>26</v>
      </c>
    </row>
    <row r="131" spans="1:19" ht="15.75">
      <c r="A131" s="15" t="s">
        <v>257</v>
      </c>
      <c r="B131" s="13">
        <v>625.24</v>
      </c>
      <c r="C131" s="13">
        <v>1339.95</v>
      </c>
      <c r="D131" s="13">
        <v>642.92426</v>
      </c>
      <c r="E131" s="10"/>
      <c r="F131" s="11">
        <f t="shared" si="3"/>
        <v>0.4666144259114146</v>
      </c>
      <c r="G131" s="10">
        <v>0.13491</v>
      </c>
      <c r="H131" s="10">
        <v>0.00259</v>
      </c>
      <c r="I131" s="10">
        <v>7.81632</v>
      </c>
      <c r="J131" s="10">
        <v>0.16319</v>
      </c>
      <c r="K131" s="10">
        <v>0.42006</v>
      </c>
      <c r="L131" s="10">
        <v>0.00612</v>
      </c>
      <c r="M131" s="10"/>
      <c r="N131" s="10">
        <v>2163</v>
      </c>
      <c r="O131" s="10">
        <v>18</v>
      </c>
      <c r="P131" s="10">
        <v>2210</v>
      </c>
      <c r="Q131" s="10">
        <v>19</v>
      </c>
      <c r="R131" s="10">
        <v>2261</v>
      </c>
      <c r="S131" s="10">
        <v>28</v>
      </c>
    </row>
    <row r="132" spans="1:19" ht="15.75">
      <c r="A132" s="15" t="s">
        <v>258</v>
      </c>
      <c r="B132" s="13">
        <v>1102.48</v>
      </c>
      <c r="C132" s="13">
        <v>1149.33</v>
      </c>
      <c r="D132" s="13">
        <v>567.76078</v>
      </c>
      <c r="E132" s="10"/>
      <c r="F132" s="11">
        <f t="shared" si="3"/>
        <v>0.9592371207573108</v>
      </c>
      <c r="G132" s="10">
        <v>0.13405</v>
      </c>
      <c r="H132" s="10">
        <v>0.0026</v>
      </c>
      <c r="I132" s="10">
        <v>7.20889</v>
      </c>
      <c r="J132" s="10">
        <v>0.15162</v>
      </c>
      <c r="K132" s="10">
        <v>0.3899</v>
      </c>
      <c r="L132" s="10">
        <v>0.00569</v>
      </c>
      <c r="M132" s="10"/>
      <c r="N132" s="10">
        <v>2152</v>
      </c>
      <c r="O132" s="10">
        <v>18</v>
      </c>
      <c r="P132" s="10">
        <v>2138</v>
      </c>
      <c r="Q132" s="10">
        <v>19</v>
      </c>
      <c r="R132" s="10">
        <v>2122</v>
      </c>
      <c r="S132" s="10">
        <v>26</v>
      </c>
    </row>
    <row r="133" spans="1:19" ht="15.75">
      <c r="A133" s="15" t="s">
        <v>259</v>
      </c>
      <c r="B133" s="13">
        <v>863.8</v>
      </c>
      <c r="C133" s="13">
        <v>1058.07</v>
      </c>
      <c r="D133" s="13">
        <v>528.20929</v>
      </c>
      <c r="E133" s="10"/>
      <c r="F133" s="11">
        <f t="shared" si="3"/>
        <v>0.8163921101628436</v>
      </c>
      <c r="G133" s="10">
        <v>0.13873</v>
      </c>
      <c r="H133" s="10">
        <v>0.0027</v>
      </c>
      <c r="I133" s="10">
        <v>7.77981</v>
      </c>
      <c r="J133" s="10">
        <v>0.16433</v>
      </c>
      <c r="K133" s="10">
        <v>0.40661</v>
      </c>
      <c r="L133" s="10">
        <v>0.00594</v>
      </c>
      <c r="M133" s="10"/>
      <c r="N133" s="10">
        <v>2211</v>
      </c>
      <c r="O133" s="10">
        <v>18</v>
      </c>
      <c r="P133" s="10">
        <v>2206</v>
      </c>
      <c r="Q133" s="10">
        <v>19</v>
      </c>
      <c r="R133" s="10">
        <v>2199</v>
      </c>
      <c r="S133" s="10">
        <v>27</v>
      </c>
    </row>
    <row r="134" spans="1:19" ht="15.75">
      <c r="A134" s="15" t="s">
        <v>260</v>
      </c>
      <c r="B134" s="13">
        <v>1824.82</v>
      </c>
      <c r="C134" s="13">
        <v>2152.33</v>
      </c>
      <c r="D134" s="13">
        <v>1157.13408</v>
      </c>
      <c r="E134" s="10"/>
      <c r="F134" s="11">
        <f t="shared" si="3"/>
        <v>0.8478346721924612</v>
      </c>
      <c r="G134" s="10">
        <v>0.13201</v>
      </c>
      <c r="H134" s="10">
        <v>0.00256</v>
      </c>
      <c r="I134" s="10">
        <v>8.05252</v>
      </c>
      <c r="J134" s="10">
        <v>0.16967</v>
      </c>
      <c r="K134" s="10">
        <v>0.44227</v>
      </c>
      <c r="L134" s="10">
        <v>0.00645</v>
      </c>
      <c r="M134" s="10"/>
      <c r="N134" s="10">
        <v>2125</v>
      </c>
      <c r="O134" s="10">
        <v>18</v>
      </c>
      <c r="P134" s="10">
        <v>2237</v>
      </c>
      <c r="Q134" s="10">
        <v>19</v>
      </c>
      <c r="R134" s="10">
        <v>2361</v>
      </c>
      <c r="S134" s="10">
        <v>29</v>
      </c>
    </row>
    <row r="135" spans="1:19" ht="15.75">
      <c r="A135" s="15" t="s">
        <v>261</v>
      </c>
      <c r="B135" s="13">
        <v>483.22</v>
      </c>
      <c r="C135" s="13">
        <v>804.76</v>
      </c>
      <c r="D135" s="13">
        <v>366.8583</v>
      </c>
      <c r="E135" s="10"/>
      <c r="F135" s="11">
        <f aca="true" t="shared" si="4" ref="F135:F140">B135/C135</f>
        <v>0.600452308762861</v>
      </c>
      <c r="G135" s="10">
        <v>0.13345</v>
      </c>
      <c r="H135" s="10">
        <v>0.00266</v>
      </c>
      <c r="I135" s="10">
        <v>7.18378</v>
      </c>
      <c r="J135" s="10">
        <v>0.15444</v>
      </c>
      <c r="K135" s="10">
        <v>0.39029</v>
      </c>
      <c r="L135" s="10">
        <v>0.00573</v>
      </c>
      <c r="M135" s="10"/>
      <c r="N135" s="10">
        <v>2144</v>
      </c>
      <c r="O135" s="10">
        <v>19</v>
      </c>
      <c r="P135" s="10">
        <v>2134</v>
      </c>
      <c r="Q135" s="10">
        <v>19</v>
      </c>
      <c r="R135" s="10">
        <v>2124</v>
      </c>
      <c r="S135" s="10">
        <v>27</v>
      </c>
    </row>
    <row r="136" spans="1:19" ht="15.75">
      <c r="A136" s="15" t="s">
        <v>262</v>
      </c>
      <c r="B136" s="13">
        <v>149.74</v>
      </c>
      <c r="C136" s="13">
        <v>240.44</v>
      </c>
      <c r="D136" s="13">
        <v>111.24937000000001</v>
      </c>
      <c r="E136" s="10"/>
      <c r="F136" s="11">
        <f t="shared" si="4"/>
        <v>0.6227749126601232</v>
      </c>
      <c r="G136" s="10">
        <v>0.13479</v>
      </c>
      <c r="H136" s="10">
        <v>0.00285</v>
      </c>
      <c r="I136" s="10">
        <v>7.31432</v>
      </c>
      <c r="J136" s="10">
        <v>0.16506</v>
      </c>
      <c r="K136" s="10">
        <v>0.39345</v>
      </c>
      <c r="L136" s="10">
        <v>0.00589</v>
      </c>
      <c r="M136" s="10"/>
      <c r="N136" s="10">
        <v>2161</v>
      </c>
      <c r="O136" s="10">
        <v>20</v>
      </c>
      <c r="P136" s="10">
        <v>2151</v>
      </c>
      <c r="Q136" s="10">
        <v>20</v>
      </c>
      <c r="R136" s="10">
        <v>2139</v>
      </c>
      <c r="S136" s="10">
        <v>27</v>
      </c>
    </row>
    <row r="137" spans="1:19" ht="15.75">
      <c r="A137" s="15" t="s">
        <v>263</v>
      </c>
      <c r="B137" s="13">
        <v>1207.67</v>
      </c>
      <c r="C137" s="13">
        <v>1208.73</v>
      </c>
      <c r="D137" s="13">
        <v>608.9136599999999</v>
      </c>
      <c r="E137" s="10"/>
      <c r="F137" s="11">
        <f t="shared" si="4"/>
        <v>0.9991230465033548</v>
      </c>
      <c r="G137" s="10">
        <v>0.13646</v>
      </c>
      <c r="H137" s="10">
        <v>0.00283</v>
      </c>
      <c r="I137" s="10">
        <v>7.41817</v>
      </c>
      <c r="J137" s="10">
        <v>0.16477</v>
      </c>
      <c r="K137" s="10">
        <v>0.39415</v>
      </c>
      <c r="L137" s="10">
        <v>0.00586</v>
      </c>
      <c r="M137" s="10"/>
      <c r="N137" s="10">
        <v>2183</v>
      </c>
      <c r="O137" s="10">
        <v>20</v>
      </c>
      <c r="P137" s="10">
        <v>2163</v>
      </c>
      <c r="Q137" s="10">
        <v>20</v>
      </c>
      <c r="R137" s="10">
        <v>2142</v>
      </c>
      <c r="S137" s="10">
        <v>27</v>
      </c>
    </row>
    <row r="138" spans="1:19" ht="15.75">
      <c r="A138" s="15" t="s">
        <v>264</v>
      </c>
      <c r="B138" s="13">
        <v>145.99</v>
      </c>
      <c r="C138" s="13">
        <v>1012.56</v>
      </c>
      <c r="D138" s="13">
        <v>343.51887999999997</v>
      </c>
      <c r="E138" s="10"/>
      <c r="F138" s="11">
        <f t="shared" si="4"/>
        <v>0.14417911037370626</v>
      </c>
      <c r="G138" s="10">
        <v>0.11356</v>
      </c>
      <c r="H138" s="10">
        <v>0.00234</v>
      </c>
      <c r="I138" s="10">
        <v>5.16316</v>
      </c>
      <c r="J138" s="10">
        <v>0.11397</v>
      </c>
      <c r="K138" s="10">
        <v>0.32964</v>
      </c>
      <c r="L138" s="10">
        <v>0.00487</v>
      </c>
      <c r="M138" s="10"/>
      <c r="N138" s="10">
        <v>1857</v>
      </c>
      <c r="O138" s="10">
        <v>20</v>
      </c>
      <c r="P138" s="10">
        <v>1847</v>
      </c>
      <c r="Q138" s="10">
        <v>19</v>
      </c>
      <c r="R138" s="10">
        <v>1837</v>
      </c>
      <c r="S138" s="10">
        <v>24</v>
      </c>
    </row>
    <row r="139" spans="1:19" ht="15.75">
      <c r="A139" s="15" t="s">
        <v>265</v>
      </c>
      <c r="B139" s="13">
        <v>1751.65</v>
      </c>
      <c r="C139" s="13">
        <v>2738.6</v>
      </c>
      <c r="D139" s="13">
        <v>1252.4544199999998</v>
      </c>
      <c r="E139" s="10"/>
      <c r="F139" s="11">
        <f t="shared" si="4"/>
        <v>0.6396151318191777</v>
      </c>
      <c r="G139" s="10">
        <v>0.13565</v>
      </c>
      <c r="H139" s="10">
        <v>0.00274</v>
      </c>
      <c r="I139" s="10">
        <v>7.30375</v>
      </c>
      <c r="J139" s="10">
        <v>0.15913</v>
      </c>
      <c r="K139" s="10">
        <v>0.39037</v>
      </c>
      <c r="L139" s="10">
        <v>0.00574</v>
      </c>
      <c r="M139" s="10"/>
      <c r="N139" s="10">
        <v>2172</v>
      </c>
      <c r="O139" s="10">
        <v>19</v>
      </c>
      <c r="P139" s="10">
        <v>2149</v>
      </c>
      <c r="Q139" s="10">
        <v>19</v>
      </c>
      <c r="R139" s="10">
        <v>2125</v>
      </c>
      <c r="S139" s="10">
        <v>27</v>
      </c>
    </row>
    <row r="140" spans="1:19" ht="15.75">
      <c r="A140" s="16" t="s">
        <v>266</v>
      </c>
      <c r="B140" s="17">
        <v>778.55</v>
      </c>
      <c r="C140" s="17">
        <v>1264.01</v>
      </c>
      <c r="D140" s="17">
        <v>590.5322</v>
      </c>
      <c r="E140" s="18"/>
      <c r="F140" s="19">
        <f t="shared" si="4"/>
        <v>0.6159365827801995</v>
      </c>
      <c r="G140" s="18">
        <v>0.13691</v>
      </c>
      <c r="H140" s="18">
        <v>0.00279</v>
      </c>
      <c r="I140" s="18">
        <v>7.51076</v>
      </c>
      <c r="J140" s="18">
        <v>0.16449</v>
      </c>
      <c r="K140" s="18">
        <v>0.39776</v>
      </c>
      <c r="L140" s="18">
        <v>0.00586</v>
      </c>
      <c r="M140" s="18"/>
      <c r="N140" s="18">
        <v>2188</v>
      </c>
      <c r="O140" s="18">
        <v>19</v>
      </c>
      <c r="P140" s="18">
        <v>2174</v>
      </c>
      <c r="Q140" s="18">
        <v>20</v>
      </c>
      <c r="R140" s="18">
        <v>2159</v>
      </c>
      <c r="S140" s="18">
        <v>27</v>
      </c>
    </row>
    <row r="141" spans="1:19" ht="15.75">
      <c r="A141" s="64" t="s">
        <v>267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</row>
    <row r="142" spans="1:19" ht="15.75">
      <c r="A142" s="10" t="s">
        <v>268</v>
      </c>
      <c r="B142" s="13">
        <v>174.59</v>
      </c>
      <c r="C142" s="13">
        <v>331.02</v>
      </c>
      <c r="D142" s="13">
        <v>125.94584</v>
      </c>
      <c r="E142" s="10"/>
      <c r="F142" s="11">
        <f>B142/C142</f>
        <v>0.5274303667452118</v>
      </c>
      <c r="G142" s="10">
        <v>0.11344</v>
      </c>
      <c r="H142" s="10">
        <v>0.00197</v>
      </c>
      <c r="I142" s="10">
        <v>5.23387</v>
      </c>
      <c r="J142" s="10">
        <v>0.08395</v>
      </c>
      <c r="K142" s="10">
        <v>0.33456</v>
      </c>
      <c r="L142" s="10">
        <v>0.00307</v>
      </c>
      <c r="M142" s="10"/>
      <c r="N142" s="28">
        <v>1855</v>
      </c>
      <c r="O142" s="28">
        <v>16</v>
      </c>
      <c r="P142" s="28">
        <v>1858</v>
      </c>
      <c r="Q142" s="28">
        <v>14</v>
      </c>
      <c r="R142" s="28">
        <v>1860</v>
      </c>
      <c r="S142" s="28">
        <v>15</v>
      </c>
    </row>
    <row r="143" spans="1:19" ht="15.75">
      <c r="A143" s="10" t="s">
        <v>269</v>
      </c>
      <c r="B143" s="13">
        <v>314.77</v>
      </c>
      <c r="C143" s="13">
        <v>561.62</v>
      </c>
      <c r="D143" s="13">
        <v>217.51836</v>
      </c>
      <c r="E143" s="10"/>
      <c r="F143" s="11">
        <f aca="true" t="shared" si="5" ref="F143:F197">B143/C143</f>
        <v>0.5604679320537017</v>
      </c>
      <c r="G143" s="10">
        <v>0.1149</v>
      </c>
      <c r="H143" s="10">
        <v>0.00197</v>
      </c>
      <c r="I143" s="10">
        <v>5.3582</v>
      </c>
      <c r="J143" s="10">
        <v>0.08502</v>
      </c>
      <c r="K143" s="10">
        <v>0.33815</v>
      </c>
      <c r="L143" s="10">
        <v>0.00309</v>
      </c>
      <c r="M143" s="10"/>
      <c r="N143" s="28">
        <v>1878</v>
      </c>
      <c r="O143" s="28">
        <v>16</v>
      </c>
      <c r="P143" s="28">
        <v>1878</v>
      </c>
      <c r="Q143" s="28">
        <v>14</v>
      </c>
      <c r="R143" s="28">
        <v>1878</v>
      </c>
      <c r="S143" s="28">
        <v>15</v>
      </c>
    </row>
    <row r="144" spans="1:19" ht="15.75">
      <c r="A144" s="10" t="s">
        <v>270</v>
      </c>
      <c r="B144" s="13">
        <v>62.4</v>
      </c>
      <c r="C144" s="13">
        <v>165.99</v>
      </c>
      <c r="D144" s="13">
        <v>61.02843</v>
      </c>
      <c r="E144" s="10"/>
      <c r="F144" s="11">
        <f t="shared" si="5"/>
        <v>0.3759262606181095</v>
      </c>
      <c r="G144" s="10">
        <v>0.11364</v>
      </c>
      <c r="H144" s="10">
        <v>0.00201</v>
      </c>
      <c r="I144" s="10">
        <v>5.23875</v>
      </c>
      <c r="J144" s="10">
        <v>0.08578</v>
      </c>
      <c r="K144" s="10">
        <v>0.33428</v>
      </c>
      <c r="L144" s="10">
        <v>0.0031</v>
      </c>
      <c r="M144" s="10"/>
      <c r="N144" s="28">
        <v>1858</v>
      </c>
      <c r="O144" s="28">
        <v>17</v>
      </c>
      <c r="P144" s="28">
        <v>1859</v>
      </c>
      <c r="Q144" s="28">
        <v>14</v>
      </c>
      <c r="R144" s="28">
        <v>1859</v>
      </c>
      <c r="S144" s="28">
        <v>15</v>
      </c>
    </row>
    <row r="145" spans="1:19" ht="15.75">
      <c r="A145" s="10" t="s">
        <v>271</v>
      </c>
      <c r="B145" s="13">
        <v>117.74</v>
      </c>
      <c r="C145" s="13">
        <v>325.55</v>
      </c>
      <c r="D145" s="13">
        <v>124.57028</v>
      </c>
      <c r="E145" s="10"/>
      <c r="F145" s="11">
        <f t="shared" si="5"/>
        <v>0.36166487482721543</v>
      </c>
      <c r="G145" s="10">
        <v>0.11662</v>
      </c>
      <c r="H145" s="10">
        <v>0.00202</v>
      </c>
      <c r="I145" s="10">
        <v>5.52327</v>
      </c>
      <c r="J145" s="10">
        <v>0.08824</v>
      </c>
      <c r="K145" s="10">
        <v>0.34343</v>
      </c>
      <c r="L145" s="10">
        <v>0.00315</v>
      </c>
      <c r="M145" s="10"/>
      <c r="N145" s="28">
        <v>1905</v>
      </c>
      <c r="O145" s="28">
        <v>16</v>
      </c>
      <c r="P145" s="28">
        <v>1904</v>
      </c>
      <c r="Q145" s="28">
        <v>14</v>
      </c>
      <c r="R145" s="28">
        <v>1903</v>
      </c>
      <c r="S145" s="28">
        <v>15</v>
      </c>
    </row>
    <row r="146" spans="1:19" ht="15.75">
      <c r="A146" s="10" t="s">
        <v>272</v>
      </c>
      <c r="B146" s="13">
        <v>164.38</v>
      </c>
      <c r="C146" s="13">
        <v>326.36</v>
      </c>
      <c r="D146" s="13">
        <v>124.08109999999999</v>
      </c>
      <c r="E146" s="10"/>
      <c r="F146" s="11">
        <f t="shared" si="5"/>
        <v>0.5036769211913225</v>
      </c>
      <c r="G146" s="10">
        <v>0.11435</v>
      </c>
      <c r="H146" s="10">
        <v>0.00199</v>
      </c>
      <c r="I146" s="10">
        <v>5.29651</v>
      </c>
      <c r="J146" s="10">
        <v>0.08506</v>
      </c>
      <c r="K146" s="10">
        <v>0.33588</v>
      </c>
      <c r="L146" s="10">
        <v>0.00308</v>
      </c>
      <c r="M146" s="10"/>
      <c r="N146" s="28">
        <v>1870</v>
      </c>
      <c r="O146" s="28">
        <v>16</v>
      </c>
      <c r="P146" s="28">
        <v>1868</v>
      </c>
      <c r="Q146" s="28">
        <v>14</v>
      </c>
      <c r="R146" s="28">
        <v>1867</v>
      </c>
      <c r="S146" s="28">
        <v>15</v>
      </c>
    </row>
    <row r="147" spans="1:19" ht="15.75">
      <c r="A147" s="10" t="s">
        <v>273</v>
      </c>
      <c r="B147" s="13">
        <v>98</v>
      </c>
      <c r="C147" s="13">
        <v>217.96</v>
      </c>
      <c r="D147" s="13">
        <v>81.37716</v>
      </c>
      <c r="E147" s="10"/>
      <c r="F147" s="11">
        <f t="shared" si="5"/>
        <v>0.4496237841805836</v>
      </c>
      <c r="G147" s="10">
        <v>0.11302</v>
      </c>
      <c r="H147" s="10">
        <v>0.002</v>
      </c>
      <c r="I147" s="10">
        <v>5.17534</v>
      </c>
      <c r="J147" s="10">
        <v>0.08466</v>
      </c>
      <c r="K147" s="10">
        <v>0.33206</v>
      </c>
      <c r="L147" s="10">
        <v>0.00307</v>
      </c>
      <c r="M147" s="10"/>
      <c r="N147" s="28">
        <v>1849</v>
      </c>
      <c r="O147" s="28">
        <v>17</v>
      </c>
      <c r="P147" s="28">
        <v>1849</v>
      </c>
      <c r="Q147" s="28">
        <v>14</v>
      </c>
      <c r="R147" s="28">
        <v>1848</v>
      </c>
      <c r="S147" s="28">
        <v>15</v>
      </c>
    </row>
    <row r="148" spans="1:19" ht="15.75">
      <c r="A148" s="10" t="s">
        <v>274</v>
      </c>
      <c r="B148" s="13">
        <v>92.51</v>
      </c>
      <c r="C148" s="13">
        <v>211.71</v>
      </c>
      <c r="D148" s="13">
        <v>79.19062000000001</v>
      </c>
      <c r="E148" s="10"/>
      <c r="F148" s="11">
        <f t="shared" si="5"/>
        <v>0.4369656605734259</v>
      </c>
      <c r="G148" s="10">
        <v>0.11401</v>
      </c>
      <c r="H148" s="10">
        <v>0.00202</v>
      </c>
      <c r="I148" s="10">
        <v>5.27727</v>
      </c>
      <c r="J148" s="10">
        <v>0.0864</v>
      </c>
      <c r="K148" s="10">
        <v>0.33566</v>
      </c>
      <c r="L148" s="10">
        <v>0.00311</v>
      </c>
      <c r="M148" s="10"/>
      <c r="N148" s="28">
        <v>1864</v>
      </c>
      <c r="O148" s="28">
        <v>17</v>
      </c>
      <c r="P148" s="28">
        <v>1865</v>
      </c>
      <c r="Q148" s="28">
        <v>14</v>
      </c>
      <c r="R148" s="28">
        <v>1866</v>
      </c>
      <c r="S148" s="28">
        <v>15</v>
      </c>
    </row>
    <row r="149" spans="1:19" ht="15.75">
      <c r="A149" s="10" t="s">
        <v>275</v>
      </c>
      <c r="B149" s="13">
        <v>117.22</v>
      </c>
      <c r="C149" s="13">
        <v>224.46</v>
      </c>
      <c r="D149" s="13">
        <v>85.09975</v>
      </c>
      <c r="E149" s="10"/>
      <c r="F149" s="11">
        <f t="shared" si="5"/>
        <v>0.5222311324957676</v>
      </c>
      <c r="G149" s="10">
        <v>0.11285</v>
      </c>
      <c r="H149" s="10">
        <v>0.00199</v>
      </c>
      <c r="I149" s="10">
        <v>5.15326</v>
      </c>
      <c r="J149" s="10">
        <v>0.08424</v>
      </c>
      <c r="K149" s="10">
        <v>0.33112</v>
      </c>
      <c r="L149" s="10">
        <v>0.00306</v>
      </c>
      <c r="M149" s="10"/>
      <c r="N149" s="28">
        <v>1846</v>
      </c>
      <c r="O149" s="28">
        <v>17</v>
      </c>
      <c r="P149" s="28">
        <v>1845</v>
      </c>
      <c r="Q149" s="28">
        <v>14</v>
      </c>
      <c r="R149" s="28">
        <v>1844</v>
      </c>
      <c r="S149" s="28">
        <v>15</v>
      </c>
    </row>
    <row r="150" spans="1:19" ht="15.75">
      <c r="A150" s="10" t="s">
        <v>276</v>
      </c>
      <c r="B150" s="13">
        <v>180.2</v>
      </c>
      <c r="C150" s="13">
        <v>850.85</v>
      </c>
      <c r="D150" s="13">
        <v>311.82045999999997</v>
      </c>
      <c r="E150" s="10"/>
      <c r="F150" s="11">
        <f t="shared" si="5"/>
        <v>0.21178821178821178</v>
      </c>
      <c r="G150" s="10">
        <v>0.11723</v>
      </c>
      <c r="H150" s="10">
        <v>0.00203</v>
      </c>
      <c r="I150" s="10">
        <v>5.60639</v>
      </c>
      <c r="J150" s="10">
        <v>0.08981</v>
      </c>
      <c r="K150" s="10">
        <v>0.34678</v>
      </c>
      <c r="L150" s="10">
        <v>0.00317</v>
      </c>
      <c r="M150" s="10"/>
      <c r="N150" s="28">
        <v>1914</v>
      </c>
      <c r="O150" s="28">
        <v>16</v>
      </c>
      <c r="P150" s="28">
        <v>1917</v>
      </c>
      <c r="Q150" s="28">
        <v>14</v>
      </c>
      <c r="R150" s="28">
        <v>1919</v>
      </c>
      <c r="S150" s="28">
        <v>15</v>
      </c>
    </row>
    <row r="151" spans="1:19" ht="15.75">
      <c r="A151" s="10" t="s">
        <v>277</v>
      </c>
      <c r="B151" s="13">
        <v>127.39</v>
      </c>
      <c r="C151" s="13">
        <v>684.22</v>
      </c>
      <c r="D151" s="13">
        <v>244.81100999999998</v>
      </c>
      <c r="E151" s="10"/>
      <c r="F151" s="11">
        <f t="shared" si="5"/>
        <v>0.18618280669959955</v>
      </c>
      <c r="G151" s="10">
        <v>0.11447</v>
      </c>
      <c r="H151" s="10">
        <v>0.002</v>
      </c>
      <c r="I151" s="10">
        <v>5.39082</v>
      </c>
      <c r="J151" s="10">
        <v>0.08715</v>
      </c>
      <c r="K151" s="10">
        <v>0.34148</v>
      </c>
      <c r="L151" s="10">
        <v>0.00313</v>
      </c>
      <c r="M151" s="10"/>
      <c r="N151" s="28">
        <v>1872</v>
      </c>
      <c r="O151" s="28">
        <v>16</v>
      </c>
      <c r="P151" s="28">
        <v>1883</v>
      </c>
      <c r="Q151" s="28">
        <v>14</v>
      </c>
      <c r="R151" s="28">
        <v>1894</v>
      </c>
      <c r="S151" s="28">
        <v>15</v>
      </c>
    </row>
    <row r="152" spans="1:19" ht="15.75">
      <c r="A152" s="10" t="s">
        <v>278</v>
      </c>
      <c r="B152" s="13">
        <v>48.3</v>
      </c>
      <c r="C152" s="13">
        <v>132.59</v>
      </c>
      <c r="D152" s="13">
        <v>49.16722</v>
      </c>
      <c r="E152" s="10"/>
      <c r="F152" s="11">
        <f t="shared" si="5"/>
        <v>0.36428086582698543</v>
      </c>
      <c r="G152" s="10">
        <v>0.11469</v>
      </c>
      <c r="H152" s="10">
        <v>0.00208</v>
      </c>
      <c r="I152" s="10">
        <v>5.34943</v>
      </c>
      <c r="J152" s="10">
        <v>0.09024</v>
      </c>
      <c r="K152" s="10">
        <v>0.33822</v>
      </c>
      <c r="L152" s="10">
        <v>0.00316</v>
      </c>
      <c r="M152" s="10"/>
      <c r="N152" s="28">
        <v>1875</v>
      </c>
      <c r="O152" s="28">
        <v>17</v>
      </c>
      <c r="P152" s="28">
        <v>1877</v>
      </c>
      <c r="Q152" s="28">
        <v>14</v>
      </c>
      <c r="R152" s="28">
        <v>1878</v>
      </c>
      <c r="S152" s="28">
        <v>15</v>
      </c>
    </row>
    <row r="153" spans="1:19" ht="15.75">
      <c r="A153" s="10" t="s">
        <v>279</v>
      </c>
      <c r="B153" s="13">
        <v>61.87</v>
      </c>
      <c r="C153" s="13">
        <v>215.87</v>
      </c>
      <c r="D153" s="13">
        <v>78.65802</v>
      </c>
      <c r="E153" s="10"/>
      <c r="F153" s="11">
        <f t="shared" si="5"/>
        <v>0.28660768054847824</v>
      </c>
      <c r="G153" s="10">
        <v>0.11489</v>
      </c>
      <c r="H153" s="10">
        <v>0.00206</v>
      </c>
      <c r="I153" s="10">
        <v>5.36597</v>
      </c>
      <c r="J153" s="10">
        <v>0.08896</v>
      </c>
      <c r="K153" s="10">
        <v>0.33868</v>
      </c>
      <c r="L153" s="10">
        <v>0.00314</v>
      </c>
      <c r="M153" s="10"/>
      <c r="N153" s="28">
        <v>1878</v>
      </c>
      <c r="O153" s="28">
        <v>17</v>
      </c>
      <c r="P153" s="28">
        <v>1879</v>
      </c>
      <c r="Q153" s="28">
        <v>14</v>
      </c>
      <c r="R153" s="28">
        <v>1880</v>
      </c>
      <c r="S153" s="28">
        <v>15</v>
      </c>
    </row>
    <row r="154" spans="1:19" ht="15.75">
      <c r="A154" s="10" t="s">
        <v>280</v>
      </c>
      <c r="B154" s="13">
        <v>68.36</v>
      </c>
      <c r="C154" s="13">
        <v>174.02</v>
      </c>
      <c r="D154" s="13">
        <v>67.17147</v>
      </c>
      <c r="E154" s="10"/>
      <c r="F154" s="11">
        <f t="shared" si="5"/>
        <v>0.39282841052752554</v>
      </c>
      <c r="G154" s="10">
        <v>0.11881</v>
      </c>
      <c r="H154" s="10">
        <v>0.00215</v>
      </c>
      <c r="I154" s="10">
        <v>5.76248</v>
      </c>
      <c r="J154" s="10">
        <v>0.09647</v>
      </c>
      <c r="K154" s="10">
        <v>0.35172</v>
      </c>
      <c r="L154" s="10">
        <v>0.00327</v>
      </c>
      <c r="M154" s="10"/>
      <c r="N154" s="28">
        <v>1938</v>
      </c>
      <c r="O154" s="28">
        <v>17</v>
      </c>
      <c r="P154" s="28">
        <v>1941</v>
      </c>
      <c r="Q154" s="28">
        <v>14</v>
      </c>
      <c r="R154" s="28">
        <v>1943</v>
      </c>
      <c r="S154" s="28">
        <v>16</v>
      </c>
    </row>
    <row r="155" spans="1:19" ht="15.75">
      <c r="A155" s="10" t="s">
        <v>281</v>
      </c>
      <c r="B155" s="13">
        <v>75.87</v>
      </c>
      <c r="C155" s="13">
        <v>207.41</v>
      </c>
      <c r="D155" s="13">
        <v>76.49788</v>
      </c>
      <c r="E155" s="10"/>
      <c r="F155" s="11">
        <f t="shared" si="5"/>
        <v>0.3657972132491201</v>
      </c>
      <c r="G155" s="10">
        <v>0.11376</v>
      </c>
      <c r="H155" s="10">
        <v>0.00207</v>
      </c>
      <c r="I155" s="10">
        <v>5.27034</v>
      </c>
      <c r="J155" s="10">
        <v>0.089</v>
      </c>
      <c r="K155" s="10">
        <v>0.33594</v>
      </c>
      <c r="L155" s="10">
        <v>0.00314</v>
      </c>
      <c r="M155" s="10"/>
      <c r="N155" s="28">
        <v>1860</v>
      </c>
      <c r="O155" s="28">
        <v>17</v>
      </c>
      <c r="P155" s="28">
        <v>1864</v>
      </c>
      <c r="Q155" s="28">
        <v>14</v>
      </c>
      <c r="R155" s="28">
        <v>1867</v>
      </c>
      <c r="S155" s="28">
        <v>15</v>
      </c>
    </row>
    <row r="156" spans="1:19" ht="15.75">
      <c r="A156" s="10" t="s">
        <v>282</v>
      </c>
      <c r="B156" s="13">
        <v>149.25</v>
      </c>
      <c r="C156" s="13">
        <v>252.73</v>
      </c>
      <c r="D156" s="13">
        <v>99.22487</v>
      </c>
      <c r="E156" s="10"/>
      <c r="F156" s="11">
        <f t="shared" si="5"/>
        <v>0.5905511811023623</v>
      </c>
      <c r="G156" s="10">
        <v>0.11517</v>
      </c>
      <c r="H156" s="10">
        <v>0.00207</v>
      </c>
      <c r="I156" s="10">
        <v>5.37484</v>
      </c>
      <c r="J156" s="10">
        <v>0.08933</v>
      </c>
      <c r="K156" s="10">
        <v>0.33841</v>
      </c>
      <c r="L156" s="10">
        <v>0.00314</v>
      </c>
      <c r="M156" s="10"/>
      <c r="N156" s="28">
        <v>1883</v>
      </c>
      <c r="O156" s="28">
        <v>17</v>
      </c>
      <c r="P156" s="28">
        <v>1881</v>
      </c>
      <c r="Q156" s="28">
        <v>14</v>
      </c>
      <c r="R156" s="28">
        <v>1879</v>
      </c>
      <c r="S156" s="28">
        <v>15</v>
      </c>
    </row>
    <row r="157" spans="1:19" ht="15.75">
      <c r="A157" s="10" t="s">
        <v>283</v>
      </c>
      <c r="B157" s="13">
        <v>60.27</v>
      </c>
      <c r="C157" s="13">
        <v>127.74</v>
      </c>
      <c r="D157" s="13">
        <v>49.05551</v>
      </c>
      <c r="E157" s="10"/>
      <c r="F157" s="11">
        <f t="shared" si="5"/>
        <v>0.4718177548144669</v>
      </c>
      <c r="G157" s="10">
        <v>0.11599</v>
      </c>
      <c r="H157" s="10">
        <v>0.00217</v>
      </c>
      <c r="I157" s="10">
        <v>5.48112</v>
      </c>
      <c r="J157" s="10">
        <v>0.09517</v>
      </c>
      <c r="K157" s="10">
        <v>0.34265</v>
      </c>
      <c r="L157" s="10">
        <v>0.00325</v>
      </c>
      <c r="M157" s="10"/>
      <c r="N157" s="28">
        <v>1895</v>
      </c>
      <c r="O157" s="28">
        <v>18</v>
      </c>
      <c r="P157" s="28">
        <v>1898</v>
      </c>
      <c r="Q157" s="28">
        <v>15</v>
      </c>
      <c r="R157" s="28">
        <v>1899</v>
      </c>
      <c r="S157" s="28">
        <v>16</v>
      </c>
    </row>
    <row r="158" spans="1:19" ht="15.75">
      <c r="A158" s="10" t="s">
        <v>284</v>
      </c>
      <c r="B158" s="13">
        <v>231.78</v>
      </c>
      <c r="C158" s="13">
        <v>458.43</v>
      </c>
      <c r="D158" s="13">
        <v>180.18276000000003</v>
      </c>
      <c r="E158" s="10"/>
      <c r="F158" s="11">
        <f t="shared" si="5"/>
        <v>0.5055951835612853</v>
      </c>
      <c r="G158" s="10">
        <v>0.11494</v>
      </c>
      <c r="H158" s="10">
        <v>0.00204</v>
      </c>
      <c r="I158" s="10">
        <v>5.51268</v>
      </c>
      <c r="J158" s="10">
        <v>0.09049</v>
      </c>
      <c r="K158" s="10">
        <v>0.34779</v>
      </c>
      <c r="L158" s="10">
        <v>0.0032</v>
      </c>
      <c r="M158" s="10"/>
      <c r="N158" s="28">
        <v>1879</v>
      </c>
      <c r="O158" s="28">
        <v>17</v>
      </c>
      <c r="P158" s="28">
        <v>1903</v>
      </c>
      <c r="Q158" s="28">
        <v>14</v>
      </c>
      <c r="R158" s="28">
        <v>1924</v>
      </c>
      <c r="S158" s="28">
        <v>15</v>
      </c>
    </row>
    <row r="159" spans="1:19" ht="15.75">
      <c r="A159" s="10" t="s">
        <v>285</v>
      </c>
      <c r="B159" s="13">
        <v>114.05</v>
      </c>
      <c r="C159" s="13">
        <v>195.84</v>
      </c>
      <c r="D159" s="13">
        <v>76.06191</v>
      </c>
      <c r="E159" s="10"/>
      <c r="F159" s="11">
        <f t="shared" si="5"/>
        <v>0.5823631535947712</v>
      </c>
      <c r="G159" s="10">
        <v>0.1128</v>
      </c>
      <c r="H159" s="10">
        <v>0.00206</v>
      </c>
      <c r="I159" s="10">
        <v>5.16653</v>
      </c>
      <c r="J159" s="10">
        <v>0.08737</v>
      </c>
      <c r="K159" s="10">
        <v>0.33213</v>
      </c>
      <c r="L159" s="10">
        <v>0.0031</v>
      </c>
      <c r="M159" s="10"/>
      <c r="N159" s="28">
        <v>1845</v>
      </c>
      <c r="O159" s="28">
        <v>17</v>
      </c>
      <c r="P159" s="28">
        <v>1847</v>
      </c>
      <c r="Q159" s="28">
        <v>14</v>
      </c>
      <c r="R159" s="28">
        <v>1849</v>
      </c>
      <c r="S159" s="28">
        <v>15</v>
      </c>
    </row>
    <row r="160" spans="1:19" ht="15.75">
      <c r="A160" s="10" t="s">
        <v>286</v>
      </c>
      <c r="B160" s="13">
        <v>81.81</v>
      </c>
      <c r="C160" s="13">
        <v>245.03</v>
      </c>
      <c r="D160" s="13">
        <v>89.73661000000001</v>
      </c>
      <c r="E160" s="10"/>
      <c r="F160" s="11">
        <f t="shared" si="5"/>
        <v>0.3338774843896666</v>
      </c>
      <c r="G160" s="10">
        <v>0.11327</v>
      </c>
      <c r="H160" s="10">
        <v>0.00205</v>
      </c>
      <c r="I160" s="10">
        <v>5.18349</v>
      </c>
      <c r="J160" s="10">
        <v>0.08702</v>
      </c>
      <c r="K160" s="10">
        <v>0.33184</v>
      </c>
      <c r="L160" s="10">
        <v>0.00308</v>
      </c>
      <c r="M160" s="10"/>
      <c r="N160" s="28">
        <v>1853</v>
      </c>
      <c r="O160" s="28">
        <v>17</v>
      </c>
      <c r="P160" s="28">
        <v>1850</v>
      </c>
      <c r="Q160" s="28">
        <v>14</v>
      </c>
      <c r="R160" s="28">
        <v>1847</v>
      </c>
      <c r="S160" s="28">
        <v>15</v>
      </c>
    </row>
    <row r="161" spans="1:19" ht="15.75">
      <c r="A161" s="10" t="s">
        <v>287</v>
      </c>
      <c r="B161" s="13">
        <v>117.16</v>
      </c>
      <c r="C161" s="13">
        <v>547.5</v>
      </c>
      <c r="D161" s="13">
        <v>197.03554000000003</v>
      </c>
      <c r="E161" s="10"/>
      <c r="F161" s="11">
        <f t="shared" si="5"/>
        <v>0.21399086757990868</v>
      </c>
      <c r="G161" s="10">
        <v>0.11514</v>
      </c>
      <c r="H161" s="10">
        <v>0.00205</v>
      </c>
      <c r="I161" s="10">
        <v>5.38724</v>
      </c>
      <c r="J161" s="10">
        <v>0.08888</v>
      </c>
      <c r="K161" s="10">
        <v>0.33929</v>
      </c>
      <c r="L161" s="10">
        <v>0.00313</v>
      </c>
      <c r="M161" s="10"/>
      <c r="N161" s="28">
        <v>1882</v>
      </c>
      <c r="O161" s="28">
        <v>17</v>
      </c>
      <c r="P161" s="28">
        <v>1883</v>
      </c>
      <c r="Q161" s="28">
        <v>14</v>
      </c>
      <c r="R161" s="28">
        <v>1883</v>
      </c>
      <c r="S161" s="28">
        <v>15</v>
      </c>
    </row>
    <row r="162" spans="1:19" ht="15.75">
      <c r="A162" s="10" t="s">
        <v>288</v>
      </c>
      <c r="B162" s="13">
        <v>127.07</v>
      </c>
      <c r="C162" s="13">
        <v>160.24</v>
      </c>
      <c r="D162" s="13">
        <v>67.99884</v>
      </c>
      <c r="E162" s="10"/>
      <c r="F162" s="11">
        <f t="shared" si="5"/>
        <v>0.7929980029955066</v>
      </c>
      <c r="G162" s="10">
        <v>0.11122</v>
      </c>
      <c r="H162" s="10">
        <v>0.00208</v>
      </c>
      <c r="I162" s="10">
        <v>4.98464</v>
      </c>
      <c r="J162" s="10">
        <v>0.08686</v>
      </c>
      <c r="K162" s="10">
        <v>0.325</v>
      </c>
      <c r="L162" s="10">
        <v>0.00306</v>
      </c>
      <c r="M162" s="10"/>
      <c r="N162" s="28">
        <v>1819</v>
      </c>
      <c r="O162" s="28">
        <v>18</v>
      </c>
      <c r="P162" s="28">
        <v>1817</v>
      </c>
      <c r="Q162" s="28">
        <v>15</v>
      </c>
      <c r="R162" s="28">
        <v>1814</v>
      </c>
      <c r="S162" s="28">
        <v>15</v>
      </c>
    </row>
    <row r="163" spans="1:19" ht="15.75">
      <c r="A163" s="10" t="s">
        <v>289</v>
      </c>
      <c r="B163" s="13">
        <v>67.03</v>
      </c>
      <c r="C163" s="13">
        <v>135.93</v>
      </c>
      <c r="D163" s="13">
        <v>51.923410000000004</v>
      </c>
      <c r="E163" s="10"/>
      <c r="F163" s="11">
        <f t="shared" si="5"/>
        <v>0.4931214595747811</v>
      </c>
      <c r="G163" s="10">
        <v>0.11456</v>
      </c>
      <c r="H163" s="10">
        <v>0.00216</v>
      </c>
      <c r="I163" s="10">
        <v>5.32277</v>
      </c>
      <c r="J163" s="10">
        <v>0.0933</v>
      </c>
      <c r="K163" s="10">
        <v>0.33693</v>
      </c>
      <c r="L163" s="10">
        <v>0.00319</v>
      </c>
      <c r="M163" s="10"/>
      <c r="N163" s="28">
        <v>1873</v>
      </c>
      <c r="O163" s="28">
        <v>18</v>
      </c>
      <c r="P163" s="28">
        <v>1873</v>
      </c>
      <c r="Q163" s="28">
        <v>15</v>
      </c>
      <c r="R163" s="28">
        <v>1872</v>
      </c>
      <c r="S163" s="28">
        <v>15</v>
      </c>
    </row>
    <row r="164" spans="1:19" ht="15.75">
      <c r="A164" s="10" t="s">
        <v>290</v>
      </c>
      <c r="B164" s="13">
        <v>51.64</v>
      </c>
      <c r="C164" s="13">
        <v>124.3</v>
      </c>
      <c r="D164" s="13">
        <v>46.522589999999994</v>
      </c>
      <c r="E164" s="10"/>
      <c r="F164" s="11">
        <f t="shared" si="5"/>
        <v>0.4154465004022526</v>
      </c>
      <c r="G164" s="10">
        <v>0.11526</v>
      </c>
      <c r="H164" s="10">
        <v>0.00216</v>
      </c>
      <c r="I164" s="10">
        <v>5.40034</v>
      </c>
      <c r="J164" s="10">
        <v>0.09414</v>
      </c>
      <c r="K164" s="10">
        <v>0.33975</v>
      </c>
      <c r="L164" s="10">
        <v>0.00321</v>
      </c>
      <c r="M164" s="10"/>
      <c r="N164" s="28">
        <v>1884</v>
      </c>
      <c r="O164" s="28">
        <v>18</v>
      </c>
      <c r="P164" s="28">
        <v>1885</v>
      </c>
      <c r="Q164" s="28">
        <v>15</v>
      </c>
      <c r="R164" s="28">
        <v>1885</v>
      </c>
      <c r="S164" s="28">
        <v>15</v>
      </c>
    </row>
    <row r="165" spans="1:19" ht="15.75">
      <c r="A165" s="10" t="s">
        <v>291</v>
      </c>
      <c r="B165" s="13">
        <v>127.87</v>
      </c>
      <c r="C165" s="13">
        <v>210.04</v>
      </c>
      <c r="D165" s="13">
        <v>80.3057</v>
      </c>
      <c r="E165" s="10"/>
      <c r="F165" s="11">
        <f t="shared" si="5"/>
        <v>0.6087888021329271</v>
      </c>
      <c r="G165" s="10">
        <v>0.11516</v>
      </c>
      <c r="H165" s="10">
        <v>0.00213</v>
      </c>
      <c r="I165" s="10">
        <v>5.39532</v>
      </c>
      <c r="J165" s="10">
        <v>0.09256</v>
      </c>
      <c r="K165" s="10">
        <v>0.33972</v>
      </c>
      <c r="L165" s="10">
        <v>0.00318</v>
      </c>
      <c r="M165" s="10"/>
      <c r="N165" s="28">
        <v>1882</v>
      </c>
      <c r="O165" s="28">
        <v>18</v>
      </c>
      <c r="P165" s="28">
        <v>1884</v>
      </c>
      <c r="Q165" s="28">
        <v>15</v>
      </c>
      <c r="R165" s="28">
        <v>1885</v>
      </c>
      <c r="S165" s="28">
        <v>15</v>
      </c>
    </row>
    <row r="166" spans="1:19" ht="15.75">
      <c r="A166" s="10" t="s">
        <v>292</v>
      </c>
      <c r="B166" s="13">
        <v>55.61</v>
      </c>
      <c r="C166" s="13">
        <v>126.95</v>
      </c>
      <c r="D166" s="13">
        <v>47.61005</v>
      </c>
      <c r="E166" s="10"/>
      <c r="F166" s="11">
        <f t="shared" si="5"/>
        <v>0.4380464749901536</v>
      </c>
      <c r="G166" s="10">
        <v>0.11316</v>
      </c>
      <c r="H166" s="10">
        <v>0.00212</v>
      </c>
      <c r="I166" s="10">
        <v>5.19182</v>
      </c>
      <c r="J166" s="10">
        <v>0.09033</v>
      </c>
      <c r="K166" s="10">
        <v>0.33269</v>
      </c>
      <c r="L166" s="10">
        <v>0.00313</v>
      </c>
      <c r="M166" s="10"/>
      <c r="N166" s="28">
        <v>1851</v>
      </c>
      <c r="O166" s="28">
        <v>18</v>
      </c>
      <c r="P166" s="28">
        <v>1851</v>
      </c>
      <c r="Q166" s="28">
        <v>15</v>
      </c>
      <c r="R166" s="28">
        <v>1851</v>
      </c>
      <c r="S166" s="28">
        <v>15</v>
      </c>
    </row>
    <row r="167" spans="1:19" ht="15.75">
      <c r="A167" s="64" t="s">
        <v>293</v>
      </c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</row>
    <row r="168" spans="1:19" ht="15.75">
      <c r="A168" s="8" t="s">
        <v>294</v>
      </c>
      <c r="B168" s="13">
        <v>27.98</v>
      </c>
      <c r="C168" s="13">
        <v>112.49</v>
      </c>
      <c r="D168" s="13">
        <v>40.11868</v>
      </c>
      <c r="E168" s="10"/>
      <c r="F168" s="11">
        <f t="shared" si="5"/>
        <v>0.24873322073073165</v>
      </c>
      <c r="G168" s="28">
        <v>0.11498</v>
      </c>
      <c r="H168" s="28">
        <v>0.00178</v>
      </c>
      <c r="I168" s="28">
        <v>5.37861</v>
      </c>
      <c r="J168" s="28">
        <v>0.07633</v>
      </c>
      <c r="K168" s="28">
        <v>0.33922</v>
      </c>
      <c r="L168" s="28">
        <v>0.00311</v>
      </c>
      <c r="M168" s="10"/>
      <c r="N168" s="28">
        <v>1880</v>
      </c>
      <c r="O168" s="28">
        <v>13</v>
      </c>
      <c r="P168" s="28">
        <v>1881</v>
      </c>
      <c r="Q168" s="28">
        <v>12</v>
      </c>
      <c r="R168" s="28">
        <v>1883</v>
      </c>
      <c r="S168" s="28">
        <v>15</v>
      </c>
    </row>
    <row r="169" spans="1:19" ht="15.75">
      <c r="A169" s="8" t="s">
        <v>295</v>
      </c>
      <c r="B169" s="13">
        <v>21.61</v>
      </c>
      <c r="C169" s="13">
        <v>89.47</v>
      </c>
      <c r="D169" s="13">
        <v>31.904389999999996</v>
      </c>
      <c r="E169" s="10"/>
      <c r="F169" s="11">
        <f t="shared" si="5"/>
        <v>0.2415334749077903</v>
      </c>
      <c r="G169" s="28">
        <v>0.11609</v>
      </c>
      <c r="H169" s="28">
        <v>0.00182</v>
      </c>
      <c r="I169" s="28">
        <v>5.47015</v>
      </c>
      <c r="J169" s="28">
        <v>0.07872</v>
      </c>
      <c r="K169" s="28">
        <v>0.34169</v>
      </c>
      <c r="L169" s="28">
        <v>0.00315</v>
      </c>
      <c r="M169" s="10"/>
      <c r="N169" s="28">
        <v>1897</v>
      </c>
      <c r="O169" s="28">
        <v>13</v>
      </c>
      <c r="P169" s="28">
        <v>1896</v>
      </c>
      <c r="Q169" s="28">
        <v>12</v>
      </c>
      <c r="R169" s="28">
        <v>1895</v>
      </c>
      <c r="S169" s="28">
        <v>15</v>
      </c>
    </row>
    <row r="170" spans="1:19" ht="15.75">
      <c r="A170" s="8" t="s">
        <v>296</v>
      </c>
      <c r="B170" s="13">
        <v>28.43</v>
      </c>
      <c r="C170" s="13">
        <v>80.01</v>
      </c>
      <c r="D170" s="13">
        <v>29.344980000000003</v>
      </c>
      <c r="E170" s="10"/>
      <c r="F170" s="11">
        <f t="shared" si="5"/>
        <v>0.35533058367704035</v>
      </c>
      <c r="G170" s="28">
        <v>0.1134</v>
      </c>
      <c r="H170" s="28">
        <v>0.00176</v>
      </c>
      <c r="I170" s="28">
        <v>5.22189</v>
      </c>
      <c r="J170" s="28">
        <v>0.07425</v>
      </c>
      <c r="K170" s="28">
        <v>0.33393</v>
      </c>
      <c r="L170" s="28">
        <v>0.00306</v>
      </c>
      <c r="M170" s="10"/>
      <c r="N170" s="28">
        <v>1855</v>
      </c>
      <c r="O170" s="28">
        <v>13</v>
      </c>
      <c r="P170" s="28">
        <v>1856</v>
      </c>
      <c r="Q170" s="28">
        <v>12</v>
      </c>
      <c r="R170" s="28">
        <v>1857</v>
      </c>
      <c r="S170" s="28">
        <v>15</v>
      </c>
    </row>
    <row r="171" spans="1:19" ht="15.75">
      <c r="A171" s="8" t="s">
        <v>297</v>
      </c>
      <c r="B171" s="13">
        <v>20.07</v>
      </c>
      <c r="C171" s="13">
        <v>79.58</v>
      </c>
      <c r="D171" s="13">
        <v>28.05268</v>
      </c>
      <c r="E171" s="10"/>
      <c r="F171" s="11">
        <f t="shared" si="5"/>
        <v>0.25219904498617746</v>
      </c>
      <c r="G171" s="28">
        <v>0.11399</v>
      </c>
      <c r="H171" s="28">
        <v>0.00179</v>
      </c>
      <c r="I171" s="28">
        <v>5.26949</v>
      </c>
      <c r="J171" s="28">
        <v>0.07599</v>
      </c>
      <c r="K171" s="28">
        <v>0.33521</v>
      </c>
      <c r="L171" s="28">
        <v>0.00308</v>
      </c>
      <c r="M171" s="10"/>
      <c r="N171" s="28">
        <v>1864</v>
      </c>
      <c r="O171" s="28">
        <v>14</v>
      </c>
      <c r="P171" s="28">
        <v>1864</v>
      </c>
      <c r="Q171" s="28">
        <v>12</v>
      </c>
      <c r="R171" s="28">
        <v>1864</v>
      </c>
      <c r="S171" s="28">
        <v>15</v>
      </c>
    </row>
    <row r="172" spans="1:19" ht="15.75">
      <c r="A172" s="8" t="s">
        <v>298</v>
      </c>
      <c r="B172" s="13">
        <v>26.39</v>
      </c>
      <c r="C172" s="13">
        <v>117.14</v>
      </c>
      <c r="D172" s="13">
        <v>41.05557</v>
      </c>
      <c r="E172" s="10"/>
      <c r="F172" s="11">
        <f t="shared" si="5"/>
        <v>0.2252859825849411</v>
      </c>
      <c r="G172" s="28">
        <v>0.11359</v>
      </c>
      <c r="H172" s="28">
        <v>0.00169</v>
      </c>
      <c r="I172" s="28">
        <v>5.22689</v>
      </c>
      <c r="J172" s="28">
        <v>0.07106</v>
      </c>
      <c r="K172" s="28">
        <v>0.33367</v>
      </c>
      <c r="L172" s="28">
        <v>0.00301</v>
      </c>
      <c r="M172" s="10"/>
      <c r="N172" s="28">
        <v>1858</v>
      </c>
      <c r="O172" s="28">
        <v>12</v>
      </c>
      <c r="P172" s="28">
        <v>1857</v>
      </c>
      <c r="Q172" s="28">
        <v>12</v>
      </c>
      <c r="R172" s="28">
        <v>1856</v>
      </c>
      <c r="S172" s="28">
        <v>15</v>
      </c>
    </row>
    <row r="173" spans="1:19" ht="15.75">
      <c r="A173" s="8" t="s">
        <v>299</v>
      </c>
      <c r="B173" s="13">
        <v>27.68</v>
      </c>
      <c r="C173" s="13">
        <v>103.34</v>
      </c>
      <c r="D173" s="13">
        <v>37.0931</v>
      </c>
      <c r="E173" s="10"/>
      <c r="F173" s="11">
        <f t="shared" si="5"/>
        <v>0.2678536868589123</v>
      </c>
      <c r="G173" s="28">
        <v>0.11518</v>
      </c>
      <c r="H173" s="28">
        <v>0.00175</v>
      </c>
      <c r="I173" s="28">
        <v>5.3873</v>
      </c>
      <c r="J173" s="28">
        <v>0.07505</v>
      </c>
      <c r="K173" s="28">
        <v>0.33917</v>
      </c>
      <c r="L173" s="28">
        <v>0.00308</v>
      </c>
      <c r="M173" s="10"/>
      <c r="N173" s="28">
        <v>1883</v>
      </c>
      <c r="O173" s="28">
        <v>13</v>
      </c>
      <c r="P173" s="28">
        <v>1883</v>
      </c>
      <c r="Q173" s="28">
        <v>12</v>
      </c>
      <c r="R173" s="28">
        <v>1883</v>
      </c>
      <c r="S173" s="28">
        <v>15</v>
      </c>
    </row>
    <row r="174" spans="1:19" ht="15.75">
      <c r="A174" s="8" t="s">
        <v>300</v>
      </c>
      <c r="B174" s="13">
        <v>21.38</v>
      </c>
      <c r="C174" s="13">
        <v>75.26</v>
      </c>
      <c r="D174" s="13">
        <v>26.79339</v>
      </c>
      <c r="E174" s="10"/>
      <c r="F174" s="11">
        <f t="shared" si="5"/>
        <v>0.28408184958809457</v>
      </c>
      <c r="G174" s="28">
        <v>0.11326</v>
      </c>
      <c r="H174" s="28">
        <v>0.00179</v>
      </c>
      <c r="I174" s="28">
        <v>5.19927</v>
      </c>
      <c r="J174" s="28">
        <v>0.07568</v>
      </c>
      <c r="K174" s="28">
        <v>0.33288</v>
      </c>
      <c r="L174" s="28">
        <v>0.00307</v>
      </c>
      <c r="M174" s="10"/>
      <c r="N174" s="28">
        <v>1852</v>
      </c>
      <c r="O174" s="28">
        <v>14</v>
      </c>
      <c r="P174" s="28">
        <v>1852</v>
      </c>
      <c r="Q174" s="28">
        <v>12</v>
      </c>
      <c r="R174" s="28">
        <v>1852</v>
      </c>
      <c r="S174" s="28">
        <v>15</v>
      </c>
    </row>
    <row r="175" spans="1:19" ht="15.75">
      <c r="A175" s="8" t="s">
        <v>301</v>
      </c>
      <c r="B175" s="13">
        <v>41.39</v>
      </c>
      <c r="C175" s="13">
        <v>95.44</v>
      </c>
      <c r="D175" s="13">
        <v>35.15211</v>
      </c>
      <c r="E175" s="10"/>
      <c r="F175" s="11">
        <f t="shared" si="5"/>
        <v>0.4336756077116513</v>
      </c>
      <c r="G175" s="28">
        <v>0.11335</v>
      </c>
      <c r="H175" s="28">
        <v>0.00176</v>
      </c>
      <c r="I175" s="28">
        <v>5.20611</v>
      </c>
      <c r="J175" s="28">
        <v>0.07436</v>
      </c>
      <c r="K175" s="28">
        <v>0.33305</v>
      </c>
      <c r="L175" s="28">
        <v>0.00305</v>
      </c>
      <c r="M175" s="10"/>
      <c r="N175" s="28">
        <v>1854</v>
      </c>
      <c r="O175" s="28">
        <v>13</v>
      </c>
      <c r="P175" s="28">
        <v>1854</v>
      </c>
      <c r="Q175" s="28">
        <v>12</v>
      </c>
      <c r="R175" s="28">
        <v>1853</v>
      </c>
      <c r="S175" s="28">
        <v>15</v>
      </c>
    </row>
    <row r="176" spans="1:19" ht="15.75">
      <c r="A176" s="8" t="s">
        <v>302</v>
      </c>
      <c r="B176" s="13">
        <v>18.49</v>
      </c>
      <c r="C176" s="13">
        <v>67.13</v>
      </c>
      <c r="D176" s="13">
        <v>24.080599999999997</v>
      </c>
      <c r="E176" s="10"/>
      <c r="F176" s="11">
        <f t="shared" si="5"/>
        <v>0.27543572173394903</v>
      </c>
      <c r="G176" s="28">
        <v>0.11491</v>
      </c>
      <c r="H176" s="28">
        <v>0.00185</v>
      </c>
      <c r="I176" s="28">
        <v>5.37168</v>
      </c>
      <c r="J176" s="28">
        <v>0.08</v>
      </c>
      <c r="K176" s="28">
        <v>0.33898</v>
      </c>
      <c r="L176" s="28">
        <v>0.00315</v>
      </c>
      <c r="M176" s="10"/>
      <c r="N176" s="28">
        <v>1878</v>
      </c>
      <c r="O176" s="28">
        <v>14</v>
      </c>
      <c r="P176" s="28">
        <v>1880</v>
      </c>
      <c r="Q176" s="28">
        <v>13</v>
      </c>
      <c r="R176" s="28">
        <v>1882</v>
      </c>
      <c r="S176" s="28">
        <v>15</v>
      </c>
    </row>
    <row r="177" spans="1:19" ht="15.75">
      <c r="A177" s="8" t="s">
        <v>303</v>
      </c>
      <c r="B177" s="13">
        <v>33.18</v>
      </c>
      <c r="C177" s="13">
        <v>76.25</v>
      </c>
      <c r="D177" s="13">
        <v>28.244699999999998</v>
      </c>
      <c r="E177" s="10"/>
      <c r="F177" s="11">
        <f t="shared" si="5"/>
        <v>0.43514754098360653</v>
      </c>
      <c r="G177" s="28">
        <v>0.11358</v>
      </c>
      <c r="H177" s="28">
        <v>0.00178</v>
      </c>
      <c r="I177" s="28">
        <v>5.23031</v>
      </c>
      <c r="J177" s="28">
        <v>0.07542</v>
      </c>
      <c r="K177" s="28">
        <v>0.33392</v>
      </c>
      <c r="L177" s="28">
        <v>0.00307</v>
      </c>
      <c r="M177" s="10"/>
      <c r="N177" s="28">
        <v>1857</v>
      </c>
      <c r="O177" s="28">
        <v>14</v>
      </c>
      <c r="P177" s="28">
        <v>1858</v>
      </c>
      <c r="Q177" s="28">
        <v>12</v>
      </c>
      <c r="R177" s="28">
        <v>1857</v>
      </c>
      <c r="S177" s="28">
        <v>15</v>
      </c>
    </row>
    <row r="178" spans="1:19" ht="15.75">
      <c r="A178" s="8" t="s">
        <v>304</v>
      </c>
      <c r="B178" s="13">
        <v>20.91</v>
      </c>
      <c r="C178" s="13">
        <v>61.3</v>
      </c>
      <c r="D178" s="13">
        <v>22.156909999999996</v>
      </c>
      <c r="E178" s="10"/>
      <c r="F178" s="11">
        <f t="shared" si="5"/>
        <v>0.34110929853181077</v>
      </c>
      <c r="G178" s="28">
        <v>0.11376</v>
      </c>
      <c r="H178" s="28">
        <v>0.00188</v>
      </c>
      <c r="I178" s="28">
        <v>5.26521</v>
      </c>
      <c r="J178" s="28">
        <v>0.08044</v>
      </c>
      <c r="K178" s="28">
        <v>0.33562</v>
      </c>
      <c r="L178" s="28">
        <v>0.00315</v>
      </c>
      <c r="M178" s="10"/>
      <c r="N178" s="28">
        <v>1860</v>
      </c>
      <c r="O178" s="28">
        <v>15</v>
      </c>
      <c r="P178" s="28">
        <v>1863</v>
      </c>
      <c r="Q178" s="28">
        <v>13</v>
      </c>
      <c r="R178" s="28">
        <v>1866</v>
      </c>
      <c r="S178" s="28">
        <v>15</v>
      </c>
    </row>
    <row r="179" spans="1:19" ht="15.75">
      <c r="A179" s="8" t="s">
        <v>305</v>
      </c>
      <c r="B179" s="13">
        <v>32.11</v>
      </c>
      <c r="C179" s="13">
        <v>87.44</v>
      </c>
      <c r="D179" s="13">
        <v>31.85194</v>
      </c>
      <c r="E179" s="10"/>
      <c r="F179" s="11">
        <f t="shared" si="5"/>
        <v>0.3672232387923147</v>
      </c>
      <c r="G179" s="28">
        <v>0.11367</v>
      </c>
      <c r="H179" s="28">
        <v>0.00176</v>
      </c>
      <c r="I179" s="28">
        <v>5.24439</v>
      </c>
      <c r="J179" s="28">
        <v>0.07457</v>
      </c>
      <c r="K179" s="28">
        <v>0.33456</v>
      </c>
      <c r="L179" s="28">
        <v>0.00306</v>
      </c>
      <c r="M179" s="10"/>
      <c r="N179" s="28">
        <v>1859</v>
      </c>
      <c r="O179" s="28">
        <v>13</v>
      </c>
      <c r="P179" s="28">
        <v>1860</v>
      </c>
      <c r="Q179" s="28">
        <v>12</v>
      </c>
      <c r="R179" s="28">
        <v>1860</v>
      </c>
      <c r="S179" s="28">
        <v>15</v>
      </c>
    </row>
    <row r="180" spans="1:19" ht="15.75">
      <c r="A180" s="8" t="s">
        <v>306</v>
      </c>
      <c r="B180" s="13">
        <v>21.76</v>
      </c>
      <c r="C180" s="13">
        <v>70.35</v>
      </c>
      <c r="D180" s="13">
        <v>25.523919999999997</v>
      </c>
      <c r="E180" s="10"/>
      <c r="F180" s="11">
        <f t="shared" si="5"/>
        <v>0.3093105899076049</v>
      </c>
      <c r="G180" s="28">
        <v>0.11494</v>
      </c>
      <c r="H180" s="28">
        <v>0.00185</v>
      </c>
      <c r="I180" s="28">
        <v>5.36312</v>
      </c>
      <c r="J180" s="28">
        <v>0.07943</v>
      </c>
      <c r="K180" s="28">
        <v>0.33836</v>
      </c>
      <c r="L180" s="28">
        <v>0.00314</v>
      </c>
      <c r="M180" s="10"/>
      <c r="N180" s="28">
        <v>1879</v>
      </c>
      <c r="O180" s="28">
        <v>14</v>
      </c>
      <c r="P180" s="28">
        <v>1879</v>
      </c>
      <c r="Q180" s="28">
        <v>13</v>
      </c>
      <c r="R180" s="28">
        <v>1879</v>
      </c>
      <c r="S180" s="28">
        <v>15</v>
      </c>
    </row>
    <row r="181" spans="1:19" ht="15.75">
      <c r="A181" s="8" t="s">
        <v>307</v>
      </c>
      <c r="B181" s="13">
        <v>19.57</v>
      </c>
      <c r="C181" s="13">
        <v>61.87</v>
      </c>
      <c r="D181" s="13">
        <v>22.722</v>
      </c>
      <c r="E181" s="10"/>
      <c r="F181" s="11">
        <f t="shared" si="5"/>
        <v>0.31630838855665105</v>
      </c>
      <c r="G181" s="28">
        <v>0.1157</v>
      </c>
      <c r="H181" s="28">
        <v>0.00188</v>
      </c>
      <c r="I181" s="28">
        <v>5.4527</v>
      </c>
      <c r="J181" s="28">
        <v>0.08198</v>
      </c>
      <c r="K181" s="28">
        <v>0.34174</v>
      </c>
      <c r="L181" s="28">
        <v>0.00319</v>
      </c>
      <c r="M181" s="10"/>
      <c r="N181" s="28">
        <v>1891</v>
      </c>
      <c r="O181" s="28">
        <v>14</v>
      </c>
      <c r="P181" s="28">
        <v>1893</v>
      </c>
      <c r="Q181" s="28">
        <v>13</v>
      </c>
      <c r="R181" s="28">
        <v>1895</v>
      </c>
      <c r="S181" s="28">
        <v>15</v>
      </c>
    </row>
    <row r="182" spans="1:19" ht="15.75">
      <c r="A182" s="8" t="s">
        <v>308</v>
      </c>
      <c r="B182" s="13">
        <v>38.27</v>
      </c>
      <c r="C182" s="13">
        <v>128.62</v>
      </c>
      <c r="D182" s="13">
        <v>45.9237</v>
      </c>
      <c r="E182" s="10"/>
      <c r="F182" s="11">
        <f t="shared" si="5"/>
        <v>0.2975431503654175</v>
      </c>
      <c r="G182" s="28">
        <v>0.11244</v>
      </c>
      <c r="H182" s="28">
        <v>0.00171</v>
      </c>
      <c r="I182" s="28">
        <v>5.11692</v>
      </c>
      <c r="J182" s="28">
        <v>0.07113</v>
      </c>
      <c r="K182" s="28">
        <v>0.32999</v>
      </c>
      <c r="L182" s="28">
        <v>0.003</v>
      </c>
      <c r="M182" s="10"/>
      <c r="N182" s="28">
        <v>1839</v>
      </c>
      <c r="O182" s="28">
        <v>13</v>
      </c>
      <c r="P182" s="28">
        <v>1839</v>
      </c>
      <c r="Q182" s="28">
        <v>12</v>
      </c>
      <c r="R182" s="28">
        <v>1838</v>
      </c>
      <c r="S182" s="28">
        <v>15</v>
      </c>
    </row>
    <row r="183" spans="1:19" ht="15.75">
      <c r="A183" s="8" t="s">
        <v>309</v>
      </c>
      <c r="B183" s="13">
        <v>34.78</v>
      </c>
      <c r="C183" s="13">
        <v>72.11</v>
      </c>
      <c r="D183" s="13">
        <v>27.356669999999998</v>
      </c>
      <c r="E183" s="10"/>
      <c r="F183" s="11">
        <f t="shared" si="5"/>
        <v>0.482318679794758</v>
      </c>
      <c r="G183" s="28">
        <v>0.11536</v>
      </c>
      <c r="H183" s="28">
        <v>0.00186</v>
      </c>
      <c r="I183" s="28">
        <v>5.41164</v>
      </c>
      <c r="J183" s="28">
        <v>0.08059</v>
      </c>
      <c r="K183" s="28">
        <v>0.34017</v>
      </c>
      <c r="L183" s="28">
        <v>0.00316</v>
      </c>
      <c r="M183" s="10"/>
      <c r="N183" s="28">
        <v>1886</v>
      </c>
      <c r="O183" s="28">
        <v>14</v>
      </c>
      <c r="P183" s="28">
        <v>1887</v>
      </c>
      <c r="Q183" s="28">
        <v>13</v>
      </c>
      <c r="R183" s="28">
        <v>1887</v>
      </c>
      <c r="S183" s="28">
        <v>15</v>
      </c>
    </row>
    <row r="184" spans="1:19" ht="15.75">
      <c r="A184" s="8" t="s">
        <v>310</v>
      </c>
      <c r="B184" s="13">
        <v>24.5</v>
      </c>
      <c r="C184" s="13">
        <v>102.91</v>
      </c>
      <c r="D184" s="13">
        <v>36.43511</v>
      </c>
      <c r="E184" s="10"/>
      <c r="F184" s="11">
        <f t="shared" si="5"/>
        <v>0.23807210183655622</v>
      </c>
      <c r="G184" s="28">
        <v>0.11468</v>
      </c>
      <c r="H184" s="28">
        <v>0.00175</v>
      </c>
      <c r="I184" s="28">
        <v>5.32695</v>
      </c>
      <c r="J184" s="28">
        <v>0.07446</v>
      </c>
      <c r="K184" s="28">
        <v>0.33684</v>
      </c>
      <c r="L184" s="28">
        <v>0.00306</v>
      </c>
      <c r="M184" s="10"/>
      <c r="N184" s="28">
        <v>1875</v>
      </c>
      <c r="O184" s="28">
        <v>13</v>
      </c>
      <c r="P184" s="28">
        <v>1873</v>
      </c>
      <c r="Q184" s="28">
        <v>12</v>
      </c>
      <c r="R184" s="28">
        <v>1871</v>
      </c>
      <c r="S184" s="28">
        <v>15</v>
      </c>
    </row>
    <row r="185" spans="1:19" ht="15.75">
      <c r="A185" s="8" t="s">
        <v>311</v>
      </c>
      <c r="B185" s="13">
        <v>30.15</v>
      </c>
      <c r="C185" s="13">
        <v>95.25</v>
      </c>
      <c r="D185" s="13">
        <v>34.172079999999994</v>
      </c>
      <c r="E185" s="10"/>
      <c r="F185" s="11">
        <f t="shared" si="5"/>
        <v>0.3165354330708661</v>
      </c>
      <c r="G185" s="28">
        <v>0.114</v>
      </c>
      <c r="H185" s="28">
        <v>0.00175</v>
      </c>
      <c r="I185" s="28">
        <v>5.26864</v>
      </c>
      <c r="J185" s="28">
        <v>0.07422</v>
      </c>
      <c r="K185" s="28">
        <v>0.33513</v>
      </c>
      <c r="L185" s="28">
        <v>0.00305</v>
      </c>
      <c r="M185" s="10"/>
      <c r="N185" s="28">
        <v>1864</v>
      </c>
      <c r="O185" s="28">
        <v>13</v>
      </c>
      <c r="P185" s="28">
        <v>1864</v>
      </c>
      <c r="Q185" s="28">
        <v>12</v>
      </c>
      <c r="R185" s="28">
        <v>1863</v>
      </c>
      <c r="S185" s="28">
        <v>15</v>
      </c>
    </row>
    <row r="186" spans="1:19" ht="15.75">
      <c r="A186" s="8" t="s">
        <v>312</v>
      </c>
      <c r="B186" s="13">
        <v>87.75</v>
      </c>
      <c r="C186" s="13">
        <v>183.59</v>
      </c>
      <c r="D186" s="13">
        <v>68.64952</v>
      </c>
      <c r="E186" s="10"/>
      <c r="F186" s="11">
        <f t="shared" si="5"/>
        <v>0.4779672095430034</v>
      </c>
      <c r="G186" s="28">
        <v>0.11212</v>
      </c>
      <c r="H186" s="28">
        <v>0.00165</v>
      </c>
      <c r="I186" s="28">
        <v>5.10388</v>
      </c>
      <c r="J186" s="28">
        <v>0.0686</v>
      </c>
      <c r="K186" s="28">
        <v>0.3301</v>
      </c>
      <c r="L186" s="28">
        <v>0.00296</v>
      </c>
      <c r="M186" s="10"/>
      <c r="N186" s="28">
        <v>1834</v>
      </c>
      <c r="O186" s="28">
        <v>12</v>
      </c>
      <c r="P186" s="28">
        <v>1837</v>
      </c>
      <c r="Q186" s="28">
        <v>11</v>
      </c>
      <c r="R186" s="28">
        <v>1839</v>
      </c>
      <c r="S186" s="28">
        <v>14</v>
      </c>
    </row>
    <row r="187" spans="1:19" ht="15.75">
      <c r="A187" s="8" t="s">
        <v>313</v>
      </c>
      <c r="B187" s="13">
        <v>32.41</v>
      </c>
      <c r="C187" s="13">
        <v>81.11</v>
      </c>
      <c r="D187" s="13">
        <v>29.885689999999997</v>
      </c>
      <c r="E187" s="10"/>
      <c r="F187" s="11">
        <f t="shared" si="5"/>
        <v>0.399580816175564</v>
      </c>
      <c r="G187" s="28">
        <v>0.11382</v>
      </c>
      <c r="H187" s="28">
        <v>0.00179</v>
      </c>
      <c r="I187" s="28">
        <v>5.24832</v>
      </c>
      <c r="J187" s="28">
        <v>0.07601</v>
      </c>
      <c r="K187" s="28">
        <v>0.33435</v>
      </c>
      <c r="L187" s="28">
        <v>0.00307</v>
      </c>
      <c r="M187" s="10"/>
      <c r="N187" s="28">
        <v>1861</v>
      </c>
      <c r="O187" s="28">
        <v>14</v>
      </c>
      <c r="P187" s="28">
        <v>1860</v>
      </c>
      <c r="Q187" s="28">
        <v>12</v>
      </c>
      <c r="R187" s="28">
        <v>1859</v>
      </c>
      <c r="S187" s="28">
        <v>15</v>
      </c>
    </row>
    <row r="188" spans="1:19" ht="15.75">
      <c r="A188" s="8" t="s">
        <v>314</v>
      </c>
      <c r="B188" s="13">
        <v>27.91</v>
      </c>
      <c r="C188" s="13">
        <v>76.65</v>
      </c>
      <c r="D188" s="13">
        <v>27.887629999999998</v>
      </c>
      <c r="E188" s="10"/>
      <c r="F188" s="11">
        <f t="shared" si="5"/>
        <v>0.36412263535551204</v>
      </c>
      <c r="G188" s="28">
        <v>0.11443</v>
      </c>
      <c r="H188" s="28">
        <v>0.00182</v>
      </c>
      <c r="I188" s="28">
        <v>5.30021</v>
      </c>
      <c r="J188" s="28">
        <v>0.07766</v>
      </c>
      <c r="K188" s="28">
        <v>0.33586</v>
      </c>
      <c r="L188" s="28">
        <v>0.0031</v>
      </c>
      <c r="M188" s="10"/>
      <c r="N188" s="28">
        <v>1871</v>
      </c>
      <c r="O188" s="28">
        <v>14</v>
      </c>
      <c r="P188" s="28">
        <v>1869</v>
      </c>
      <c r="Q188" s="28">
        <v>13</v>
      </c>
      <c r="R188" s="28">
        <v>1867</v>
      </c>
      <c r="S188" s="28">
        <v>15</v>
      </c>
    </row>
    <row r="189" spans="1:19" ht="15.75">
      <c r="A189" s="8" t="s">
        <v>315</v>
      </c>
      <c r="B189" s="13">
        <v>23.3</v>
      </c>
      <c r="C189" s="13">
        <v>89.35</v>
      </c>
      <c r="D189" s="13">
        <v>31.893859999999997</v>
      </c>
      <c r="E189" s="10"/>
      <c r="F189" s="11">
        <f t="shared" si="5"/>
        <v>0.2607722439843313</v>
      </c>
      <c r="G189" s="28">
        <v>0.11333</v>
      </c>
      <c r="H189" s="28">
        <v>0.00175</v>
      </c>
      <c r="I189" s="28">
        <v>5.22672</v>
      </c>
      <c r="J189" s="28">
        <v>0.07414</v>
      </c>
      <c r="K189" s="28">
        <v>0.33444</v>
      </c>
      <c r="L189" s="28">
        <v>0.00305</v>
      </c>
      <c r="M189" s="10"/>
      <c r="N189" s="28">
        <v>1853</v>
      </c>
      <c r="O189" s="28">
        <v>13</v>
      </c>
      <c r="P189" s="28">
        <v>1857</v>
      </c>
      <c r="Q189" s="28">
        <v>12</v>
      </c>
      <c r="R189" s="28">
        <v>1860</v>
      </c>
      <c r="S189" s="28">
        <v>15</v>
      </c>
    </row>
    <row r="190" spans="1:19" ht="15.75">
      <c r="A190" s="8" t="s">
        <v>316</v>
      </c>
      <c r="B190" s="13">
        <v>59.29</v>
      </c>
      <c r="C190" s="13">
        <v>147.59</v>
      </c>
      <c r="D190" s="13">
        <v>54.201260000000005</v>
      </c>
      <c r="E190" s="10"/>
      <c r="F190" s="11">
        <f t="shared" si="5"/>
        <v>0.40172098380649096</v>
      </c>
      <c r="G190" s="28">
        <v>0.1133</v>
      </c>
      <c r="H190" s="28">
        <v>0.0017</v>
      </c>
      <c r="I190" s="28">
        <v>5.21209</v>
      </c>
      <c r="J190" s="28">
        <v>0.07138</v>
      </c>
      <c r="K190" s="28">
        <v>0.33359</v>
      </c>
      <c r="L190" s="28">
        <v>0.00301</v>
      </c>
      <c r="M190" s="10"/>
      <c r="N190" s="28">
        <v>1853</v>
      </c>
      <c r="O190" s="28">
        <v>13</v>
      </c>
      <c r="P190" s="28">
        <v>1855</v>
      </c>
      <c r="Q190" s="28">
        <v>12</v>
      </c>
      <c r="R190" s="28">
        <v>1856</v>
      </c>
      <c r="S190" s="28">
        <v>15</v>
      </c>
    </row>
    <row r="191" spans="1:19" ht="15.75">
      <c r="A191" s="8" t="s">
        <v>317</v>
      </c>
      <c r="B191" s="13">
        <v>27.26</v>
      </c>
      <c r="C191" s="13">
        <v>73.57</v>
      </c>
      <c r="D191" s="13">
        <v>27.2123</v>
      </c>
      <c r="E191" s="10"/>
      <c r="F191" s="11">
        <f t="shared" si="5"/>
        <v>0.3705314666304201</v>
      </c>
      <c r="G191" s="28">
        <v>0.11547</v>
      </c>
      <c r="H191" s="28">
        <v>0.00183</v>
      </c>
      <c r="I191" s="28">
        <v>5.41144</v>
      </c>
      <c r="J191" s="28">
        <v>0.07888</v>
      </c>
      <c r="K191" s="28">
        <v>0.33983</v>
      </c>
      <c r="L191" s="28">
        <v>0.00313</v>
      </c>
      <c r="M191" s="10"/>
      <c r="N191" s="28">
        <v>1887</v>
      </c>
      <c r="O191" s="28">
        <v>14</v>
      </c>
      <c r="P191" s="28">
        <v>1887</v>
      </c>
      <c r="Q191" s="28">
        <v>12</v>
      </c>
      <c r="R191" s="28">
        <v>1886</v>
      </c>
      <c r="S191" s="28">
        <v>15</v>
      </c>
    </row>
    <row r="192" spans="1:19" ht="15.75">
      <c r="A192" s="8" t="s">
        <v>318</v>
      </c>
      <c r="B192" s="13">
        <v>22.1</v>
      </c>
      <c r="C192" s="13">
        <v>81.96</v>
      </c>
      <c r="D192" s="13">
        <v>29.29729</v>
      </c>
      <c r="E192" s="10"/>
      <c r="F192" s="11">
        <f t="shared" si="5"/>
        <v>0.2696437286481211</v>
      </c>
      <c r="G192" s="28">
        <v>0.11435</v>
      </c>
      <c r="H192" s="28">
        <v>0.0018</v>
      </c>
      <c r="I192" s="28">
        <v>5.31927</v>
      </c>
      <c r="J192" s="28">
        <v>0.07701</v>
      </c>
      <c r="K192" s="28">
        <v>0.3373</v>
      </c>
      <c r="L192" s="28">
        <v>0.00309</v>
      </c>
      <c r="M192" s="10"/>
      <c r="N192" s="28">
        <v>1870</v>
      </c>
      <c r="O192" s="28">
        <v>14</v>
      </c>
      <c r="P192" s="28">
        <v>1872</v>
      </c>
      <c r="Q192" s="28">
        <v>12</v>
      </c>
      <c r="R192" s="28">
        <v>1874</v>
      </c>
      <c r="S192" s="28">
        <v>15</v>
      </c>
    </row>
    <row r="193" spans="1:19" ht="15.75">
      <c r="A193" s="8" t="s">
        <v>319</v>
      </c>
      <c r="B193" s="13">
        <v>25.65</v>
      </c>
      <c r="C193" s="13">
        <v>102.79</v>
      </c>
      <c r="D193" s="13">
        <v>36.52585</v>
      </c>
      <c r="E193" s="10"/>
      <c r="F193" s="11">
        <f t="shared" si="5"/>
        <v>0.2495378927911275</v>
      </c>
      <c r="G193" s="28">
        <v>0.11456</v>
      </c>
      <c r="H193" s="28">
        <v>0.00178</v>
      </c>
      <c r="I193" s="28">
        <v>5.32315</v>
      </c>
      <c r="J193" s="28">
        <v>0.0757</v>
      </c>
      <c r="K193" s="28">
        <v>0.33694</v>
      </c>
      <c r="L193" s="28">
        <v>0.00308</v>
      </c>
      <c r="M193" s="10"/>
      <c r="N193" s="28">
        <v>1873</v>
      </c>
      <c r="O193" s="28">
        <v>13</v>
      </c>
      <c r="P193" s="28">
        <v>1873</v>
      </c>
      <c r="Q193" s="28">
        <v>12</v>
      </c>
      <c r="R193" s="28">
        <v>1872</v>
      </c>
      <c r="S193" s="28">
        <v>15</v>
      </c>
    </row>
    <row r="194" spans="1:19" ht="15.75">
      <c r="A194" s="8" t="s">
        <v>320</v>
      </c>
      <c r="B194" s="13">
        <v>19.79</v>
      </c>
      <c r="C194" s="13">
        <v>79.6</v>
      </c>
      <c r="D194" s="13">
        <v>28.24277</v>
      </c>
      <c r="E194" s="10"/>
      <c r="F194" s="11">
        <f t="shared" si="5"/>
        <v>0.24861809045226133</v>
      </c>
      <c r="G194" s="28">
        <v>0.11435</v>
      </c>
      <c r="H194" s="28">
        <v>0.0018</v>
      </c>
      <c r="I194" s="28">
        <v>5.30499</v>
      </c>
      <c r="J194" s="28">
        <v>0.07675</v>
      </c>
      <c r="K194" s="28">
        <v>0.33641</v>
      </c>
      <c r="L194" s="28">
        <v>0.00309</v>
      </c>
      <c r="M194" s="10"/>
      <c r="N194" s="28">
        <v>1870</v>
      </c>
      <c r="O194" s="28">
        <v>14</v>
      </c>
      <c r="P194" s="28">
        <v>1870</v>
      </c>
      <c r="Q194" s="28">
        <v>12</v>
      </c>
      <c r="R194" s="28">
        <v>1869</v>
      </c>
      <c r="S194" s="28">
        <v>15</v>
      </c>
    </row>
    <row r="195" spans="1:19" ht="15.75">
      <c r="A195" s="8" t="s">
        <v>321</v>
      </c>
      <c r="B195" s="13">
        <v>19.61</v>
      </c>
      <c r="C195" s="13">
        <v>76.92</v>
      </c>
      <c r="D195" s="13">
        <v>27.46381</v>
      </c>
      <c r="E195" s="10"/>
      <c r="F195" s="11">
        <f t="shared" si="5"/>
        <v>0.2549401976079043</v>
      </c>
      <c r="G195" s="28">
        <v>0.11336</v>
      </c>
      <c r="H195" s="28">
        <v>0.00183</v>
      </c>
      <c r="I195" s="28">
        <v>5.21305</v>
      </c>
      <c r="J195" s="28">
        <v>0.07766</v>
      </c>
      <c r="K195" s="28">
        <v>0.33346</v>
      </c>
      <c r="L195" s="28">
        <v>0.00308</v>
      </c>
      <c r="M195" s="10"/>
      <c r="N195" s="28">
        <v>1854</v>
      </c>
      <c r="O195" s="28">
        <v>14</v>
      </c>
      <c r="P195" s="28">
        <v>1855</v>
      </c>
      <c r="Q195" s="28">
        <v>13</v>
      </c>
      <c r="R195" s="28">
        <v>1855</v>
      </c>
      <c r="S195" s="28">
        <v>15</v>
      </c>
    </row>
    <row r="196" spans="1:19" ht="15.75">
      <c r="A196" s="8" t="s">
        <v>322</v>
      </c>
      <c r="B196" s="13">
        <v>27.84</v>
      </c>
      <c r="C196" s="13">
        <v>119.94</v>
      </c>
      <c r="D196" s="13">
        <v>43.78742</v>
      </c>
      <c r="E196" s="10"/>
      <c r="F196" s="11">
        <f t="shared" si="5"/>
        <v>0.2321160580290145</v>
      </c>
      <c r="G196" s="28">
        <v>0.11753</v>
      </c>
      <c r="H196" s="28">
        <v>0.00178</v>
      </c>
      <c r="I196" s="28">
        <v>5.61045</v>
      </c>
      <c r="J196" s="28">
        <v>0.0776</v>
      </c>
      <c r="K196" s="28">
        <v>0.34617</v>
      </c>
      <c r="L196" s="28">
        <v>0.00313</v>
      </c>
      <c r="M196" s="10"/>
      <c r="N196" s="28">
        <v>1919</v>
      </c>
      <c r="O196" s="28">
        <v>13</v>
      </c>
      <c r="P196" s="28">
        <v>1918</v>
      </c>
      <c r="Q196" s="28">
        <v>12</v>
      </c>
      <c r="R196" s="28">
        <v>1916</v>
      </c>
      <c r="S196" s="28">
        <v>15</v>
      </c>
    </row>
    <row r="197" spans="1:19" ht="15.75">
      <c r="A197" s="30" t="s">
        <v>323</v>
      </c>
      <c r="B197" s="17">
        <v>56.59</v>
      </c>
      <c r="C197" s="17">
        <v>161.41</v>
      </c>
      <c r="D197" s="17">
        <v>59.16227000000001</v>
      </c>
      <c r="E197" s="18"/>
      <c r="F197" s="19">
        <f t="shared" si="5"/>
        <v>0.35059785639055824</v>
      </c>
      <c r="G197" s="29">
        <v>0.11525</v>
      </c>
      <c r="H197" s="29">
        <v>0.00172</v>
      </c>
      <c r="I197" s="29">
        <v>5.37045</v>
      </c>
      <c r="J197" s="29">
        <v>0.07339</v>
      </c>
      <c r="K197" s="29">
        <v>0.33789</v>
      </c>
      <c r="L197" s="29">
        <v>0.00304</v>
      </c>
      <c r="M197" s="18"/>
      <c r="N197" s="29">
        <v>1884</v>
      </c>
      <c r="O197" s="29">
        <v>13</v>
      </c>
      <c r="P197" s="29">
        <v>1880</v>
      </c>
      <c r="Q197" s="29">
        <v>12</v>
      </c>
      <c r="R197" s="29">
        <v>1877</v>
      </c>
      <c r="S197" s="29">
        <v>15</v>
      </c>
    </row>
  </sheetData>
  <sheetProtection/>
  <mergeCells count="15">
    <mergeCell ref="A141:S141"/>
    <mergeCell ref="A167:S167"/>
    <mergeCell ref="A4:S4"/>
    <mergeCell ref="A24:S24"/>
    <mergeCell ref="A43:S43"/>
    <mergeCell ref="A69:S69"/>
    <mergeCell ref="A97:S97"/>
    <mergeCell ref="A120:S120"/>
    <mergeCell ref="A1:S1"/>
    <mergeCell ref="A2:A3"/>
    <mergeCell ref="B2:D2"/>
    <mergeCell ref="E2:E3"/>
    <mergeCell ref="F2:L2"/>
    <mergeCell ref="M2:M3"/>
    <mergeCell ref="N2:S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6"/>
  <sheetViews>
    <sheetView zoomScalePageLayoutView="0" workbookViewId="0" topLeftCell="A1">
      <selection activeCell="A1" sqref="A1:R272"/>
    </sheetView>
  </sheetViews>
  <sheetFormatPr defaultColWidth="9.00390625" defaultRowHeight="14.25"/>
  <cols>
    <col min="1" max="4" width="9.00390625" style="20" customWidth="1"/>
    <col min="5" max="5" width="11.25390625" style="20" customWidth="1"/>
    <col min="6" max="6" width="12.50390625" style="20" customWidth="1"/>
    <col min="7" max="7" width="11.00390625" style="20" customWidth="1"/>
    <col min="8" max="16384" width="9.00390625" style="20" customWidth="1"/>
  </cols>
  <sheetData>
    <row r="1" spans="1:18" ht="12.75">
      <c r="A1" s="65" t="s">
        <v>475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6.5">
      <c r="A2" s="36" t="s">
        <v>476</v>
      </c>
      <c r="B2" s="52" t="s">
        <v>459</v>
      </c>
      <c r="C2" s="37" t="s">
        <v>477</v>
      </c>
      <c r="D2" s="38" t="s">
        <v>460</v>
      </c>
      <c r="E2" s="37" t="s">
        <v>478</v>
      </c>
      <c r="F2" s="38" t="s">
        <v>460</v>
      </c>
      <c r="G2" s="37" t="s">
        <v>479</v>
      </c>
      <c r="H2" s="38" t="s">
        <v>460</v>
      </c>
      <c r="I2" s="53" t="s">
        <v>480</v>
      </c>
      <c r="J2" s="54" t="s">
        <v>481</v>
      </c>
      <c r="K2" s="38" t="s">
        <v>460</v>
      </c>
      <c r="L2" s="38" t="s">
        <v>482</v>
      </c>
      <c r="M2" s="38" t="s">
        <v>460</v>
      </c>
      <c r="N2" s="38" t="s">
        <v>483</v>
      </c>
      <c r="O2" s="39" t="s">
        <v>484</v>
      </c>
      <c r="P2" s="38" t="s">
        <v>460</v>
      </c>
      <c r="Q2" s="39" t="s">
        <v>485</v>
      </c>
      <c r="R2" s="38" t="s">
        <v>486</v>
      </c>
    </row>
    <row r="3" spans="1:18" ht="15.75" customHeight="1">
      <c r="A3" s="66" t="s">
        <v>487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12.75">
      <c r="A4" s="40" t="s">
        <v>324</v>
      </c>
      <c r="B4" s="12">
        <v>2185</v>
      </c>
      <c r="C4" s="41">
        <v>0.02459468</v>
      </c>
      <c r="D4" s="41">
        <v>0.000169</v>
      </c>
      <c r="E4" s="42">
        <v>0.0006940577</v>
      </c>
      <c r="F4" s="42">
        <v>3.18E-06</v>
      </c>
      <c r="G4" s="42">
        <v>0.2815231</v>
      </c>
      <c r="H4" s="42">
        <v>2.04E-05</v>
      </c>
      <c r="I4" s="31">
        <v>0.28149423279692765</v>
      </c>
      <c r="J4" s="32">
        <v>-44.16632481292315</v>
      </c>
      <c r="K4" s="31">
        <v>0.721429278710545</v>
      </c>
      <c r="L4" s="33">
        <v>3.716010285625959</v>
      </c>
      <c r="M4" s="33">
        <v>0.724973394607975</v>
      </c>
      <c r="N4" s="35">
        <v>2398.571359177768</v>
      </c>
      <c r="O4" s="34">
        <v>2673.4249889182233</v>
      </c>
      <c r="P4" s="35">
        <v>27.71661119781038</v>
      </c>
      <c r="Q4" s="34">
        <v>2529.1428057559447</v>
      </c>
      <c r="R4" s="33">
        <v>-0.9790946475903615</v>
      </c>
    </row>
    <row r="5" spans="1:18" ht="12.75">
      <c r="A5" s="40" t="s">
        <v>325</v>
      </c>
      <c r="B5" s="12">
        <v>2185</v>
      </c>
      <c r="C5" s="41">
        <v>0.05383795</v>
      </c>
      <c r="D5" s="41">
        <v>0.000267</v>
      </c>
      <c r="E5" s="42">
        <v>0.001400995</v>
      </c>
      <c r="F5" s="42">
        <v>6.05E-06</v>
      </c>
      <c r="G5" s="42">
        <v>0.2815717</v>
      </c>
      <c r="H5" s="42">
        <v>1.98E-05</v>
      </c>
      <c r="I5" s="31">
        <v>0.2815134299063631</v>
      </c>
      <c r="J5" s="32">
        <v>-42.44762564893367</v>
      </c>
      <c r="K5" s="31">
        <v>0.7002107705145235</v>
      </c>
      <c r="L5" s="33">
        <v>4.397091895547156</v>
      </c>
      <c r="M5" s="33">
        <v>0.7036506477087201</v>
      </c>
      <c r="N5" s="35">
        <v>2376.1099901838884</v>
      </c>
      <c r="O5" s="34">
        <v>2613.8627307602706</v>
      </c>
      <c r="P5" s="35">
        <v>27.42684515396286</v>
      </c>
      <c r="Q5" s="34">
        <v>2487.175414437501</v>
      </c>
      <c r="R5" s="33">
        <v>-0.9578013554216868</v>
      </c>
    </row>
    <row r="6" spans="1:18" ht="12.75">
      <c r="A6" s="40" t="s">
        <v>326</v>
      </c>
      <c r="B6" s="12">
        <v>2185</v>
      </c>
      <c r="C6" s="41">
        <v>0.03806495</v>
      </c>
      <c r="D6" s="41">
        <v>0.000358</v>
      </c>
      <c r="E6" s="42">
        <v>0.0009954341</v>
      </c>
      <c r="F6" s="42">
        <v>8.29E-06</v>
      </c>
      <c r="G6" s="42">
        <v>0.2814175</v>
      </c>
      <c r="H6" s="42">
        <v>1.93E-05</v>
      </c>
      <c r="I6" s="31">
        <v>0.281376097969146</v>
      </c>
      <c r="J6" s="32">
        <v>-47.90078225566985</v>
      </c>
      <c r="K6" s="31">
        <v>0.682528680350238</v>
      </c>
      <c r="L6" s="33">
        <v>-0.4827422861009012</v>
      </c>
      <c r="M6" s="33">
        <v>0.6858816919574906</v>
      </c>
      <c r="N6" s="35">
        <v>2561.814614580023</v>
      </c>
      <c r="O6" s="34">
        <v>3039.864614698063</v>
      </c>
      <c r="P6" s="35">
        <v>26.35258967296477</v>
      </c>
      <c r="Q6" s="34">
        <v>2787.335084646791</v>
      </c>
      <c r="R6" s="33">
        <v>-0.9700170451807228</v>
      </c>
    </row>
    <row r="7" spans="1:18" ht="12.75">
      <c r="A7" s="40" t="s">
        <v>327</v>
      </c>
      <c r="B7" s="12">
        <v>2185</v>
      </c>
      <c r="C7" s="41">
        <v>0.02826365</v>
      </c>
      <c r="D7" s="41">
        <v>0.000123</v>
      </c>
      <c r="E7" s="42">
        <v>0.0007840705</v>
      </c>
      <c r="F7" s="42">
        <v>4.22E-06</v>
      </c>
      <c r="G7" s="42">
        <v>0.2814283</v>
      </c>
      <c r="H7" s="42">
        <v>1.89E-05</v>
      </c>
      <c r="I7" s="31">
        <v>0.2813956889903584</v>
      </c>
      <c r="J7" s="32">
        <v>-47.51884910811577</v>
      </c>
      <c r="K7" s="31">
        <v>0.6683830082188038</v>
      </c>
      <c r="L7" s="33">
        <v>0.21382360102961684</v>
      </c>
      <c r="M7" s="33">
        <v>0.671666527356507</v>
      </c>
      <c r="N7" s="35">
        <v>2533.090861234792</v>
      </c>
      <c r="O7" s="34">
        <v>2979.1626539895587</v>
      </c>
      <c r="P7" s="35">
        <v>25.675018753852328</v>
      </c>
      <c r="Q7" s="34">
        <v>2744.564662274709</v>
      </c>
      <c r="R7" s="33">
        <v>-0.9763834186746988</v>
      </c>
    </row>
    <row r="8" spans="1:18" ht="12.75">
      <c r="A8" s="40" t="s">
        <v>328</v>
      </c>
      <c r="B8" s="12">
        <v>2185</v>
      </c>
      <c r="C8" s="41">
        <v>0.05183515</v>
      </c>
      <c r="D8" s="41">
        <v>0.000168</v>
      </c>
      <c r="E8" s="42">
        <v>0.001337887</v>
      </c>
      <c r="F8" s="42">
        <v>3.97E-06</v>
      </c>
      <c r="G8" s="42">
        <v>0.2814986</v>
      </c>
      <c r="H8" s="42">
        <v>2.01E-05</v>
      </c>
      <c r="I8" s="31">
        <v>0.2814429546902269</v>
      </c>
      <c r="J8" s="32">
        <v>-45.03274723098638</v>
      </c>
      <c r="K8" s="31">
        <v>0.7108200246142005</v>
      </c>
      <c r="L8" s="33">
        <v>1.8926519872120018</v>
      </c>
      <c r="M8" s="33">
        <v>0.7143120211594578</v>
      </c>
      <c r="N8" s="35">
        <v>2473.1239587515925</v>
      </c>
      <c r="O8" s="34">
        <v>2832.6709800241133</v>
      </c>
      <c r="P8" s="35">
        <v>27.74477859170065</v>
      </c>
      <c r="Q8" s="34">
        <v>2641.347061123687</v>
      </c>
      <c r="R8" s="33">
        <v>-0.9597021987951807</v>
      </c>
    </row>
    <row r="9" spans="1:18" ht="12.75">
      <c r="A9" s="40" t="s">
        <v>329</v>
      </c>
      <c r="B9" s="12">
        <v>2185</v>
      </c>
      <c r="C9" s="41">
        <v>0.04241062</v>
      </c>
      <c r="D9" s="41">
        <v>0.000437</v>
      </c>
      <c r="E9" s="42">
        <v>0.001111805</v>
      </c>
      <c r="F9" s="42">
        <v>9.83E-06</v>
      </c>
      <c r="G9" s="42">
        <v>0.2814863</v>
      </c>
      <c r="H9" s="42">
        <v>2.11E-05</v>
      </c>
      <c r="I9" s="31">
        <v>0.2814400578781823</v>
      </c>
      <c r="J9" s="32">
        <v>-45.4677266490322</v>
      </c>
      <c r="K9" s="31">
        <v>0.7461842049427645</v>
      </c>
      <c r="L9" s="33">
        <v>1.7900710552121168</v>
      </c>
      <c r="M9" s="33">
        <v>0.7498499326596963</v>
      </c>
      <c r="N9" s="35">
        <v>2475.340868550856</v>
      </c>
      <c r="O9" s="34">
        <v>2841.6356903467295</v>
      </c>
      <c r="P9" s="35">
        <v>28.947654260232866</v>
      </c>
      <c r="Q9" s="34">
        <v>2647.6635695604223</v>
      </c>
      <c r="R9" s="33">
        <v>-0.9665118975903615</v>
      </c>
    </row>
    <row r="10" spans="1:18" ht="12.75">
      <c r="A10" s="40" t="s">
        <v>330</v>
      </c>
      <c r="B10" s="12">
        <v>2185</v>
      </c>
      <c r="C10" s="41">
        <v>0.05514798</v>
      </c>
      <c r="D10" s="41">
        <v>0.00087</v>
      </c>
      <c r="E10" s="42">
        <v>0.001419985</v>
      </c>
      <c r="F10" s="42">
        <v>2.34E-05</v>
      </c>
      <c r="G10" s="42">
        <v>0.281515</v>
      </c>
      <c r="H10" s="42">
        <v>1.79E-05</v>
      </c>
      <c r="I10" s="31">
        <v>0.2814559400755085</v>
      </c>
      <c r="J10" s="32">
        <v>-44.45277467358899</v>
      </c>
      <c r="K10" s="31">
        <v>0.6330188278902398</v>
      </c>
      <c r="L10" s="33">
        <v>2.3539926555815605</v>
      </c>
      <c r="M10" s="33">
        <v>0.6361286158562685</v>
      </c>
      <c r="N10" s="35">
        <v>2455.804911718217</v>
      </c>
      <c r="O10" s="34">
        <v>2792.3911871261344</v>
      </c>
      <c r="P10" s="35">
        <v>24.770210607679473</v>
      </c>
      <c r="Q10" s="34">
        <v>2612.966037921167</v>
      </c>
      <c r="R10" s="33">
        <v>-0.9572293674698795</v>
      </c>
    </row>
    <row r="11" spans="1:18" ht="12.75">
      <c r="A11" s="40" t="s">
        <v>331</v>
      </c>
      <c r="B11" s="12">
        <v>2185</v>
      </c>
      <c r="C11" s="41">
        <v>0.04741531</v>
      </c>
      <c r="D11" s="41">
        <v>0.000846</v>
      </c>
      <c r="E11" s="42">
        <v>0.001201681</v>
      </c>
      <c r="F11" s="42">
        <v>1.88E-05</v>
      </c>
      <c r="G11" s="42">
        <v>0.2814723</v>
      </c>
      <c r="H11" s="42">
        <v>1.37E-05</v>
      </c>
      <c r="I11" s="31">
        <v>0.2814223197613898</v>
      </c>
      <c r="J11" s="32">
        <v>-45.96282517363881</v>
      </c>
      <c r="K11" s="31">
        <v>0.4844892705080426</v>
      </c>
      <c r="L11" s="33">
        <v>1.159550043925428</v>
      </c>
      <c r="M11" s="33">
        <v>0.4868693875570429</v>
      </c>
      <c r="N11" s="35">
        <v>2500.427824357024</v>
      </c>
      <c r="O11" s="34">
        <v>2896.652930009796</v>
      </c>
      <c r="P11" s="35">
        <v>18.830207637018248</v>
      </c>
      <c r="Q11" s="34">
        <v>2686.428554260591</v>
      </c>
      <c r="R11" s="33">
        <v>-0.9638047891566265</v>
      </c>
    </row>
    <row r="12" spans="1:18" ht="12.75">
      <c r="A12" s="40" t="s">
        <v>332</v>
      </c>
      <c r="B12" s="12">
        <v>2185</v>
      </c>
      <c r="C12" s="41">
        <v>0.06183493</v>
      </c>
      <c r="D12" s="41">
        <v>0.000176</v>
      </c>
      <c r="E12" s="42">
        <v>0.001583264</v>
      </c>
      <c r="F12" s="42">
        <v>5.74E-06</v>
      </c>
      <c r="G12" s="42">
        <v>0.2815294</v>
      </c>
      <c r="H12" s="42">
        <v>1.97E-05</v>
      </c>
      <c r="I12" s="31">
        <v>0.2814635489858765</v>
      </c>
      <c r="J12" s="32">
        <v>-43.94353047685207</v>
      </c>
      <c r="K12" s="31">
        <v>0.6966743524827734</v>
      </c>
      <c r="L12" s="33">
        <v>2.624133313089416</v>
      </c>
      <c r="M12" s="33">
        <v>0.7000968565584742</v>
      </c>
      <c r="N12" s="35">
        <v>2446.4388434226726</v>
      </c>
      <c r="O12" s="34">
        <v>2768.794793284434</v>
      </c>
      <c r="P12" s="35">
        <v>27.387427844679678</v>
      </c>
      <c r="Q12" s="34">
        <v>2596.3400884577895</v>
      </c>
      <c r="R12" s="33">
        <v>-0.9523113253012048</v>
      </c>
    </row>
    <row r="13" spans="1:18" ht="12.75">
      <c r="A13" s="40" t="s">
        <v>333</v>
      </c>
      <c r="B13" s="12">
        <v>2185</v>
      </c>
      <c r="C13" s="41">
        <v>0.07747927</v>
      </c>
      <c r="D13" s="41">
        <v>0.00109</v>
      </c>
      <c r="E13" s="42">
        <v>0.001950661</v>
      </c>
      <c r="F13" s="42">
        <v>2.75E-05</v>
      </c>
      <c r="G13" s="42">
        <v>0.2814798</v>
      </c>
      <c r="H13" s="42">
        <v>1.89E-05</v>
      </c>
      <c r="I13" s="31">
        <v>0.28139866823355986</v>
      </c>
      <c r="J13" s="32">
        <v>-45.697593821171225</v>
      </c>
      <c r="K13" s="31">
        <v>0.6683830082188109</v>
      </c>
      <c r="L13" s="33">
        <v>0.3178125650649122</v>
      </c>
      <c r="M13" s="33">
        <v>0.6716665273587274</v>
      </c>
      <c r="N13" s="35">
        <v>2540.093901022934</v>
      </c>
      <c r="O13" s="34">
        <v>2970.014331950302</v>
      </c>
      <c r="P13" s="35">
        <v>26.493506710976817</v>
      </c>
      <c r="Q13" s="34">
        <v>2738.118781564302</v>
      </c>
      <c r="R13" s="33">
        <v>-0.9412451506024097</v>
      </c>
    </row>
    <row r="14" spans="1:18" ht="12.75">
      <c r="A14" s="40" t="s">
        <v>334</v>
      </c>
      <c r="B14" s="12">
        <v>2185</v>
      </c>
      <c r="C14" s="41">
        <v>0.0418562</v>
      </c>
      <c r="D14" s="41">
        <v>0.000132</v>
      </c>
      <c r="E14" s="42">
        <v>0.001077312</v>
      </c>
      <c r="F14" s="42">
        <v>3.15E-06</v>
      </c>
      <c r="G14" s="42">
        <v>0.2814888</v>
      </c>
      <c r="H14" s="42">
        <v>1.64E-05</v>
      </c>
      <c r="I14" s="31">
        <v>0.2814439925088125</v>
      </c>
      <c r="J14" s="32">
        <v>-45.37931619821079</v>
      </c>
      <c r="K14" s="31">
        <v>0.5799725573973973</v>
      </c>
      <c r="L14" s="33">
        <v>1.9299554074070358</v>
      </c>
      <c r="M14" s="33">
        <v>0.5828217486092413</v>
      </c>
      <c r="N14" s="35">
        <v>2469.679236547525</v>
      </c>
      <c r="O14" s="34">
        <v>2829.426910704435</v>
      </c>
      <c r="P14" s="35">
        <v>22.4798238158437</v>
      </c>
      <c r="Q14" s="34">
        <v>2639.061299454913</v>
      </c>
      <c r="R14" s="33">
        <v>-0.967550843373494</v>
      </c>
    </row>
    <row r="15" spans="1:18" ht="12.75">
      <c r="A15" s="40" t="s">
        <v>335</v>
      </c>
      <c r="B15" s="12">
        <v>2185</v>
      </c>
      <c r="C15" s="41">
        <v>0.04652226</v>
      </c>
      <c r="D15" s="41">
        <v>7.02E-05</v>
      </c>
      <c r="E15" s="42">
        <v>0.001155107</v>
      </c>
      <c r="F15" s="42">
        <v>8.83E-07</v>
      </c>
      <c r="G15" s="42">
        <v>0.2814883</v>
      </c>
      <c r="H15" s="42">
        <v>1.37E-05</v>
      </c>
      <c r="I15" s="31">
        <v>0.28144025686419255</v>
      </c>
      <c r="J15" s="32">
        <v>-45.39699828837396</v>
      </c>
      <c r="K15" s="31">
        <v>0.4844892705080355</v>
      </c>
      <c r="L15" s="33">
        <v>1.7970725556160083</v>
      </c>
      <c r="M15" s="33">
        <v>0.4868693875570429</v>
      </c>
      <c r="N15" s="35">
        <v>2475.4069827995672</v>
      </c>
      <c r="O15" s="34">
        <v>2841.022485593473</v>
      </c>
      <c r="P15" s="35">
        <v>18.815445622314655</v>
      </c>
      <c r="Q15" s="34">
        <v>2647.2315073009627</v>
      </c>
      <c r="R15" s="33">
        <v>-0.9652076204819278</v>
      </c>
    </row>
    <row r="16" spans="1:18" ht="12.75">
      <c r="A16" s="40" t="s">
        <v>336</v>
      </c>
      <c r="B16" s="12">
        <v>2185</v>
      </c>
      <c r="C16" s="41">
        <v>0.05972895</v>
      </c>
      <c r="D16" s="41">
        <v>0.000339</v>
      </c>
      <c r="E16" s="42">
        <v>0.001541844</v>
      </c>
      <c r="F16" s="42">
        <v>1.03E-05</v>
      </c>
      <c r="G16" s="42">
        <v>0.2815241</v>
      </c>
      <c r="H16" s="42">
        <v>2.33E-05</v>
      </c>
      <c r="I16" s="31">
        <v>0.2814599717238438</v>
      </c>
      <c r="J16" s="32">
        <v>-44.130960632595695</v>
      </c>
      <c r="K16" s="31">
        <v>0.8239854016667252</v>
      </c>
      <c r="L16" s="33">
        <v>2.497071893980962</v>
      </c>
      <c r="M16" s="33">
        <v>0.8280333379606652</v>
      </c>
      <c r="N16" s="35">
        <v>2451.1092814048543</v>
      </c>
      <c r="O16" s="34">
        <v>2779.89245125288</v>
      </c>
      <c r="P16" s="35">
        <v>32.354514469484</v>
      </c>
      <c r="Q16" s="34">
        <v>2604.159465511039</v>
      </c>
      <c r="R16" s="33">
        <v>-0.9535589156626506</v>
      </c>
    </row>
    <row r="17" spans="1:18" ht="12.75">
      <c r="A17" s="40" t="s">
        <v>337</v>
      </c>
      <c r="B17" s="12">
        <v>2185</v>
      </c>
      <c r="C17" s="41">
        <v>0.02687985</v>
      </c>
      <c r="D17" s="41">
        <v>8.23E-05</v>
      </c>
      <c r="E17" s="42">
        <v>0.0007155633</v>
      </c>
      <c r="F17" s="42">
        <v>2.39E-06</v>
      </c>
      <c r="G17" s="42">
        <v>0.2814537</v>
      </c>
      <c r="H17" s="42">
        <v>1.63E-05</v>
      </c>
      <c r="I17" s="31">
        <v>0.2814239383374001</v>
      </c>
      <c r="J17" s="32">
        <v>-46.620598927760156</v>
      </c>
      <c r="K17" s="31">
        <v>0.5764361393645316</v>
      </c>
      <c r="L17" s="33">
        <v>1.217857215762841</v>
      </c>
      <c r="M17" s="33">
        <v>0.579267957456775</v>
      </c>
      <c r="N17" s="35">
        <v>2494.144878436065</v>
      </c>
      <c r="O17" s="34">
        <v>2891.5926950892613</v>
      </c>
      <c r="P17" s="35">
        <v>22.118094298577034</v>
      </c>
      <c r="Q17" s="34">
        <v>2682.8631276693063</v>
      </c>
      <c r="R17" s="33">
        <v>-0.9784468885542169</v>
      </c>
    </row>
    <row r="18" spans="1:18" ht="12.75">
      <c r="A18" s="40" t="s">
        <v>338</v>
      </c>
      <c r="B18" s="12">
        <v>2185</v>
      </c>
      <c r="C18" s="41">
        <v>0.06188178</v>
      </c>
      <c r="D18" s="41">
        <v>0.000538</v>
      </c>
      <c r="E18" s="42">
        <v>0.001593997</v>
      </c>
      <c r="F18" s="42">
        <v>1.18E-05</v>
      </c>
      <c r="G18" s="42">
        <v>0.2815089</v>
      </c>
      <c r="H18" s="42">
        <v>2.12E-05</v>
      </c>
      <c r="I18" s="31">
        <v>0.2814426025796331</v>
      </c>
      <c r="J18" s="32">
        <v>-44.66849617359658</v>
      </c>
      <c r="K18" s="31">
        <v>0.749720622975623</v>
      </c>
      <c r="L18" s="33">
        <v>1.8797244196866458</v>
      </c>
      <c r="M18" s="33">
        <v>0.7534037238077218</v>
      </c>
      <c r="N18" s="35">
        <v>2475.6288782598235</v>
      </c>
      <c r="O18" s="34">
        <v>2833.7871509217393</v>
      </c>
      <c r="P18" s="35">
        <v>29.465868878620768</v>
      </c>
      <c r="Q18" s="34">
        <v>2642.13351184412</v>
      </c>
      <c r="R18" s="33">
        <v>-0.9519880421686747</v>
      </c>
    </row>
    <row r="19" spans="1:18" ht="12.75">
      <c r="A19" s="63" t="s">
        <v>488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1:18" ht="12.75">
      <c r="A20" s="40" t="s">
        <v>339</v>
      </c>
      <c r="B20" s="12">
        <v>2157</v>
      </c>
      <c r="C20" s="41">
        <v>0.04341232</v>
      </c>
      <c r="D20" s="41">
        <v>0.00188</v>
      </c>
      <c r="E20" s="42">
        <v>0.001163097</v>
      </c>
      <c r="F20" s="42">
        <v>4.68E-05</v>
      </c>
      <c r="G20" s="42">
        <v>0.2814535</v>
      </c>
      <c r="H20" s="42">
        <v>2.05E-05</v>
      </c>
      <c r="I20" s="31">
        <v>0.2814057570103931</v>
      </c>
      <c r="J20" s="32">
        <v>-46.627671763823656</v>
      </c>
      <c r="K20" s="31">
        <v>0.724965696744519</v>
      </c>
      <c r="L20" s="33">
        <v>-0.0712597491525635</v>
      </c>
      <c r="M20" s="33">
        <v>0.7284803957330332</v>
      </c>
      <c r="N20" s="35">
        <v>2523.7001096936974</v>
      </c>
      <c r="O20" s="34">
        <v>2985.1891390768697</v>
      </c>
      <c r="P20" s="35">
        <v>28.13760939010581</v>
      </c>
      <c r="Q20" s="34">
        <v>2740.5396232485436</v>
      </c>
      <c r="R20" s="33">
        <v>-0.9649669578313254</v>
      </c>
    </row>
    <row r="21" spans="1:18" ht="12.75">
      <c r="A21" s="40" t="s">
        <v>340</v>
      </c>
      <c r="B21" s="12">
        <v>2188</v>
      </c>
      <c r="C21" s="41">
        <v>0.06112084</v>
      </c>
      <c r="D21" s="41">
        <v>0.000354</v>
      </c>
      <c r="E21" s="42">
        <v>0.001590349</v>
      </c>
      <c r="F21" s="42">
        <v>6.87E-06</v>
      </c>
      <c r="G21" s="42">
        <v>0.2815429</v>
      </c>
      <c r="H21" s="42">
        <v>1.92E-05</v>
      </c>
      <c r="I21" s="31">
        <v>0.28147666162354285</v>
      </c>
      <c r="J21" s="32">
        <v>-43.46611404240974</v>
      </c>
      <c r="K21" s="31">
        <v>0.6789922623173794</v>
      </c>
      <c r="L21" s="33">
        <v>3.1589730543046812</v>
      </c>
      <c r="M21" s="33">
        <v>0.6823325978055905</v>
      </c>
      <c r="N21" s="35">
        <v>2428.1291564811813</v>
      </c>
      <c r="O21" s="34">
        <v>2724.1069205136478</v>
      </c>
      <c r="P21" s="35">
        <v>26.706411211798695</v>
      </c>
      <c r="Q21" s="34">
        <v>2565.7393540395537</v>
      </c>
      <c r="R21" s="33">
        <v>-0.952097921686747</v>
      </c>
    </row>
    <row r="22" spans="1:18" ht="12.75">
      <c r="A22" s="40" t="s">
        <v>341</v>
      </c>
      <c r="B22" s="12">
        <v>2220</v>
      </c>
      <c r="C22" s="41">
        <v>0.02124844</v>
      </c>
      <c r="D22" s="41">
        <v>0.000271</v>
      </c>
      <c r="E22" s="42">
        <v>0.0005612494</v>
      </c>
      <c r="F22" s="42">
        <v>5.88E-06</v>
      </c>
      <c r="G22" s="42">
        <v>0.2815155</v>
      </c>
      <c r="H22" s="42">
        <v>1.55E-05</v>
      </c>
      <c r="I22" s="31">
        <v>0.28149177483361976</v>
      </c>
      <c r="J22" s="32">
        <v>-44.43509258342581</v>
      </c>
      <c r="K22" s="31">
        <v>0.5481447950994536</v>
      </c>
      <c r="L22" s="33">
        <v>4.432557853009111</v>
      </c>
      <c r="M22" s="33">
        <v>0.5508818829502715</v>
      </c>
      <c r="N22" s="35">
        <v>2400.625305151699</v>
      </c>
      <c r="O22" s="34">
        <v>2634.534310626447</v>
      </c>
      <c r="P22" s="35">
        <v>20.983151717977762</v>
      </c>
      <c r="Q22" s="34">
        <v>2512.0796518971247</v>
      </c>
      <c r="R22" s="33">
        <v>-0.9830948975903614</v>
      </c>
    </row>
    <row r="23" spans="1:18" ht="12.75">
      <c r="A23" s="40" t="s">
        <v>342</v>
      </c>
      <c r="B23" s="12">
        <v>2178</v>
      </c>
      <c r="C23" s="41">
        <v>0.0299263</v>
      </c>
      <c r="D23" s="41">
        <v>1.92E-05</v>
      </c>
      <c r="E23" s="42">
        <v>0.0007973955</v>
      </c>
      <c r="F23" s="42">
        <v>1.32E-06</v>
      </c>
      <c r="G23" s="42">
        <v>0.2815487</v>
      </c>
      <c r="H23" s="42">
        <v>1.75E-05</v>
      </c>
      <c r="I23" s="31">
        <v>0.281515643200443</v>
      </c>
      <c r="J23" s="32">
        <v>-43.26100179650183</v>
      </c>
      <c r="K23" s="31">
        <v>0.6188731557577043</v>
      </c>
      <c r="L23" s="33">
        <v>4.316053579169754</v>
      </c>
      <c r="M23" s="33">
        <v>0.6219034631427256</v>
      </c>
      <c r="N23" s="35">
        <v>2370.1418570619103</v>
      </c>
      <c r="O23" s="34">
        <v>2616.2126880959395</v>
      </c>
      <c r="P23" s="35">
        <v>23.85364421121085</v>
      </c>
      <c r="Q23" s="34">
        <v>2486.7633667826954</v>
      </c>
      <c r="R23" s="33">
        <v>-0.9759820632530121</v>
      </c>
    </row>
    <row r="24" spans="1:18" ht="12.75">
      <c r="A24" s="40" t="s">
        <v>343</v>
      </c>
      <c r="B24" s="12">
        <v>2195</v>
      </c>
      <c r="C24" s="41">
        <v>0.05401733</v>
      </c>
      <c r="D24" s="41">
        <v>0.000475</v>
      </c>
      <c r="E24" s="42">
        <v>0.00137696</v>
      </c>
      <c r="F24" s="42">
        <v>9.62E-06</v>
      </c>
      <c r="G24" s="42">
        <v>0.281498</v>
      </c>
      <c r="H24" s="42">
        <v>1.83E-05</v>
      </c>
      <c r="I24" s="31">
        <v>0.2814404620596123</v>
      </c>
      <c r="J24" s="32">
        <v>-45.05396573918241</v>
      </c>
      <c r="K24" s="31">
        <v>0.6471645000227753</v>
      </c>
      <c r="L24" s="33">
        <v>2.0335148621541954</v>
      </c>
      <c r="M24" s="33">
        <v>0.6503587044304204</v>
      </c>
      <c r="N24" s="35">
        <v>2476.503433665933</v>
      </c>
      <c r="O24" s="34">
        <v>2827.121629595075</v>
      </c>
      <c r="P24" s="35">
        <v>25.284654332481296</v>
      </c>
      <c r="Q24" s="34">
        <v>2640.3910347005026</v>
      </c>
      <c r="R24" s="33">
        <v>-0.9585253012048193</v>
      </c>
    </row>
    <row r="25" spans="1:18" ht="12.75">
      <c r="A25" s="40" t="s">
        <v>344</v>
      </c>
      <c r="B25" s="12">
        <v>2138</v>
      </c>
      <c r="C25" s="41">
        <v>0.04178033</v>
      </c>
      <c r="D25" s="41">
        <v>0.000788</v>
      </c>
      <c r="E25" s="42">
        <v>0.001111657</v>
      </c>
      <c r="F25" s="42">
        <v>2.06E-05</v>
      </c>
      <c r="G25" s="42">
        <v>0.2815644</v>
      </c>
      <c r="H25" s="42">
        <v>2.03E-05</v>
      </c>
      <c r="I25" s="31">
        <v>0.28151917854017056</v>
      </c>
      <c r="J25" s="32">
        <v>-42.705784165335544</v>
      </c>
      <c r="K25" s="31">
        <v>0.7178928606776935</v>
      </c>
      <c r="L25" s="33">
        <v>3.5235657695809053</v>
      </c>
      <c r="M25" s="33">
        <v>0.7213418464857568</v>
      </c>
      <c r="N25" s="35">
        <v>2368.105888026638</v>
      </c>
      <c r="O25" s="34">
        <v>2658.4101617429483</v>
      </c>
      <c r="P25" s="35">
        <v>27.905544586908945</v>
      </c>
      <c r="Q25" s="34">
        <v>2504.679464133865</v>
      </c>
      <c r="R25" s="33">
        <v>-0.9665163554216868</v>
      </c>
    </row>
    <row r="26" spans="1:18" ht="12.75">
      <c r="A26" s="40" t="s">
        <v>345</v>
      </c>
      <c r="B26" s="12">
        <v>2137</v>
      </c>
      <c r="C26" s="41">
        <v>0.03968182</v>
      </c>
      <c r="D26" s="41">
        <v>5.16E-05</v>
      </c>
      <c r="E26" s="42">
        <v>0.001075048</v>
      </c>
      <c r="F26" s="42">
        <v>2.59E-06</v>
      </c>
      <c r="G26" s="42">
        <v>0.2815453</v>
      </c>
      <c r="H26" s="42">
        <v>2.03E-05</v>
      </c>
      <c r="I26" s="31">
        <v>0.28150158863474944</v>
      </c>
      <c r="J26" s="32">
        <v>-43.38124000962007</v>
      </c>
      <c r="K26" s="31">
        <v>0.717892860678802</v>
      </c>
      <c r="L26" s="33">
        <v>2.8756544287089625</v>
      </c>
      <c r="M26" s="33">
        <v>0.7213401930061814</v>
      </c>
      <c r="N26" s="35">
        <v>2392.05182171359</v>
      </c>
      <c r="O26" s="34">
        <v>2714.394509008802</v>
      </c>
      <c r="P26" s="35">
        <v>27.865703226204914</v>
      </c>
      <c r="Q26" s="34">
        <v>2543.8304670456455</v>
      </c>
      <c r="R26" s="33">
        <v>-0.9676190361445783</v>
      </c>
    </row>
    <row r="27" spans="1:18" ht="12.75">
      <c r="A27" s="40" t="s">
        <v>346</v>
      </c>
      <c r="B27" s="12">
        <v>2135</v>
      </c>
      <c r="C27" s="41">
        <v>0.0501366</v>
      </c>
      <c r="D27" s="41">
        <v>0.000617</v>
      </c>
      <c r="E27" s="42">
        <v>0.001323111</v>
      </c>
      <c r="F27" s="42">
        <v>1.77E-05</v>
      </c>
      <c r="G27" s="42">
        <v>0.2815251</v>
      </c>
      <c r="H27" s="42">
        <v>1.79E-05</v>
      </c>
      <c r="I27" s="31">
        <v>0.2814713537708451</v>
      </c>
      <c r="J27" s="32">
        <v>-44.09559645226713</v>
      </c>
      <c r="K27" s="31">
        <v>0.6330188278902469</v>
      </c>
      <c r="L27" s="33">
        <v>1.7550474194671928</v>
      </c>
      <c r="M27" s="33">
        <v>0.6360556779450022</v>
      </c>
      <c r="N27" s="35">
        <v>2435.592732308218</v>
      </c>
      <c r="O27" s="34">
        <v>2810.9688076749653</v>
      </c>
      <c r="P27" s="35">
        <v>24.71480320809178</v>
      </c>
      <c r="Q27" s="34">
        <v>2611.2856269741596</v>
      </c>
      <c r="R27" s="33">
        <v>-0.9601472590361446</v>
      </c>
    </row>
    <row r="28" spans="1:18" ht="12.75">
      <c r="A28" s="40" t="s">
        <v>347</v>
      </c>
      <c r="B28" s="12">
        <v>2151</v>
      </c>
      <c r="C28" s="41">
        <v>0.02521307</v>
      </c>
      <c r="D28" s="41">
        <v>8.42E-05</v>
      </c>
      <c r="E28" s="42">
        <v>0.0006906504</v>
      </c>
      <c r="F28" s="42">
        <v>1.05E-06</v>
      </c>
      <c r="G28" s="42">
        <v>0.2814047</v>
      </c>
      <c r="H28" s="42">
        <v>2.08E-05</v>
      </c>
      <c r="I28" s="31">
        <v>0.28137643052478545</v>
      </c>
      <c r="J28" s="32">
        <v>-48.35344376388107</v>
      </c>
      <c r="K28" s="31">
        <v>0.7355749508430875</v>
      </c>
      <c r="L28" s="33">
        <v>-1.250202866791561</v>
      </c>
      <c r="M28" s="33">
        <v>0.7391309153104153</v>
      </c>
      <c r="N28" s="35">
        <v>2558.9280222651123</v>
      </c>
      <c r="O28" s="34">
        <v>3083.991415515391</v>
      </c>
      <c r="P28" s="35">
        <v>28.17316821469649</v>
      </c>
      <c r="Q28" s="34">
        <v>2808.3829979355037</v>
      </c>
      <c r="R28" s="33">
        <v>-0.9791972771084337</v>
      </c>
    </row>
    <row r="29" spans="1:18" ht="12.75">
      <c r="A29" s="40" t="s">
        <v>348</v>
      </c>
      <c r="B29" s="12">
        <v>2055</v>
      </c>
      <c r="C29" s="41">
        <v>0.04320524</v>
      </c>
      <c r="D29" s="41">
        <v>0.000184</v>
      </c>
      <c r="E29" s="42">
        <v>0.001164573</v>
      </c>
      <c r="F29" s="42">
        <v>3.97E-06</v>
      </c>
      <c r="G29" s="42">
        <v>0.2814624</v>
      </c>
      <c r="H29" s="42">
        <v>2.31E-05</v>
      </c>
      <c r="I29" s="31">
        <v>0.2814169005350228</v>
      </c>
      <c r="J29" s="32">
        <v>-46.31293055889607</v>
      </c>
      <c r="K29" s="31">
        <v>0.8169125655999068</v>
      </c>
      <c r="L29" s="33">
        <v>-2.0115147519583765</v>
      </c>
      <c r="M29" s="33">
        <v>0.8206812539923725</v>
      </c>
      <c r="N29" s="35">
        <v>2511.583341532814</v>
      </c>
      <c r="O29" s="34">
        <v>3086.148793101561</v>
      </c>
      <c r="P29" s="35">
        <v>31.71577157825959</v>
      </c>
      <c r="Q29" s="34">
        <v>2781.544396501469</v>
      </c>
      <c r="R29" s="33">
        <v>-0.9649225</v>
      </c>
    </row>
    <row r="30" spans="1:18" ht="12.75">
      <c r="A30" s="40" t="s">
        <v>349</v>
      </c>
      <c r="B30" s="12">
        <v>2170</v>
      </c>
      <c r="C30" s="41">
        <v>0.026177</v>
      </c>
      <c r="D30" s="41">
        <v>0.000126</v>
      </c>
      <c r="E30" s="42">
        <v>0.0007067895</v>
      </c>
      <c r="F30" s="42">
        <v>2.31E-06</v>
      </c>
      <c r="G30" s="42">
        <v>0.2814387</v>
      </c>
      <c r="H30" s="42">
        <v>2.05E-05</v>
      </c>
      <c r="I30" s="31">
        <v>0.2814095091760208</v>
      </c>
      <c r="J30" s="32">
        <v>-47.15106163269533</v>
      </c>
      <c r="K30" s="31">
        <v>0.724965696744512</v>
      </c>
      <c r="L30" s="33">
        <v>0.3609558409456426</v>
      </c>
      <c r="M30" s="33">
        <v>0.7285021158853766</v>
      </c>
      <c r="N30" s="35">
        <v>2513.9191143128314</v>
      </c>
      <c r="O30" s="34">
        <v>2956.2569643422576</v>
      </c>
      <c r="P30" s="35">
        <v>27.80196974913406</v>
      </c>
      <c r="Q30" s="34">
        <v>2723.9943366804273</v>
      </c>
      <c r="R30" s="33">
        <v>-0.9787111596385543</v>
      </c>
    </row>
    <row r="31" spans="1:18" ht="12.75">
      <c r="A31" s="40" t="s">
        <v>350</v>
      </c>
      <c r="B31" s="12">
        <v>2179</v>
      </c>
      <c r="C31" s="41">
        <v>0.03099911</v>
      </c>
      <c r="D31" s="41">
        <v>9.53E-05</v>
      </c>
      <c r="E31" s="42">
        <v>0.0008180398</v>
      </c>
      <c r="F31" s="42">
        <v>1.8E-06</v>
      </c>
      <c r="G31" s="42">
        <v>0.2814934</v>
      </c>
      <c r="H31" s="42">
        <v>1.52E-05</v>
      </c>
      <c r="I31" s="31">
        <v>0.28145947148201367</v>
      </c>
      <c r="J31" s="32">
        <v>-45.21664096869604</v>
      </c>
      <c r="K31" s="31">
        <v>0.5375355410008851</v>
      </c>
      <c r="L31" s="33">
        <v>2.3427735389836</v>
      </c>
      <c r="M31" s="33">
        <v>0.5401688186701392</v>
      </c>
      <c r="N31" s="35">
        <v>2446.76272420068</v>
      </c>
      <c r="O31" s="34">
        <v>2789.3438570688054</v>
      </c>
      <c r="P31" s="35">
        <v>20.69973217220877</v>
      </c>
      <c r="Q31" s="34">
        <v>2609.0464804488774</v>
      </c>
      <c r="R31" s="33">
        <v>-0.9753602469879518</v>
      </c>
    </row>
    <row r="32" spans="1:18" ht="12.75">
      <c r="A32" s="40" t="s">
        <v>351</v>
      </c>
      <c r="B32" s="12">
        <v>2161</v>
      </c>
      <c r="C32" s="41">
        <v>0.0243114</v>
      </c>
      <c r="D32" s="41">
        <v>4.03E-05</v>
      </c>
      <c r="E32" s="42">
        <v>0.0006588433</v>
      </c>
      <c r="F32" s="42">
        <v>1.28E-06</v>
      </c>
      <c r="G32" s="42">
        <v>0.2814938</v>
      </c>
      <c r="H32" s="42">
        <v>2.1E-05</v>
      </c>
      <c r="I32" s="31">
        <v>0.28146670452689765</v>
      </c>
      <c r="J32" s="32">
        <v>-45.202495296564614</v>
      </c>
      <c r="K32" s="31">
        <v>0.742647786909906</v>
      </c>
      <c r="L32" s="33">
        <v>2.1871015609753464</v>
      </c>
      <c r="M32" s="33">
        <v>0.7462550556724956</v>
      </c>
      <c r="N32" s="35">
        <v>2436.1307997450876</v>
      </c>
      <c r="O32" s="34">
        <v>2790.7954106643183</v>
      </c>
      <c r="P32" s="35">
        <v>28.48540662698224</v>
      </c>
      <c r="Q32" s="34">
        <v>2604.75198770701</v>
      </c>
      <c r="R32" s="33">
        <v>-0.9801553222891566</v>
      </c>
    </row>
    <row r="33" spans="1:18" ht="12.75">
      <c r="A33" s="40" t="s">
        <v>352</v>
      </c>
      <c r="B33" s="12">
        <v>2161</v>
      </c>
      <c r="C33" s="41">
        <v>0.0251302</v>
      </c>
      <c r="D33" s="41">
        <v>0.000411</v>
      </c>
      <c r="E33" s="42">
        <v>0.0006705716</v>
      </c>
      <c r="F33" s="42">
        <v>1.14E-05</v>
      </c>
      <c r="G33" s="42">
        <v>0.2814781</v>
      </c>
      <c r="H33" s="42">
        <v>1.62E-05</v>
      </c>
      <c r="I33" s="31">
        <v>0.2814505221909049</v>
      </c>
      <c r="J33" s="32">
        <v>-45.757712927729784</v>
      </c>
      <c r="K33" s="31">
        <v>0.5728997213305647</v>
      </c>
      <c r="L33" s="33">
        <v>1.6120280425391265</v>
      </c>
      <c r="M33" s="33">
        <v>0.5756824715219544</v>
      </c>
      <c r="N33" s="35">
        <v>2458.163771188259</v>
      </c>
      <c r="O33" s="34">
        <v>2841.019173997809</v>
      </c>
      <c r="P33" s="35">
        <v>21.97091104874653</v>
      </c>
      <c r="Q33" s="34">
        <v>2640.1395031318275</v>
      </c>
      <c r="R33" s="33">
        <v>-0.9798020602409638</v>
      </c>
    </row>
    <row r="34" spans="1:18" ht="12.75">
      <c r="A34" s="40" t="s">
        <v>353</v>
      </c>
      <c r="B34" s="12">
        <v>2100</v>
      </c>
      <c r="C34" s="41">
        <v>0.02409797</v>
      </c>
      <c r="D34" s="41">
        <v>6.08E-05</v>
      </c>
      <c r="E34" s="42">
        <v>0.0006551778</v>
      </c>
      <c r="F34" s="42">
        <v>9.59E-07</v>
      </c>
      <c r="G34" s="42">
        <v>0.2814498</v>
      </c>
      <c r="H34" s="42">
        <v>2.11E-05</v>
      </c>
      <c r="I34" s="31">
        <v>0.2814236308490446</v>
      </c>
      <c r="J34" s="32">
        <v>-46.758519231041575</v>
      </c>
      <c r="K34" s="31">
        <v>0.7461842049427716</v>
      </c>
      <c r="L34" s="33">
        <v>-0.7415762114615365</v>
      </c>
      <c r="M34" s="33">
        <v>0.7497038310522175</v>
      </c>
      <c r="N34" s="35">
        <v>2495.5286199347424</v>
      </c>
      <c r="O34" s="34">
        <v>3005.4831510453423</v>
      </c>
      <c r="P34" s="35">
        <v>28.586580099374714</v>
      </c>
      <c r="Q34" s="34">
        <v>2738.000755972073</v>
      </c>
      <c r="R34" s="33">
        <v>-0.9802657289156627</v>
      </c>
    </row>
    <row r="35" spans="1:18" ht="12.75">
      <c r="A35" s="63" t="s">
        <v>489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</row>
    <row r="36" spans="1:18" ht="12.75">
      <c r="A36" s="40" t="s">
        <v>354</v>
      </c>
      <c r="B36" s="12">
        <v>2175</v>
      </c>
      <c r="C36" s="41">
        <v>0.04960532</v>
      </c>
      <c r="D36" s="41">
        <v>0.000447</v>
      </c>
      <c r="E36" s="42">
        <v>0.001382179</v>
      </c>
      <c r="F36" s="42">
        <v>6.09E-06</v>
      </c>
      <c r="G36" s="42">
        <v>0.2814802</v>
      </c>
      <c r="H36" s="42">
        <v>2.09E-05</v>
      </c>
      <c r="I36" s="31">
        <v>0.2814229809729873</v>
      </c>
      <c r="J36" s="32">
        <v>-45.68344814903868</v>
      </c>
      <c r="K36" s="31">
        <v>0.739111368875939</v>
      </c>
      <c r="L36" s="33">
        <v>0.9533148430440619</v>
      </c>
      <c r="M36" s="33">
        <v>0.7427253100056319</v>
      </c>
      <c r="N36" s="35">
        <v>2501.430315691078</v>
      </c>
      <c r="O36" s="34">
        <v>2907.9025164217887</v>
      </c>
      <c r="P36" s="35">
        <v>28.868608896555997</v>
      </c>
      <c r="Q36" s="34">
        <v>2691.4009501348755</v>
      </c>
      <c r="R36" s="33">
        <v>-0.9583681024096385</v>
      </c>
    </row>
    <row r="37" spans="1:18" ht="12.75">
      <c r="A37" s="40" t="s">
        <v>355</v>
      </c>
      <c r="B37" s="12">
        <v>2175</v>
      </c>
      <c r="C37" s="41">
        <v>0.04047173</v>
      </c>
      <c r="D37" s="41">
        <v>6.65E-05</v>
      </c>
      <c r="E37" s="42">
        <v>0.001036241</v>
      </c>
      <c r="F37" s="42">
        <v>1.29E-06</v>
      </c>
      <c r="G37" s="42">
        <v>0.2814405</v>
      </c>
      <c r="H37" s="42">
        <v>1.62E-05</v>
      </c>
      <c r="I37" s="31">
        <v>0.2813976020093847</v>
      </c>
      <c r="J37" s="32">
        <v>-47.087406108102805</v>
      </c>
      <c r="K37" s="31">
        <v>0.5728997213316802</v>
      </c>
      <c r="L37" s="33">
        <v>0.051977096213740026</v>
      </c>
      <c r="M37" s="33">
        <v>0.5757009579965278</v>
      </c>
      <c r="N37" s="35">
        <v>2533.107751228643</v>
      </c>
      <c r="O37" s="34">
        <v>2986.538739216909</v>
      </c>
      <c r="P37" s="35">
        <v>22.15495176233844</v>
      </c>
      <c r="Q37" s="34">
        <v>2746.8078006457395</v>
      </c>
      <c r="R37" s="33">
        <v>-0.968787921686747</v>
      </c>
    </row>
    <row r="38" spans="1:18" ht="12.75">
      <c r="A38" s="40" t="s">
        <v>356</v>
      </c>
      <c r="B38" s="12">
        <v>2175</v>
      </c>
      <c r="C38" s="41">
        <v>0.04282449</v>
      </c>
      <c r="D38" s="41">
        <v>0.000949</v>
      </c>
      <c r="E38" s="42">
        <v>0.001120235</v>
      </c>
      <c r="F38" s="42">
        <v>2.47E-05</v>
      </c>
      <c r="G38" s="42">
        <v>0.281476</v>
      </c>
      <c r="H38" s="42">
        <v>1.61E-05</v>
      </c>
      <c r="I38" s="31">
        <v>0.28142962485124895</v>
      </c>
      <c r="J38" s="32">
        <v>-45.831977706420886</v>
      </c>
      <c r="K38" s="31">
        <v>0.5693633032977061</v>
      </c>
      <c r="L38" s="33">
        <v>1.1898406858334987</v>
      </c>
      <c r="M38" s="33">
        <v>0.5721472483788403</v>
      </c>
      <c r="N38" s="35">
        <v>2490.0160868441844</v>
      </c>
      <c r="O38" s="34">
        <v>2887.280160186519</v>
      </c>
      <c r="P38" s="35">
        <v>22.08554823135546</v>
      </c>
      <c r="Q38" s="34">
        <v>2676.8704987920337</v>
      </c>
      <c r="R38" s="33">
        <v>-0.9662579819277108</v>
      </c>
    </row>
    <row r="39" spans="1:18" ht="12.75">
      <c r="A39" s="40" t="s">
        <v>357</v>
      </c>
      <c r="B39" s="12">
        <v>2175</v>
      </c>
      <c r="C39" s="41">
        <v>0.04368824</v>
      </c>
      <c r="D39" s="41">
        <v>0.000133</v>
      </c>
      <c r="E39" s="42">
        <v>0.001165322</v>
      </c>
      <c r="F39" s="42">
        <v>3.51E-06</v>
      </c>
      <c r="G39" s="42">
        <v>0.2815052</v>
      </c>
      <c r="H39" s="42">
        <v>2.41E-05</v>
      </c>
      <c r="I39" s="31">
        <v>0.2814569583532983</v>
      </c>
      <c r="J39" s="32">
        <v>-44.79934364081339</v>
      </c>
      <c r="K39" s="31">
        <v>0.8522767459306877</v>
      </c>
      <c r="L39" s="33">
        <v>2.1611213916084004</v>
      </c>
      <c r="M39" s="33">
        <v>0.856444017760527</v>
      </c>
      <c r="N39" s="35">
        <v>2452.8533025896168</v>
      </c>
      <c r="O39" s="34">
        <v>2802.491868941008</v>
      </c>
      <c r="P39" s="35">
        <v>33.126152498720785</v>
      </c>
      <c r="Q39" s="34">
        <v>2617.1289190069588</v>
      </c>
      <c r="R39" s="33">
        <v>-0.9648999397590361</v>
      </c>
    </row>
    <row r="40" spans="1:18" ht="12.75">
      <c r="A40" s="40" t="s">
        <v>358</v>
      </c>
      <c r="B40" s="12">
        <v>2175</v>
      </c>
      <c r="C40" s="41">
        <v>0.03153799</v>
      </c>
      <c r="D40" s="41">
        <v>0.000167</v>
      </c>
      <c r="E40" s="42">
        <v>0.0008413517</v>
      </c>
      <c r="F40" s="42">
        <v>3.14E-06</v>
      </c>
      <c r="G40" s="42">
        <v>0.2814057</v>
      </c>
      <c r="H40" s="42">
        <v>1.88E-05</v>
      </c>
      <c r="I40" s="31">
        <v>0.28137086997751415</v>
      </c>
      <c r="J40" s="32">
        <v>-48.318079583552496</v>
      </c>
      <c r="K40" s="31">
        <v>0.6648465901848439</v>
      </c>
      <c r="L40" s="33">
        <v>-0.8976879401645377</v>
      </c>
      <c r="M40" s="33">
        <v>0.6680974080441882</v>
      </c>
      <c r="N40" s="35">
        <v>2567.593867913635</v>
      </c>
      <c r="O40" s="34">
        <v>3069.331425203499</v>
      </c>
      <c r="P40" s="35">
        <v>25.56162379068701</v>
      </c>
      <c r="Q40" s="34">
        <v>2805.1432828547922</v>
      </c>
      <c r="R40" s="33">
        <v>-0.9746580813253012</v>
      </c>
    </row>
    <row r="41" spans="1:18" ht="12.75">
      <c r="A41" s="40" t="s">
        <v>359</v>
      </c>
      <c r="B41" s="12">
        <v>2175</v>
      </c>
      <c r="C41" s="41">
        <v>0.03706977</v>
      </c>
      <c r="D41" s="41">
        <v>0.000139</v>
      </c>
      <c r="E41" s="42">
        <v>0.001000237</v>
      </c>
      <c r="F41" s="42">
        <v>2.76E-06</v>
      </c>
      <c r="G41" s="42">
        <v>0.2815295</v>
      </c>
      <c r="H41" s="42">
        <v>2.33E-05</v>
      </c>
      <c r="I41" s="31">
        <v>0.2814880924920563</v>
      </c>
      <c r="J41" s="32">
        <v>-43.93999405881921</v>
      </c>
      <c r="K41" s="31">
        <v>0.8239854016667252</v>
      </c>
      <c r="L41" s="33">
        <v>3.267804044235767</v>
      </c>
      <c r="M41" s="33">
        <v>0.8280143408212481</v>
      </c>
      <c r="N41" s="35">
        <v>2409.0091347558337</v>
      </c>
      <c r="O41" s="34">
        <v>2705.8192244409365</v>
      </c>
      <c r="P41" s="35">
        <v>31.910910954993142</v>
      </c>
      <c r="Q41" s="34">
        <v>2549.013658991727</v>
      </c>
      <c r="R41" s="33">
        <v>-0.9698723795180723</v>
      </c>
    </row>
    <row r="42" spans="1:18" ht="12.75">
      <c r="A42" s="40" t="s">
        <v>360</v>
      </c>
      <c r="B42" s="12">
        <v>2175</v>
      </c>
      <c r="C42" s="41">
        <v>0.01906269</v>
      </c>
      <c r="D42" s="41">
        <v>0.000643</v>
      </c>
      <c r="E42" s="42">
        <v>0.0006651882</v>
      </c>
      <c r="F42" s="42">
        <v>1.32E-05</v>
      </c>
      <c r="G42" s="42">
        <v>0.2815303</v>
      </c>
      <c r="H42" s="42">
        <v>1.53E-05</v>
      </c>
      <c r="I42" s="31">
        <v>0.28150276274065494</v>
      </c>
      <c r="J42" s="32">
        <v>-43.91170271455525</v>
      </c>
      <c r="K42" s="31">
        <v>0.5410719590348592</v>
      </c>
      <c r="L42" s="33">
        <v>3.7896814725768557</v>
      </c>
      <c r="M42" s="33">
        <v>0.5437175714395615</v>
      </c>
      <c r="N42" s="35">
        <v>2387.003213395861</v>
      </c>
      <c r="O42" s="34">
        <v>2660.209957570532</v>
      </c>
      <c r="P42" s="35">
        <v>20.774695155903373</v>
      </c>
      <c r="Q42" s="34">
        <v>2516.8775041565355</v>
      </c>
      <c r="R42" s="33">
        <v>-0.9799642108433735</v>
      </c>
    </row>
    <row r="43" spans="1:18" ht="12.75">
      <c r="A43" s="40" t="s">
        <v>361</v>
      </c>
      <c r="B43" s="12">
        <v>2175</v>
      </c>
      <c r="C43" s="41">
        <v>0.03349905</v>
      </c>
      <c r="D43" s="41">
        <v>9.03E-05</v>
      </c>
      <c r="E43" s="42">
        <v>0.00089921</v>
      </c>
      <c r="F43" s="42">
        <v>2.69E-06</v>
      </c>
      <c r="G43" s="42">
        <v>0.2814499</v>
      </c>
      <c r="H43" s="42">
        <v>2.35E-05</v>
      </c>
      <c r="I43" s="31">
        <v>0.28141267477715975</v>
      </c>
      <c r="J43" s="32">
        <v>-46.754982813009825</v>
      </c>
      <c r="K43" s="31">
        <v>0.8310582377324423</v>
      </c>
      <c r="L43" s="33">
        <v>0.5878400995906752</v>
      </c>
      <c r="M43" s="33">
        <v>0.835121760056623</v>
      </c>
      <c r="N43" s="35">
        <v>2511.256856352028</v>
      </c>
      <c r="O43" s="34">
        <v>2939.8153134133786</v>
      </c>
      <c r="P43" s="35">
        <v>32.0369404985463</v>
      </c>
      <c r="Q43" s="34">
        <v>2713.886612714364</v>
      </c>
      <c r="R43" s="33">
        <v>-0.9729153614457832</v>
      </c>
    </row>
    <row r="44" spans="1:18" ht="12.75">
      <c r="A44" s="40" t="s">
        <v>362</v>
      </c>
      <c r="B44" s="12">
        <v>2175</v>
      </c>
      <c r="C44" s="41">
        <v>0.04421664</v>
      </c>
      <c r="D44" s="41">
        <v>0.000237</v>
      </c>
      <c r="E44" s="42">
        <v>0.001173669</v>
      </c>
      <c r="F44" s="42">
        <v>7.37E-06</v>
      </c>
      <c r="G44" s="42">
        <v>0.281571</v>
      </c>
      <c r="H44" s="42">
        <v>2.14E-05</v>
      </c>
      <c r="I44" s="31">
        <v>0.2815224128067241</v>
      </c>
      <c r="J44" s="32">
        <v>-42.47238057516367</v>
      </c>
      <c r="K44" s="31">
        <v>0.756793459041333</v>
      </c>
      <c r="L44" s="33">
        <v>4.487169160136695</v>
      </c>
      <c r="M44" s="33">
        <v>0.760493858094069</v>
      </c>
      <c r="N44" s="35">
        <v>2362.879028659866</v>
      </c>
      <c r="O44" s="34">
        <v>2599.202745858915</v>
      </c>
      <c r="P44" s="35">
        <v>29.46997793879882</v>
      </c>
      <c r="Q44" s="34">
        <v>2473.8920028285147</v>
      </c>
      <c r="R44" s="33">
        <v>-0.9646485240963856</v>
      </c>
    </row>
    <row r="45" spans="1:18" ht="12.75">
      <c r="A45" s="40" t="s">
        <v>363</v>
      </c>
      <c r="B45" s="12">
        <v>2175</v>
      </c>
      <c r="C45" s="41">
        <v>0.02506167</v>
      </c>
      <c r="D45" s="41">
        <v>0.000108</v>
      </c>
      <c r="E45" s="42">
        <v>0.0006776397</v>
      </c>
      <c r="F45" s="42">
        <v>2.04E-06</v>
      </c>
      <c r="G45" s="42">
        <v>0.2814879</v>
      </c>
      <c r="H45" s="42">
        <v>1.96E-05</v>
      </c>
      <c r="I45" s="31">
        <v>0.2814598472772346</v>
      </c>
      <c r="J45" s="32">
        <v>-45.411143960505385</v>
      </c>
      <c r="K45" s="31">
        <v>0.6931379344488064</v>
      </c>
      <c r="L45" s="33">
        <v>2.2645704761248275</v>
      </c>
      <c r="M45" s="33">
        <v>0.6965270849823568</v>
      </c>
      <c r="N45" s="35">
        <v>2445.321603410784</v>
      </c>
      <c r="O45" s="34">
        <v>2793.478608618382</v>
      </c>
      <c r="P45" s="35">
        <v>26.594593773983433</v>
      </c>
      <c r="Q45" s="34">
        <v>2610.778202383497</v>
      </c>
      <c r="R45" s="33">
        <v>-0.9795891656626506</v>
      </c>
    </row>
    <row r="46" spans="1:18" ht="12.75">
      <c r="A46" s="40" t="s">
        <v>364</v>
      </c>
      <c r="B46" s="12">
        <v>2175</v>
      </c>
      <c r="C46" s="41">
        <v>0.03816836</v>
      </c>
      <c r="D46" s="41">
        <v>0.000135</v>
      </c>
      <c r="E46" s="42">
        <v>0.001004506</v>
      </c>
      <c r="F46" s="42">
        <v>2.82E-06</v>
      </c>
      <c r="G46" s="42">
        <v>0.2813874</v>
      </c>
      <c r="H46" s="42">
        <v>1.67E-05</v>
      </c>
      <c r="I46" s="31">
        <v>0.28134581576528916</v>
      </c>
      <c r="J46" s="32">
        <v>-48.965244083573054</v>
      </c>
      <c r="K46" s="31">
        <v>0.5905818114937347</v>
      </c>
      <c r="L46" s="33">
        <v>-1.7883045506428275</v>
      </c>
      <c r="M46" s="33">
        <v>0.593469506080524</v>
      </c>
      <c r="N46" s="35">
        <v>2603.504212672926</v>
      </c>
      <c r="O46" s="34">
        <v>3146.8950083627687</v>
      </c>
      <c r="P46" s="35">
        <v>22.789528041404537</v>
      </c>
      <c r="Q46" s="34">
        <v>2859.794354643801</v>
      </c>
      <c r="R46" s="33">
        <v>-0.9697437951807228</v>
      </c>
    </row>
    <row r="47" spans="1:18" ht="12.75">
      <c r="A47" s="40" t="s">
        <v>365</v>
      </c>
      <c r="B47" s="12">
        <v>2175</v>
      </c>
      <c r="C47" s="41">
        <v>0.05648295</v>
      </c>
      <c r="D47" s="41">
        <v>0.000692</v>
      </c>
      <c r="E47" s="42">
        <v>0.001475416</v>
      </c>
      <c r="F47" s="42">
        <v>1.77E-05</v>
      </c>
      <c r="G47" s="42">
        <v>0.2815246</v>
      </c>
      <c r="H47" s="42">
        <v>2.19E-05</v>
      </c>
      <c r="I47" s="31">
        <v>0.2814635211759411</v>
      </c>
      <c r="J47" s="32">
        <v>-44.1132785424303</v>
      </c>
      <c r="K47" s="31">
        <v>0.7744755492067341</v>
      </c>
      <c r="L47" s="33">
        <v>2.393845832588948</v>
      </c>
      <c r="M47" s="33">
        <v>0.7782624061802856</v>
      </c>
      <c r="N47" s="35">
        <v>2446.1059875584624</v>
      </c>
      <c r="O47" s="34">
        <v>2782.154993548682</v>
      </c>
      <c r="P47" s="35">
        <v>30.358027376430528</v>
      </c>
      <c r="Q47" s="34">
        <v>2602.7996166235466</v>
      </c>
      <c r="R47" s="33">
        <v>-0.9555597590361445</v>
      </c>
    </row>
    <row r="48" spans="1:18" ht="12.75">
      <c r="A48" s="40" t="s">
        <v>366</v>
      </c>
      <c r="B48" s="12">
        <v>2175</v>
      </c>
      <c r="C48" s="41">
        <v>0.06576517</v>
      </c>
      <c r="D48" s="41">
        <v>9.01E-05</v>
      </c>
      <c r="E48" s="42">
        <v>0.001661103</v>
      </c>
      <c r="F48" s="42">
        <v>7.35E-07</v>
      </c>
      <c r="G48" s="42">
        <v>0.2815394</v>
      </c>
      <c r="H48" s="42">
        <v>1.8E-05</v>
      </c>
      <c r="I48" s="31">
        <v>0.2814706341618359</v>
      </c>
      <c r="J48" s="32">
        <v>-43.589888673560836</v>
      </c>
      <c r="K48" s="31">
        <v>0.6365552459230912</v>
      </c>
      <c r="L48" s="33">
        <v>2.6463217600403155</v>
      </c>
      <c r="M48" s="33">
        <v>0.6396677311082399</v>
      </c>
      <c r="N48" s="35">
        <v>2437.576667371298</v>
      </c>
      <c r="O48" s="34">
        <v>2760.095885132763</v>
      </c>
      <c r="P48" s="35">
        <v>25.08067387288611</v>
      </c>
      <c r="Q48" s="34">
        <v>2587.2568339343507</v>
      </c>
      <c r="R48" s="33">
        <v>-0.9499667771084337</v>
      </c>
    </row>
    <row r="49" spans="1:18" ht="12.75">
      <c r="A49" s="40" t="s">
        <v>367</v>
      </c>
      <c r="B49" s="12">
        <v>2175</v>
      </c>
      <c r="C49" s="41">
        <v>0.02873425</v>
      </c>
      <c r="D49" s="41">
        <v>0.000241</v>
      </c>
      <c r="E49" s="42">
        <v>0.0007679492</v>
      </c>
      <c r="F49" s="42">
        <v>5.3E-06</v>
      </c>
      <c r="G49" s="42">
        <v>0.2814695</v>
      </c>
      <c r="H49" s="42">
        <v>1.82E-05</v>
      </c>
      <c r="I49" s="31">
        <v>0.2814377086719454</v>
      </c>
      <c r="J49" s="32">
        <v>-46.06184487856102</v>
      </c>
      <c r="K49" s="31">
        <v>0.6436280819899167</v>
      </c>
      <c r="L49" s="33">
        <v>1.4776833421237257</v>
      </c>
      <c r="M49" s="33">
        <v>0.6467751503413943</v>
      </c>
      <c r="N49" s="35">
        <v>2476.0691811092124</v>
      </c>
      <c r="O49" s="34">
        <v>2862.177977532577</v>
      </c>
      <c r="P49" s="35">
        <v>24.73960837140885</v>
      </c>
      <c r="Q49" s="34">
        <v>2659.1835749754227</v>
      </c>
      <c r="R49" s="33">
        <v>-0.976869</v>
      </c>
    </row>
    <row r="50" spans="1:18" ht="12.75">
      <c r="A50" s="63" t="s">
        <v>490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</row>
    <row r="51" spans="1:18" ht="12.75">
      <c r="A51" s="40" t="s">
        <v>368</v>
      </c>
      <c r="B51" s="12">
        <v>2170</v>
      </c>
      <c r="C51" s="41">
        <v>0.02374735</v>
      </c>
      <c r="D51" s="41">
        <v>3.33E-05</v>
      </c>
      <c r="E51" s="42">
        <v>0.0006803949</v>
      </c>
      <c r="F51" s="42">
        <v>2.41E-06</v>
      </c>
      <c r="G51" s="42">
        <v>0.2814792</v>
      </c>
      <c r="H51" s="42">
        <v>1.9E-05</v>
      </c>
      <c r="I51" s="31">
        <v>0.2814510992885969</v>
      </c>
      <c r="J51" s="32">
        <v>-45.71881232936947</v>
      </c>
      <c r="K51" s="31">
        <v>0.6719194262516623</v>
      </c>
      <c r="L51" s="33">
        <v>1.838973109937747</v>
      </c>
      <c r="M51" s="33">
        <v>0.6751970830154441</v>
      </c>
      <c r="N51" s="35">
        <v>2457.297540214851</v>
      </c>
      <c r="O51" s="34">
        <v>2827.2704596842964</v>
      </c>
      <c r="P51" s="35">
        <v>25.776395758082344</v>
      </c>
      <c r="Q51" s="34">
        <v>2633.1108261623463</v>
      </c>
      <c r="R51" s="33">
        <v>-0.9795061777108434</v>
      </c>
    </row>
    <row r="52" spans="1:18" ht="12.75">
      <c r="A52" s="40" t="s">
        <v>369</v>
      </c>
      <c r="B52" s="12">
        <v>2170</v>
      </c>
      <c r="C52" s="41">
        <v>0.05610085</v>
      </c>
      <c r="D52" s="41">
        <v>9.06E-05</v>
      </c>
      <c r="E52" s="42">
        <v>0.001456249</v>
      </c>
      <c r="F52" s="42">
        <v>3.71E-06</v>
      </c>
      <c r="G52" s="42">
        <v>0.2815131</v>
      </c>
      <c r="H52" s="42">
        <v>2.26E-05</v>
      </c>
      <c r="I52" s="31">
        <v>0.2814529560558287</v>
      </c>
      <c r="J52" s="32">
        <v>-44.519966616214376</v>
      </c>
      <c r="K52" s="31">
        <v>0.7992304754356141</v>
      </c>
      <c r="L52" s="33">
        <v>1.9037104279573391</v>
      </c>
      <c r="M52" s="33">
        <v>0.8031291619015057</v>
      </c>
      <c r="N52" s="35">
        <v>2460.792082916586</v>
      </c>
      <c r="O52" s="34">
        <v>2821.5810163939327</v>
      </c>
      <c r="P52" s="35">
        <v>31.303813704811546</v>
      </c>
      <c r="Q52" s="34">
        <v>2629.1020612105945</v>
      </c>
      <c r="R52" s="33">
        <v>-0.956137078313253</v>
      </c>
    </row>
    <row r="53" spans="1:18" ht="12.75">
      <c r="A53" s="40" t="s">
        <v>370</v>
      </c>
      <c r="B53" s="12">
        <v>2170</v>
      </c>
      <c r="C53" s="41">
        <v>0.01873002</v>
      </c>
      <c r="D53" s="41">
        <v>0.000153</v>
      </c>
      <c r="E53" s="42">
        <v>0.000534707</v>
      </c>
      <c r="F53" s="42">
        <v>3.24E-06</v>
      </c>
      <c r="G53" s="42">
        <v>0.2815087</v>
      </c>
      <c r="H53" s="42">
        <v>1.78E-05</v>
      </c>
      <c r="I53" s="31">
        <v>0.28148661628495125</v>
      </c>
      <c r="J53" s="32">
        <v>-44.6755690096623</v>
      </c>
      <c r="K53" s="31">
        <v>0.6294824098573883</v>
      </c>
      <c r="L53" s="33">
        <v>3.10136352703827</v>
      </c>
      <c r="M53" s="33">
        <v>0.6325530567208304</v>
      </c>
      <c r="N53" s="35">
        <v>2408.1764193376534</v>
      </c>
      <c r="O53" s="34">
        <v>2716.997311153318</v>
      </c>
      <c r="P53" s="35">
        <v>24.077190416531266</v>
      </c>
      <c r="Q53" s="34">
        <v>2555.4126911446338</v>
      </c>
      <c r="R53" s="33">
        <v>-0.9838943674698795</v>
      </c>
    </row>
    <row r="54" spans="1:18" ht="12.75">
      <c r="A54" s="40" t="s">
        <v>371</v>
      </c>
      <c r="B54" s="12">
        <v>2170</v>
      </c>
      <c r="C54" s="41">
        <v>0.03557122</v>
      </c>
      <c r="D54" s="41">
        <v>0.000115</v>
      </c>
      <c r="E54" s="42">
        <v>0.0009216733</v>
      </c>
      <c r="F54" s="42">
        <v>2.22E-06</v>
      </c>
      <c r="G54" s="42">
        <v>0.2814773</v>
      </c>
      <c r="H54" s="42">
        <v>2.03E-05</v>
      </c>
      <c r="I54" s="31">
        <v>0.28143923434810986</v>
      </c>
      <c r="J54" s="32">
        <v>-45.786004271993754</v>
      </c>
      <c r="K54" s="31">
        <v>0.7178928606776935</v>
      </c>
      <c r="L54" s="33">
        <v>1.416944915757501</v>
      </c>
      <c r="M54" s="33">
        <v>0.7213947781670171</v>
      </c>
      <c r="N54" s="35">
        <v>2475.350327721869</v>
      </c>
      <c r="O54" s="34">
        <v>2864.102464955909</v>
      </c>
      <c r="P54" s="35">
        <v>27.708500775930588</v>
      </c>
      <c r="Q54" s="34">
        <v>2659.0625483784115</v>
      </c>
      <c r="R54" s="33">
        <v>-0.9722387560240964</v>
      </c>
    </row>
    <row r="55" spans="1:18" ht="12.75">
      <c r="A55" s="40" t="s">
        <v>372</v>
      </c>
      <c r="B55" s="12">
        <v>2170</v>
      </c>
      <c r="C55" s="41">
        <v>0.03031126</v>
      </c>
      <c r="D55" s="41">
        <v>0.000295</v>
      </c>
      <c r="E55" s="42">
        <v>0.0008004704</v>
      </c>
      <c r="F55" s="42">
        <v>8.76E-06</v>
      </c>
      <c r="G55" s="42">
        <v>0.2814831</v>
      </c>
      <c r="H55" s="42">
        <v>1.66E-05</v>
      </c>
      <c r="I55" s="31">
        <v>0.2814500400994964</v>
      </c>
      <c r="J55" s="32">
        <v>-45.58089202608584</v>
      </c>
      <c r="K55" s="31">
        <v>0.5870453934608832</v>
      </c>
      <c r="L55" s="33">
        <v>1.8011401925077664</v>
      </c>
      <c r="M55" s="33">
        <v>0.5899090304217758</v>
      </c>
      <c r="N55" s="35">
        <v>2459.6611045817563</v>
      </c>
      <c r="O55" s="34">
        <v>2830.56815101233</v>
      </c>
      <c r="P55" s="35">
        <v>22.59068110789667</v>
      </c>
      <c r="Q55" s="34">
        <v>2635.434369739959</v>
      </c>
      <c r="R55" s="33">
        <v>-0.9758894457831325</v>
      </c>
    </row>
    <row r="56" spans="1:18" ht="12.75">
      <c r="A56" s="40" t="s">
        <v>373</v>
      </c>
      <c r="B56" s="12">
        <v>2170</v>
      </c>
      <c r="C56" s="41">
        <v>0.02475868</v>
      </c>
      <c r="D56" s="41">
        <v>5.1E-05</v>
      </c>
      <c r="E56" s="42">
        <v>0.0006641518</v>
      </c>
      <c r="F56" s="42">
        <v>1.76E-06</v>
      </c>
      <c r="G56" s="42">
        <v>0.2815033</v>
      </c>
      <c r="H56" s="42">
        <v>1.91E-05</v>
      </c>
      <c r="I56" s="31">
        <v>0.28147587013822467</v>
      </c>
      <c r="J56" s="32">
        <v>-44.86653558343878</v>
      </c>
      <c r="K56" s="31">
        <v>0.6754558442845209</v>
      </c>
      <c r="L56" s="33">
        <v>2.7192731658365332</v>
      </c>
      <c r="M56" s="33">
        <v>0.6787507518724034</v>
      </c>
      <c r="N56" s="35">
        <v>2423.5797142683277</v>
      </c>
      <c r="O56" s="34">
        <v>2750.3816830398778</v>
      </c>
      <c r="P56" s="35">
        <v>25.91725149117974</v>
      </c>
      <c r="Q56" s="34">
        <v>2578.9352210522184</v>
      </c>
      <c r="R56" s="33">
        <v>-0.9799954277108434</v>
      </c>
    </row>
    <row r="57" spans="1:18" ht="12.75">
      <c r="A57" s="40" t="s">
        <v>374</v>
      </c>
      <c r="B57" s="12">
        <v>2170</v>
      </c>
      <c r="C57" s="41">
        <v>0.02904429</v>
      </c>
      <c r="D57" s="41">
        <v>4.73E-05</v>
      </c>
      <c r="E57" s="42">
        <v>0.0007874321</v>
      </c>
      <c r="F57" s="42">
        <v>6.59E-07</v>
      </c>
      <c r="G57" s="42">
        <v>0.2814502</v>
      </c>
      <c r="H57" s="42">
        <v>1.83E-05</v>
      </c>
      <c r="I57" s="31">
        <v>0.2814176785889905</v>
      </c>
      <c r="J57" s="32">
        <v>-46.744373558911256</v>
      </c>
      <c r="K57" s="31">
        <v>0.6471645000227753</v>
      </c>
      <c r="L57" s="33">
        <v>0.6511402115205733</v>
      </c>
      <c r="M57" s="33">
        <v>0.6503214010100677</v>
      </c>
      <c r="N57" s="35">
        <v>2503.5578967114116</v>
      </c>
      <c r="O57" s="34">
        <v>2930.937962948656</v>
      </c>
      <c r="P57" s="35">
        <v>24.87568732190175</v>
      </c>
      <c r="Q57" s="34">
        <v>2706.154643019726</v>
      </c>
      <c r="R57" s="33">
        <v>-0.9762821656626506</v>
      </c>
    </row>
    <row r="58" spans="1:18" ht="12.75">
      <c r="A58" s="40" t="s">
        <v>375</v>
      </c>
      <c r="B58" s="12">
        <v>2170</v>
      </c>
      <c r="C58" s="41">
        <v>0.02941418</v>
      </c>
      <c r="D58" s="41">
        <v>5.16E-05</v>
      </c>
      <c r="E58" s="42">
        <v>0.0007864924</v>
      </c>
      <c r="F58" s="42">
        <v>9.8E-07</v>
      </c>
      <c r="G58" s="42">
        <v>0.2815258</v>
      </c>
      <c r="H58" s="42">
        <v>1.89E-05</v>
      </c>
      <c r="I58" s="31">
        <v>0.2814933173991558</v>
      </c>
      <c r="J58" s="32">
        <v>-44.07084152603602</v>
      </c>
      <c r="K58" s="31">
        <v>0.6683830082177025</v>
      </c>
      <c r="L58" s="33">
        <v>3.3390945620870305</v>
      </c>
      <c r="M58" s="33">
        <v>0.6716434141562644</v>
      </c>
      <c r="N58" s="35">
        <v>2400.6593047602955</v>
      </c>
      <c r="O58" s="34">
        <v>2696.2109169111345</v>
      </c>
      <c r="P58" s="35">
        <v>25.74025166554793</v>
      </c>
      <c r="Q58" s="34">
        <v>2540.766659106228</v>
      </c>
      <c r="R58" s="33">
        <v>-0.9763104698795181</v>
      </c>
    </row>
    <row r="59" spans="1:18" ht="12.75">
      <c r="A59" s="40" t="s">
        <v>376</v>
      </c>
      <c r="B59" s="12">
        <v>2170</v>
      </c>
      <c r="C59" s="41">
        <v>0.02394126</v>
      </c>
      <c r="D59" s="41">
        <v>5.22E-05</v>
      </c>
      <c r="E59" s="42">
        <v>0.0006507307</v>
      </c>
      <c r="F59" s="42">
        <v>1.21E-06</v>
      </c>
      <c r="G59" s="42">
        <v>0.2814987</v>
      </c>
      <c r="H59" s="42">
        <v>1.62E-05</v>
      </c>
      <c r="I59" s="31">
        <v>0.28147182443758495</v>
      </c>
      <c r="J59" s="32">
        <v>-45.029210812952414</v>
      </c>
      <c r="K59" s="31">
        <v>0.5728997213305647</v>
      </c>
      <c r="L59" s="33">
        <v>2.5755239167346566</v>
      </c>
      <c r="M59" s="33">
        <v>0.5756943549917182</v>
      </c>
      <c r="N59" s="35">
        <v>2428.9751068631676</v>
      </c>
      <c r="O59" s="34">
        <v>2762.9412264167395</v>
      </c>
      <c r="P59" s="35">
        <v>21.971333360120752</v>
      </c>
      <c r="Q59" s="34">
        <v>2587.784638249933</v>
      </c>
      <c r="R59" s="33">
        <v>-0.9803996777108434</v>
      </c>
    </row>
    <row r="60" spans="1:18" ht="12.75">
      <c r="A60" s="40" t="s">
        <v>377</v>
      </c>
      <c r="B60" s="12">
        <v>2170</v>
      </c>
      <c r="C60" s="41">
        <v>0.03086862</v>
      </c>
      <c r="D60" s="41">
        <v>0.000139</v>
      </c>
      <c r="E60" s="42">
        <v>0.0008195959</v>
      </c>
      <c r="F60" s="42">
        <v>3.48E-06</v>
      </c>
      <c r="G60" s="42">
        <v>0.281434</v>
      </c>
      <c r="H60" s="42">
        <v>1.86E-05</v>
      </c>
      <c r="I60" s="31">
        <v>0.28140015020504555</v>
      </c>
      <c r="J60" s="32">
        <v>-47.317273280239604</v>
      </c>
      <c r="K60" s="31">
        <v>0.657773754119134</v>
      </c>
      <c r="L60" s="33">
        <v>0.028187834106851994</v>
      </c>
      <c r="M60" s="33">
        <v>0.6609824075809456</v>
      </c>
      <c r="N60" s="35">
        <v>2527.6806991827434</v>
      </c>
      <c r="O60" s="34">
        <v>2985.2709784997473</v>
      </c>
      <c r="P60" s="35">
        <v>25.29382930786278</v>
      </c>
      <c r="Q60" s="34">
        <v>2744.437525429873</v>
      </c>
      <c r="R60" s="33">
        <v>-0.9753133765060241</v>
      </c>
    </row>
    <row r="61" spans="1:18" ht="12.75">
      <c r="A61" s="40" t="s">
        <v>378</v>
      </c>
      <c r="B61" s="12">
        <v>1922</v>
      </c>
      <c r="C61" s="41">
        <v>0.03303687</v>
      </c>
      <c r="D61" s="41">
        <v>0.00032</v>
      </c>
      <c r="E61" s="42">
        <v>0.0008943119</v>
      </c>
      <c r="F61" s="42">
        <v>1.12E-05</v>
      </c>
      <c r="G61" s="42">
        <v>0.2814466</v>
      </c>
      <c r="H61" s="42">
        <v>1.9E-05</v>
      </c>
      <c r="I61" s="31">
        <v>0.2814139616505747</v>
      </c>
      <c r="J61" s="32">
        <v>-46.87168460809521</v>
      </c>
      <c r="K61" s="31">
        <v>0.6719194262516623</v>
      </c>
      <c r="L61" s="33">
        <v>-5.153482911078866</v>
      </c>
      <c r="M61" s="33">
        <v>0.6748140950663117</v>
      </c>
      <c r="N61" s="35">
        <v>2515.4331743273465</v>
      </c>
      <c r="O61" s="34">
        <v>3271.9384564023903</v>
      </c>
      <c r="P61" s="35">
        <v>25.89532064145442</v>
      </c>
      <c r="Q61" s="34">
        <v>2873.162652453784</v>
      </c>
      <c r="R61" s="33">
        <v>-0.9730628945783133</v>
      </c>
    </row>
    <row r="62" spans="1:18" ht="12.75">
      <c r="A62" s="40" t="s">
        <v>379</v>
      </c>
      <c r="B62" s="12">
        <v>2170</v>
      </c>
      <c r="C62" s="41">
        <v>0.04716179</v>
      </c>
      <c r="D62" s="41">
        <v>0.000215</v>
      </c>
      <c r="E62" s="42">
        <v>0.001248235</v>
      </c>
      <c r="F62" s="42">
        <v>6.42E-06</v>
      </c>
      <c r="G62" s="42">
        <v>0.2815766</v>
      </c>
      <c r="H62" s="42">
        <v>2.23E-05</v>
      </c>
      <c r="I62" s="31">
        <v>0.28152504715694043</v>
      </c>
      <c r="J62" s="32">
        <v>-42.274341165321474</v>
      </c>
      <c r="K62" s="31">
        <v>0.7886212213370527</v>
      </c>
      <c r="L62" s="33">
        <v>4.465923513161663</v>
      </c>
      <c r="M62" s="33">
        <v>0.792468155326187</v>
      </c>
      <c r="N62" s="35">
        <v>2359.793183467019</v>
      </c>
      <c r="O62" s="34">
        <v>2597.6662469107473</v>
      </c>
      <c r="P62" s="35">
        <v>30.773152403933636</v>
      </c>
      <c r="Q62" s="34">
        <v>2471.33237544818</v>
      </c>
      <c r="R62" s="33">
        <v>-0.9624025602409638</v>
      </c>
    </row>
    <row r="63" spans="1:18" ht="12.75">
      <c r="A63" s="40" t="s">
        <v>380</v>
      </c>
      <c r="B63" s="12">
        <v>2170</v>
      </c>
      <c r="C63" s="41">
        <v>0.02699097</v>
      </c>
      <c r="D63" s="41">
        <v>0.000118</v>
      </c>
      <c r="E63" s="42">
        <v>0.0007094108</v>
      </c>
      <c r="F63" s="42">
        <v>2.38E-06</v>
      </c>
      <c r="G63" s="42">
        <v>0.2814549</v>
      </c>
      <c r="H63" s="42">
        <v>1.94E-05</v>
      </c>
      <c r="I63" s="31">
        <v>0.28142560091478197</v>
      </c>
      <c r="J63" s="32">
        <v>-46.57816191136366</v>
      </c>
      <c r="K63" s="31">
        <v>0.6860650983830894</v>
      </c>
      <c r="L63" s="33">
        <v>0.9327987401341886</v>
      </c>
      <c r="M63" s="33">
        <v>0.6894117584477222</v>
      </c>
      <c r="N63" s="35">
        <v>2492.1193131311493</v>
      </c>
      <c r="O63" s="34">
        <v>2906.367736731264</v>
      </c>
      <c r="P63" s="35">
        <v>26.322334225351824</v>
      </c>
      <c r="Q63" s="34">
        <v>2688.842534138402</v>
      </c>
      <c r="R63" s="33">
        <v>-0.9786322048192772</v>
      </c>
    </row>
    <row r="64" spans="1:18" ht="12.75">
      <c r="A64" s="40" t="s">
        <v>381</v>
      </c>
      <c r="B64" s="12">
        <v>2170</v>
      </c>
      <c r="C64" s="41">
        <v>0.02586202</v>
      </c>
      <c r="D64" s="41">
        <v>0.000165</v>
      </c>
      <c r="E64" s="42">
        <v>0.0006854605</v>
      </c>
      <c r="F64" s="42">
        <v>3.06E-06</v>
      </c>
      <c r="G64" s="42">
        <v>0.2814836</v>
      </c>
      <c r="H64" s="42">
        <v>1.79E-05</v>
      </c>
      <c r="I64" s="31">
        <v>0.28145529007632375</v>
      </c>
      <c r="J64" s="32">
        <v>-45.56320993592045</v>
      </c>
      <c r="K64" s="31">
        <v>0.6330188278891313</v>
      </c>
      <c r="L64" s="33">
        <v>1.9878916928117718</v>
      </c>
      <c r="M64" s="33">
        <v>0.6361067255777897</v>
      </c>
      <c r="N64" s="35">
        <v>2451.6512001221495</v>
      </c>
      <c r="O64" s="34">
        <v>2814.2664006311047</v>
      </c>
      <c r="P64" s="35">
        <v>24.28956313914432</v>
      </c>
      <c r="Q64" s="34">
        <v>2623.9482045309405</v>
      </c>
      <c r="R64" s="33">
        <v>-0.9793535993975904</v>
      </c>
    </row>
    <row r="65" spans="1:18" ht="12.75">
      <c r="A65" s="63" t="s">
        <v>491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</row>
    <row r="66" spans="1:18" ht="12.75">
      <c r="A66" s="40" t="s">
        <v>382</v>
      </c>
      <c r="B66" s="12">
        <v>2255</v>
      </c>
      <c r="C66" s="41">
        <v>0.05306131</v>
      </c>
      <c r="D66" s="41">
        <v>0.000511</v>
      </c>
      <c r="E66" s="42">
        <v>0.001335121</v>
      </c>
      <c r="F66" s="42">
        <v>1.34E-05</v>
      </c>
      <c r="G66" s="42">
        <v>0.2815135</v>
      </c>
      <c r="H66" s="42">
        <v>1.68E-05</v>
      </c>
      <c r="I66" s="31">
        <v>0.28145615305271166</v>
      </c>
      <c r="J66" s="32">
        <v>-44.50582094408184</v>
      </c>
      <c r="K66" s="31">
        <v>0.5941182295265932</v>
      </c>
      <c r="L66" s="33">
        <v>3.969475037310932</v>
      </c>
      <c r="M66" s="33">
        <v>0.5971328850296054</v>
      </c>
      <c r="N66" s="35">
        <v>2452.379414391384</v>
      </c>
      <c r="O66" s="34">
        <v>2698.720335487511</v>
      </c>
      <c r="P66" s="35">
        <v>23.195932657582944</v>
      </c>
      <c r="Q66" s="34">
        <v>2567.6440388806723</v>
      </c>
      <c r="R66" s="33">
        <v>-0.9597855120481927</v>
      </c>
    </row>
    <row r="67" spans="1:18" ht="12.75">
      <c r="A67" s="40" t="s">
        <v>383</v>
      </c>
      <c r="B67" s="12">
        <v>2244</v>
      </c>
      <c r="C67" s="41">
        <v>0.06238857</v>
      </c>
      <c r="D67" s="41">
        <v>7.9E-05</v>
      </c>
      <c r="E67" s="42">
        <v>0.001607468</v>
      </c>
      <c r="F67" s="42">
        <v>1.76E-06</v>
      </c>
      <c r="G67" s="42">
        <v>0.2814895</v>
      </c>
      <c r="H67" s="42">
        <v>1.71E-05</v>
      </c>
      <c r="I67" s="31">
        <v>0.2814207989363969</v>
      </c>
      <c r="J67" s="32">
        <v>-45.35456127197968</v>
      </c>
      <c r="K67" s="31">
        <v>0.6047274836262773</v>
      </c>
      <c r="L67" s="33">
        <v>2.4596163830614692</v>
      </c>
      <c r="M67" s="33">
        <v>0.6077806111282058</v>
      </c>
      <c r="N67" s="35">
        <v>2503.4739271954772</v>
      </c>
      <c r="O67" s="34">
        <v>2823.026199387724</v>
      </c>
      <c r="P67" s="35">
        <v>23.762360812525003</v>
      </c>
      <c r="Q67" s="34">
        <v>2651.980151271203</v>
      </c>
      <c r="R67" s="33">
        <v>-0.9515822891566265</v>
      </c>
    </row>
    <row r="68" spans="1:18" ht="12.75">
      <c r="A68" s="40" t="s">
        <v>384</v>
      </c>
      <c r="B68" s="12">
        <v>2263</v>
      </c>
      <c r="C68" s="41">
        <v>0.05767135</v>
      </c>
      <c r="D68" s="41">
        <v>0.000598</v>
      </c>
      <c r="E68" s="42">
        <v>0.001443879</v>
      </c>
      <c r="F68" s="42">
        <v>1.12E-05</v>
      </c>
      <c r="G68" s="42">
        <v>0.2815206</v>
      </c>
      <c r="H68" s="42">
        <v>1.91E-05</v>
      </c>
      <c r="I68" s="31">
        <v>0.2814583569148243</v>
      </c>
      <c r="J68" s="32">
        <v>-44.254735263746795</v>
      </c>
      <c r="K68" s="31">
        <v>0.675455844284528</v>
      </c>
      <c r="L68" s="33">
        <v>4.231539842134424</v>
      </c>
      <c r="M68" s="33">
        <v>0.6788957016046204</v>
      </c>
      <c r="N68" s="35">
        <v>2449.603947299292</v>
      </c>
      <c r="O68" s="34">
        <v>2681.265521449267</v>
      </c>
      <c r="P68" s="35">
        <v>26.451349399633727</v>
      </c>
      <c r="Q68" s="34">
        <v>2557.7086520313646</v>
      </c>
      <c r="R68" s="33">
        <v>-0.9565096686746988</v>
      </c>
    </row>
    <row r="69" spans="1:18" ht="12.75">
      <c r="A69" s="40" t="s">
        <v>385</v>
      </c>
      <c r="B69" s="12">
        <v>1873</v>
      </c>
      <c r="C69" s="41">
        <v>0.02963652</v>
      </c>
      <c r="D69" s="41">
        <v>2.08E-05</v>
      </c>
      <c r="E69" s="42">
        <v>0.0008851856</v>
      </c>
      <c r="F69" s="42">
        <v>5.76E-07</v>
      </c>
      <c r="G69" s="42">
        <v>0.2815852</v>
      </c>
      <c r="H69" s="42">
        <v>1.62E-05</v>
      </c>
      <c r="I69" s="31">
        <v>0.2815537327853986</v>
      </c>
      <c r="J69" s="32">
        <v>-41.970209214492456</v>
      </c>
      <c r="K69" s="31">
        <v>0.5728997213316731</v>
      </c>
      <c r="L69" s="33">
        <v>-1.3067258744781096</v>
      </c>
      <c r="M69" s="33">
        <v>0.5753035102518123</v>
      </c>
      <c r="N69" s="35">
        <v>2325.691755806354</v>
      </c>
      <c r="O69" s="34">
        <v>2903.031250499808</v>
      </c>
      <c r="P69" s="35">
        <v>22.151357222102888</v>
      </c>
      <c r="Q69" s="34">
        <v>2598.756979282356</v>
      </c>
      <c r="R69" s="33">
        <v>-0.9733377831325302</v>
      </c>
    </row>
    <row r="70" spans="1:18" ht="12.75">
      <c r="A70" s="40" t="s">
        <v>386</v>
      </c>
      <c r="B70" s="12">
        <v>2288</v>
      </c>
      <c r="C70" s="41">
        <v>0.04161182</v>
      </c>
      <c r="D70" s="41">
        <v>0.00038</v>
      </c>
      <c r="E70" s="42">
        <v>0.001101675</v>
      </c>
      <c r="F70" s="42">
        <v>9.54E-06</v>
      </c>
      <c r="G70" s="42">
        <v>0.2815091</v>
      </c>
      <c r="H70" s="42">
        <v>1.63E-05</v>
      </c>
      <c r="I70" s="31">
        <v>0.2814610728039262</v>
      </c>
      <c r="J70" s="32">
        <v>-44.66142333752976</v>
      </c>
      <c r="K70" s="31">
        <v>0.5764361393634232</v>
      </c>
      <c r="L70" s="33">
        <v>4.903610647930545</v>
      </c>
      <c r="M70" s="33">
        <v>0.5794050229135372</v>
      </c>
      <c r="N70" s="35">
        <v>2443.4113785851573</v>
      </c>
      <c r="O70" s="34">
        <v>2639.5742801140577</v>
      </c>
      <c r="P70" s="35">
        <v>22.368289756860577</v>
      </c>
      <c r="Q70" s="34">
        <v>2535.7182002052227</v>
      </c>
      <c r="R70" s="33">
        <v>-0.9668170180722891</v>
      </c>
    </row>
    <row r="71" spans="1:18" ht="12.75">
      <c r="A71" s="40" t="s">
        <v>387</v>
      </c>
      <c r="B71" s="12">
        <v>2204</v>
      </c>
      <c r="C71" s="41">
        <v>0.0386445</v>
      </c>
      <c r="D71" s="41">
        <v>0.000734</v>
      </c>
      <c r="E71" s="42">
        <v>0.001282808</v>
      </c>
      <c r="F71" s="42">
        <v>1.49E-05</v>
      </c>
      <c r="G71" s="42">
        <v>0.2815148</v>
      </c>
      <c r="H71" s="42">
        <v>1.97E-05</v>
      </c>
      <c r="I71" s="31">
        <v>0.2814609719793736</v>
      </c>
      <c r="J71" s="32">
        <v>-44.45984750965471</v>
      </c>
      <c r="K71" s="31">
        <v>0.696674352481665</v>
      </c>
      <c r="L71" s="33">
        <v>2.969183764363059</v>
      </c>
      <c r="M71" s="33">
        <v>0.7001273845741451</v>
      </c>
      <c r="N71" s="35">
        <v>2447.2087067451503</v>
      </c>
      <c r="O71" s="34">
        <v>2751.518926329735</v>
      </c>
      <c r="P71" s="35">
        <v>27.165285487501023</v>
      </c>
      <c r="Q71" s="34">
        <v>2589.780219658551</v>
      </c>
      <c r="R71" s="33">
        <v>-0.9613612048192771</v>
      </c>
    </row>
    <row r="72" spans="1:18" ht="12.75">
      <c r="A72" s="40" t="s">
        <v>388</v>
      </c>
      <c r="B72" s="12">
        <v>1872</v>
      </c>
      <c r="C72" s="41">
        <v>0.02709419</v>
      </c>
      <c r="D72" s="41">
        <v>8.57E-05</v>
      </c>
      <c r="E72" s="42">
        <v>0.0008252316</v>
      </c>
      <c r="F72" s="42">
        <v>3.43E-06</v>
      </c>
      <c r="G72" s="42">
        <v>0.2816323</v>
      </c>
      <c r="H72" s="42">
        <v>1.82E-05</v>
      </c>
      <c r="I72" s="31">
        <v>0.28160298001086337</v>
      </c>
      <c r="J72" s="32">
        <v>-40.30455632099472</v>
      </c>
      <c r="K72" s="31">
        <v>0.6436280819899167</v>
      </c>
      <c r="L72" s="33">
        <v>0.41945615953054016</v>
      </c>
      <c r="M72" s="33">
        <v>0.6463271616463651</v>
      </c>
      <c r="N72" s="35">
        <v>2257.730248319487</v>
      </c>
      <c r="O72" s="34">
        <v>2751.0731979181746</v>
      </c>
      <c r="P72" s="35">
        <v>24.87856407641948</v>
      </c>
      <c r="Q72" s="34">
        <v>2491.3923809395083</v>
      </c>
      <c r="R72" s="33">
        <v>-0.975143626506024</v>
      </c>
    </row>
    <row r="73" spans="1:18" ht="12.75">
      <c r="A73" s="40" t="s">
        <v>389</v>
      </c>
      <c r="B73" s="12">
        <v>2199</v>
      </c>
      <c r="C73" s="41">
        <v>0.06697979</v>
      </c>
      <c r="D73" s="41">
        <v>0.000425</v>
      </c>
      <c r="E73" s="42">
        <v>0.001716399</v>
      </c>
      <c r="F73" s="42">
        <v>8.61E-06</v>
      </c>
      <c r="G73" s="42">
        <v>0.2815051</v>
      </c>
      <c r="H73" s="42">
        <v>2.11E-05</v>
      </c>
      <c r="I73" s="31">
        <v>0.28143324479132376</v>
      </c>
      <c r="J73" s="32">
        <v>-44.80288005884625</v>
      </c>
      <c r="K73" s="31">
        <v>0.746184204941656</v>
      </c>
      <c r="L73" s="33">
        <v>1.868285745942888</v>
      </c>
      <c r="M73" s="33">
        <v>0.7498740241662638</v>
      </c>
      <c r="N73" s="35">
        <v>2488.9974220688487</v>
      </c>
      <c r="O73" s="34">
        <v>2844.224546462379</v>
      </c>
      <c r="P73" s="35">
        <v>29.4173772519448</v>
      </c>
      <c r="Q73" s="34">
        <v>2653.623311255984</v>
      </c>
      <c r="R73" s="33">
        <v>-0.948301234939759</v>
      </c>
    </row>
    <row r="74" spans="1:18" ht="12.75">
      <c r="A74" s="40" t="s">
        <v>390</v>
      </c>
      <c r="B74" s="12">
        <v>1886</v>
      </c>
      <c r="C74" s="41">
        <v>0.02189814</v>
      </c>
      <c r="D74" s="41">
        <v>0.000464</v>
      </c>
      <c r="E74" s="42">
        <v>0.0006631587</v>
      </c>
      <c r="F74" s="42">
        <v>1.26E-05</v>
      </c>
      <c r="G74" s="42">
        <v>0.2816133</v>
      </c>
      <c r="H74" s="42">
        <v>1.66E-05</v>
      </c>
      <c r="I74" s="31">
        <v>0.2815895590387527</v>
      </c>
      <c r="J74" s="32">
        <v>-40.976475747245274</v>
      </c>
      <c r="K74" s="31">
        <v>0.5870453934608832</v>
      </c>
      <c r="L74" s="33">
        <v>0.26224215201819945</v>
      </c>
      <c r="M74" s="33">
        <v>0.5895260075017283</v>
      </c>
      <c r="N74" s="35">
        <v>2274.087306700062</v>
      </c>
      <c r="O74" s="34">
        <v>2774.259901465797</v>
      </c>
      <c r="P74" s="35">
        <v>22.586599889390527</v>
      </c>
      <c r="Q74" s="34">
        <v>2511.865305147439</v>
      </c>
      <c r="R74" s="33">
        <v>-0.9800253403614458</v>
      </c>
    </row>
    <row r="75" spans="1:18" ht="12.75">
      <c r="A75" s="40" t="s">
        <v>391</v>
      </c>
      <c r="B75" s="12">
        <v>2294</v>
      </c>
      <c r="C75" s="41">
        <v>0.05365294</v>
      </c>
      <c r="D75" s="41">
        <v>2.88E-05</v>
      </c>
      <c r="E75" s="42">
        <v>0.001358317</v>
      </c>
      <c r="F75" s="42">
        <v>9.84E-07</v>
      </c>
      <c r="G75" s="42">
        <v>0.2814694</v>
      </c>
      <c r="H75" s="42">
        <v>1.65E-05</v>
      </c>
      <c r="I75" s="31">
        <v>0.2814100259410214</v>
      </c>
      <c r="J75" s="32">
        <v>-46.06538129659388</v>
      </c>
      <c r="K75" s="31">
        <v>0.5835089754280247</v>
      </c>
      <c r="L75" s="33">
        <v>3.226661314594814</v>
      </c>
      <c r="M75" s="33">
        <v>0.5865223796108765</v>
      </c>
      <c r="N75" s="35">
        <v>2514.75842488996</v>
      </c>
      <c r="O75" s="34">
        <v>2789.967114143605</v>
      </c>
      <c r="P75" s="35">
        <v>22.76936201218632</v>
      </c>
      <c r="Q75" s="34">
        <v>2643.4569649314903</v>
      </c>
      <c r="R75" s="33">
        <v>-0.9590868373493976</v>
      </c>
    </row>
    <row r="76" spans="1:18" ht="12.75">
      <c r="A76" s="40" t="s">
        <v>392</v>
      </c>
      <c r="B76" s="12">
        <v>2249</v>
      </c>
      <c r="C76" s="41">
        <v>0.01589588</v>
      </c>
      <c r="D76" s="41">
        <v>0.000119</v>
      </c>
      <c r="E76" s="42">
        <v>0.0004570646</v>
      </c>
      <c r="F76" s="42">
        <v>3.5E-06</v>
      </c>
      <c r="G76" s="42">
        <v>0.2814765</v>
      </c>
      <c r="H76" s="42">
        <v>1.53E-05</v>
      </c>
      <c r="I76" s="31">
        <v>0.28145692121650495</v>
      </c>
      <c r="J76" s="32">
        <v>-45.81429561625661</v>
      </c>
      <c r="K76" s="31">
        <v>0.5410719590337507</v>
      </c>
      <c r="L76" s="33">
        <v>3.8603299173289862</v>
      </c>
      <c r="M76" s="33">
        <v>0.5438099516097417</v>
      </c>
      <c r="N76" s="35">
        <v>2446.800262589928</v>
      </c>
      <c r="O76" s="34">
        <v>2704.2006973517264</v>
      </c>
      <c r="P76" s="35">
        <v>20.637662934339005</v>
      </c>
      <c r="Q76" s="34">
        <v>2569.7330679694487</v>
      </c>
      <c r="R76" s="33">
        <v>-0.9862329939759036</v>
      </c>
    </row>
    <row r="77" spans="1:18" ht="12.75">
      <c r="A77" s="40" t="s">
        <v>393</v>
      </c>
      <c r="B77" s="12">
        <v>2172</v>
      </c>
      <c r="C77" s="41">
        <v>0.06517904</v>
      </c>
      <c r="D77" s="41">
        <v>0.000586</v>
      </c>
      <c r="E77" s="42">
        <v>0.001985659</v>
      </c>
      <c r="F77" s="42">
        <v>1.04E-05</v>
      </c>
      <c r="G77" s="42">
        <v>0.2815254</v>
      </c>
      <c r="H77" s="42">
        <v>2.24E-05</v>
      </c>
      <c r="I77" s="31">
        <v>0.2814433139845592</v>
      </c>
      <c r="J77" s="32">
        <v>-44.084987198168555</v>
      </c>
      <c r="K77" s="31">
        <v>0.7921576393699041</v>
      </c>
      <c r="L77" s="33">
        <v>1.606093935253572</v>
      </c>
      <c r="M77" s="33">
        <v>0.7960254760908114</v>
      </c>
      <c r="N77" s="35">
        <v>2478.4763306873215</v>
      </c>
      <c r="O77" s="34">
        <v>2848.883768354078</v>
      </c>
      <c r="P77" s="35">
        <v>31.467528775242045</v>
      </c>
      <c r="Q77" s="34">
        <v>2648.930305568438</v>
      </c>
      <c r="R77" s="33">
        <v>-0.9401909939759037</v>
      </c>
    </row>
    <row r="78" spans="1:18" ht="12.75">
      <c r="A78" s="40" t="s">
        <v>394</v>
      </c>
      <c r="B78" s="12">
        <v>2241</v>
      </c>
      <c r="C78" s="41">
        <v>0.06043457</v>
      </c>
      <c r="D78" s="41">
        <v>0.00039</v>
      </c>
      <c r="E78" s="42">
        <v>0.001537184</v>
      </c>
      <c r="F78" s="42">
        <v>9.46E-06</v>
      </c>
      <c r="G78" s="42">
        <v>0.281513</v>
      </c>
      <c r="H78" s="42">
        <v>1.88E-05</v>
      </c>
      <c r="I78" s="31">
        <v>0.2814473924606147</v>
      </c>
      <c r="J78" s="32">
        <v>-44.523503034247234</v>
      </c>
      <c r="K78" s="31">
        <v>0.6648465901859524</v>
      </c>
      <c r="L78" s="33">
        <v>3.3360014808780925</v>
      </c>
      <c r="M78" s="33">
        <v>0.6681986398460182</v>
      </c>
      <c r="N78" s="35">
        <v>2466.21120074829</v>
      </c>
      <c r="O78" s="34">
        <v>2744.5276548279276</v>
      </c>
      <c r="P78" s="35">
        <v>26.093604749648875</v>
      </c>
      <c r="Q78" s="34">
        <v>2595.784099585058</v>
      </c>
      <c r="R78" s="33">
        <v>-0.9536992771084337</v>
      </c>
    </row>
    <row r="79" spans="1:18" ht="12.75">
      <c r="A79" s="40" t="s">
        <v>395</v>
      </c>
      <c r="B79" s="12">
        <v>1922</v>
      </c>
      <c r="C79" s="41">
        <v>0.02213749</v>
      </c>
      <c r="D79" s="41">
        <v>0.000415</v>
      </c>
      <c r="E79" s="42">
        <v>0.0006613788</v>
      </c>
      <c r="F79" s="42">
        <v>9.88E-06</v>
      </c>
      <c r="G79" s="42">
        <v>0.281612</v>
      </c>
      <c r="H79" s="42">
        <v>1.61E-05</v>
      </c>
      <c r="I79" s="31">
        <v>0.28158786265778535</v>
      </c>
      <c r="J79" s="32">
        <v>-41.02244918167464</v>
      </c>
      <c r="K79" s="31">
        <v>0.5693633032977132</v>
      </c>
      <c r="L79" s="33">
        <v>1.023207283539218</v>
      </c>
      <c r="M79" s="33">
        <v>0.5718161542400679</v>
      </c>
      <c r="N79" s="35">
        <v>2275.7506448718877</v>
      </c>
      <c r="O79" s="34">
        <v>2731.7078377247453</v>
      </c>
      <c r="P79" s="35">
        <v>21.904427704014324</v>
      </c>
      <c r="Q79" s="34">
        <v>2492.5177528577024</v>
      </c>
      <c r="R79" s="33">
        <v>-0.9800789518072289</v>
      </c>
    </row>
    <row r="80" spans="1:18" ht="12.75">
      <c r="A80" s="40" t="s">
        <v>396</v>
      </c>
      <c r="B80" s="12">
        <v>2229</v>
      </c>
      <c r="C80" s="41">
        <v>0.05291467</v>
      </c>
      <c r="D80" s="41">
        <v>0.000174</v>
      </c>
      <c r="E80" s="42">
        <v>0.001372084</v>
      </c>
      <c r="F80" s="42">
        <v>5.78E-06</v>
      </c>
      <c r="G80" s="42">
        <v>0.281577</v>
      </c>
      <c r="H80" s="42">
        <v>1.18E-05</v>
      </c>
      <c r="I80" s="31">
        <v>0.28151875912766683</v>
      </c>
      <c r="J80" s="32">
        <v>-42.26019549318893</v>
      </c>
      <c r="K80" s="31">
        <v>0.4172973278826433</v>
      </c>
      <c r="L80" s="33">
        <v>5.59704817199691</v>
      </c>
      <c r="M80" s="33">
        <v>0.41938971412358583</v>
      </c>
      <c r="N80" s="35">
        <v>2366.960597611393</v>
      </c>
      <c r="O80" s="34">
        <v>2538.8341016707927</v>
      </c>
      <c r="P80" s="35">
        <v>16.333628070915438</v>
      </c>
      <c r="Q80" s="34">
        <v>2447.308193657372</v>
      </c>
      <c r="R80" s="33">
        <v>-0.9586721686746988</v>
      </c>
    </row>
    <row r="81" spans="1:18" ht="12.75">
      <c r="A81" s="40" t="s">
        <v>397</v>
      </c>
      <c r="B81" s="12">
        <v>1891</v>
      </c>
      <c r="C81" s="41">
        <v>0.02928893</v>
      </c>
      <c r="D81" s="41">
        <v>5.84E-05</v>
      </c>
      <c r="E81" s="42">
        <v>0.0008677502</v>
      </c>
      <c r="F81" s="42">
        <v>1.2E-06</v>
      </c>
      <c r="G81" s="42">
        <v>0.2816242</v>
      </c>
      <c r="H81" s="42">
        <v>1.56E-05</v>
      </c>
      <c r="I81" s="31">
        <v>0.28159305088168624</v>
      </c>
      <c r="J81" s="32">
        <v>-40.59100618165945</v>
      </c>
      <c r="K81" s="31">
        <v>0.5516812131323192</v>
      </c>
      <c r="L81" s="33">
        <v>0.4999830477148137</v>
      </c>
      <c r="M81" s="33">
        <v>0.5540187092045734</v>
      </c>
      <c r="N81" s="35">
        <v>2271.315347913828</v>
      </c>
      <c r="O81" s="34">
        <v>2756.751930183655</v>
      </c>
      <c r="P81" s="35">
        <v>21.342522537889636</v>
      </c>
      <c r="Q81" s="34">
        <v>2501.0062550073826</v>
      </c>
      <c r="R81" s="33">
        <v>-0.9738629457831325</v>
      </c>
    </row>
    <row r="82" spans="1:18" ht="12.75">
      <c r="A82" s="40" t="s">
        <v>398</v>
      </c>
      <c r="B82" s="12">
        <v>2293</v>
      </c>
      <c r="C82" s="41">
        <v>0.06301251</v>
      </c>
      <c r="D82" s="41">
        <v>0.000346</v>
      </c>
      <c r="E82" s="42">
        <v>0.001566255</v>
      </c>
      <c r="F82" s="42">
        <v>7.1E-06</v>
      </c>
      <c r="G82" s="42">
        <v>0.2815551</v>
      </c>
      <c r="H82" s="42">
        <v>2.05E-05</v>
      </c>
      <c r="I82" s="31">
        <v>0.28148666714857706</v>
      </c>
      <c r="J82" s="32">
        <v>-43.034671042395665</v>
      </c>
      <c r="K82" s="31">
        <v>0.724965696744512</v>
      </c>
      <c r="L82" s="33">
        <v>5.927648016270659</v>
      </c>
      <c r="M82" s="33">
        <v>0.7287079473150548</v>
      </c>
      <c r="N82" s="35">
        <v>2409.6187423580327</v>
      </c>
      <c r="O82" s="34">
        <v>2553.530789716045</v>
      </c>
      <c r="P82" s="35">
        <v>28.506334102200526</v>
      </c>
      <c r="Q82" s="34">
        <v>2476.5692255575877</v>
      </c>
      <c r="R82" s="33">
        <v>-0.9528236445783133</v>
      </c>
    </row>
    <row r="83" spans="1:18" ht="12.75">
      <c r="A83" s="63" t="s">
        <v>492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</row>
    <row r="84" spans="1:18" ht="12.75">
      <c r="A84" s="40" t="s">
        <v>399</v>
      </c>
      <c r="B84" s="12">
        <v>2186</v>
      </c>
      <c r="C84" s="41">
        <v>0.0254112</v>
      </c>
      <c r="D84" s="41">
        <v>0.000111</v>
      </c>
      <c r="E84" s="42">
        <v>0.0006782265</v>
      </c>
      <c r="F84" s="42">
        <v>2E-06</v>
      </c>
      <c r="G84" s="42">
        <v>0.2814785</v>
      </c>
      <c r="H84" s="42">
        <v>2.09E-05</v>
      </c>
      <c r="I84" s="31">
        <v>0.28145027807203615</v>
      </c>
      <c r="J84" s="32">
        <v>-45.743567255598364</v>
      </c>
      <c r="K84" s="31">
        <v>0.7391113688759461</v>
      </c>
      <c r="L84" s="33">
        <v>2.1769266075755134</v>
      </c>
      <c r="M84" s="33">
        <v>0.7427440546137198</v>
      </c>
      <c r="N84" s="35">
        <v>2458.1088435637444</v>
      </c>
      <c r="O84" s="34">
        <v>2808.5580154979257</v>
      </c>
      <c r="P84" s="35">
        <v>28.35265777671566</v>
      </c>
      <c r="Q84" s="34">
        <v>2624.652540431711</v>
      </c>
      <c r="R84" s="33">
        <v>-0.9795714909638554</v>
      </c>
    </row>
    <row r="85" spans="1:18" ht="12.75">
      <c r="A85" s="40" t="s">
        <v>400</v>
      </c>
      <c r="B85" s="12">
        <v>2186</v>
      </c>
      <c r="C85" s="41">
        <v>0.05364449</v>
      </c>
      <c r="D85" s="41">
        <v>6.82E-05</v>
      </c>
      <c r="E85" s="42">
        <v>0.001393107</v>
      </c>
      <c r="F85" s="42">
        <v>9.64E-07</v>
      </c>
      <c r="G85" s="42">
        <v>0.2815387</v>
      </c>
      <c r="H85" s="42">
        <v>1.87E-05</v>
      </c>
      <c r="I85" s="31">
        <v>0.2814807309212336</v>
      </c>
      <c r="J85" s="32">
        <v>-43.61464359979195</v>
      </c>
      <c r="K85" s="31">
        <v>0.6613101721519854</v>
      </c>
      <c r="L85" s="33">
        <v>3.258002781563185</v>
      </c>
      <c r="M85" s="33">
        <v>0.6645604699140328</v>
      </c>
      <c r="N85" s="35">
        <v>2421.2855029785187</v>
      </c>
      <c r="O85" s="34">
        <v>2714.1079037415025</v>
      </c>
      <c r="P85" s="35">
        <v>25.875402046956424</v>
      </c>
      <c r="Q85" s="34">
        <v>2558.103270428533</v>
      </c>
      <c r="R85" s="33">
        <v>-0.9580389457831325</v>
      </c>
    </row>
    <row r="86" spans="1:18" ht="12.75">
      <c r="A86" s="40" t="s">
        <v>401</v>
      </c>
      <c r="B86" s="12">
        <v>2186</v>
      </c>
      <c r="C86" s="41">
        <v>0.03620436</v>
      </c>
      <c r="D86" s="41">
        <v>0.000195</v>
      </c>
      <c r="E86" s="42">
        <v>0.0009410791</v>
      </c>
      <c r="F86" s="42">
        <v>5.58E-06</v>
      </c>
      <c r="G86" s="42">
        <v>0.281531</v>
      </c>
      <c r="H86" s="42">
        <v>1.77E-05</v>
      </c>
      <c r="I86" s="31">
        <v>0.28149184041751757</v>
      </c>
      <c r="J86" s="32">
        <v>-43.88694778832636</v>
      </c>
      <c r="K86" s="31">
        <v>0.6259459918245298</v>
      </c>
      <c r="L86" s="33">
        <v>3.6535435491913404</v>
      </c>
      <c r="M86" s="33">
        <v>0.629022476872354</v>
      </c>
      <c r="N86" s="35">
        <v>2403.2381304272294</v>
      </c>
      <c r="O86" s="34">
        <v>2679.555865098495</v>
      </c>
      <c r="P86" s="35">
        <v>24.203918712272298</v>
      </c>
      <c r="Q86" s="34">
        <v>2533.7580059703637</v>
      </c>
      <c r="R86" s="33">
        <v>-0.9716542439759036</v>
      </c>
    </row>
    <row r="87" spans="1:18" ht="12.75">
      <c r="A87" s="40" t="s">
        <v>402</v>
      </c>
      <c r="B87" s="12">
        <v>2186</v>
      </c>
      <c r="C87" s="41">
        <v>0.0580784</v>
      </c>
      <c r="D87" s="41">
        <v>0.000664</v>
      </c>
      <c r="E87" s="42">
        <v>0.001518119</v>
      </c>
      <c r="F87" s="42">
        <v>1.77E-05</v>
      </c>
      <c r="G87" s="42">
        <v>0.2815462</v>
      </c>
      <c r="H87" s="42">
        <v>1.79E-05</v>
      </c>
      <c r="I87" s="31">
        <v>0.28148302900172945</v>
      </c>
      <c r="J87" s="32">
        <v>-43.34941224732325</v>
      </c>
      <c r="K87" s="31">
        <v>0.6330188278902469</v>
      </c>
      <c r="L87" s="33">
        <v>3.3394696297062154</v>
      </c>
      <c r="M87" s="33">
        <v>0.636130075482022</v>
      </c>
      <c r="N87" s="35">
        <v>2418.8992210953934</v>
      </c>
      <c r="O87" s="34">
        <v>2706.985860848858</v>
      </c>
      <c r="P87" s="35">
        <v>24.853256279257494</v>
      </c>
      <c r="Q87" s="34">
        <v>2553.0851000248904</v>
      </c>
      <c r="R87" s="33">
        <v>-0.9542735240963856</v>
      </c>
    </row>
    <row r="88" spans="1:18" ht="12.75">
      <c r="A88" s="40" t="s">
        <v>403</v>
      </c>
      <c r="B88" s="12">
        <v>2186</v>
      </c>
      <c r="C88" s="41">
        <v>0.05518811</v>
      </c>
      <c r="D88" s="41">
        <v>0.00095</v>
      </c>
      <c r="E88" s="42">
        <v>0.001416742</v>
      </c>
      <c r="F88" s="42">
        <v>2E-05</v>
      </c>
      <c r="G88" s="42">
        <v>0.2814854</v>
      </c>
      <c r="H88" s="42">
        <v>2.24E-05</v>
      </c>
      <c r="I88" s="31">
        <v>0.28142644743670825</v>
      </c>
      <c r="J88" s="32">
        <v>-45.49955441132902</v>
      </c>
      <c r="K88" s="31">
        <v>0.7921576393699041</v>
      </c>
      <c r="L88" s="33">
        <v>1.3288384350240712</v>
      </c>
      <c r="M88" s="33">
        <v>0.7960510441762381</v>
      </c>
      <c r="N88" s="35">
        <v>2496.52667902049</v>
      </c>
      <c r="O88" s="34">
        <v>2882.544637427303</v>
      </c>
      <c r="P88" s="35">
        <v>30.972878093306008</v>
      </c>
      <c r="Q88" s="34">
        <v>2676.7832958944364</v>
      </c>
      <c r="R88" s="33">
        <v>-0.9573270481927711</v>
      </c>
    </row>
    <row r="89" spans="1:18" ht="12.75">
      <c r="A89" s="40" t="s">
        <v>404</v>
      </c>
      <c r="B89" s="12">
        <v>2186</v>
      </c>
      <c r="C89" s="41">
        <v>0.02980932</v>
      </c>
      <c r="D89" s="41">
        <v>6.78E-05</v>
      </c>
      <c r="E89" s="42">
        <v>0.000779515</v>
      </c>
      <c r="F89" s="42">
        <v>2.06E-06</v>
      </c>
      <c r="G89" s="42">
        <v>0.2815162</v>
      </c>
      <c r="H89" s="42">
        <v>1.81E-05</v>
      </c>
      <c r="I89" s="31">
        <v>0.28148376331966274</v>
      </c>
      <c r="J89" s="32">
        <v>-44.41033765719471</v>
      </c>
      <c r="K89" s="31">
        <v>0.6400916639559568</v>
      </c>
      <c r="L89" s="33">
        <v>3.3667611785848095</v>
      </c>
      <c r="M89" s="33">
        <v>0.6432376740916901</v>
      </c>
      <c r="N89" s="35">
        <v>2413.291248129754</v>
      </c>
      <c r="O89" s="34">
        <v>2704.6234451255486</v>
      </c>
      <c r="P89" s="35">
        <v>24.640080422571828</v>
      </c>
      <c r="Q89" s="34">
        <v>2551.4205488781886</v>
      </c>
      <c r="R89" s="33">
        <v>-0.9765206325301204</v>
      </c>
    </row>
    <row r="90" spans="1:18" ht="12.75">
      <c r="A90" s="40" t="s">
        <v>405</v>
      </c>
      <c r="B90" s="12">
        <v>2186</v>
      </c>
      <c r="C90" s="41">
        <v>0.05033481</v>
      </c>
      <c r="D90" s="41">
        <v>0.000157</v>
      </c>
      <c r="E90" s="42">
        <v>0.001295742</v>
      </c>
      <c r="F90" s="42">
        <v>2.71E-06</v>
      </c>
      <c r="G90" s="42">
        <v>0.2815666</v>
      </c>
      <c r="H90" s="42">
        <v>1.8E-05</v>
      </c>
      <c r="I90" s="31">
        <v>0.28151268241143074</v>
      </c>
      <c r="J90" s="32">
        <v>-42.62798296861159</v>
      </c>
      <c r="K90" s="31">
        <v>0.6365552459230983</v>
      </c>
      <c r="L90" s="33">
        <v>4.393652194305542</v>
      </c>
      <c r="M90" s="33">
        <v>0.6396838747857458</v>
      </c>
      <c r="N90" s="35">
        <v>2376.5596853925817</v>
      </c>
      <c r="O90" s="34">
        <v>2614.8443365901408</v>
      </c>
      <c r="P90" s="35">
        <v>24.86196320830095</v>
      </c>
      <c r="Q90" s="34">
        <v>2488.162453959512</v>
      </c>
      <c r="R90" s="33">
        <v>-0.9609716265060241</v>
      </c>
    </row>
    <row r="91" spans="1:18" ht="12.75">
      <c r="A91" s="40" t="s">
        <v>406</v>
      </c>
      <c r="B91" s="12">
        <v>2186</v>
      </c>
      <c r="C91" s="41">
        <v>0.05831719</v>
      </c>
      <c r="D91" s="41">
        <v>2.49E-05</v>
      </c>
      <c r="E91" s="42">
        <v>0.001507021</v>
      </c>
      <c r="F91" s="42">
        <v>1.45E-06</v>
      </c>
      <c r="G91" s="42">
        <v>0.281628</v>
      </c>
      <c r="H91" s="42">
        <v>1.78E-05</v>
      </c>
      <c r="I91" s="31">
        <v>0.28156529080461756</v>
      </c>
      <c r="J91" s="32">
        <v>-40.45662229640978</v>
      </c>
      <c r="K91" s="31">
        <v>0.6294824098573812</v>
      </c>
      <c r="L91" s="33">
        <v>6.2629069696051864</v>
      </c>
      <c r="M91" s="33">
        <v>0.6325762761760778</v>
      </c>
      <c r="N91" s="35">
        <v>2304.551077810368</v>
      </c>
      <c r="O91" s="34">
        <v>2451.2736256627477</v>
      </c>
      <c r="P91" s="35">
        <v>24.75975794209944</v>
      </c>
      <c r="Q91" s="34">
        <v>2372.9110137686157</v>
      </c>
      <c r="R91" s="33">
        <v>-0.9546078012048193</v>
      </c>
    </row>
    <row r="92" spans="1:18" ht="12.75">
      <c r="A92" s="40" t="s">
        <v>407</v>
      </c>
      <c r="B92" s="12">
        <v>2186</v>
      </c>
      <c r="C92" s="41">
        <v>0.02217289</v>
      </c>
      <c r="D92" s="41">
        <v>3.82E-05</v>
      </c>
      <c r="E92" s="42">
        <v>0.0005935881</v>
      </c>
      <c r="F92" s="42">
        <v>6.23E-07</v>
      </c>
      <c r="G92" s="42">
        <v>0.2815029</v>
      </c>
      <c r="H92" s="42">
        <v>1.82E-05</v>
      </c>
      <c r="I92" s="31">
        <v>0.28147819999108203</v>
      </c>
      <c r="J92" s="32">
        <v>-44.88068125557021</v>
      </c>
      <c r="K92" s="31">
        <v>0.6436280819888083</v>
      </c>
      <c r="L92" s="33">
        <v>3.1693525519305155</v>
      </c>
      <c r="M92" s="33">
        <v>0.6467914733954139</v>
      </c>
      <c r="N92" s="35">
        <v>2419.6985274252133</v>
      </c>
      <c r="O92" s="34">
        <v>2721.878742530953</v>
      </c>
      <c r="P92" s="35">
        <v>24.651420878783483</v>
      </c>
      <c r="Q92" s="34">
        <v>2563.578580506344</v>
      </c>
      <c r="R92" s="33">
        <v>-0.9821208403614458</v>
      </c>
    </row>
    <row r="93" spans="1:18" ht="12.75">
      <c r="A93" s="40" t="s">
        <v>408</v>
      </c>
      <c r="B93" s="12">
        <v>2186</v>
      </c>
      <c r="C93" s="41">
        <v>0.02375183</v>
      </c>
      <c r="D93" s="41">
        <v>2.57E-05</v>
      </c>
      <c r="E93" s="42">
        <v>0.0006388818</v>
      </c>
      <c r="F93" s="42">
        <v>8.76E-07</v>
      </c>
      <c r="G93" s="42">
        <v>0.2814597</v>
      </c>
      <c r="H93" s="42">
        <v>1.85E-05</v>
      </c>
      <c r="I93" s="31">
        <v>0.28143311525856474</v>
      </c>
      <c r="J93" s="32">
        <v>-46.408413845785425</v>
      </c>
      <c r="K93" s="31">
        <v>0.6542373360862754</v>
      </c>
      <c r="L93" s="33">
        <v>1.5670583376303782</v>
      </c>
      <c r="M93" s="33">
        <v>0.6574528713065853</v>
      </c>
      <c r="N93" s="35">
        <v>2481.071118990612</v>
      </c>
      <c r="O93" s="34">
        <v>2861.7975764733956</v>
      </c>
      <c r="P93" s="35">
        <v>25.059184822381667</v>
      </c>
      <c r="Q93" s="34">
        <v>2662.16497797487</v>
      </c>
      <c r="R93" s="33">
        <v>-0.9807565722891566</v>
      </c>
    </row>
    <row r="94" spans="1:18" ht="12.75">
      <c r="A94" s="40" t="s">
        <v>409</v>
      </c>
      <c r="B94" s="12">
        <v>2186</v>
      </c>
      <c r="C94" s="41">
        <v>0.067108</v>
      </c>
      <c r="D94" s="41">
        <v>0.000196</v>
      </c>
      <c r="E94" s="42">
        <v>0.001720684</v>
      </c>
      <c r="F94" s="42">
        <v>7.06E-06</v>
      </c>
      <c r="G94" s="42">
        <v>0.2815567</v>
      </c>
      <c r="H94" s="42">
        <v>2.19E-05</v>
      </c>
      <c r="I94" s="31">
        <v>0.28148509999631893</v>
      </c>
      <c r="J94" s="32">
        <v>-42.97808835386885</v>
      </c>
      <c r="K94" s="31">
        <v>0.7744755492056257</v>
      </c>
      <c r="L94" s="33">
        <v>3.412740788026891</v>
      </c>
      <c r="M94" s="33">
        <v>0.7782820476553987</v>
      </c>
      <c r="N94" s="35">
        <v>2417.3048071320295</v>
      </c>
      <c r="O94" s="34">
        <v>2700.5773527993056</v>
      </c>
      <c r="P94" s="35">
        <v>30.577526336485334</v>
      </c>
      <c r="Q94" s="34">
        <v>2548.5696841659123</v>
      </c>
      <c r="R94" s="33">
        <v>-0.9481721686746988</v>
      </c>
    </row>
    <row r="95" spans="1:18" ht="12.75">
      <c r="A95" s="40" t="s">
        <v>410</v>
      </c>
      <c r="B95" s="12">
        <v>2186</v>
      </c>
      <c r="C95" s="41">
        <v>0.02950058</v>
      </c>
      <c r="D95" s="41">
        <v>0.000223</v>
      </c>
      <c r="E95" s="42">
        <v>0.0007602949</v>
      </c>
      <c r="F95" s="42">
        <v>4.14E-06</v>
      </c>
      <c r="G95" s="42">
        <v>0.2814657</v>
      </c>
      <c r="H95" s="42">
        <v>1.79E-05</v>
      </c>
      <c r="I95" s="31">
        <v>0.2814340630941889</v>
      </c>
      <c r="J95" s="32">
        <v>-46.19622876381069</v>
      </c>
      <c r="K95" s="31">
        <v>0.6330188278902398</v>
      </c>
      <c r="L95" s="33">
        <v>1.6005460174106645</v>
      </c>
      <c r="M95" s="33">
        <v>0.6361300754798016</v>
      </c>
      <c r="N95" s="35">
        <v>2480.7400823593916</v>
      </c>
      <c r="O95" s="34">
        <v>2858.8689067517394</v>
      </c>
      <c r="P95" s="35">
        <v>24.32464901552885</v>
      </c>
      <c r="Q95" s="34">
        <v>2660.101445932057</v>
      </c>
      <c r="R95" s="33">
        <v>-0.9770995512048193</v>
      </c>
    </row>
    <row r="96" spans="1:18" ht="12.75">
      <c r="A96" s="40" t="s">
        <v>411</v>
      </c>
      <c r="B96" s="12">
        <v>2186</v>
      </c>
      <c r="C96" s="41">
        <v>0.05275903</v>
      </c>
      <c r="D96" s="41">
        <v>0.000228</v>
      </c>
      <c r="E96" s="42">
        <v>0.001361762</v>
      </c>
      <c r="F96" s="42">
        <v>4.31E-06</v>
      </c>
      <c r="G96" s="42">
        <v>0.2814699</v>
      </c>
      <c r="H96" s="42">
        <v>2.13E-05</v>
      </c>
      <c r="I96" s="31">
        <v>0.2814132352293549</v>
      </c>
      <c r="J96" s="32">
        <v>-46.04769920642848</v>
      </c>
      <c r="K96" s="31">
        <v>0.7532570410084816</v>
      </c>
      <c r="L96" s="33">
        <v>0.8593920821287071</v>
      </c>
      <c r="M96" s="33">
        <v>0.7569592518308355</v>
      </c>
      <c r="N96" s="35">
        <v>2514.297021385506</v>
      </c>
      <c r="O96" s="34">
        <v>2923.500200847003</v>
      </c>
      <c r="P96" s="35">
        <v>29.39798245225211</v>
      </c>
      <c r="Q96" s="34">
        <v>2705.640465012233</v>
      </c>
      <c r="R96" s="33">
        <v>-0.9589830722891566</v>
      </c>
    </row>
    <row r="97" spans="1:18" ht="12.75">
      <c r="A97" s="40" t="s">
        <v>412</v>
      </c>
      <c r="B97" s="12">
        <v>2186</v>
      </c>
      <c r="C97" s="41">
        <v>0.05654193</v>
      </c>
      <c r="D97" s="41">
        <v>0.000736</v>
      </c>
      <c r="E97" s="42">
        <v>0.001441682</v>
      </c>
      <c r="F97" s="42">
        <v>1.54E-05</v>
      </c>
      <c r="G97" s="42">
        <v>0.2814841</v>
      </c>
      <c r="H97" s="42">
        <v>2.09E-05</v>
      </c>
      <c r="I97" s="31">
        <v>0.2814241096493564</v>
      </c>
      <c r="J97" s="32">
        <v>-45.54552784575616</v>
      </c>
      <c r="K97" s="31">
        <v>0.7391113688770545</v>
      </c>
      <c r="L97" s="33">
        <v>1.2457178012570402</v>
      </c>
      <c r="M97" s="33">
        <v>0.7427440546114994</v>
      </c>
      <c r="N97" s="35">
        <v>2499.9708273044985</v>
      </c>
      <c r="O97" s="34">
        <v>2889.7952889233966</v>
      </c>
      <c r="P97" s="35">
        <v>28.915888109949265</v>
      </c>
      <c r="Q97" s="34">
        <v>2681.89208354052</v>
      </c>
      <c r="R97" s="33">
        <v>-0.956575843373494</v>
      </c>
    </row>
    <row r="98" spans="1:18" ht="12.75">
      <c r="A98" s="40" t="s">
        <v>413</v>
      </c>
      <c r="B98" s="12">
        <v>2186</v>
      </c>
      <c r="C98" s="41">
        <v>0.07192195</v>
      </c>
      <c r="D98" s="41">
        <v>6.85E-05</v>
      </c>
      <c r="E98" s="42">
        <v>0.001863415</v>
      </c>
      <c r="F98" s="42">
        <v>2.36E-06</v>
      </c>
      <c r="G98" s="42">
        <v>0.2815432</v>
      </c>
      <c r="H98" s="42">
        <v>1.88E-05</v>
      </c>
      <c r="I98" s="31">
        <v>0.2814656607651031</v>
      </c>
      <c r="J98" s="32">
        <v>-43.455504788311174</v>
      </c>
      <c r="K98" s="31">
        <v>0.6648465901848439</v>
      </c>
      <c r="L98" s="33">
        <v>2.721678527186633</v>
      </c>
      <c r="M98" s="33">
        <v>0.6681142692199771</v>
      </c>
      <c r="N98" s="35">
        <v>2445.4481403598825</v>
      </c>
      <c r="O98" s="34">
        <v>2760.9409671905864</v>
      </c>
      <c r="P98" s="35">
        <v>26.336858755411413</v>
      </c>
      <c r="Q98" s="34">
        <v>2591.1017087214036</v>
      </c>
      <c r="R98" s="33">
        <v>-0.9438730421686747</v>
      </c>
    </row>
    <row r="99" spans="1:18" ht="12.75">
      <c r="A99" s="63" t="s">
        <v>493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</row>
    <row r="100" spans="1:18" ht="12.75">
      <c r="A100" s="40" t="s">
        <v>414</v>
      </c>
      <c r="B100" s="12">
        <v>2177</v>
      </c>
      <c r="C100" s="41">
        <v>0.02218708</v>
      </c>
      <c r="D100" s="41">
        <v>5.91E-05</v>
      </c>
      <c r="E100" s="42">
        <v>0.0006014049</v>
      </c>
      <c r="F100" s="42">
        <v>1.29E-06</v>
      </c>
      <c r="G100" s="42">
        <v>0.2814973</v>
      </c>
      <c r="H100" s="42">
        <v>1.95E-05</v>
      </c>
      <c r="I100" s="31">
        <v>0.2814723798608739</v>
      </c>
      <c r="J100" s="32">
        <v>-45.07872066541352</v>
      </c>
      <c r="K100" s="31">
        <v>0.6896015164170635</v>
      </c>
      <c r="L100" s="33">
        <v>2.7559580903613323</v>
      </c>
      <c r="M100" s="33">
        <v>0.6929765548480127</v>
      </c>
      <c r="N100" s="35">
        <v>2427.7720568091545</v>
      </c>
      <c r="O100" s="34">
        <v>2751.910036338271</v>
      </c>
      <c r="P100" s="35">
        <v>26.414151637408395</v>
      </c>
      <c r="Q100" s="34">
        <v>2582.079914934145</v>
      </c>
      <c r="R100" s="33">
        <v>-0.9818853945783133</v>
      </c>
    </row>
    <row r="101" spans="1:18" ht="12.75">
      <c r="A101" s="40" t="s">
        <v>415</v>
      </c>
      <c r="B101" s="12">
        <v>2177</v>
      </c>
      <c r="C101" s="41">
        <v>0.03197484</v>
      </c>
      <c r="D101" s="41">
        <v>0.000732</v>
      </c>
      <c r="E101" s="42">
        <v>0.0008511654</v>
      </c>
      <c r="F101" s="42">
        <v>2.08E-05</v>
      </c>
      <c r="G101" s="42">
        <v>0.281457</v>
      </c>
      <c r="H101" s="42">
        <v>2.05E-05</v>
      </c>
      <c r="I101" s="31">
        <v>0.28142173064953857</v>
      </c>
      <c r="J101" s="32">
        <v>-46.503897132672556</v>
      </c>
      <c r="K101" s="31">
        <v>0.724965696744519</v>
      </c>
      <c r="L101" s="33">
        <v>0.9556214631945004</v>
      </c>
      <c r="M101" s="33">
        <v>0.7285138140700198</v>
      </c>
      <c r="N101" s="35">
        <v>2498.452306686617</v>
      </c>
      <c r="O101" s="34">
        <v>2909.0791392028664</v>
      </c>
      <c r="P101" s="35">
        <v>27.916959030681483</v>
      </c>
      <c r="Q101" s="34">
        <v>2692.820800976367</v>
      </c>
      <c r="R101" s="33">
        <v>-0.9743624879518072</v>
      </c>
    </row>
    <row r="102" spans="1:18" ht="12.75">
      <c r="A102" s="40" t="s">
        <v>416</v>
      </c>
      <c r="B102" s="12">
        <v>2177</v>
      </c>
      <c r="C102" s="41">
        <v>0.04801849</v>
      </c>
      <c r="D102" s="41">
        <v>0.00046</v>
      </c>
      <c r="E102" s="42">
        <v>0.001254298</v>
      </c>
      <c r="F102" s="42">
        <v>1.08E-05</v>
      </c>
      <c r="G102" s="42">
        <v>0.2815003</v>
      </c>
      <c r="H102" s="42">
        <v>2.46E-05</v>
      </c>
      <c r="I102" s="31">
        <v>0.2814483262288093</v>
      </c>
      <c r="J102" s="32">
        <v>-44.972628124426706</v>
      </c>
      <c r="K102" s="31">
        <v>0.8699588360938648</v>
      </c>
      <c r="L102" s="33">
        <v>1.900105833203547</v>
      </c>
      <c r="M102" s="33">
        <v>0.8742165768826915</v>
      </c>
      <c r="N102" s="35">
        <v>2465.3439629976133</v>
      </c>
      <c r="O102" s="34">
        <v>2826.6274170577353</v>
      </c>
      <c r="P102" s="35">
        <v>33.88674846955246</v>
      </c>
      <c r="Q102" s="34">
        <v>2634.7255608837563</v>
      </c>
      <c r="R102" s="33">
        <v>-0.9622199397590362</v>
      </c>
    </row>
    <row r="103" spans="1:18" ht="12.75">
      <c r="A103" s="40" t="s">
        <v>417</v>
      </c>
      <c r="B103" s="12">
        <v>2177</v>
      </c>
      <c r="C103" s="41">
        <v>0.03255648</v>
      </c>
      <c r="D103" s="41">
        <v>0.000202</v>
      </c>
      <c r="E103" s="42">
        <v>0.0009404686</v>
      </c>
      <c r="F103" s="42">
        <v>5.76E-06</v>
      </c>
      <c r="G103" s="42">
        <v>0.2815222</v>
      </c>
      <c r="H103" s="42">
        <v>2.27E-05</v>
      </c>
      <c r="I103" s="31">
        <v>0.2814832302337814</v>
      </c>
      <c r="J103" s="32">
        <v>-44.19815257521997</v>
      </c>
      <c r="K103" s="31">
        <v>0.8027668934684726</v>
      </c>
      <c r="L103" s="33">
        <v>3.141004223625732</v>
      </c>
      <c r="M103" s="33">
        <v>0.8066957843611</v>
      </c>
      <c r="N103" s="35">
        <v>2415.2291589255137</v>
      </c>
      <c r="O103" s="34">
        <v>2718.255417411047</v>
      </c>
      <c r="P103" s="35">
        <v>31.035708673984118</v>
      </c>
      <c r="Q103" s="34">
        <v>2558.366969759259</v>
      </c>
      <c r="R103" s="33">
        <v>-0.9716726325301205</v>
      </c>
    </row>
    <row r="104" spans="1:18" ht="12.75">
      <c r="A104" s="40" t="s">
        <v>418</v>
      </c>
      <c r="B104" s="12">
        <v>2177</v>
      </c>
      <c r="C104" s="41">
        <v>0.03598511</v>
      </c>
      <c r="D104" s="41">
        <v>0.000511</v>
      </c>
      <c r="E104" s="42">
        <v>0.0009557194</v>
      </c>
      <c r="F104" s="42">
        <v>1.38E-05</v>
      </c>
      <c r="G104" s="42">
        <v>0.2815318</v>
      </c>
      <c r="H104" s="42">
        <v>2.19E-05</v>
      </c>
      <c r="I104" s="31">
        <v>0.2814921982933736</v>
      </c>
      <c r="J104" s="32">
        <v>-43.85865644406128</v>
      </c>
      <c r="K104" s="31">
        <v>0.7744755492056186</v>
      </c>
      <c r="L104" s="33">
        <v>3.459679906303581</v>
      </c>
      <c r="M104" s="33">
        <v>0.7782659769839384</v>
      </c>
      <c r="N104" s="35">
        <v>2403.0628584588144</v>
      </c>
      <c r="O104" s="34">
        <v>2690.4045345733207</v>
      </c>
      <c r="P104" s="35">
        <v>29.96063840103716</v>
      </c>
      <c r="Q104" s="34">
        <v>2538.743319905095</v>
      </c>
      <c r="R104" s="33">
        <v>-0.9712132710843373</v>
      </c>
    </row>
    <row r="105" spans="1:18" ht="12.75">
      <c r="A105" s="40" t="s">
        <v>419</v>
      </c>
      <c r="B105" s="12">
        <v>2177</v>
      </c>
      <c r="C105" s="41">
        <v>0.02934013</v>
      </c>
      <c r="D105" s="41">
        <v>8.39E-05</v>
      </c>
      <c r="E105" s="42">
        <v>0.0007893827</v>
      </c>
      <c r="F105" s="42">
        <v>3.08E-06</v>
      </c>
      <c r="G105" s="42">
        <v>0.2815248</v>
      </c>
      <c r="H105" s="42">
        <v>2.26E-05</v>
      </c>
      <c r="I105" s="31">
        <v>0.2814920907109541</v>
      </c>
      <c r="J105" s="32">
        <v>-44.10620570636459</v>
      </c>
      <c r="K105" s="31">
        <v>0.7992304754356212</v>
      </c>
      <c r="L105" s="33">
        <v>3.4561247638831283</v>
      </c>
      <c r="M105" s="33">
        <v>0.8031420584386773</v>
      </c>
      <c r="N105" s="35">
        <v>2402.2013906241814</v>
      </c>
      <c r="O105" s="34">
        <v>2690.7201124859976</v>
      </c>
      <c r="P105" s="35">
        <v>30.782276344724778</v>
      </c>
      <c r="Q105" s="34">
        <v>2538.9656751710363</v>
      </c>
      <c r="R105" s="33">
        <v>-0.9762234126506024</v>
      </c>
    </row>
    <row r="106" spans="1:18" ht="12.75">
      <c r="A106" s="40" t="s">
        <v>420</v>
      </c>
      <c r="B106" s="12">
        <v>2177</v>
      </c>
      <c r="C106" s="41">
        <v>0.0481178</v>
      </c>
      <c r="D106" s="41">
        <v>0.000287</v>
      </c>
      <c r="E106" s="42">
        <v>0.001264615</v>
      </c>
      <c r="F106" s="42">
        <v>6E-06</v>
      </c>
      <c r="G106" s="42">
        <v>0.2814964</v>
      </c>
      <c r="H106" s="42">
        <v>2.2E-05</v>
      </c>
      <c r="I106" s="31">
        <v>0.2814439987280101</v>
      </c>
      <c r="J106" s="32">
        <v>-45.11054842771034</v>
      </c>
      <c r="K106" s="31">
        <v>0.7780119672395927</v>
      </c>
      <c r="L106" s="33">
        <v>1.7463016902685702</v>
      </c>
      <c r="M106" s="33">
        <v>0.7818197029063612</v>
      </c>
      <c r="N106" s="35">
        <v>2471.385105917749</v>
      </c>
      <c r="O106" s="34">
        <v>2840.053655679596</v>
      </c>
      <c r="P106" s="35">
        <v>30.309210685896232</v>
      </c>
      <c r="Q106" s="34">
        <v>2644.185648993314</v>
      </c>
      <c r="R106" s="33">
        <v>-0.961909186746988</v>
      </c>
    </row>
    <row r="107" spans="1:18" ht="12.75">
      <c r="A107" s="40" t="s">
        <v>421</v>
      </c>
      <c r="B107" s="12">
        <v>2177</v>
      </c>
      <c r="C107" s="41">
        <v>0.02948808</v>
      </c>
      <c r="D107" s="41">
        <v>3.73E-05</v>
      </c>
      <c r="E107" s="42">
        <v>0.0008000506</v>
      </c>
      <c r="F107" s="42">
        <v>1.28E-06</v>
      </c>
      <c r="G107" s="42">
        <v>0.2814566</v>
      </c>
      <c r="H107" s="42">
        <v>2.08E-05</v>
      </c>
      <c r="I107" s="31">
        <v>0.2814234486700725</v>
      </c>
      <c r="J107" s="32">
        <v>-46.51804280480509</v>
      </c>
      <c r="K107" s="31">
        <v>0.735574950844196</v>
      </c>
      <c r="L107" s="33">
        <v>1.0167575727804135</v>
      </c>
      <c r="M107" s="33">
        <v>0.7391749918372881</v>
      </c>
      <c r="N107" s="35">
        <v>2495.6775817622765</v>
      </c>
      <c r="O107" s="34">
        <v>2903.7479409929697</v>
      </c>
      <c r="P107" s="35">
        <v>28.28855667462676</v>
      </c>
      <c r="Q107" s="34">
        <v>2689.0644544510624</v>
      </c>
      <c r="R107" s="33">
        <v>-0.9759020903614458</v>
      </c>
    </row>
    <row r="108" spans="1:18" ht="12.75">
      <c r="A108" s="40" t="s">
        <v>422</v>
      </c>
      <c r="B108" s="12">
        <v>2177</v>
      </c>
      <c r="C108" s="41">
        <v>0.02011277</v>
      </c>
      <c r="D108" s="41">
        <v>3.92E-05</v>
      </c>
      <c r="E108" s="42">
        <v>0.0005530922</v>
      </c>
      <c r="F108" s="42">
        <v>8.4E-07</v>
      </c>
      <c r="G108" s="42">
        <v>0.2814878</v>
      </c>
      <c r="H108" s="42">
        <v>1.95E-05</v>
      </c>
      <c r="I108" s="31">
        <v>0.2814648817720748</v>
      </c>
      <c r="J108" s="32">
        <v>-45.41468037853824</v>
      </c>
      <c r="K108" s="31">
        <v>0.689601516415955</v>
      </c>
      <c r="L108" s="33">
        <v>2.489574418134133</v>
      </c>
      <c r="M108" s="33">
        <v>0.6929765548480127</v>
      </c>
      <c r="N108" s="35">
        <v>2437.5900582801487</v>
      </c>
      <c r="O108" s="34">
        <v>2775.1820105678935</v>
      </c>
      <c r="P108" s="35">
        <v>26.37558855024372</v>
      </c>
      <c r="Q108" s="34">
        <v>2598.4772792962767</v>
      </c>
      <c r="R108" s="33">
        <v>-0.9833405963855422</v>
      </c>
    </row>
    <row r="109" spans="1:18" ht="12.75">
      <c r="A109" s="40" t="s">
        <v>423</v>
      </c>
      <c r="B109" s="12">
        <v>2177</v>
      </c>
      <c r="C109" s="41">
        <v>0.02531542</v>
      </c>
      <c r="D109" s="41">
        <v>3.14E-05</v>
      </c>
      <c r="E109" s="42">
        <v>0.0006923676</v>
      </c>
      <c r="F109" s="42">
        <v>1.09E-06</v>
      </c>
      <c r="G109" s="42">
        <v>0.2815242</v>
      </c>
      <c r="H109" s="42">
        <v>1.57E-05</v>
      </c>
      <c r="I109" s="31">
        <v>0.281495510681176</v>
      </c>
      <c r="J109" s="32">
        <v>-44.127424214562836</v>
      </c>
      <c r="K109" s="31">
        <v>0.5552176311662791</v>
      </c>
      <c r="L109" s="33">
        <v>3.577817466382527</v>
      </c>
      <c r="M109" s="33">
        <v>0.5579349698003888</v>
      </c>
      <c r="N109" s="35">
        <v>2396.972130590578</v>
      </c>
      <c r="O109" s="34">
        <v>2680.0857216469217</v>
      </c>
      <c r="P109" s="35">
        <v>21.32933044947822</v>
      </c>
      <c r="Q109" s="34">
        <v>2531.472714769951</v>
      </c>
      <c r="R109" s="33">
        <v>-0.9791455542168674</v>
      </c>
    </row>
    <row r="110" spans="1:18" ht="12.75">
      <c r="A110" s="40" t="s">
        <v>424</v>
      </c>
      <c r="B110" s="12">
        <v>2177</v>
      </c>
      <c r="C110" s="41">
        <v>0.02109668</v>
      </c>
      <c r="D110" s="41">
        <v>0.000149</v>
      </c>
      <c r="E110" s="42">
        <v>0.0005668263</v>
      </c>
      <c r="F110" s="42">
        <v>3.12E-06</v>
      </c>
      <c r="G110" s="42">
        <v>0.2815031</v>
      </c>
      <c r="H110" s="42">
        <v>2.13E-05</v>
      </c>
      <c r="I110" s="31">
        <v>0.2814796126784695</v>
      </c>
      <c r="J110" s="32">
        <v>-44.87360841950449</v>
      </c>
      <c r="K110" s="31">
        <v>0.7532570410084816</v>
      </c>
      <c r="L110" s="33">
        <v>3.0130483255685903</v>
      </c>
      <c r="M110" s="33">
        <v>0.7569436214494019</v>
      </c>
      <c r="N110" s="35">
        <v>2417.7543311752033</v>
      </c>
      <c r="O110" s="34">
        <v>2729.44873371258</v>
      </c>
      <c r="P110" s="35">
        <v>28.832053213463496</v>
      </c>
      <c r="Q110" s="34">
        <v>2566.253747391696</v>
      </c>
      <c r="R110" s="33">
        <v>-0.9829269186746988</v>
      </c>
    </row>
    <row r="111" spans="1:18" ht="12.75">
      <c r="A111" s="40" t="s">
        <v>425</v>
      </c>
      <c r="B111" s="12">
        <v>2177</v>
      </c>
      <c r="C111" s="41">
        <v>0.02472458</v>
      </c>
      <c r="D111" s="41">
        <v>0.000162</v>
      </c>
      <c r="E111" s="42">
        <v>0.0006819957</v>
      </c>
      <c r="F111" s="42">
        <v>1.61E-06</v>
      </c>
      <c r="G111" s="42">
        <v>0.2815512</v>
      </c>
      <c r="H111" s="42">
        <v>2.34E-05</v>
      </c>
      <c r="I111" s="31">
        <v>0.28152294045684134</v>
      </c>
      <c r="J111" s="32">
        <v>-43.17259134567819</v>
      </c>
      <c r="K111" s="31">
        <v>0.8275218196995837</v>
      </c>
      <c r="L111" s="33">
        <v>4.552613228341329</v>
      </c>
      <c r="M111" s="33">
        <v>0.8315718658158389</v>
      </c>
      <c r="N111" s="35">
        <v>2359.6509029728227</v>
      </c>
      <c r="O111" s="34">
        <v>2594.8453732934067</v>
      </c>
      <c r="P111" s="35">
        <v>31.806733558841643</v>
      </c>
      <c r="Q111" s="34">
        <v>2471.4126168806833</v>
      </c>
      <c r="R111" s="33">
        <v>-0.9794579608433734</v>
      </c>
    </row>
    <row r="112" spans="1:18" ht="12.75">
      <c r="A112" s="40" t="s">
        <v>426</v>
      </c>
      <c r="B112" s="12">
        <v>2177</v>
      </c>
      <c r="C112" s="41">
        <v>0.0306099</v>
      </c>
      <c r="D112" s="41">
        <v>0.000345</v>
      </c>
      <c r="E112" s="42">
        <v>0.0008114991</v>
      </c>
      <c r="F112" s="42">
        <v>9.44E-06</v>
      </c>
      <c r="G112" s="42">
        <v>0.2814752</v>
      </c>
      <c r="H112" s="42">
        <v>1.96E-05</v>
      </c>
      <c r="I112" s="31">
        <v>0.2814415742838266</v>
      </c>
      <c r="J112" s="32">
        <v>-45.860269050685964</v>
      </c>
      <c r="K112" s="31">
        <v>0.6931379344499149</v>
      </c>
      <c r="L112" s="33">
        <v>1.6608737587442413</v>
      </c>
      <c r="M112" s="33">
        <v>0.6965302807704354</v>
      </c>
      <c r="N112" s="35">
        <v>2471.1171131959813</v>
      </c>
      <c r="O112" s="34">
        <v>2847.5332739139967</v>
      </c>
      <c r="P112" s="35">
        <v>26.676471753939495</v>
      </c>
      <c r="Q112" s="34">
        <v>2649.455765927484</v>
      </c>
      <c r="R112" s="33">
        <v>-0.9755572560240964</v>
      </c>
    </row>
    <row r="113" spans="1:18" ht="12.75">
      <c r="A113" s="40" t="s">
        <v>427</v>
      </c>
      <c r="B113" s="12">
        <v>2177</v>
      </c>
      <c r="C113" s="41">
        <v>0.05381529</v>
      </c>
      <c r="D113" s="41">
        <v>0.00024</v>
      </c>
      <c r="E113" s="42">
        <v>0.001414253</v>
      </c>
      <c r="F113" s="42">
        <v>5.78E-06</v>
      </c>
      <c r="G113" s="42">
        <v>0.2815004</v>
      </c>
      <c r="H113" s="42">
        <v>2.31E-05</v>
      </c>
      <c r="I113" s="31">
        <v>0.28144179824680593</v>
      </c>
      <c r="J113" s="32">
        <v>-44.96909170639385</v>
      </c>
      <c r="K113" s="31">
        <v>0.8169125656010081</v>
      </c>
      <c r="L113" s="33">
        <v>1.6678614863763208</v>
      </c>
      <c r="M113" s="33">
        <v>0.8209106880485706</v>
      </c>
      <c r="N113" s="35">
        <v>2475.6250742903253</v>
      </c>
      <c r="O113" s="34">
        <v>2846.893144193334</v>
      </c>
      <c r="P113" s="35">
        <v>31.951388806262003</v>
      </c>
      <c r="Q113" s="34">
        <v>2649.0047324154507</v>
      </c>
      <c r="R113" s="33">
        <v>-0.9574020180722892</v>
      </c>
    </row>
    <row r="114" spans="1:18" ht="12.75">
      <c r="A114" s="40" t="s">
        <v>428</v>
      </c>
      <c r="B114" s="12">
        <v>2177</v>
      </c>
      <c r="C114" s="41">
        <v>0.05170767</v>
      </c>
      <c r="D114" s="41">
        <v>0.000117</v>
      </c>
      <c r="E114" s="42">
        <v>0.001361605</v>
      </c>
      <c r="F114" s="42">
        <v>3.04E-06</v>
      </c>
      <c r="G114" s="42">
        <v>0.2815184</v>
      </c>
      <c r="H114" s="42">
        <v>2.34E-05</v>
      </c>
      <c r="I114" s="31">
        <v>0.2814619797978454</v>
      </c>
      <c r="J114" s="32">
        <v>-44.33253646047075</v>
      </c>
      <c r="K114" s="31">
        <v>0.8275218196995837</v>
      </c>
      <c r="L114" s="33">
        <v>2.3851433363741847</v>
      </c>
      <c r="M114" s="33">
        <v>0.8315718658180593</v>
      </c>
      <c r="N114" s="35">
        <v>2447.3243391253877</v>
      </c>
      <c r="O114" s="34">
        <v>2784.2705096597606</v>
      </c>
      <c r="P114" s="35">
        <v>32.33753328334933</v>
      </c>
      <c r="Q114" s="34">
        <v>2604.8810089345025</v>
      </c>
      <c r="R114" s="33">
        <v>-0.9589878012048193</v>
      </c>
    </row>
    <row r="115" spans="1:18" ht="12.75">
      <c r="A115" s="63" t="s">
        <v>494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</row>
    <row r="116" spans="1:18" ht="12.75">
      <c r="A116" s="40" t="s">
        <v>429</v>
      </c>
      <c r="B116" s="12">
        <v>1855</v>
      </c>
      <c r="C116" s="41">
        <v>0.006047438</v>
      </c>
      <c r="D116" s="41">
        <v>3.06E-05</v>
      </c>
      <c r="E116" s="42">
        <v>0.0002011295</v>
      </c>
      <c r="F116" s="42">
        <v>1.23E-06</v>
      </c>
      <c r="G116" s="42">
        <v>0.2815974</v>
      </c>
      <c r="H116" s="42">
        <v>2.18E-05</v>
      </c>
      <c r="I116" s="31">
        <f aca="true" t="shared" si="0" ref="I116:I130">(G116-E116*(EXP(0.00001865*B116)-1))</f>
        <v>0.2815903200114796</v>
      </c>
      <c r="J116" s="32">
        <f aca="true" t="shared" si="1" ref="J116:J130">(G116/0.282772-1)*10000</f>
        <v>-41.53876621447728</v>
      </c>
      <c r="K116" s="31">
        <f aca="true" t="shared" si="2" ref="K116:K130">((G116+H116)/0.282772-1)*10000-J116</f>
        <v>0.7709391311727671</v>
      </c>
      <c r="L116" s="33">
        <f aca="true" t="shared" si="3" ref="L116:L130">SUM(((G116-E116*(EXP(0.00001867*B116)-1))/(0.282772-0.0332*(EXP(0.00001867*B116)-1))-1)*10000)</f>
        <v>-0.41670954796235726</v>
      </c>
      <c r="M116" s="33">
        <f aca="true" t="shared" si="4" ref="M116:M130">((G116+H116-E116*(EXP(0.00001867*B116)-1))/(0.282772-0.0332*(EXP(0.00001867*B116)-1))-1)*10000-L116</f>
        <v>0.7741421001383753</v>
      </c>
      <c r="N116" s="35">
        <f aca="true" t="shared" si="5" ref="N116:N130">SUM((1/0.00001867)*LN(1+(G116-0.28325)/(E116-0.0384)))</f>
        <v>2268.524816343796</v>
      </c>
      <c r="O116" s="34">
        <f aca="true" t="shared" si="6" ref="O116:O130">N116-(N116-B116)*(-0.34-R116)/(-0.34-0.1566)</f>
        <v>2813.0701181415893</v>
      </c>
      <c r="P116" s="35">
        <f aca="true" t="shared" si="7" ref="P116:P130">N116-(1/0.00001867)*LN(1+(G116+H116-0.28325)/(E116-0.0384))</f>
        <v>29.30803069969079</v>
      </c>
      <c r="Q116" s="34">
        <f aca="true" t="shared" si="8" ref="Q116:Q130">N116-(N116-B116)*(-0.5482-R116)/(-0.5482-0.1566)</f>
        <v>2530.0533777938613</v>
      </c>
      <c r="R116" s="33">
        <f aca="true" t="shared" si="9" ref="R116:R130">E116/0.0332-1</f>
        <v>-0.9939418825301205</v>
      </c>
    </row>
    <row r="117" spans="1:18" ht="12.75">
      <c r="A117" s="40" t="s">
        <v>430</v>
      </c>
      <c r="B117" s="12">
        <v>1878</v>
      </c>
      <c r="C117" s="41">
        <v>0.005512751</v>
      </c>
      <c r="D117" s="41">
        <v>2.27E-05</v>
      </c>
      <c r="E117" s="42">
        <v>0.0001804433</v>
      </c>
      <c r="F117" s="42">
        <v>6.92E-07</v>
      </c>
      <c r="G117" s="42">
        <v>0.2817041</v>
      </c>
      <c r="H117" s="42">
        <v>1.89E-05</v>
      </c>
      <c r="I117" s="31">
        <f t="shared" si="0"/>
        <v>0.2816976680464374</v>
      </c>
      <c r="J117" s="32">
        <f t="shared" si="1"/>
        <v>-37.76540817337026</v>
      </c>
      <c r="K117" s="31">
        <f t="shared" si="2"/>
        <v>0.6683830082188109</v>
      </c>
      <c r="L117" s="33">
        <f t="shared" si="3"/>
        <v>3.919782285595197</v>
      </c>
      <c r="M117" s="33">
        <f t="shared" si="4"/>
        <v>0.6711950791360444</v>
      </c>
      <c r="N117" s="35">
        <f t="shared" si="5"/>
        <v>2123.796101337091</v>
      </c>
      <c r="O117" s="34">
        <f t="shared" si="6"/>
        <v>2447.778210574237</v>
      </c>
      <c r="P117" s="35">
        <f t="shared" si="7"/>
        <v>25.46330307802964</v>
      </c>
      <c r="Q117" s="34">
        <f t="shared" si="8"/>
        <v>2279.464045645809</v>
      </c>
      <c r="R117" s="33">
        <f t="shared" si="9"/>
        <v>-0.9945649608433735</v>
      </c>
    </row>
    <row r="118" spans="1:18" ht="12.75">
      <c r="A118" s="40" t="s">
        <v>431</v>
      </c>
      <c r="B118" s="12">
        <v>1858</v>
      </c>
      <c r="C118" s="41">
        <v>0.010584</v>
      </c>
      <c r="D118" s="41">
        <v>2.17E-05</v>
      </c>
      <c r="E118" s="42">
        <v>0.0003320929</v>
      </c>
      <c r="F118" s="42">
        <v>9.93E-07</v>
      </c>
      <c r="G118" s="42">
        <v>0.2816231</v>
      </c>
      <c r="H118" s="42">
        <v>2.21E-05</v>
      </c>
      <c r="I118" s="31">
        <f t="shared" si="0"/>
        <v>0.28161139071476493</v>
      </c>
      <c r="J118" s="32">
        <f t="shared" si="1"/>
        <v>-40.629906780020875</v>
      </c>
      <c r="K118" s="31">
        <f t="shared" si="2"/>
        <v>0.7815483852724441</v>
      </c>
      <c r="L118" s="33">
        <f t="shared" si="3"/>
        <v>0.39972073945016007</v>
      </c>
      <c r="M118" s="33">
        <f t="shared" si="4"/>
        <v>0.7848007969202264</v>
      </c>
      <c r="N118" s="35">
        <f t="shared" si="5"/>
        <v>2241.4987559675374</v>
      </c>
      <c r="O118" s="34">
        <f t="shared" si="6"/>
        <v>2743.458317537116</v>
      </c>
      <c r="P118" s="35">
        <f t="shared" si="7"/>
        <v>29.828758929508695</v>
      </c>
      <c r="Q118" s="34">
        <f t="shared" si="8"/>
        <v>2481.8913173793017</v>
      </c>
      <c r="R118" s="33">
        <f t="shared" si="9"/>
        <v>-0.9899972018072289</v>
      </c>
    </row>
    <row r="119" spans="1:18" ht="12.75">
      <c r="A119" s="40" t="s">
        <v>432</v>
      </c>
      <c r="B119" s="12">
        <v>1905</v>
      </c>
      <c r="C119" s="41">
        <v>0.008336418</v>
      </c>
      <c r="D119" s="41">
        <v>0.000111</v>
      </c>
      <c r="E119" s="42">
        <v>0.0002662941</v>
      </c>
      <c r="F119" s="42">
        <v>2.98E-06</v>
      </c>
      <c r="G119" s="42">
        <v>0.2816167</v>
      </c>
      <c r="H119" s="42">
        <v>2.03E-05</v>
      </c>
      <c r="I119" s="31">
        <f t="shared" si="0"/>
        <v>0.28160706896274057</v>
      </c>
      <c r="J119" s="32">
        <f t="shared" si="1"/>
        <v>-40.85623753412704</v>
      </c>
      <c r="K119" s="31">
        <f t="shared" si="2"/>
        <v>0.7178928606776935</v>
      </c>
      <c r="L119" s="33">
        <f t="shared" si="3"/>
        <v>1.3179981890187875</v>
      </c>
      <c r="M119" s="33">
        <f t="shared" si="4"/>
        <v>0.720957622584173</v>
      </c>
      <c r="N119" s="35">
        <f t="shared" si="5"/>
        <v>2246.3315832757417</v>
      </c>
      <c r="O119" s="34">
        <f t="shared" si="6"/>
        <v>2694.4609755509273</v>
      </c>
      <c r="P119" s="35">
        <f t="shared" si="7"/>
        <v>27.348889575173416</v>
      </c>
      <c r="Q119" s="34">
        <f t="shared" si="8"/>
        <v>2461.2518735224044</v>
      </c>
      <c r="R119" s="33">
        <f t="shared" si="9"/>
        <v>-0.991979093373494</v>
      </c>
    </row>
    <row r="120" spans="1:18" ht="12.75">
      <c r="A120" s="40" t="s">
        <v>433</v>
      </c>
      <c r="B120" s="12">
        <v>1870</v>
      </c>
      <c r="C120" s="41">
        <v>0.01388067</v>
      </c>
      <c r="D120" s="41">
        <v>2.83E-05</v>
      </c>
      <c r="E120" s="42">
        <v>0.0004637067</v>
      </c>
      <c r="F120" s="42">
        <v>1.19E-06</v>
      </c>
      <c r="G120" s="42">
        <v>0.2816443</v>
      </c>
      <c r="H120" s="42">
        <v>2.21E-05</v>
      </c>
      <c r="I120" s="31">
        <f t="shared" si="0"/>
        <v>0.28162784268651875</v>
      </c>
      <c r="J120" s="32">
        <f t="shared" si="1"/>
        <v>-39.88018615704525</v>
      </c>
      <c r="K120" s="31">
        <f t="shared" si="2"/>
        <v>0.7815483852724512</v>
      </c>
      <c r="L120" s="33">
        <f t="shared" si="3"/>
        <v>1.257294793506336</v>
      </c>
      <c r="M120" s="33">
        <f t="shared" si="4"/>
        <v>0.7848222611839262</v>
      </c>
      <c r="N120" s="35">
        <f t="shared" si="5"/>
        <v>2220.405354954123</v>
      </c>
      <c r="O120" s="34">
        <f t="shared" si="6"/>
        <v>2676.2519083210327</v>
      </c>
      <c r="P120" s="35">
        <f t="shared" si="7"/>
        <v>29.94406723884049</v>
      </c>
      <c r="Q120" s="34">
        <f t="shared" si="8"/>
        <v>2438.082715198957</v>
      </c>
      <c r="R120" s="33">
        <f t="shared" si="9"/>
        <v>-0.9860329307228916</v>
      </c>
    </row>
    <row r="121" spans="1:18" ht="12.75">
      <c r="A121" s="40" t="s">
        <v>434</v>
      </c>
      <c r="B121" s="12">
        <v>1849</v>
      </c>
      <c r="C121" s="41">
        <v>0.007552925</v>
      </c>
      <c r="D121" s="41">
        <v>0.000139</v>
      </c>
      <c r="E121" s="42">
        <v>0.0002418282</v>
      </c>
      <c r="F121" s="42">
        <v>3.86E-06</v>
      </c>
      <c r="G121" s="42">
        <v>0.2816449</v>
      </c>
      <c r="H121" s="42">
        <v>2.41E-05</v>
      </c>
      <c r="I121" s="31">
        <f t="shared" si="0"/>
        <v>0.2816364153822461</v>
      </c>
      <c r="J121" s="32">
        <f t="shared" si="1"/>
        <v>-39.858967648849216</v>
      </c>
      <c r="K121" s="31">
        <f t="shared" si="2"/>
        <v>0.8522767459306877</v>
      </c>
      <c r="L121" s="33">
        <f t="shared" si="3"/>
        <v>1.0834043751306588</v>
      </c>
      <c r="M121" s="33">
        <f t="shared" si="4"/>
        <v>0.8558059427099529</v>
      </c>
      <c r="N121" s="35">
        <f t="shared" si="5"/>
        <v>2206.948607811755</v>
      </c>
      <c r="O121" s="34">
        <f t="shared" si="6"/>
        <v>2677.4254301343653</v>
      </c>
      <c r="P121" s="35">
        <f t="shared" si="7"/>
        <v>32.47298830962109</v>
      </c>
      <c r="Q121" s="34">
        <f t="shared" si="8"/>
        <v>2432.706113230315</v>
      </c>
      <c r="R121" s="33">
        <f t="shared" si="9"/>
        <v>-0.9927160180722892</v>
      </c>
    </row>
    <row r="122" spans="1:18" ht="12.75">
      <c r="A122" s="40" t="s">
        <v>435</v>
      </c>
      <c r="B122" s="12">
        <v>1864</v>
      </c>
      <c r="C122" s="41">
        <v>0.007757615</v>
      </c>
      <c r="D122" s="41">
        <v>7.35E-05</v>
      </c>
      <c r="E122" s="42">
        <v>0.000247826</v>
      </c>
      <c r="F122" s="42">
        <v>2.34E-06</v>
      </c>
      <c r="G122" s="42">
        <v>0.2816408</v>
      </c>
      <c r="H122" s="42">
        <v>2.2E-05</v>
      </c>
      <c r="I122" s="31">
        <f t="shared" si="0"/>
        <v>0.28163203317576113</v>
      </c>
      <c r="J122" s="32">
        <f t="shared" si="1"/>
        <v>-40.003960788196345</v>
      </c>
      <c r="K122" s="31">
        <f t="shared" si="2"/>
        <v>0.7780119672384771</v>
      </c>
      <c r="L122" s="33">
        <f t="shared" si="3"/>
        <v>1.2696320572347375</v>
      </c>
      <c r="M122" s="33">
        <f t="shared" si="4"/>
        <v>0.7812603449197653</v>
      </c>
      <c r="N122" s="35">
        <f t="shared" si="5"/>
        <v>2212.8118288844357</v>
      </c>
      <c r="O122" s="34">
        <f t="shared" si="6"/>
        <v>2671.1526521580363</v>
      </c>
      <c r="P122" s="35">
        <f t="shared" si="7"/>
        <v>29.64402390385112</v>
      </c>
      <c r="Q122" s="34">
        <f t="shared" si="8"/>
        <v>2432.7173766482415</v>
      </c>
      <c r="R122" s="33">
        <f t="shared" si="9"/>
        <v>-0.9925353614457831</v>
      </c>
    </row>
    <row r="123" spans="1:18" ht="12.75">
      <c r="A123" s="40" t="s">
        <v>436</v>
      </c>
      <c r="B123" s="12">
        <v>1846</v>
      </c>
      <c r="C123" s="41">
        <v>0.007055661</v>
      </c>
      <c r="D123" s="41">
        <v>3.19E-05</v>
      </c>
      <c r="E123" s="42">
        <v>0.0002350202</v>
      </c>
      <c r="F123" s="42">
        <v>9.8E-07</v>
      </c>
      <c r="G123" s="42">
        <v>0.2816381</v>
      </c>
      <c r="H123" s="42">
        <v>2.14E-05</v>
      </c>
      <c r="I123" s="31">
        <f t="shared" si="0"/>
        <v>0.2816298678533971</v>
      </c>
      <c r="J123" s="32">
        <f t="shared" si="1"/>
        <v>-40.0994440750857</v>
      </c>
      <c r="K123" s="31">
        <f t="shared" si="2"/>
        <v>0.7567934590413401</v>
      </c>
      <c r="L123" s="33">
        <f t="shared" si="3"/>
        <v>0.7825514665937838</v>
      </c>
      <c r="M123" s="33">
        <f t="shared" si="4"/>
        <v>0.7599220745224677</v>
      </c>
      <c r="N123" s="35">
        <f t="shared" si="5"/>
        <v>2215.72029886399</v>
      </c>
      <c r="O123" s="34">
        <f t="shared" si="6"/>
        <v>2701.822143826887</v>
      </c>
      <c r="P123" s="35">
        <f t="shared" si="7"/>
        <v>28.824089264257054</v>
      </c>
      <c r="Q123" s="34">
        <f t="shared" si="8"/>
        <v>2449.009756845108</v>
      </c>
      <c r="R123" s="33">
        <f t="shared" si="9"/>
        <v>-0.992921078313253</v>
      </c>
    </row>
    <row r="124" spans="1:18" ht="12.75">
      <c r="A124" s="40" t="s">
        <v>437</v>
      </c>
      <c r="B124" s="12">
        <v>1868</v>
      </c>
      <c r="C124" s="41">
        <v>0.04920268</v>
      </c>
      <c r="D124" s="41">
        <v>0.000373</v>
      </c>
      <c r="E124" s="42">
        <v>0.001304794</v>
      </c>
      <c r="F124" s="42">
        <v>1.08E-05</v>
      </c>
      <c r="G124" s="42">
        <v>0.2816533</v>
      </c>
      <c r="H124" s="42">
        <v>2.14E-05</v>
      </c>
      <c r="I124" s="31">
        <f t="shared" si="0"/>
        <v>0.2816070422355377</v>
      </c>
      <c r="J124" s="32">
        <f t="shared" si="1"/>
        <v>-39.56190853408481</v>
      </c>
      <c r="K124" s="31">
        <f t="shared" si="2"/>
        <v>0.756793459041333</v>
      </c>
      <c r="L124" s="33">
        <f t="shared" si="3"/>
        <v>0.47187809644189116</v>
      </c>
      <c r="M124" s="33">
        <f t="shared" si="4"/>
        <v>0.7599601730556849</v>
      </c>
      <c r="N124" s="35">
        <f t="shared" si="5"/>
        <v>2257.2409180198106</v>
      </c>
      <c r="O124" s="34">
        <f t="shared" si="6"/>
        <v>2743.7520722579884</v>
      </c>
      <c r="P124" s="35">
        <f t="shared" si="7"/>
        <v>29.632579651929518</v>
      </c>
      <c r="Q124" s="34">
        <f t="shared" si="8"/>
        <v>2485.05232560062</v>
      </c>
      <c r="R124" s="33">
        <f t="shared" si="9"/>
        <v>-0.9606989759036144</v>
      </c>
    </row>
    <row r="125" spans="1:18" ht="12.75">
      <c r="A125" s="40" t="s">
        <v>438</v>
      </c>
      <c r="B125" s="12">
        <v>1868</v>
      </c>
      <c r="C125" s="41">
        <v>0.007874885</v>
      </c>
      <c r="D125" s="41">
        <v>0.000161</v>
      </c>
      <c r="E125" s="42">
        <v>0.0002445245</v>
      </c>
      <c r="F125" s="42">
        <v>4.14E-06</v>
      </c>
      <c r="G125" s="42">
        <v>0.2815918</v>
      </c>
      <c r="H125" s="42">
        <v>2.21E-05</v>
      </c>
      <c r="I125" s="31">
        <f t="shared" si="0"/>
        <v>0.2815831310785256</v>
      </c>
      <c r="J125" s="32">
        <f t="shared" si="1"/>
        <v>-41.73680562431947</v>
      </c>
      <c r="K125" s="31">
        <f t="shared" si="2"/>
        <v>0.7815483852724441</v>
      </c>
      <c r="L125" s="33">
        <f t="shared" si="3"/>
        <v>-0.3758020868049883</v>
      </c>
      <c r="M125" s="33">
        <f t="shared" si="4"/>
        <v>0.7848186833903092</v>
      </c>
      <c r="N125" s="35">
        <f t="shared" si="5"/>
        <v>2278.585206775545</v>
      </c>
      <c r="O125" s="34">
        <f t="shared" si="6"/>
        <v>2818.178835527659</v>
      </c>
      <c r="P125" s="35">
        <f t="shared" si="7"/>
        <v>29.739676940916524</v>
      </c>
      <c r="Q125" s="34">
        <f t="shared" si="8"/>
        <v>2537.4932033527743</v>
      </c>
      <c r="R125" s="33">
        <f t="shared" si="9"/>
        <v>-0.9926348042168675</v>
      </c>
    </row>
    <row r="126" spans="1:18" ht="12.75">
      <c r="A126" s="40" t="s">
        <v>439</v>
      </c>
      <c r="B126" s="12">
        <v>1914</v>
      </c>
      <c r="C126" s="41">
        <v>0.01026587</v>
      </c>
      <c r="D126" s="41">
        <v>0.000228</v>
      </c>
      <c r="E126" s="42">
        <v>0.0003319331</v>
      </c>
      <c r="F126" s="42">
        <v>6.2E-06</v>
      </c>
      <c r="G126" s="42">
        <v>0.2816314</v>
      </c>
      <c r="H126" s="42">
        <v>2.04E-05</v>
      </c>
      <c r="I126" s="31">
        <f t="shared" si="0"/>
        <v>0.28161933726746113</v>
      </c>
      <c r="J126" s="32">
        <f t="shared" si="1"/>
        <v>-40.33638408329154</v>
      </c>
      <c r="K126" s="31">
        <f t="shared" si="2"/>
        <v>0.7214292787116605</v>
      </c>
      <c r="L126" s="33">
        <f t="shared" si="3"/>
        <v>1.9589701554578731</v>
      </c>
      <c r="M126" s="33">
        <f t="shared" si="4"/>
        <v>0.7245240135533848</v>
      </c>
      <c r="N126" s="35">
        <f t="shared" si="5"/>
        <v>2230.288877688428</v>
      </c>
      <c r="O126" s="34">
        <f t="shared" si="6"/>
        <v>2644.2808387005507</v>
      </c>
      <c r="P126" s="35">
        <f t="shared" si="7"/>
        <v>27.539298079702803</v>
      </c>
      <c r="Q126" s="34">
        <f t="shared" si="8"/>
        <v>2428.553723749565</v>
      </c>
      <c r="R126" s="33">
        <f t="shared" si="9"/>
        <v>-0.990002015060241</v>
      </c>
    </row>
    <row r="127" spans="1:18" ht="12.75">
      <c r="A127" s="40" t="s">
        <v>440</v>
      </c>
      <c r="B127" s="12">
        <v>1872</v>
      </c>
      <c r="C127" s="41">
        <v>0.007870448</v>
      </c>
      <c r="D127" s="41">
        <v>4.98E-05</v>
      </c>
      <c r="E127" s="42">
        <v>0.0002664246</v>
      </c>
      <c r="F127" s="42">
        <v>1.54E-06</v>
      </c>
      <c r="G127" s="42">
        <v>0.2816588</v>
      </c>
      <c r="H127" s="42">
        <v>2.05E-05</v>
      </c>
      <c r="I127" s="31">
        <f t="shared" si="0"/>
        <v>0.2816493340920322</v>
      </c>
      <c r="J127" s="32">
        <f t="shared" si="1"/>
        <v>-39.36740554227547</v>
      </c>
      <c r="K127" s="31">
        <f t="shared" si="2"/>
        <v>0.724965696744519</v>
      </c>
      <c r="L127" s="33">
        <f t="shared" si="3"/>
        <v>2.066374000104787</v>
      </c>
      <c r="M127" s="33">
        <f t="shared" si="4"/>
        <v>0.7280058688863278</v>
      </c>
      <c r="N127" s="35">
        <f t="shared" si="5"/>
        <v>2189.6047336315114</v>
      </c>
      <c r="O127" s="34">
        <f t="shared" si="6"/>
        <v>2606.580967759594</v>
      </c>
      <c r="P127" s="35">
        <f t="shared" si="7"/>
        <v>27.647774318183565</v>
      </c>
      <c r="Q127" s="34">
        <f t="shared" si="8"/>
        <v>2389.583581994061</v>
      </c>
      <c r="R127" s="33">
        <f t="shared" si="9"/>
        <v>-0.9919751626506024</v>
      </c>
    </row>
    <row r="128" spans="1:18" ht="12.75">
      <c r="A128" s="40" t="s">
        <v>441</v>
      </c>
      <c r="B128" s="12">
        <v>1875</v>
      </c>
      <c r="C128" s="41">
        <v>0.01503472</v>
      </c>
      <c r="D128" s="41">
        <v>0.000421</v>
      </c>
      <c r="E128" s="42">
        <v>0.0003894529</v>
      </c>
      <c r="F128" s="42">
        <v>9.93E-06</v>
      </c>
      <c r="G128" s="42">
        <v>0.2816101</v>
      </c>
      <c r="H128" s="42">
        <v>2.04E-05</v>
      </c>
      <c r="I128" s="31">
        <f t="shared" si="0"/>
        <v>0.28159624040482323</v>
      </c>
      <c r="J128" s="32">
        <f t="shared" si="1"/>
        <v>-41.08964112430002</v>
      </c>
      <c r="K128" s="31">
        <f t="shared" si="2"/>
        <v>0.7214292787116605</v>
      </c>
      <c r="L128" s="33">
        <f t="shared" si="3"/>
        <v>0.24910415460599467</v>
      </c>
      <c r="M128" s="33">
        <f t="shared" si="4"/>
        <v>0.7244595751298988</v>
      </c>
      <c r="N128" s="35">
        <f t="shared" si="5"/>
        <v>2262.3753457702805</v>
      </c>
      <c r="O128" s="34">
        <f t="shared" si="6"/>
        <v>2768.061246322933</v>
      </c>
      <c r="P128" s="35">
        <f t="shared" si="7"/>
        <v>27.5644610891477</v>
      </c>
      <c r="Q128" s="34">
        <f t="shared" si="8"/>
        <v>2504.248318564087</v>
      </c>
      <c r="R128" s="33">
        <f t="shared" si="9"/>
        <v>-0.9882694909638554</v>
      </c>
    </row>
    <row r="129" spans="1:18" ht="12.75">
      <c r="A129" s="40" t="s">
        <v>442</v>
      </c>
      <c r="B129" s="12">
        <v>1878</v>
      </c>
      <c r="C129" s="41">
        <v>0.01563103</v>
      </c>
      <c r="D129" s="41">
        <v>0.000243</v>
      </c>
      <c r="E129" s="42">
        <v>0.000493645</v>
      </c>
      <c r="F129" s="42">
        <v>6.84E-06</v>
      </c>
      <c r="G129" s="42">
        <v>0.2816249</v>
      </c>
      <c r="H129" s="42">
        <v>2.04E-05</v>
      </c>
      <c r="I129" s="31">
        <f t="shared" si="0"/>
        <v>0.28160730388134997</v>
      </c>
      <c r="J129" s="32">
        <f t="shared" si="1"/>
        <v>-40.56625125542834</v>
      </c>
      <c r="K129" s="31">
        <f t="shared" si="2"/>
        <v>0.721429278710545</v>
      </c>
      <c r="L129" s="33">
        <f t="shared" si="3"/>
        <v>0.7102499902456039</v>
      </c>
      <c r="M129" s="33">
        <f t="shared" si="4"/>
        <v>0.7244645298598584</v>
      </c>
      <c r="N129" s="35">
        <f t="shared" si="5"/>
        <v>2248.414996623221</v>
      </c>
      <c r="O129" s="34">
        <f t="shared" si="6"/>
        <v>2729.619712486268</v>
      </c>
      <c r="P129" s="35">
        <f t="shared" si="7"/>
        <v>27.647453222265085</v>
      </c>
      <c r="Q129" s="34">
        <f t="shared" si="8"/>
        <v>2478.0487361246887</v>
      </c>
      <c r="R129" s="33">
        <f t="shared" si="9"/>
        <v>-0.9851311746987952</v>
      </c>
    </row>
    <row r="130" spans="1:18" ht="12.75">
      <c r="A130" s="40" t="s">
        <v>443</v>
      </c>
      <c r="B130" s="12">
        <v>1868</v>
      </c>
      <c r="C130" s="41">
        <v>0.005125439</v>
      </c>
      <c r="D130" s="41">
        <v>5.79E-05</v>
      </c>
      <c r="E130" s="42">
        <v>0.000171748</v>
      </c>
      <c r="F130" s="42">
        <v>2.01E-06</v>
      </c>
      <c r="G130" s="42">
        <v>0.2816179</v>
      </c>
      <c r="H130" s="42">
        <v>1.92E-05</v>
      </c>
      <c r="I130" s="31">
        <f t="shared" si="0"/>
        <v>0.28161181116258127</v>
      </c>
      <c r="J130" s="32">
        <f t="shared" si="1"/>
        <v>-40.81380051773276</v>
      </c>
      <c r="K130" s="31">
        <f t="shared" si="2"/>
        <v>0.678992262316271</v>
      </c>
      <c r="L130" s="33">
        <f t="shared" si="3"/>
        <v>0.6427895587446386</v>
      </c>
      <c r="M130" s="33">
        <f t="shared" si="4"/>
        <v>0.6818334262947978</v>
      </c>
      <c r="N130" s="35">
        <f t="shared" si="5"/>
        <v>2239.2781063118964</v>
      </c>
      <c r="O130" s="34">
        <f t="shared" si="6"/>
        <v>2728.852974045219</v>
      </c>
      <c r="P130" s="35">
        <f t="shared" si="7"/>
        <v>25.80598247651278</v>
      </c>
      <c r="Q130" s="34">
        <f t="shared" si="8"/>
        <v>2474.5544649699996</v>
      </c>
      <c r="R130" s="33">
        <f t="shared" si="9"/>
        <v>-0.9948268674698795</v>
      </c>
    </row>
    <row r="131" spans="1:18" ht="12.75">
      <c r="A131" s="63" t="s">
        <v>495</v>
      </c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</row>
    <row r="132" spans="1:18" ht="12.75">
      <c r="A132" s="40" t="s">
        <v>444</v>
      </c>
      <c r="B132" s="12">
        <v>1880</v>
      </c>
      <c r="C132" s="41">
        <v>0.004725769</v>
      </c>
      <c r="D132" s="41">
        <v>2.81E-05</v>
      </c>
      <c r="E132" s="42">
        <v>0.000160266</v>
      </c>
      <c r="F132" s="42">
        <v>8.99E-07</v>
      </c>
      <c r="G132" s="42">
        <v>0.2816708</v>
      </c>
      <c r="H132" s="42">
        <v>1.94E-05</v>
      </c>
      <c r="I132" s="31">
        <f aca="true" t="shared" si="10" ref="I132:I146">(G132-E132*(EXP(0.00001865*B132)-1))</f>
        <v>0.2816650810810036</v>
      </c>
      <c r="J132" s="32">
        <f aca="true" t="shared" si="11" ref="J132:J146">(G132/0.282772-1)*10000</f>
        <v>-38.94303537832711</v>
      </c>
      <c r="K132" s="31">
        <f aca="true" t="shared" si="12" ref="K132:K146">((G132+H132)/0.282772-1)*10000-J132</f>
        <v>0.6860650983830965</v>
      </c>
      <c r="L132" s="33">
        <f aca="true" t="shared" si="13" ref="L132:L146">SUM(((G132-E132*(EXP(0.00001867*B132)-1))/(0.282772-0.0332*(EXP(0.00001867*B132)-1))-1)*10000)</f>
        <v>2.8081597334872477</v>
      </c>
      <c r="M132" s="33">
        <f aca="true" t="shared" si="14" ref="M132:M146">((G132+H132-E132*(EXP(0.00001867*B132)-1))/(0.282772-0.0332*(EXP(0.00001867*B132)-1))-1)*10000-L132</f>
        <v>0.6889547041266653</v>
      </c>
      <c r="N132" s="35">
        <f aca="true" t="shared" si="15" ref="N132:N146">SUM((1/0.00001867)*LN(1+(G132-0.28325)/(E132-0.0384)))</f>
        <v>2167.5091440038404</v>
      </c>
      <c r="O132" s="34">
        <f aca="true" t="shared" si="16" ref="O132:O146">N132-(N132-B132)*(-0.34-R132)/(-0.34-0.1566)</f>
        <v>2546.824780873059</v>
      </c>
      <c r="P132" s="35">
        <f aca="true" t="shared" si="17" ref="P132:P146">N132-(1/0.00001867)*LN(1+(G132+H132-0.28325)/(E132-0.0384))</f>
        <v>26.101988831285325</v>
      </c>
      <c r="Q132" s="34">
        <f aca="true" t="shared" si="18" ref="Q132:Q146">N132-(N132-B132)*(-0.5482-R132)/(-0.5482-0.1566)</f>
        <v>2349.842772675314</v>
      </c>
      <c r="R132" s="33">
        <f aca="true" t="shared" si="19" ref="R132:R146">E132/0.0332-1</f>
        <v>-0.9951727108433734</v>
      </c>
    </row>
    <row r="133" spans="1:18" ht="12.75">
      <c r="A133" s="40" t="s">
        <v>445</v>
      </c>
      <c r="B133" s="12">
        <v>1897</v>
      </c>
      <c r="C133" s="41">
        <v>0.00711092</v>
      </c>
      <c r="D133" s="41">
        <v>3.91E-05</v>
      </c>
      <c r="E133" s="42">
        <v>0.0002394854</v>
      </c>
      <c r="F133" s="42">
        <v>1.01E-06</v>
      </c>
      <c r="G133" s="42">
        <v>0.2817</v>
      </c>
      <c r="H133" s="42">
        <v>2.05E-05</v>
      </c>
      <c r="I133" s="31">
        <f t="shared" si="10"/>
        <v>0.2816913755715816</v>
      </c>
      <c r="J133" s="32">
        <f t="shared" si="11"/>
        <v>-37.9104013127185</v>
      </c>
      <c r="K133" s="31">
        <f t="shared" si="12"/>
        <v>0.7249656967434035</v>
      </c>
      <c r="L133" s="33">
        <f t="shared" si="13"/>
        <v>4.129650511532912</v>
      </c>
      <c r="M133" s="33">
        <f t="shared" si="14"/>
        <v>0.7280473684101452</v>
      </c>
      <c r="N133" s="35">
        <f t="shared" si="15"/>
        <v>2132.5480555699646</v>
      </c>
      <c r="O133" s="34">
        <f t="shared" si="16"/>
        <v>2442.1787656843853</v>
      </c>
      <c r="P133" s="35">
        <f t="shared" si="17"/>
        <v>27.657705722957417</v>
      </c>
      <c r="Q133" s="34">
        <f t="shared" si="18"/>
        <v>2281.1313493741</v>
      </c>
      <c r="R133" s="33">
        <f t="shared" si="19"/>
        <v>-0.9927865843373493</v>
      </c>
    </row>
    <row r="134" spans="1:18" ht="12.75">
      <c r="A134" s="40" t="s">
        <v>446</v>
      </c>
      <c r="B134" s="12">
        <v>1855</v>
      </c>
      <c r="C134" s="41">
        <v>0.00866501</v>
      </c>
      <c r="D134" s="41">
        <v>0.00021</v>
      </c>
      <c r="E134" s="42">
        <v>0.000277647</v>
      </c>
      <c r="F134" s="42">
        <v>5.51E-06</v>
      </c>
      <c r="G134" s="42">
        <v>0.2817459</v>
      </c>
      <c r="H134" s="42">
        <v>1.96E-05</v>
      </c>
      <c r="I134" s="31">
        <f t="shared" si="10"/>
        <v>0.28173612650793284</v>
      </c>
      <c r="J134" s="32">
        <f t="shared" si="11"/>
        <v>-36.28718543561726</v>
      </c>
      <c r="K134" s="31">
        <f t="shared" si="12"/>
        <v>0.6931379344499149</v>
      </c>
      <c r="L134" s="33">
        <f t="shared" si="13"/>
        <v>4.760935972332181</v>
      </c>
      <c r="M134" s="33">
        <f t="shared" si="14"/>
        <v>0.6960176680137486</v>
      </c>
      <c r="N134" s="35">
        <f t="shared" si="15"/>
        <v>2072.635098330955</v>
      </c>
      <c r="O134" s="34">
        <f t="shared" si="16"/>
        <v>2358.2152689418067</v>
      </c>
      <c r="P134" s="35">
        <f t="shared" si="17"/>
        <v>26.499274304918572</v>
      </c>
      <c r="Q134" s="34">
        <f t="shared" si="18"/>
        <v>2209.563993411608</v>
      </c>
      <c r="R134" s="33">
        <f t="shared" si="19"/>
        <v>-0.9916371385542169</v>
      </c>
    </row>
    <row r="135" spans="1:18" ht="12.75">
      <c r="A135" s="40" t="s">
        <v>447</v>
      </c>
      <c r="B135" s="12">
        <v>1864</v>
      </c>
      <c r="C135" s="41">
        <v>0.004204757</v>
      </c>
      <c r="D135" s="41">
        <v>3.83E-05</v>
      </c>
      <c r="E135" s="42">
        <v>0.0001506983</v>
      </c>
      <c r="F135" s="42">
        <v>1.12E-06</v>
      </c>
      <c r="G135" s="42">
        <v>0.2817133</v>
      </c>
      <c r="H135" s="42">
        <v>1.78E-05</v>
      </c>
      <c r="I135" s="31">
        <f t="shared" si="10"/>
        <v>0.2817079690601099</v>
      </c>
      <c r="J135" s="32">
        <f t="shared" si="11"/>
        <v>-37.440057714343</v>
      </c>
      <c r="K135" s="31">
        <f t="shared" si="12"/>
        <v>0.6294824098573812</v>
      </c>
      <c r="L135" s="33">
        <f t="shared" si="13"/>
        <v>3.9663877029494365</v>
      </c>
      <c r="M135" s="33">
        <f t="shared" si="14"/>
        <v>0.6321106427065182</v>
      </c>
      <c r="N135" s="35">
        <f t="shared" si="15"/>
        <v>2109.79273950909</v>
      </c>
      <c r="O135" s="34">
        <f t="shared" si="16"/>
        <v>2434.2138609740164</v>
      </c>
      <c r="P135" s="35">
        <f t="shared" si="17"/>
        <v>23.968593827216864</v>
      </c>
      <c r="Q135" s="34">
        <f t="shared" si="18"/>
        <v>2265.771003631806</v>
      </c>
      <c r="R135" s="33">
        <f t="shared" si="19"/>
        <v>-0.9954608945783132</v>
      </c>
    </row>
    <row r="136" spans="1:18" ht="12.75">
      <c r="A136" s="40" t="s">
        <v>448</v>
      </c>
      <c r="B136" s="12">
        <v>1858</v>
      </c>
      <c r="C136" s="41">
        <v>0.006864108</v>
      </c>
      <c r="D136" s="41">
        <v>3.25E-05</v>
      </c>
      <c r="E136" s="42">
        <v>0.0002313665</v>
      </c>
      <c r="F136" s="42">
        <v>8.78E-07</v>
      </c>
      <c r="G136" s="42">
        <v>0.2817711</v>
      </c>
      <c r="H136" s="42">
        <v>2.27E-05</v>
      </c>
      <c r="I136" s="31">
        <f t="shared" si="10"/>
        <v>0.2817629422334764</v>
      </c>
      <c r="J136" s="32">
        <f t="shared" si="11"/>
        <v>-35.39600809132515</v>
      </c>
      <c r="K136" s="31">
        <f t="shared" si="12"/>
        <v>0.8027668934684797</v>
      </c>
      <c r="L136" s="33">
        <f t="shared" si="13"/>
        <v>5.781657110188743</v>
      </c>
      <c r="M136" s="33">
        <f t="shared" si="14"/>
        <v>0.8061076058862859</v>
      </c>
      <c r="N136" s="35">
        <f t="shared" si="15"/>
        <v>2036.136774870898</v>
      </c>
      <c r="O136" s="34">
        <f t="shared" si="16"/>
        <v>2270.3873977115127</v>
      </c>
      <c r="P136" s="35">
        <f t="shared" si="17"/>
        <v>30.675363710592592</v>
      </c>
      <c r="Q136" s="34">
        <f t="shared" si="18"/>
        <v>2148.566943393214</v>
      </c>
      <c r="R136" s="33">
        <f t="shared" si="19"/>
        <v>-0.9930311295180723</v>
      </c>
    </row>
    <row r="137" spans="1:18" ht="12.75">
      <c r="A137" s="40" t="s">
        <v>449</v>
      </c>
      <c r="B137" s="12">
        <v>1883</v>
      </c>
      <c r="C137" s="41">
        <v>0.003372093</v>
      </c>
      <c r="D137" s="41">
        <v>2.33E-05</v>
      </c>
      <c r="E137" s="42">
        <v>0.0001170568</v>
      </c>
      <c r="F137" s="42">
        <v>7.23E-07</v>
      </c>
      <c r="G137" s="42">
        <v>0.2817826</v>
      </c>
      <c r="H137" s="42">
        <v>2.17E-05</v>
      </c>
      <c r="I137" s="31">
        <f t="shared" si="10"/>
        <v>0.28177841617138216</v>
      </c>
      <c r="J137" s="32">
        <f t="shared" si="11"/>
        <v>-34.989320017542184</v>
      </c>
      <c r="K137" s="31">
        <f t="shared" si="12"/>
        <v>0.7674027131410242</v>
      </c>
      <c r="L137" s="33">
        <f t="shared" si="13"/>
        <v>6.901548897155774</v>
      </c>
      <c r="M137" s="33">
        <f t="shared" si="14"/>
        <v>0.7706401720919409</v>
      </c>
      <c r="N137" s="35">
        <f t="shared" si="15"/>
        <v>2014.6773055040646</v>
      </c>
      <c r="O137" s="34">
        <f t="shared" si="16"/>
        <v>2188.7464815754547</v>
      </c>
      <c r="P137" s="35">
        <f t="shared" si="17"/>
        <v>29.247793141423017</v>
      </c>
      <c r="Q137" s="34">
        <f t="shared" si="18"/>
        <v>2098.4280686015477</v>
      </c>
      <c r="R137" s="33">
        <f t="shared" si="19"/>
        <v>-0.9964741927710843</v>
      </c>
    </row>
    <row r="138" spans="1:18" ht="12.75">
      <c r="A138" s="40" t="s">
        <v>450</v>
      </c>
      <c r="B138" s="12">
        <v>1852</v>
      </c>
      <c r="C138" s="41">
        <v>0.003922223</v>
      </c>
      <c r="D138" s="41">
        <v>9.11E-06</v>
      </c>
      <c r="E138" s="42">
        <v>0.0001385345</v>
      </c>
      <c r="F138" s="42">
        <v>4.52E-07</v>
      </c>
      <c r="G138" s="42">
        <v>0.2816762</v>
      </c>
      <c r="H138" s="42">
        <v>1.97E-05</v>
      </c>
      <c r="I138" s="31">
        <f t="shared" si="10"/>
        <v>0.28167133145072215</v>
      </c>
      <c r="J138" s="32">
        <f t="shared" si="11"/>
        <v>-38.75206880455062</v>
      </c>
      <c r="K138" s="31">
        <f t="shared" si="12"/>
        <v>0.6966743524827734</v>
      </c>
      <c r="L138" s="33">
        <f t="shared" si="13"/>
        <v>2.3918064231032155</v>
      </c>
      <c r="M138" s="33">
        <f t="shared" si="14"/>
        <v>0.6995639964046951</v>
      </c>
      <c r="N138" s="35">
        <f t="shared" si="15"/>
        <v>2159.0423574305746</v>
      </c>
      <c r="O138" s="34">
        <f t="shared" si="16"/>
        <v>2564.5331997701273</v>
      </c>
      <c r="P138" s="35">
        <f t="shared" si="17"/>
        <v>26.494858324512734</v>
      </c>
      <c r="Q138" s="34">
        <f t="shared" si="18"/>
        <v>2354.0487897358757</v>
      </c>
      <c r="R138" s="33">
        <f t="shared" si="19"/>
        <v>-0.9958272740963855</v>
      </c>
    </row>
    <row r="139" spans="1:18" ht="12.75">
      <c r="A139" s="40" t="s">
        <v>451</v>
      </c>
      <c r="B139" s="12">
        <v>1854</v>
      </c>
      <c r="C139" s="41">
        <v>0.005323186</v>
      </c>
      <c r="D139" s="41">
        <v>0.000178</v>
      </c>
      <c r="E139" s="42">
        <v>0.000176529</v>
      </c>
      <c r="F139" s="42">
        <v>5.22E-06</v>
      </c>
      <c r="G139" s="42">
        <v>0.2817345</v>
      </c>
      <c r="H139" s="42">
        <v>2.08E-05</v>
      </c>
      <c r="I139" s="31">
        <f t="shared" si="10"/>
        <v>0.2817282893853516</v>
      </c>
      <c r="J139" s="32">
        <f t="shared" si="11"/>
        <v>-36.690337091367375</v>
      </c>
      <c r="K139" s="31">
        <f t="shared" si="12"/>
        <v>0.7355749508430875</v>
      </c>
      <c r="L139" s="33">
        <f t="shared" si="13"/>
        <v>4.459972165125059</v>
      </c>
      <c r="M139" s="33">
        <f t="shared" si="14"/>
        <v>0.7386293115252407</v>
      </c>
      <c r="N139" s="35">
        <f t="shared" si="15"/>
        <v>2082.6241278434163</v>
      </c>
      <c r="O139" s="34">
        <f t="shared" si="16"/>
        <v>2384.0262587577827</v>
      </c>
      <c r="P139" s="35">
        <f t="shared" si="17"/>
        <v>28.042458302042178</v>
      </c>
      <c r="Q139" s="34">
        <f t="shared" si="18"/>
        <v>2227.4549377115704</v>
      </c>
      <c r="R139" s="33">
        <f t="shared" si="19"/>
        <v>-0.9946828614457831</v>
      </c>
    </row>
    <row r="140" spans="1:18" ht="12.75">
      <c r="A140" s="40" t="s">
        <v>452</v>
      </c>
      <c r="B140" s="12">
        <v>1878</v>
      </c>
      <c r="C140" s="41">
        <v>0.003314684</v>
      </c>
      <c r="D140" s="41">
        <v>1.41E-05</v>
      </c>
      <c r="E140" s="42">
        <v>0.0001169417</v>
      </c>
      <c r="F140" s="42">
        <v>6.14E-07</v>
      </c>
      <c r="G140" s="42">
        <v>0.2817621</v>
      </c>
      <c r="H140" s="42">
        <v>1.86E-05</v>
      </c>
      <c r="I140" s="31">
        <f t="shared" si="10"/>
        <v>0.28175793157931645</v>
      </c>
      <c r="J140" s="32">
        <f t="shared" si="11"/>
        <v>-35.71428571428559</v>
      </c>
      <c r="K140" s="31">
        <f t="shared" si="12"/>
        <v>0.6577737541191269</v>
      </c>
      <c r="L140" s="33">
        <f t="shared" si="13"/>
        <v>6.060006872661283</v>
      </c>
      <c r="M140" s="33">
        <f t="shared" si="14"/>
        <v>0.6605411889881729</v>
      </c>
      <c r="N140" s="35">
        <f t="shared" si="15"/>
        <v>2042.2870216200486</v>
      </c>
      <c r="O140" s="34">
        <f t="shared" si="16"/>
        <v>2259.4653531990216</v>
      </c>
      <c r="P140" s="35">
        <f t="shared" si="17"/>
        <v>25.05556182220971</v>
      </c>
      <c r="Q140" s="34">
        <f t="shared" si="18"/>
        <v>2146.7793620865978</v>
      </c>
      <c r="R140" s="33">
        <f t="shared" si="19"/>
        <v>-0.9964776596385542</v>
      </c>
    </row>
    <row r="141" spans="1:18" ht="12.75">
      <c r="A141" s="40" t="s">
        <v>453</v>
      </c>
      <c r="B141" s="12">
        <v>1857</v>
      </c>
      <c r="C141" s="41">
        <v>0.005589399</v>
      </c>
      <c r="D141" s="41">
        <v>3.89E-05</v>
      </c>
      <c r="E141" s="42">
        <v>0.0001956461</v>
      </c>
      <c r="F141" s="42">
        <v>1.2E-06</v>
      </c>
      <c r="G141" s="42">
        <v>0.2816658</v>
      </c>
      <c r="H141" s="42">
        <v>1.85E-05</v>
      </c>
      <c r="I141" s="31">
        <f t="shared" si="10"/>
        <v>0.2816589054788091</v>
      </c>
      <c r="J141" s="32">
        <f t="shared" si="11"/>
        <v>-39.11985627997105</v>
      </c>
      <c r="K141" s="31">
        <f t="shared" si="12"/>
        <v>0.6542373360862683</v>
      </c>
      <c r="L141" s="33">
        <f t="shared" si="13"/>
        <v>2.0644276905557035</v>
      </c>
      <c r="M141" s="33">
        <f t="shared" si="14"/>
        <v>0.6569584460303091</v>
      </c>
      <c r="N141" s="35">
        <f t="shared" si="15"/>
        <v>2176.2075478610905</v>
      </c>
      <c r="O141" s="34">
        <f t="shared" si="16"/>
        <v>2596.6584256919446</v>
      </c>
      <c r="P141" s="35">
        <f t="shared" si="17"/>
        <v>24.9097999169976</v>
      </c>
      <c r="Q141" s="34">
        <f t="shared" si="18"/>
        <v>2378.161143868643</v>
      </c>
      <c r="R141" s="33">
        <f t="shared" si="19"/>
        <v>-0.9941070451807229</v>
      </c>
    </row>
    <row r="142" spans="1:18" ht="12.75">
      <c r="A142" s="40" t="s">
        <v>454</v>
      </c>
      <c r="B142" s="12">
        <v>1860</v>
      </c>
      <c r="C142" s="41">
        <v>0.004693388</v>
      </c>
      <c r="D142" s="41">
        <v>5.1E-05</v>
      </c>
      <c r="E142" s="42">
        <v>0.0001674071</v>
      </c>
      <c r="F142" s="42">
        <v>1.71E-06</v>
      </c>
      <c r="G142" s="42">
        <v>0.2817864</v>
      </c>
      <c r="H142" s="42">
        <v>2.31E-05</v>
      </c>
      <c r="I142" s="31">
        <f t="shared" si="10"/>
        <v>0.28178049091756224</v>
      </c>
      <c r="J142" s="32">
        <f t="shared" si="11"/>
        <v>-34.8549361322914</v>
      </c>
      <c r="K142" s="31">
        <f t="shared" si="12"/>
        <v>0.8169125656010081</v>
      </c>
      <c r="L142" s="33">
        <f t="shared" si="13"/>
        <v>6.450528812764755</v>
      </c>
      <c r="M142" s="33">
        <f t="shared" si="14"/>
        <v>0.820315884013656</v>
      </c>
      <c r="N142" s="35">
        <f t="shared" si="15"/>
        <v>2012.1541115294553</v>
      </c>
      <c r="O142" s="34">
        <f t="shared" si="16"/>
        <v>2212.8276805499513</v>
      </c>
      <c r="P142" s="35">
        <f t="shared" si="17"/>
        <v>31.177780668563855</v>
      </c>
      <c r="Q142" s="34">
        <f t="shared" si="18"/>
        <v>2108.6013424533285</v>
      </c>
      <c r="R142" s="33">
        <f t="shared" si="19"/>
        <v>-0.9949576174698795</v>
      </c>
    </row>
    <row r="143" spans="1:18" ht="12.75">
      <c r="A143" s="40" t="s">
        <v>455</v>
      </c>
      <c r="B143" s="12">
        <v>1859</v>
      </c>
      <c r="C143" s="41">
        <v>0.006266533</v>
      </c>
      <c r="D143" s="41">
        <v>4E-05</v>
      </c>
      <c r="E143" s="42">
        <v>0.0002185503</v>
      </c>
      <c r="F143" s="42">
        <v>1.68E-06</v>
      </c>
      <c r="G143" s="42">
        <v>0.281711</v>
      </c>
      <c r="H143" s="42">
        <v>2.1E-05</v>
      </c>
      <c r="I143" s="31">
        <f t="shared" si="10"/>
        <v>0.2817032899009916</v>
      </c>
      <c r="J143" s="32">
        <f t="shared" si="11"/>
        <v>-37.52139532909982</v>
      </c>
      <c r="K143" s="31">
        <f t="shared" si="12"/>
        <v>0.7426477869088046</v>
      </c>
      <c r="L143" s="33">
        <f t="shared" si="13"/>
        <v>3.6861367591201066</v>
      </c>
      <c r="M143" s="33">
        <f t="shared" si="14"/>
        <v>0.7457400132571124</v>
      </c>
      <c r="N143" s="35">
        <f t="shared" si="15"/>
        <v>2116.570602408039</v>
      </c>
      <c r="O143" s="34">
        <f t="shared" si="16"/>
        <v>2455.477270615555</v>
      </c>
      <c r="P143" s="35">
        <f t="shared" si="17"/>
        <v>28.3253738098756</v>
      </c>
      <c r="Q143" s="34">
        <f t="shared" si="18"/>
        <v>2279.2761245568736</v>
      </c>
      <c r="R143" s="33">
        <f t="shared" si="19"/>
        <v>-0.9934171596385543</v>
      </c>
    </row>
    <row r="144" spans="1:18" ht="12.75">
      <c r="A144" s="40" t="s">
        <v>456</v>
      </c>
      <c r="B144" s="12">
        <v>1879</v>
      </c>
      <c r="C144" s="41">
        <v>0.004030372</v>
      </c>
      <c r="D144" s="41">
        <v>5.96E-05</v>
      </c>
      <c r="E144" s="42">
        <v>0.0001411791</v>
      </c>
      <c r="F144" s="42">
        <v>1.95E-06</v>
      </c>
      <c r="G144" s="42">
        <v>0.2816898</v>
      </c>
      <c r="H144" s="42">
        <v>1.87E-05</v>
      </c>
      <c r="I144" s="31">
        <f t="shared" si="10"/>
        <v>0.28168476490332134</v>
      </c>
      <c r="J144" s="32">
        <f t="shared" si="11"/>
        <v>-38.27111595207544</v>
      </c>
      <c r="K144" s="31">
        <f t="shared" si="12"/>
        <v>0.6613101721519854</v>
      </c>
      <c r="L144" s="33">
        <f t="shared" si="13"/>
        <v>3.484413676049236</v>
      </c>
      <c r="M144" s="33">
        <f t="shared" si="14"/>
        <v>0.6640939997204498</v>
      </c>
      <c r="N144" s="35">
        <f t="shared" si="15"/>
        <v>2140.897950543762</v>
      </c>
      <c r="O144" s="34">
        <f t="shared" si="16"/>
        <v>2486.7275056974395</v>
      </c>
      <c r="P144" s="35">
        <f t="shared" si="17"/>
        <v>25.159888330922968</v>
      </c>
      <c r="Q144" s="34">
        <f t="shared" si="18"/>
        <v>2307.2030069939674</v>
      </c>
      <c r="R144" s="33">
        <f t="shared" si="19"/>
        <v>-0.9957476174698795</v>
      </c>
    </row>
    <row r="145" spans="1:18" ht="12.75">
      <c r="A145" s="40" t="s">
        <v>457</v>
      </c>
      <c r="B145" s="12">
        <v>1891</v>
      </c>
      <c r="C145" s="41">
        <v>0.006442626</v>
      </c>
      <c r="D145" s="41">
        <v>6.25E-05</v>
      </c>
      <c r="E145" s="42">
        <v>0.0002308928</v>
      </c>
      <c r="F145" s="42">
        <v>1.6E-06</v>
      </c>
      <c r="G145" s="42">
        <v>0.2817933</v>
      </c>
      <c r="H145" s="42">
        <v>2.56E-05</v>
      </c>
      <c r="I145" s="31">
        <f t="shared" si="10"/>
        <v>0.28178501177702414</v>
      </c>
      <c r="J145" s="32">
        <f t="shared" si="11"/>
        <v>-34.61092328801985</v>
      </c>
      <c r="K145" s="31">
        <f t="shared" si="12"/>
        <v>0.9053230164235444</v>
      </c>
      <c r="L145" s="33">
        <f t="shared" si="13"/>
        <v>7.318172200505568</v>
      </c>
      <c r="M145" s="33">
        <f t="shared" si="14"/>
        <v>0.9091589074139428</v>
      </c>
      <c r="N145" s="35">
        <f t="shared" si="15"/>
        <v>2006.1128324170083</v>
      </c>
      <c r="O145" s="34">
        <f t="shared" si="16"/>
        <v>2157.4900080382686</v>
      </c>
      <c r="P145" s="35">
        <f t="shared" si="17"/>
        <v>34.61448301546852</v>
      </c>
      <c r="Q145" s="34">
        <f t="shared" si="18"/>
        <v>2078.76807320063</v>
      </c>
      <c r="R145" s="33">
        <f t="shared" si="19"/>
        <v>-0.9930453975903615</v>
      </c>
    </row>
    <row r="146" spans="1:18" ht="12.75">
      <c r="A146" s="43" t="s">
        <v>458</v>
      </c>
      <c r="B146" s="44">
        <v>1839</v>
      </c>
      <c r="C146" s="45">
        <v>0.003620882</v>
      </c>
      <c r="D146" s="45">
        <v>5.06E-05</v>
      </c>
      <c r="E146" s="46">
        <v>0.0001239581</v>
      </c>
      <c r="F146" s="46">
        <v>1.68E-06</v>
      </c>
      <c r="G146" s="46">
        <v>0.2817424</v>
      </c>
      <c r="H146" s="46">
        <v>1.96E-05</v>
      </c>
      <c r="I146" s="47">
        <f t="shared" si="10"/>
        <v>0.2817380748184976</v>
      </c>
      <c r="J146" s="48">
        <f t="shared" si="11"/>
        <v>-36.41096006676836</v>
      </c>
      <c r="K146" s="47">
        <f t="shared" si="12"/>
        <v>0.6931379344488064</v>
      </c>
      <c r="L146" s="49">
        <f t="shared" si="13"/>
        <v>4.465633164258964</v>
      </c>
      <c r="M146" s="49">
        <f t="shared" si="14"/>
        <v>0.6959922964622223</v>
      </c>
      <c r="N146" s="50">
        <f t="shared" si="15"/>
        <v>2069.1835923298163</v>
      </c>
      <c r="O146" s="51">
        <f t="shared" si="16"/>
        <v>2373.3755770047965</v>
      </c>
      <c r="P146" s="50">
        <f t="shared" si="17"/>
        <v>26.394547385200212</v>
      </c>
      <c r="Q146" s="51">
        <f t="shared" si="18"/>
        <v>2215.519454512744</v>
      </c>
      <c r="R146" s="49">
        <f t="shared" si="19"/>
        <v>-0.9962663222891567</v>
      </c>
    </row>
  </sheetData>
  <sheetProtection/>
  <mergeCells count="10">
    <mergeCell ref="A1:R1"/>
    <mergeCell ref="A3:R3"/>
    <mergeCell ref="A19:R19"/>
    <mergeCell ref="A35:R35"/>
    <mergeCell ref="A115:R115"/>
    <mergeCell ref="A131:R131"/>
    <mergeCell ref="A50:R50"/>
    <mergeCell ref="A65:R65"/>
    <mergeCell ref="A83:R83"/>
    <mergeCell ref="A99:R9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eXtyles Citation Match Check</cp:lastModifiedBy>
  <dcterms:created xsi:type="dcterms:W3CDTF">2020-06-30T03:59:46Z</dcterms:created>
  <dcterms:modified xsi:type="dcterms:W3CDTF">2020-10-21T13:11:14Z</dcterms:modified>
  <cp:category/>
  <cp:version/>
  <cp:contentType/>
  <cp:contentStatus/>
</cp:coreProperties>
</file>