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grossman\Dropbox\CARIBBEAN_TURNOVER\PLIO-PLEISTOCENE_PAPER-1\WORKING-DRAFT\TABLES\"/>
    </mc:Choice>
  </mc:AlternateContent>
  <bookViews>
    <workbookView xWindow="2970" yWindow="0" windowWidth="5160" windowHeight="1950" activeTab="3"/>
  </bookViews>
  <sheets>
    <sheet name="cat" sheetId="3" r:id="rId1"/>
    <sheet name="pivot" sheetId="2" r:id="rId2"/>
    <sheet name="pivot 2" sheetId="4" r:id="rId3"/>
    <sheet name="Table 1" sheetId="1" r:id="rId4"/>
  </sheets>
  <definedNames>
    <definedName name="_xlnm._FilterDatabase" localSheetId="3" hidden="1">'Table 1'!$A$1:$AQ$111</definedName>
    <definedName name="Slicer_Paleo_depth_category__m">#N/A</definedName>
  </definedNames>
  <calcPr calcId="162913"/>
  <pivotCaches>
    <pivotCache cacheId="0" r:id="rId5"/>
    <pivotCache cacheId="1"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75" i="1" l="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7" i="1"/>
  <c r="AB6" i="1"/>
  <c r="AB5" i="1"/>
  <c r="AB4" i="1"/>
  <c r="AB3" i="1"/>
  <c r="AB2" i="1"/>
  <c r="S72" i="1" l="1"/>
  <c r="S71" i="1"/>
  <c r="S70" i="1"/>
  <c r="S69" i="1"/>
  <c r="S68" i="1"/>
  <c r="S67" i="1"/>
  <c r="S66" i="1"/>
  <c r="S65" i="1"/>
  <c r="S64" i="1"/>
  <c r="S63" i="1"/>
  <c r="S62" i="1"/>
  <c r="S59" i="1"/>
  <c r="S58" i="1"/>
  <c r="S57" i="1"/>
  <c r="S56" i="1"/>
  <c r="S55" i="1"/>
  <c r="S54" i="1"/>
  <c r="S53" i="1"/>
  <c r="S52" i="1"/>
  <c r="S51" i="1"/>
  <c r="S50" i="1"/>
  <c r="S49" i="1"/>
  <c r="S48" i="1"/>
  <c r="S47" i="1"/>
  <c r="S46" i="1"/>
  <c r="S45" i="1"/>
  <c r="S44" i="1"/>
  <c r="S43" i="1"/>
  <c r="S42" i="1"/>
  <c r="S41" i="1"/>
  <c r="S40" i="1"/>
  <c r="S39" i="1"/>
  <c r="S38" i="1"/>
  <c r="S37" i="1"/>
  <c r="S36" i="1"/>
  <c r="S34" i="1"/>
  <c r="S33" i="1"/>
  <c r="S32" i="1"/>
  <c r="S29" i="1"/>
  <c r="S28" i="1"/>
  <c r="S27" i="1"/>
  <c r="S26" i="1"/>
  <c r="S25" i="1"/>
  <c r="S24" i="1"/>
  <c r="S23" i="1"/>
  <c r="S22" i="1"/>
  <c r="S21" i="1"/>
  <c r="S20" i="1"/>
  <c r="S19" i="1"/>
  <c r="S18" i="1"/>
  <c r="S17" i="1"/>
  <c r="S16" i="1"/>
  <c r="S15" i="1"/>
  <c r="S14" i="1"/>
  <c r="S13" i="1"/>
  <c r="S12" i="1"/>
  <c r="S5" i="1"/>
  <c r="S4" i="1"/>
  <c r="S3" i="1"/>
  <c r="S2" i="1"/>
  <c r="S35" i="1"/>
  <c r="O2" i="1"/>
  <c r="O34" i="1"/>
  <c r="O33" i="1"/>
  <c r="O32" i="1"/>
  <c r="O31" i="1"/>
  <c r="O30" i="1"/>
  <c r="O44" i="1"/>
  <c r="O43" i="1"/>
  <c r="O42" i="1"/>
  <c r="O41" i="1"/>
  <c r="O40" i="1"/>
  <c r="O70" i="1"/>
  <c r="O69" i="1"/>
  <c r="O68" i="1"/>
  <c r="O67" i="1"/>
  <c r="O66" i="1"/>
  <c r="O65" i="1"/>
  <c r="O64" i="1"/>
  <c r="O63" i="1"/>
  <c r="O62" i="1"/>
  <c r="O57" i="1"/>
  <c r="O56" i="1"/>
  <c r="O55" i="1"/>
  <c r="O54" i="1"/>
  <c r="O11" i="1"/>
  <c r="O10" i="1"/>
  <c r="O9" i="1"/>
  <c r="O53" i="1"/>
  <c r="O52" i="1"/>
  <c r="O51" i="1"/>
  <c r="O50" i="1"/>
  <c r="O61" i="1"/>
  <c r="O60" i="1"/>
  <c r="O39" i="1"/>
  <c r="O38" i="1"/>
  <c r="O59" i="1"/>
  <c r="O58" i="1"/>
  <c r="O49" i="1"/>
  <c r="O48" i="1"/>
  <c r="O47" i="1"/>
  <c r="O8" i="1"/>
  <c r="O7" i="1"/>
  <c r="O6" i="1"/>
  <c r="O37" i="1"/>
  <c r="O36" i="1"/>
  <c r="O35" i="1"/>
  <c r="O5" i="1"/>
  <c r="O4" i="1"/>
  <c r="O3" i="1"/>
  <c r="O20" i="1"/>
  <c r="O19" i="1"/>
  <c r="O73" i="1"/>
  <c r="O72" i="1"/>
  <c r="O74" i="1"/>
  <c r="O21" i="1"/>
  <c r="O71" i="1"/>
  <c r="O46" i="1"/>
  <c r="O45" i="1"/>
  <c r="O75" i="1"/>
  <c r="O18" i="1"/>
  <c r="O22" i="1"/>
  <c r="O23" i="1"/>
  <c r="O24" i="1"/>
  <c r="O25" i="1"/>
  <c r="O26" i="1"/>
  <c r="O27" i="1"/>
  <c r="O28" i="1"/>
  <c r="O29" i="1"/>
  <c r="O13" i="1"/>
  <c r="O14" i="1"/>
  <c r="O15" i="1"/>
  <c r="O16" i="1"/>
  <c r="O17" i="1"/>
  <c r="O12" i="1"/>
  <c r="N12" i="1"/>
  <c r="N21" i="1"/>
  <c r="N71" i="1"/>
  <c r="N46" i="1"/>
  <c r="N45" i="1"/>
  <c r="N44" i="1"/>
  <c r="N43" i="1"/>
  <c r="N42" i="1"/>
  <c r="N41" i="1"/>
  <c r="N40" i="1"/>
  <c r="N70" i="1"/>
  <c r="N69" i="1"/>
  <c r="N68" i="1"/>
  <c r="N67" i="1"/>
  <c r="N66" i="1"/>
  <c r="N65" i="1"/>
  <c r="N64" i="1"/>
  <c r="N63" i="1"/>
  <c r="N62" i="1"/>
  <c r="N57" i="1"/>
  <c r="N56" i="1"/>
  <c r="N55" i="1"/>
  <c r="N54" i="1"/>
  <c r="N11" i="1"/>
  <c r="N10" i="1"/>
  <c r="N9" i="1"/>
  <c r="N53" i="1"/>
  <c r="N52" i="1"/>
  <c r="N51" i="1"/>
  <c r="N50" i="1"/>
  <c r="N61" i="1"/>
  <c r="N60" i="1"/>
  <c r="N39" i="1"/>
  <c r="N38" i="1"/>
  <c r="N59" i="1"/>
  <c r="N58" i="1"/>
  <c r="N49" i="1"/>
  <c r="N48" i="1"/>
  <c r="N47" i="1"/>
  <c r="N8" i="1"/>
  <c r="N7" i="1"/>
  <c r="N6" i="1"/>
  <c r="N37" i="1"/>
  <c r="N36" i="1"/>
  <c r="N35" i="1"/>
  <c r="N5" i="1"/>
  <c r="N4" i="1"/>
  <c r="N3" i="1"/>
  <c r="N20" i="1"/>
  <c r="N19" i="1"/>
  <c r="N13" i="1"/>
  <c r="N14" i="1"/>
  <c r="N15" i="1"/>
  <c r="N16" i="1"/>
  <c r="N17" i="1"/>
  <c r="N18" i="1"/>
  <c r="N2" i="1"/>
  <c r="N22" i="1"/>
  <c r="N23" i="1"/>
  <c r="N24" i="1"/>
  <c r="N25" i="1"/>
  <c r="N26" i="1"/>
  <c r="N27" i="1"/>
  <c r="N28" i="1"/>
  <c r="N29" i="1"/>
  <c r="N30" i="1"/>
  <c r="N31" i="1"/>
  <c r="N32" i="1"/>
  <c r="N33" i="1"/>
  <c r="N34" i="1"/>
  <c r="I10" i="3"/>
  <c r="I9" i="3"/>
  <c r="I8" i="3"/>
  <c r="I7" i="3"/>
  <c r="I6" i="3"/>
  <c r="D6" i="3"/>
  <c r="I5" i="3"/>
  <c r="D5" i="3"/>
  <c r="I4" i="3"/>
  <c r="D4" i="3"/>
  <c r="I3" i="3"/>
  <c r="D3" i="3"/>
  <c r="H7" i="1"/>
  <c r="H73" i="1"/>
  <c r="G73" i="1"/>
  <c r="H72" i="1"/>
  <c r="G72" i="1"/>
  <c r="H46" i="1"/>
  <c r="G46" i="1"/>
  <c r="H45" i="1"/>
  <c r="G45" i="1"/>
  <c r="H44" i="1"/>
  <c r="G44" i="1"/>
  <c r="H63" i="1"/>
  <c r="G63" i="1"/>
  <c r="H57" i="1"/>
  <c r="G57" i="1"/>
  <c r="H56" i="1"/>
  <c r="G56" i="1"/>
  <c r="H11" i="1"/>
  <c r="G11" i="1"/>
  <c r="H10" i="1"/>
  <c r="G10" i="1"/>
  <c r="H9" i="1"/>
  <c r="G9" i="1"/>
  <c r="H59" i="1"/>
  <c r="G59" i="1"/>
  <c r="G7" i="1"/>
  <c r="H6" i="1"/>
  <c r="G6" i="1"/>
  <c r="H5" i="1"/>
  <c r="G5" i="1"/>
  <c r="H4" i="1"/>
  <c r="G4" i="1"/>
  <c r="H3" i="1"/>
  <c r="G3" i="1"/>
  <c r="J5" i="4"/>
  <c r="J11" i="4"/>
  <c r="D26" i="4"/>
  <c r="D27" i="4"/>
</calcChain>
</file>

<file path=xl/sharedStrings.xml><?xml version="1.0" encoding="utf-8"?>
<sst xmlns="http://schemas.openxmlformats.org/spreadsheetml/2006/main" count="1012" uniqueCount="294">
  <si>
    <t>Map #</t>
  </si>
  <si>
    <t>ID</t>
  </si>
  <si>
    <t>Latitude</t>
  </si>
  <si>
    <t>Longitude</t>
  </si>
  <si>
    <t>Taxon</t>
  </si>
  <si>
    <t>Formation</t>
  </si>
  <si>
    <t>Faunule</t>
  </si>
  <si>
    <t>Median Age (Ma)</t>
  </si>
  <si>
    <t>Epoch</t>
  </si>
  <si>
    <t>Paleo-depth median (m)</t>
  </si>
  <si>
    <t>Paleo-depth category (m)</t>
  </si>
  <si>
    <t>Reference**</t>
  </si>
  <si>
    <t>n</t>
  </si>
  <si>
    <t>Baseline Source</t>
  </si>
  <si>
    <t>H19682</t>
  </si>
  <si>
    <t xml:space="preserve">Conus cf. daucus </t>
  </si>
  <si>
    <t>Moin</t>
  </si>
  <si>
    <t>Upper Lomas del Mar</t>
  </si>
  <si>
    <t>1.5-1.7</t>
  </si>
  <si>
    <t>Pleistocene</t>
  </si>
  <si>
    <t>51-100</t>
  </si>
  <si>
    <t>0.20±0.33</t>
  </si>
  <si>
    <t>1, 2, 4</t>
  </si>
  <si>
    <t>Estimated</t>
  </si>
  <si>
    <t>H19683</t>
  </si>
  <si>
    <t>JL06-33-1C</t>
  </si>
  <si>
    <t>Calculated</t>
  </si>
  <si>
    <t>JL06-33-1F</t>
  </si>
  <si>
    <t>H19684</t>
  </si>
  <si>
    <t>C. cf. vacuanus</t>
  </si>
  <si>
    <t>Lower Lomas del Mar</t>
  </si>
  <si>
    <t>1.5-1.9</t>
  </si>
  <si>
    <t>0.26±0.25</t>
  </si>
  <si>
    <t>H19685</t>
  </si>
  <si>
    <t>H19687</t>
  </si>
  <si>
    <t>S. cf. pugiloides</t>
  </si>
  <si>
    <t>Empalme</t>
  </si>
  <si>
    <t>1.9-2.9</t>
  </si>
  <si>
    <t>Plio-Pleistocene</t>
  </si>
  <si>
    <t>-0.12±0.62</t>
  </si>
  <si>
    <t>4, 6</t>
  </si>
  <si>
    <t>H19688</t>
  </si>
  <si>
    <t>Conus planiliratus</t>
  </si>
  <si>
    <t>0-50</t>
  </si>
  <si>
    <t>H19679</t>
  </si>
  <si>
    <t>Rio Banano</t>
  </si>
  <si>
    <t>Rio Limoncito</t>
  </si>
  <si>
    <t>2.4-3.6</t>
  </si>
  <si>
    <t>-0.63±0.20</t>
  </si>
  <si>
    <t>2, 3, 4</t>
  </si>
  <si>
    <t>H19680</t>
  </si>
  <si>
    <t>Strombus sp.</t>
  </si>
  <si>
    <t>H19674</t>
  </si>
  <si>
    <t>C. costaricensis</t>
  </si>
  <si>
    <t>La Bomba</t>
  </si>
  <si>
    <t>2.9-3.2</t>
  </si>
  <si>
    <t>Pliocene</t>
  </si>
  <si>
    <t>-0.39±0.19</t>
  </si>
  <si>
    <t>H19675</t>
  </si>
  <si>
    <t>JL06-29-1A</t>
  </si>
  <si>
    <t>JL06-29-1B</t>
  </si>
  <si>
    <t>H19672</t>
  </si>
  <si>
    <t>Conus cf. recognitus</t>
  </si>
  <si>
    <t>2.9-3.6</t>
  </si>
  <si>
    <t>H19673</t>
  </si>
  <si>
    <t>EJ12-AGU2-A</t>
  </si>
  <si>
    <t>Agua</t>
  </si>
  <si>
    <t>-0.46±0.22</t>
  </si>
  <si>
    <t>H19676</t>
  </si>
  <si>
    <t>Conus imitator</t>
  </si>
  <si>
    <t>Quitaria</t>
  </si>
  <si>
    <t>3.4-3.6</t>
  </si>
  <si>
    <t>H19677</t>
  </si>
  <si>
    <t>H19678</t>
  </si>
  <si>
    <t>Conus aff. imitator</t>
  </si>
  <si>
    <t>Santa Rita</t>
  </si>
  <si>
    <t>3.5-3.6</t>
  </si>
  <si>
    <t>-0.68±0.20</t>
  </si>
  <si>
    <t>H19711</t>
  </si>
  <si>
    <t>Conus jaspideus?</t>
  </si>
  <si>
    <t>Swan Cay</t>
  </si>
  <si>
    <t>1.2-1.6</t>
  </si>
  <si>
    <t>0.35±0.31</t>
  </si>
  <si>
    <t>H19712</t>
  </si>
  <si>
    <t>EJ11-SCS-A</t>
  </si>
  <si>
    <t>Swan Cay Shallow</t>
  </si>
  <si>
    <t>EJ11-SCS-B</t>
  </si>
  <si>
    <t>EJ11-SCS-C</t>
  </si>
  <si>
    <t>H19709</t>
  </si>
  <si>
    <t>Ground Creek</t>
  </si>
  <si>
    <t>1.6-3.5</t>
  </si>
  <si>
    <t>-0.17±0.27</t>
  </si>
  <si>
    <t>1, 2</t>
  </si>
  <si>
    <t>H19710</t>
  </si>
  <si>
    <t>H19716</t>
  </si>
  <si>
    <t>Strombus gatunensis</t>
  </si>
  <si>
    <t>No section</t>
  </si>
  <si>
    <t>Isla Colon, Ground Creek?</t>
  </si>
  <si>
    <t>'-0.17±0.27</t>
  </si>
  <si>
    <t>EJ11-CANE-1</t>
  </si>
  <si>
    <t>Wild Cane Key</t>
  </si>
  <si>
    <t>1.9-2.2</t>
  </si>
  <si>
    <t>-0.17±0.40</t>
  </si>
  <si>
    <t>EJ11-CANE-3</t>
  </si>
  <si>
    <t>JL06-6-1</t>
  </si>
  <si>
    <t>&lt;50</t>
  </si>
  <si>
    <t>H19699</t>
  </si>
  <si>
    <t>Escudo de Veraguas</t>
  </si>
  <si>
    <t>NC Escudo de Veraguas</t>
  </si>
  <si>
    <t>1.9-3.6</t>
  </si>
  <si>
    <t>101-150</t>
  </si>
  <si>
    <t>0.38±0.17</t>
  </si>
  <si>
    <t>G. dutertrei</t>
  </si>
  <si>
    <t>H19703</t>
  </si>
  <si>
    <t>H19704</t>
  </si>
  <si>
    <t>H19690</t>
  </si>
  <si>
    <t>Fish Hole</t>
  </si>
  <si>
    <t>2.2-3.0</t>
  </si>
  <si>
    <t>0.16±0.32</t>
  </si>
  <si>
    <t>H19708</t>
  </si>
  <si>
    <t>H19691</t>
  </si>
  <si>
    <t>Cayo Agua</t>
  </si>
  <si>
    <t>Isla Popa</t>
  </si>
  <si>
    <t>3.5-5.0</t>
  </si>
  <si>
    <t>-0.49±0.20</t>
  </si>
  <si>
    <t>G. sacculifer</t>
  </si>
  <si>
    <t>H19692</t>
  </si>
  <si>
    <t>EJ11-SOL-1</t>
  </si>
  <si>
    <t>Old Bank</t>
  </si>
  <si>
    <t>Isla Solarte</t>
  </si>
  <si>
    <t>-0.06±0.24</t>
  </si>
  <si>
    <t>EJ11-SOL-2</t>
  </si>
  <si>
    <t>H19700</t>
  </si>
  <si>
    <t>NE Escudo de Veraguas</t>
  </si>
  <si>
    <t>H19701</t>
  </si>
  <si>
    <t>H19713</t>
  </si>
  <si>
    <t>H19714</t>
  </si>
  <si>
    <t>EJ11-NWEV-A</t>
  </si>
  <si>
    <t>Plio-Pleistocene?</t>
  </si>
  <si>
    <t>EJ11-NWEV-B</t>
  </si>
  <si>
    <t>EJ11-NWEV-C</t>
  </si>
  <si>
    <t>AT06-19-1</t>
  </si>
  <si>
    <t>SE Escudo de Veraguas</t>
  </si>
  <si>
    <t>H19702</t>
  </si>
  <si>
    <t>Shark Hole Point</t>
  </si>
  <si>
    <t>Bruno Bluff</t>
  </si>
  <si>
    <t>3.3-3.6</t>
  </si>
  <si>
    <t>151-200</t>
  </si>
  <si>
    <t>N/A</t>
  </si>
  <si>
    <t>EJ11-BBL-A</t>
  </si>
  <si>
    <t>EJ11-BBL-B</t>
  </si>
  <si>
    <t>H19693</t>
  </si>
  <si>
    <t>Punta Tiburon</t>
  </si>
  <si>
    <t>-0.11±0.58</t>
  </si>
  <si>
    <t>EJ11-PTI-A</t>
  </si>
  <si>
    <t>H19694</t>
  </si>
  <si>
    <t>Punta Nispero</t>
  </si>
  <si>
    <t>H19695</t>
  </si>
  <si>
    <t>H19696</t>
  </si>
  <si>
    <t>H19707</t>
  </si>
  <si>
    <t>H19715</t>
  </si>
  <si>
    <t>EJ11-NIS2-A</t>
  </si>
  <si>
    <t>EJ11-NIS2-B</t>
  </si>
  <si>
    <t>H19697</t>
  </si>
  <si>
    <t>Conus cf. consobrinus</t>
  </si>
  <si>
    <t>-0.61±0.23</t>
  </si>
  <si>
    <t>H19705</t>
  </si>
  <si>
    <t>H19706</t>
  </si>
  <si>
    <t>H19698</t>
  </si>
  <si>
    <t>EJ11-WPN-A</t>
  </si>
  <si>
    <t>West side Punta Norte</t>
  </si>
  <si>
    <t>-0.33±0.20</t>
  </si>
  <si>
    <t>1, 3, 4</t>
  </si>
  <si>
    <t>EJ11-WPN-B</t>
  </si>
  <si>
    <t>EJ11-WPN-C</t>
  </si>
  <si>
    <t>JL06-15-1</t>
  </si>
  <si>
    <t>Punta Norte East</t>
  </si>
  <si>
    <t>AT06-22-1A</t>
  </si>
  <si>
    <t>5.6-5.7</t>
  </si>
  <si>
    <t>AT06-5-1A</t>
  </si>
  <si>
    <t>La Peña</t>
  </si>
  <si>
    <t>Punta la Peñita</t>
  </si>
  <si>
    <t>~3.5</t>
  </si>
  <si>
    <t>-0.90±0.25</t>
  </si>
  <si>
    <t>AT06-5-1B</t>
  </si>
  <si>
    <t>AT11-01-2A3</t>
  </si>
  <si>
    <t xml:space="preserve">Armuelles </t>
  </si>
  <si>
    <t>Rabo de Puerco, Waypoint 2</t>
  </si>
  <si>
    <t>-0.29±0.63</t>
  </si>
  <si>
    <t>6,7,8</t>
  </si>
  <si>
    <t>AT11-07-SH6</t>
  </si>
  <si>
    <t>Upper Burica</t>
  </si>
  <si>
    <t>Quebrada calabazo</t>
  </si>
  <si>
    <t>-0.08±0.38</t>
  </si>
  <si>
    <t>7,8</t>
  </si>
  <si>
    <t>Estimated means either interpolated or extrapolated due to age or depth</t>
  </si>
  <si>
    <t>N/A means we don't have anything to use for a baseline</t>
  </si>
  <si>
    <t>Core</t>
  </si>
  <si>
    <t>Refs:</t>
  </si>
  <si>
    <t>OPD 999A</t>
  </si>
  <si>
    <t>1: Steph et al., 2010, Paleoceanography, 25, PA2202</t>
  </si>
  <si>
    <t>O'Dea, A., et al. (2007). "Environmental change preceded Caribbean extinction by 2 million years." Proceedings of the National Academy of Sciences 104(13): 5501-5506.</t>
  </si>
  <si>
    <t>2: Haug et al., 2001, Geology, 29, 207-210</t>
  </si>
  <si>
    <t>O'Dea, A., et al. (2012). "History of upwelling in the Tropical Eastern Pacific and the paleogeography of the Isthmus of Panama." Palaeogeography, Palaeoclimatology, Palaeoecology 348–349: 59-66.</t>
  </si>
  <si>
    <t>MD03-2628</t>
  </si>
  <si>
    <t>3: Sepulcre et al., 2011, Climate of the Past, 7, 75-90</t>
  </si>
  <si>
    <t>Johnson, K. G., et al. (2008). "Caribbean Reef Development Was Independent of Coral Diversity over 28 Million Years." Science 319(5869): 1521-1523.</t>
  </si>
  <si>
    <t>DSDP 502B</t>
  </si>
  <si>
    <t>4: Prell et al., 1982, Initial Reports of the DSDP, 68</t>
  </si>
  <si>
    <t>ODP 1241</t>
  </si>
  <si>
    <t>5: Steph et al., 2006, Proceedings of the ODP, Scientific Results, 202, 1-51</t>
  </si>
  <si>
    <t>111-677A and B</t>
  </si>
  <si>
    <t>6: Shackleton and Hall. 1989, Proceedings of the ODP, Scientific Results, 111, 295-316</t>
  </si>
  <si>
    <t>ODP leg 138 Core 851</t>
  </si>
  <si>
    <t xml:space="preserve">7: Cannariato and Ravelo, 1997, Paleoceanography 12(6): 805-820
</t>
  </si>
  <si>
    <t>* List the pubs this is based on</t>
  </si>
  <si>
    <t>EJ12-AGU1</t>
  </si>
  <si>
    <t>Pt Piedra Roja W?</t>
  </si>
  <si>
    <t>PPP#</t>
  </si>
  <si>
    <t>Depth upper (m)</t>
  </si>
  <si>
    <t>Depth lower (m)</t>
  </si>
  <si>
    <t>Age* (Ma)</t>
  </si>
  <si>
    <r>
      <t>Baseline (</t>
    </r>
    <r>
      <rPr>
        <b/>
        <sz val="9"/>
        <rFont val="Calibri"/>
        <family val="2"/>
      </rPr>
      <t>‰)</t>
    </r>
  </si>
  <si>
    <r>
      <t>δ</t>
    </r>
    <r>
      <rPr>
        <b/>
        <vertAlign val="superscript"/>
        <sz val="9"/>
        <rFont val="Arial"/>
        <family val="2"/>
      </rPr>
      <t>18</t>
    </r>
    <r>
      <rPr>
        <b/>
        <sz val="9"/>
        <rFont val="Arial"/>
        <family val="2"/>
      </rPr>
      <t>O median (‰)</t>
    </r>
  </si>
  <si>
    <r>
      <t>δ</t>
    </r>
    <r>
      <rPr>
        <b/>
        <vertAlign val="superscript"/>
        <sz val="9"/>
        <rFont val="Arial"/>
        <family val="2"/>
      </rPr>
      <t>18</t>
    </r>
    <r>
      <rPr>
        <b/>
        <sz val="9"/>
        <rFont val="Arial"/>
        <family val="2"/>
      </rPr>
      <t>O min (‰)</t>
    </r>
  </si>
  <si>
    <r>
      <t>δ</t>
    </r>
    <r>
      <rPr>
        <b/>
        <vertAlign val="superscript"/>
        <sz val="9"/>
        <rFont val="Arial"/>
        <family val="2"/>
      </rPr>
      <t>18</t>
    </r>
    <r>
      <rPr>
        <b/>
        <sz val="9"/>
        <rFont val="Arial"/>
        <family val="2"/>
      </rPr>
      <t>O max (‰)</t>
    </r>
  </si>
  <si>
    <r>
      <t>δ</t>
    </r>
    <r>
      <rPr>
        <b/>
        <vertAlign val="superscript"/>
        <sz val="9"/>
        <rFont val="Arial"/>
        <family val="2"/>
      </rPr>
      <t>18</t>
    </r>
    <r>
      <rPr>
        <b/>
        <sz val="9"/>
        <rFont val="Arial"/>
        <family val="2"/>
      </rPr>
      <t>O range (‰)</t>
    </r>
  </si>
  <si>
    <r>
      <t xml:space="preserve"> δ</t>
    </r>
    <r>
      <rPr>
        <b/>
        <vertAlign val="superscript"/>
        <sz val="9"/>
        <rFont val="Arial"/>
        <family val="2"/>
      </rPr>
      <t>13</t>
    </r>
    <r>
      <rPr>
        <b/>
        <sz val="9"/>
        <rFont val="Arial"/>
        <family val="2"/>
      </rPr>
      <t>C median (‰)</t>
    </r>
  </si>
  <si>
    <r>
      <t>δ</t>
    </r>
    <r>
      <rPr>
        <b/>
        <vertAlign val="superscript"/>
        <sz val="9"/>
        <rFont val="Arial"/>
        <family val="2"/>
      </rPr>
      <t>13</t>
    </r>
    <r>
      <rPr>
        <b/>
        <sz val="9"/>
        <rFont val="Arial"/>
        <family val="2"/>
      </rPr>
      <t>C-δ</t>
    </r>
    <r>
      <rPr>
        <b/>
        <vertAlign val="superscript"/>
        <sz val="9"/>
        <rFont val="Arial"/>
        <family val="2"/>
      </rPr>
      <t>18</t>
    </r>
    <r>
      <rPr>
        <b/>
        <sz val="9"/>
        <rFont val="Arial"/>
        <family val="2"/>
      </rPr>
      <t>O R</t>
    </r>
  </si>
  <si>
    <r>
      <t>p</t>
    </r>
    <r>
      <rPr>
        <b/>
        <sz val="9"/>
        <rFont val="Arial"/>
        <family val="2"/>
      </rPr>
      <t xml:space="preserve"> (two-tailed)</t>
    </r>
  </si>
  <si>
    <t>Baseline (‰)</t>
  </si>
  <si>
    <t>Row Labels</t>
  </si>
  <si>
    <t>Grand Total</t>
  </si>
  <si>
    <t>SWC</t>
  </si>
  <si>
    <t>Region</t>
  </si>
  <si>
    <t>TEP</t>
  </si>
  <si>
    <t>Category Tables</t>
  </si>
  <si>
    <t>Depth (m)</t>
  </si>
  <si>
    <t>Depth Category</t>
  </si>
  <si>
    <t>Computed Depth Category</t>
  </si>
  <si>
    <t>Age  (m)</t>
  </si>
  <si>
    <t>Age Category</t>
  </si>
  <si>
    <t>Age (Ma)</t>
  </si>
  <si>
    <t>Computed Age Category</t>
  </si>
  <si>
    <t>000-050 m</t>
  </si>
  <si>
    <t>Modern</t>
  </si>
  <si>
    <t>051-100 m</t>
  </si>
  <si>
    <t>Holocene (&lt;11 kyr)</t>
  </si>
  <si>
    <t>101-150 m</t>
  </si>
  <si>
    <t>1.5 to 0.011 Ma</t>
  </si>
  <si>
    <t>150+ m</t>
  </si>
  <si>
    <t>2.5-1.5 Ma</t>
  </si>
  <si>
    <t>4.25-2.5 Ma</t>
  </si>
  <si>
    <t/>
  </si>
  <si>
    <t>4.25+ Ma</t>
  </si>
  <si>
    <t>Key</t>
  </si>
  <si>
    <t>Limon</t>
  </si>
  <si>
    <t>0-50 m</t>
  </si>
  <si>
    <t>50-100  m</t>
  </si>
  <si>
    <t>Bocas del Toro</t>
  </si>
  <si>
    <t>100-150 m</t>
  </si>
  <si>
    <t>&gt;150 m</t>
  </si>
  <si>
    <t>Pacific</t>
  </si>
  <si>
    <t>Age category 2</t>
  </si>
  <si>
    <t>~3.55</t>
  </si>
  <si>
    <t>Average of δ13C-δ18O R</t>
  </si>
  <si>
    <t>Average of δ18O range (‰)</t>
  </si>
  <si>
    <t>Average of δ18O median (‰)</t>
  </si>
  <si>
    <t>Burica</t>
  </si>
  <si>
    <t>Error</t>
  </si>
  <si>
    <t>Location</t>
  </si>
  <si>
    <t>#</t>
  </si>
  <si>
    <t>2.5-0.1 Ma</t>
  </si>
  <si>
    <t>3-0.1 Ma</t>
  </si>
  <si>
    <t>-0.17</t>
  </si>
  <si>
    <t>NW Escudo de Veraguas</t>
  </si>
  <si>
    <t>Count of d18O med 2</t>
  </si>
  <si>
    <t>Average of d18O med 2</t>
  </si>
  <si>
    <t>Count of δ18O median (‰)</t>
  </si>
  <si>
    <t>cat</t>
  </si>
  <si>
    <t>Count of d18O med-baseline</t>
  </si>
  <si>
    <t>Average of d18O med-baseline</t>
  </si>
  <si>
    <t>Average of d18Omin-baseline</t>
  </si>
  <si>
    <t>Count of δ18O range (‰)</t>
  </si>
  <si>
    <t>StdDev of δ18O range (‰)</t>
  </si>
  <si>
    <t>StdDev of d18O med-baseline2</t>
  </si>
  <si>
    <t>2SE</t>
  </si>
  <si>
    <r>
      <rPr>
        <i/>
        <sz val="9"/>
        <rFont val="Arial"/>
        <family val="2"/>
      </rPr>
      <t>Conus</t>
    </r>
    <r>
      <rPr>
        <sz val="9"/>
        <rFont val="Arial"/>
        <family val="2"/>
      </rPr>
      <t xml:space="preserve"> sp.</t>
    </r>
  </si>
  <si>
    <r>
      <t xml:space="preserve">Strombus </t>
    </r>
    <r>
      <rPr>
        <sz val="9"/>
        <rFont val="Arial"/>
        <family val="2"/>
      </rPr>
      <t>sp.</t>
    </r>
  </si>
  <si>
    <r>
      <t>δ</t>
    </r>
    <r>
      <rPr>
        <b/>
        <vertAlign val="superscript"/>
        <sz val="9"/>
        <rFont val="Arial"/>
        <family val="2"/>
      </rPr>
      <t>18</t>
    </r>
    <r>
      <rPr>
        <b/>
        <sz val="9"/>
        <rFont val="Arial"/>
        <family val="2"/>
      </rPr>
      <t>O mean (‰)</t>
    </r>
  </si>
  <si>
    <r>
      <t>δ</t>
    </r>
    <r>
      <rPr>
        <b/>
        <vertAlign val="superscript"/>
        <sz val="9"/>
        <rFont val="Arial"/>
        <family val="2"/>
      </rPr>
      <t>18</t>
    </r>
    <r>
      <rPr>
        <b/>
        <sz val="9"/>
        <rFont val="Arial"/>
        <family val="2"/>
      </rPr>
      <t>O stdev (‰)</t>
    </r>
  </si>
  <si>
    <r>
      <t>δ</t>
    </r>
    <r>
      <rPr>
        <b/>
        <vertAlign val="superscript"/>
        <sz val="9"/>
        <rFont val="Arial"/>
        <family val="2"/>
      </rPr>
      <t>13</t>
    </r>
    <r>
      <rPr>
        <b/>
        <sz val="9"/>
        <rFont val="Arial"/>
        <family val="2"/>
      </rPr>
      <t>C mean (‰)</t>
    </r>
  </si>
  <si>
    <r>
      <t>δ</t>
    </r>
    <r>
      <rPr>
        <b/>
        <vertAlign val="superscript"/>
        <sz val="9"/>
        <rFont val="Arial"/>
        <family val="2"/>
      </rPr>
      <t>13</t>
    </r>
    <r>
      <rPr>
        <b/>
        <sz val="9"/>
        <rFont val="Arial"/>
        <family val="2"/>
      </rPr>
      <t>C stdev (‰)</t>
    </r>
  </si>
  <si>
    <t xml:space="preserve">8: Ravelo, AC; Shackleton, NJ (1995): (Table 1) Stable carbon and oxygen isotope ratios of planktonic foraminifera from ODP Site 138-851. doi:10.1594/PANGAEA.807744, in Supplement to: Ravelo, Ana Christina; Shackleton, Nicholas J (1995): Evidence for surface-water circulation changes at Site 851 in the eastern Tropical Pacific Ocean. In: Pisias, NG; Mayer, LA; Janecek, TR; Palmer-Julson, A; van Andel, TH (eds.), Proceedings of the Ocean Drilling Program, Scientific Results, College Station, TX (Ocean Drilling Program), 138, 503-514, doi:10.2973/odp.proc.sr.138.126.1995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</si>
</sst>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_ "/>
    <numFmt numFmtId="166" formatCode="0.0000"/>
    <numFmt numFmtId="167" formatCode="0.0"/>
    <numFmt numFmtId="168" formatCode="0.0000_ "/>
  </numFmts>
  <fonts count="22" x14ac:knownFonts="1">
    <font>
      <sz val="11"/>
      <color theme="1"/>
      <name val="Calibri"/>
      <family val="2"/>
      <scheme val="minor"/>
    </font>
    <font>
      <sz val="9"/>
      <name val="Calibri"/>
      <family val="2"/>
      <scheme val="minor"/>
    </font>
    <font>
      <b/>
      <sz val="9"/>
      <name val="Calibri"/>
      <family val="2"/>
      <scheme val="minor"/>
    </font>
    <font>
      <b/>
      <sz val="9"/>
      <name val="Arial"/>
      <family val="2"/>
    </font>
    <font>
      <b/>
      <sz val="9"/>
      <name val="Calibri"/>
      <family val="2"/>
    </font>
    <font>
      <b/>
      <vertAlign val="superscript"/>
      <sz val="9"/>
      <name val="Arial"/>
      <family val="2"/>
    </font>
    <font>
      <b/>
      <i/>
      <sz val="9"/>
      <name val="Arial"/>
      <family val="2"/>
    </font>
    <font>
      <sz val="9"/>
      <name val="Arial"/>
      <family val="2"/>
    </font>
    <font>
      <i/>
      <sz val="9"/>
      <name val="Arial"/>
      <family val="2"/>
    </font>
    <font>
      <b/>
      <sz val="9"/>
      <color theme="2" tint="-0.749992370372631"/>
      <name val="Arial"/>
      <family val="2"/>
    </font>
    <font>
      <sz val="9"/>
      <color theme="2" tint="-0.749992370372631"/>
      <name val="Arial"/>
      <family val="2"/>
    </font>
    <font>
      <sz val="9"/>
      <color theme="2" tint="-0.749992370372631"/>
      <name val="Calibri"/>
      <family val="2"/>
      <scheme val="minor"/>
    </font>
    <font>
      <b/>
      <sz val="14"/>
      <color theme="1"/>
      <name val="Calibri"/>
      <family val="2"/>
      <scheme val="minor"/>
    </font>
    <font>
      <sz val="14"/>
      <color theme="1"/>
      <name val="Calibri"/>
      <family val="2"/>
      <scheme val="minor"/>
    </font>
    <font>
      <b/>
      <sz val="9"/>
      <color theme="1"/>
      <name val="Calibri"/>
      <family val="2"/>
      <scheme val="minor"/>
    </font>
    <font>
      <sz val="9"/>
      <color theme="1"/>
      <name val="Calibri"/>
      <family val="2"/>
      <scheme val="minor"/>
    </font>
    <font>
      <b/>
      <sz val="8"/>
      <color rgb="FF000000"/>
      <name val="Calibri"/>
      <family val="2"/>
    </font>
    <font>
      <sz val="8"/>
      <color rgb="FF000000"/>
      <name val="Calibri"/>
      <family val="2"/>
    </font>
    <font>
      <sz val="9"/>
      <color theme="0" tint="-0.499984740745262"/>
      <name val="Arial"/>
      <family val="2"/>
    </font>
    <font>
      <sz val="9"/>
      <color theme="4" tint="-0.249977111117893"/>
      <name val="Arial"/>
      <family val="2"/>
    </font>
    <font>
      <b/>
      <sz val="9"/>
      <color theme="4" tint="-0.249977111117893"/>
      <name val="Arial"/>
      <family val="2"/>
    </font>
    <font>
      <sz val="11"/>
      <color rgb="FFC00000"/>
      <name val="Calibri"/>
      <family val="2"/>
      <scheme val="minor"/>
    </font>
  </fonts>
  <fills count="16">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99"/>
        <bgColor indexed="64"/>
      </patternFill>
    </fill>
    <fill>
      <patternFill patternType="solid">
        <fgColor rgb="FFFDEADA"/>
        <bgColor indexed="64"/>
      </patternFill>
    </fill>
    <fill>
      <patternFill patternType="solid">
        <fgColor rgb="FFFCD5B5"/>
        <bgColor indexed="64"/>
      </patternFill>
    </fill>
    <fill>
      <patternFill patternType="solid">
        <fgColor rgb="FFFAC090"/>
        <bgColor indexed="64"/>
      </patternFill>
    </fill>
    <fill>
      <patternFill patternType="solid">
        <fgColor rgb="FFE46C0A"/>
        <bgColor indexed="64"/>
      </patternFill>
    </fill>
    <fill>
      <patternFill patternType="solid">
        <fgColor rgb="FFDCE6F2"/>
        <bgColor indexed="64"/>
      </patternFill>
    </fill>
    <fill>
      <patternFill patternType="solid">
        <fgColor rgb="FFB9CDE5"/>
        <bgColor indexed="64"/>
      </patternFill>
    </fill>
    <fill>
      <patternFill patternType="solid">
        <fgColor rgb="FF95B3D7"/>
        <bgColor indexed="64"/>
      </patternFill>
    </fill>
    <fill>
      <patternFill patternType="solid">
        <fgColor rgb="FF558ED5"/>
        <bgColor indexed="64"/>
      </patternFill>
    </fill>
    <fill>
      <patternFill patternType="solid">
        <fgColor theme="8" tint="0.79998168889431442"/>
        <bgColor indexed="64"/>
      </patternFill>
    </fill>
    <fill>
      <patternFill patternType="solid">
        <fgColor theme="5" tint="0.39997558519241921"/>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117">
    <xf numFmtId="0" fontId="0" fillId="0" borderId="0" xfId="0"/>
    <xf numFmtId="0" fontId="3"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7" fillId="0" borderId="0" xfId="0" applyFont="1" applyFill="1" applyBorder="1" applyAlignment="1">
      <alignment horizontal="center" vertical="center"/>
    </xf>
    <xf numFmtId="165" fontId="7" fillId="0" borderId="0" xfId="0" applyNumberFormat="1" applyFont="1" applyFill="1" applyBorder="1" applyAlignment="1">
      <alignment horizontal="center" vertical="top"/>
    </xf>
    <xf numFmtId="164" fontId="7" fillId="0" borderId="0" xfId="0" applyNumberFormat="1" applyFont="1" applyFill="1" applyBorder="1" applyAlignment="1">
      <alignment horizontal="center" vertical="top"/>
    </xf>
    <xf numFmtId="2" fontId="7" fillId="0" borderId="0" xfId="0" applyNumberFormat="1" applyFont="1" applyFill="1" applyBorder="1" applyAlignment="1">
      <alignment horizontal="center"/>
    </xf>
    <xf numFmtId="2" fontId="7" fillId="0" borderId="0" xfId="0" applyNumberFormat="1" applyFont="1" applyFill="1" applyBorder="1" applyAlignment="1">
      <alignment horizontal="center" vertical="center"/>
    </xf>
    <xf numFmtId="2" fontId="1" fillId="0" borderId="0" xfId="0" applyNumberFormat="1" applyFont="1" applyFill="1" applyBorder="1"/>
    <xf numFmtId="164" fontId="7" fillId="0" borderId="0" xfId="0" applyNumberFormat="1" applyFont="1" applyFill="1" applyBorder="1" applyAlignment="1">
      <alignment horizontal="center"/>
    </xf>
    <xf numFmtId="166" fontId="7" fillId="0" borderId="0" xfId="0" applyNumberFormat="1" applyFont="1" applyFill="1" applyBorder="1" applyAlignment="1">
      <alignment horizontal="center"/>
    </xf>
    <xf numFmtId="164" fontId="7"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xf>
    <xf numFmtId="2" fontId="7" fillId="0" borderId="0" xfId="0" quotePrefix="1" applyNumberFormat="1" applyFont="1" applyFill="1" applyBorder="1" applyAlignment="1">
      <alignment horizontal="center"/>
    </xf>
    <xf numFmtId="0" fontId="7" fillId="0" borderId="0" xfId="0" quotePrefix="1" applyFont="1" applyFill="1" applyBorder="1" applyAlignment="1">
      <alignment horizontal="center"/>
    </xf>
    <xf numFmtId="0" fontId="10" fillId="0" borderId="0" xfId="0" applyFont="1" applyFill="1" applyBorder="1" applyAlignment="1">
      <alignment horizontal="center"/>
    </xf>
    <xf numFmtId="2" fontId="10" fillId="0" borderId="0" xfId="0" applyNumberFormat="1" applyFont="1" applyFill="1" applyBorder="1" applyAlignment="1">
      <alignment horizontal="center"/>
    </xf>
    <xf numFmtId="166" fontId="7" fillId="0" borderId="0" xfId="0" applyNumberFormat="1" applyFont="1" applyFill="1" applyBorder="1" applyAlignment="1">
      <alignment horizontal="center" vertical="top"/>
    </xf>
    <xf numFmtId="168" fontId="7" fillId="0" borderId="0" xfId="0" applyNumberFormat="1" applyFont="1" applyFill="1" applyBorder="1" applyAlignment="1">
      <alignment horizontal="center" vertical="top"/>
    </xf>
    <xf numFmtId="0" fontId="0" fillId="0" borderId="0" xfId="0" applyAlignment="1">
      <alignment horizontal="left"/>
    </xf>
    <xf numFmtId="0" fontId="3" fillId="0" borderId="0" xfId="0" applyFont="1" applyFill="1" applyBorder="1" applyAlignment="1">
      <alignment horizontal="center" vertical="top" wrapText="1"/>
    </xf>
    <xf numFmtId="0" fontId="12" fillId="0" borderId="0" xfId="0" applyFont="1" applyAlignment="1">
      <alignment horizontal="left"/>
    </xf>
    <xf numFmtId="0" fontId="13" fillId="0" borderId="0" xfId="0" applyFont="1" applyAlignment="1">
      <alignment horizontal="center"/>
    </xf>
    <xf numFmtId="0" fontId="13" fillId="0" borderId="0" xfId="0" applyFont="1" applyAlignment="1">
      <alignment horizontal="right"/>
    </xf>
    <xf numFmtId="0" fontId="13" fillId="0" borderId="0" xfId="0" applyFont="1"/>
    <xf numFmtId="0" fontId="14" fillId="2" borderId="0" xfId="0" applyFont="1" applyFill="1" applyAlignment="1">
      <alignment horizontal="center" wrapText="1"/>
    </xf>
    <xf numFmtId="0" fontId="14" fillId="2" borderId="0" xfId="0" applyFont="1" applyFill="1" applyAlignment="1">
      <alignment horizontal="right" wrapText="1"/>
    </xf>
    <xf numFmtId="0" fontId="14" fillId="0" borderId="0" xfId="0" applyFont="1" applyAlignment="1">
      <alignment wrapText="1"/>
    </xf>
    <xf numFmtId="0" fontId="14" fillId="3" borderId="0" xfId="0" applyFont="1" applyFill="1" applyAlignment="1">
      <alignment horizontal="center" wrapText="1"/>
    </xf>
    <xf numFmtId="0" fontId="14" fillId="3" borderId="0" xfId="0" applyFont="1" applyFill="1" applyAlignment="1">
      <alignment horizontal="right" wrapText="1"/>
    </xf>
    <xf numFmtId="0" fontId="15" fillId="2" borderId="0" xfId="0" applyFont="1" applyFill="1" applyAlignment="1">
      <alignment horizontal="center"/>
    </xf>
    <xf numFmtId="0" fontId="15" fillId="2" borderId="0" xfId="0" applyFont="1" applyFill="1" applyAlignment="1">
      <alignment horizontal="right"/>
    </xf>
    <xf numFmtId="0" fontId="15" fillId="0" borderId="0" xfId="0" applyFont="1"/>
    <xf numFmtId="0" fontId="15" fillId="3" borderId="0" xfId="0" applyFont="1" applyFill="1"/>
    <xf numFmtId="0" fontId="15" fillId="3" borderId="0" xfId="0" applyFont="1" applyFill="1" applyAlignment="1">
      <alignment horizontal="center"/>
    </xf>
    <xf numFmtId="0" fontId="15" fillId="0" borderId="0" xfId="0" applyFont="1" applyAlignment="1">
      <alignment horizontal="center"/>
    </xf>
    <xf numFmtId="0" fontId="15" fillId="0" borderId="0" xfId="0" applyFont="1" applyAlignment="1">
      <alignment horizontal="right"/>
    </xf>
    <xf numFmtId="0" fontId="15" fillId="0" borderId="0" xfId="0" quotePrefix="1" applyFont="1" applyAlignment="1">
      <alignment horizontal="center"/>
    </xf>
    <xf numFmtId="0" fontId="16" fillId="0" borderId="1" xfId="0" applyFont="1" applyBorder="1" applyAlignment="1">
      <alignment horizontal="center" wrapText="1" readingOrder="1"/>
    </xf>
    <xf numFmtId="0" fontId="16" fillId="0" borderId="2" xfId="0" applyFont="1" applyBorder="1" applyAlignment="1">
      <alignment horizontal="left" wrapText="1" readingOrder="1"/>
    </xf>
    <xf numFmtId="0" fontId="17" fillId="4" borderId="3" xfId="0" applyFont="1" applyFill="1" applyBorder="1" applyAlignment="1">
      <alignment horizontal="center" wrapText="1" readingOrder="1"/>
    </xf>
    <xf numFmtId="0" fontId="17" fillId="5" borderId="3" xfId="0" applyFont="1" applyFill="1" applyBorder="1" applyAlignment="1">
      <alignment horizontal="center" wrapText="1" readingOrder="1"/>
    </xf>
    <xf numFmtId="0" fontId="16" fillId="0" borderId="3" xfId="0" applyFont="1" applyBorder="1" applyAlignment="1">
      <alignment horizontal="left" vertical="top" wrapText="1" readingOrder="1"/>
    </xf>
    <xf numFmtId="0" fontId="17" fillId="6" borderId="3" xfId="0" applyFont="1" applyFill="1" applyBorder="1" applyAlignment="1">
      <alignment horizontal="center" wrapText="1" readingOrder="1"/>
    </xf>
    <xf numFmtId="0" fontId="17" fillId="7" borderId="3" xfId="0" applyFont="1" applyFill="1" applyBorder="1" applyAlignment="1">
      <alignment horizontal="center" wrapText="1" readingOrder="1"/>
    </xf>
    <xf numFmtId="0" fontId="17" fillId="8" borderId="3" xfId="0" applyFont="1" applyFill="1" applyBorder="1" applyAlignment="1">
      <alignment horizontal="center" vertical="top" wrapText="1" readingOrder="1"/>
    </xf>
    <xf numFmtId="0" fontId="17" fillId="9" borderId="3" xfId="0" applyFont="1" applyFill="1" applyBorder="1" applyAlignment="1">
      <alignment horizontal="center" vertical="top" wrapText="1" readingOrder="1"/>
    </xf>
    <xf numFmtId="0" fontId="17" fillId="10" borderId="3" xfId="0" applyFont="1" applyFill="1" applyBorder="1" applyAlignment="1">
      <alignment horizontal="center" wrapText="1" readingOrder="1"/>
    </xf>
    <xf numFmtId="0" fontId="17" fillId="11" borderId="3" xfId="0" applyFont="1" applyFill="1" applyBorder="1" applyAlignment="1">
      <alignment horizontal="center" wrapText="1" readingOrder="1"/>
    </xf>
    <xf numFmtId="0" fontId="17" fillId="12" borderId="3" xfId="0" applyFont="1" applyFill="1" applyBorder="1" applyAlignment="1">
      <alignment horizontal="center" vertical="top" wrapText="1" readingOrder="1"/>
    </xf>
    <xf numFmtId="0" fontId="17" fillId="13" borderId="4" xfId="0" applyFont="1" applyFill="1" applyBorder="1" applyAlignment="1">
      <alignment horizontal="center" vertical="top" wrapText="1" readingOrder="1"/>
    </xf>
    <xf numFmtId="0" fontId="0" fillId="0" borderId="0" xfId="0" applyAlignment="1">
      <alignment horizontal="left" indent="1"/>
    </xf>
    <xf numFmtId="0" fontId="0" fillId="0" borderId="0" xfId="0" applyAlignment="1">
      <alignment horizontal="left" indent="2"/>
    </xf>
    <xf numFmtId="0" fontId="0" fillId="0" borderId="0" xfId="0" pivotButton="1" applyAlignment="1">
      <alignment horizontal="right"/>
    </xf>
    <xf numFmtId="0" fontId="0" fillId="0" borderId="0" xfId="0" applyAlignment="1">
      <alignment horizontal="right"/>
    </xf>
    <xf numFmtId="0" fontId="0" fillId="0" borderId="0" xfId="0" applyAlignment="1">
      <alignment horizontal="right" wrapText="1"/>
    </xf>
    <xf numFmtId="0" fontId="0" fillId="0" borderId="0" xfId="0" applyNumberFormat="1" applyAlignment="1">
      <alignment wrapText="1"/>
    </xf>
    <xf numFmtId="0" fontId="0" fillId="0" borderId="0" xfId="0" applyAlignment="1">
      <alignment wrapText="1"/>
    </xf>
    <xf numFmtId="2" fontId="0" fillId="0" borderId="0" xfId="0" applyNumberFormat="1" applyAlignment="1">
      <alignment wrapText="1"/>
    </xf>
    <xf numFmtId="0" fontId="0" fillId="14" borderId="0" xfId="0" applyFill="1" applyAlignment="1">
      <alignment horizontal="left" indent="2"/>
    </xf>
    <xf numFmtId="2" fontId="0" fillId="14" borderId="0" xfId="0" applyNumberFormat="1" applyFill="1" applyAlignment="1">
      <alignment wrapText="1"/>
    </xf>
    <xf numFmtId="2" fontId="18" fillId="0" borderId="0" xfId="0" applyNumberFormat="1" applyFont="1" applyFill="1" applyBorder="1" applyAlignment="1">
      <alignment horizontal="center"/>
    </xf>
    <xf numFmtId="1" fontId="0" fillId="0" borderId="0" xfId="0" applyNumberFormat="1" applyAlignment="1">
      <alignment wrapText="1"/>
    </xf>
    <xf numFmtId="1" fontId="0" fillId="14" borderId="0" xfId="0" applyNumberFormat="1" applyFill="1" applyAlignment="1">
      <alignment wrapText="1"/>
    </xf>
    <xf numFmtId="0" fontId="10" fillId="0" borderId="0" xfId="0" quotePrefix="1" applyFont="1" applyFill="1" applyBorder="1" applyAlignment="1">
      <alignment horizontal="center"/>
    </xf>
    <xf numFmtId="2" fontId="0" fillId="0" borderId="0" xfId="0" applyNumberFormat="1"/>
    <xf numFmtId="0" fontId="0" fillId="0" borderId="0" xfId="0" pivotButton="1" applyAlignment="1">
      <alignment wrapText="1"/>
    </xf>
    <xf numFmtId="2" fontId="0" fillId="0" borderId="0" xfId="0" applyNumberFormat="1" applyAlignment="1">
      <alignment horizontal="right" wrapText="1"/>
    </xf>
    <xf numFmtId="1" fontId="0" fillId="0" borderId="0" xfId="0" applyNumberFormat="1"/>
    <xf numFmtId="0" fontId="0" fillId="15" borderId="0" xfId="0" applyFill="1" applyAlignment="1">
      <alignment horizontal="left" indent="2"/>
    </xf>
    <xf numFmtId="2" fontId="0" fillId="15" borderId="0" xfId="0" applyNumberFormat="1" applyFill="1"/>
    <xf numFmtId="1" fontId="0" fillId="15" borderId="0" xfId="0" applyNumberFormat="1" applyFill="1"/>
    <xf numFmtId="2" fontId="21" fillId="0" borderId="0" xfId="0" applyNumberFormat="1" applyFont="1" applyAlignment="1">
      <alignment horizontal="right" wrapText="1"/>
    </xf>
    <xf numFmtId="2" fontId="21" fillId="0" borderId="0" xfId="0" applyNumberFormat="1" applyFont="1"/>
    <xf numFmtId="0" fontId="21" fillId="0" borderId="0" xfId="0" applyFont="1"/>
    <xf numFmtId="0" fontId="21" fillId="0" borderId="0" xfId="0" applyFont="1" applyAlignment="1">
      <alignment wrapText="1"/>
    </xf>
    <xf numFmtId="1" fontId="21" fillId="0" borderId="0" xfId="0" applyNumberFormat="1" applyFont="1"/>
    <xf numFmtId="0" fontId="21" fillId="0" borderId="0" xfId="0" applyFont="1" applyAlignment="1">
      <alignment horizontal="right" wrapText="1"/>
    </xf>
    <xf numFmtId="0" fontId="21" fillId="0" borderId="0" xfId="0" applyFont="1" applyAlignment="1">
      <alignment horizontal="right"/>
    </xf>
    <xf numFmtId="2" fontId="21" fillId="0" borderId="0" xfId="0" applyNumberFormat="1" applyFont="1" applyAlignment="1">
      <alignment horizontal="right"/>
    </xf>
    <xf numFmtId="2" fontId="21" fillId="15" borderId="0" xfId="0" applyNumberFormat="1" applyFont="1" applyFill="1"/>
    <xf numFmtId="1" fontId="21" fillId="15" borderId="0" xfId="0" applyNumberFormat="1" applyFont="1" applyFill="1"/>
    <xf numFmtId="2" fontId="3" fillId="0" borderId="0" xfId="0" applyNumberFormat="1" applyFont="1" applyFill="1" applyBorder="1" applyAlignment="1">
      <alignment horizontal="center" vertical="top" wrapText="1"/>
    </xf>
    <xf numFmtId="164"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3" fillId="0" borderId="0" xfId="0" applyFont="1" applyFill="1" applyBorder="1" applyAlignment="1">
      <alignment horizontal="center" vertical="top"/>
    </xf>
    <xf numFmtId="0" fontId="7" fillId="0" borderId="0" xfId="0" applyFont="1" applyFill="1" applyBorder="1" applyAlignment="1">
      <alignment horizontal="left"/>
    </xf>
    <xf numFmtId="167" fontId="7" fillId="0" borderId="0" xfId="0" applyNumberFormat="1" applyFont="1" applyFill="1" applyBorder="1" applyAlignment="1">
      <alignment horizontal="center"/>
    </xf>
    <xf numFmtId="1" fontId="7" fillId="0" borderId="0" xfId="0" applyNumberFormat="1" applyFont="1" applyFill="1" applyBorder="1" applyAlignment="1">
      <alignment horizontal="center"/>
    </xf>
    <xf numFmtId="2" fontId="1" fillId="0" borderId="0" xfId="0" applyNumberFormat="1" applyFont="1" applyFill="1" applyBorder="1" applyAlignment="1"/>
    <xf numFmtId="2" fontId="2" fillId="0" borderId="0" xfId="0" applyNumberFormat="1" applyFont="1" applyFill="1" applyBorder="1"/>
    <xf numFmtId="0" fontId="1" fillId="0" borderId="0" xfId="0" applyFont="1" applyFill="1" applyBorder="1"/>
    <xf numFmtId="0" fontId="8" fillId="0" borderId="0" xfId="0" applyFont="1" applyFill="1" applyBorder="1" applyAlignment="1">
      <alignment horizontal="center" vertical="top"/>
    </xf>
    <xf numFmtId="2" fontId="1"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0" fontId="3" fillId="0" borderId="0" xfId="0" applyFont="1" applyFill="1" applyBorder="1" applyAlignment="1">
      <alignment horizontal="left"/>
    </xf>
    <xf numFmtId="0" fontId="7" fillId="0" borderId="0" xfId="0" applyFont="1" applyFill="1" applyBorder="1" applyAlignment="1">
      <alignment horizontal="left" vertical="top"/>
    </xf>
    <xf numFmtId="0" fontId="7" fillId="0" borderId="0" xfId="0" applyFont="1" applyFill="1" applyBorder="1" applyAlignment="1">
      <alignment horizontal="center" vertical="top"/>
    </xf>
    <xf numFmtId="2" fontId="7" fillId="0" borderId="0" xfId="0" quotePrefix="1" applyNumberFormat="1" applyFont="1" applyFill="1" applyBorder="1" applyAlignment="1">
      <alignment horizontal="left" vertical="top"/>
    </xf>
    <xf numFmtId="2" fontId="7" fillId="0" borderId="0" xfId="0" quotePrefix="1" applyNumberFormat="1" applyFont="1" applyFill="1" applyBorder="1" applyAlignment="1">
      <alignment horizontal="center" vertical="top"/>
    </xf>
    <xf numFmtId="2" fontId="1" fillId="0" borderId="0" xfId="0" applyNumberFormat="1" applyFont="1" applyFill="1" applyBorder="1" applyAlignment="1">
      <alignment vertical="top"/>
    </xf>
    <xf numFmtId="2" fontId="7" fillId="0" borderId="0" xfId="0" applyNumberFormat="1" applyFont="1" applyFill="1" applyBorder="1" applyAlignment="1">
      <alignment horizontal="center" vertical="top"/>
    </xf>
    <xf numFmtId="2" fontId="3" fillId="0" borderId="0" xfId="0" applyNumberFormat="1" applyFont="1" applyFill="1" applyBorder="1" applyAlignment="1">
      <alignment horizontal="center" vertical="top"/>
    </xf>
    <xf numFmtId="0" fontId="10" fillId="0" borderId="0" xfId="0" applyFont="1" applyFill="1" applyBorder="1" applyAlignment="1">
      <alignment horizontal="center" vertical="top"/>
    </xf>
    <xf numFmtId="1" fontId="7" fillId="0" borderId="0" xfId="0" quotePrefix="1" applyNumberFormat="1" applyFont="1" applyFill="1" applyBorder="1" applyAlignment="1">
      <alignment horizontal="left" vertical="top"/>
    </xf>
    <xf numFmtId="1" fontId="7" fillId="0" borderId="0" xfId="0" quotePrefix="1" applyNumberFormat="1" applyFont="1" applyFill="1" applyBorder="1" applyAlignment="1">
      <alignment horizontal="center" vertical="top"/>
    </xf>
    <xf numFmtId="2" fontId="1" fillId="0" borderId="0" xfId="0" applyNumberFormat="1" applyFont="1" applyFill="1" applyBorder="1" applyAlignment="1">
      <alignment horizontal="right" vertical="top"/>
    </xf>
    <xf numFmtId="0" fontId="7" fillId="0" borderId="0" xfId="0" quotePrefix="1" applyFont="1" applyFill="1" applyBorder="1" applyAlignment="1">
      <alignment horizontal="left" vertical="top"/>
    </xf>
    <xf numFmtId="0" fontId="7" fillId="0" borderId="0" xfId="0" quotePrefix="1" applyFont="1" applyFill="1" applyBorder="1" applyAlignment="1">
      <alignment horizontal="center" vertical="top"/>
    </xf>
    <xf numFmtId="0" fontId="19" fillId="0" borderId="0" xfId="0" applyFont="1" applyFill="1" applyBorder="1" applyAlignment="1">
      <alignment horizontal="center" vertical="top"/>
    </xf>
    <xf numFmtId="2" fontId="19" fillId="0" borderId="0" xfId="0" applyNumberFormat="1" applyFont="1" applyFill="1" applyBorder="1" applyAlignment="1">
      <alignment horizontal="center" vertical="top"/>
    </xf>
    <xf numFmtId="2" fontId="20" fillId="0" borderId="0" xfId="0" applyNumberFormat="1" applyFont="1" applyFill="1" applyBorder="1" applyAlignment="1">
      <alignment horizontal="center" vertical="top"/>
    </xf>
    <xf numFmtId="164" fontId="19" fillId="0" borderId="0" xfId="0" applyNumberFormat="1" applyFont="1" applyFill="1" applyBorder="1" applyAlignment="1">
      <alignment horizontal="center" vertical="top"/>
    </xf>
    <xf numFmtId="20" fontId="7" fillId="0" borderId="0" xfId="0" applyNumberFormat="1" applyFont="1" applyFill="1" applyBorder="1" applyAlignment="1">
      <alignment horizontal="left" vertical="top" wrapText="1"/>
    </xf>
    <xf numFmtId="0" fontId="7" fillId="0" borderId="0" xfId="0" applyFont="1" applyFill="1" applyBorder="1" applyAlignment="1">
      <alignment horizontal="left" vertical="top" wrapText="1"/>
    </xf>
  </cellXfs>
  <cellStyles count="1">
    <cellStyle name="Normal" xfId="0" builtinId="0"/>
  </cellStyles>
  <dxfs count="324">
    <dxf>
      <font>
        <b/>
        <i val="0"/>
      </font>
    </dxf>
    <dxf>
      <font>
        <b/>
        <i val="0"/>
      </font>
    </dxf>
    <dxf>
      <fill>
        <patternFill>
          <bgColor theme="0" tint="-0.14996795556505021"/>
        </patternFill>
      </fill>
    </dxf>
    <dxf>
      <fill>
        <patternFill>
          <bgColor theme="0" tint="-0.14996795556505021"/>
        </patternFill>
      </fill>
    </dxf>
    <dxf>
      <font>
        <color rgb="FFC00000"/>
      </font>
    </dxf>
    <dxf>
      <font>
        <color rgb="FFC00000"/>
      </font>
    </dxf>
    <dxf>
      <font>
        <color rgb="FFC00000"/>
      </font>
    </dxf>
    <dxf>
      <font>
        <color rgb="FFC00000"/>
      </font>
    </dxf>
    <dxf>
      <alignment wrapText="1" readingOrder="0"/>
    </dxf>
    <dxf>
      <font>
        <color rgb="FFC00000"/>
      </font>
    </dxf>
    <dxf>
      <font>
        <color rgb="FFC00000"/>
      </font>
    </dxf>
    <dxf>
      <alignment wrapText="1" readingOrder="0"/>
    </dxf>
    <dxf>
      <alignment horizontal="right" readingOrder="0"/>
    </dxf>
    <dxf>
      <alignment wrapText="1" readingOrder="0"/>
    </dxf>
    <dxf>
      <numFmt numFmtId="1" formatCode="0"/>
    </dxf>
    <dxf>
      <numFmt numFmtId="167" formatCode="0.0"/>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numFmt numFmtId="1" formatCode="0"/>
    </dxf>
    <dxf>
      <numFmt numFmtId="167" formatCode="0.0"/>
    </dxf>
    <dxf>
      <alignment wrapText="1" readingOrder="0"/>
    </dxf>
    <dxf>
      <alignment horizontal="right" readingOrder="0"/>
    </dxf>
    <dxf>
      <alignment wrapText="1" readingOrder="0"/>
    </dxf>
    <dxf>
      <alignment wrapText="1" readingOrder="0"/>
    </dxf>
    <dxf>
      <numFmt numFmtId="2" formatCode="0.00"/>
    </dxf>
    <dxf>
      <numFmt numFmtId="2" formatCode="0.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alignment wrapText="1" readingOrder="0"/>
    </dxf>
    <dxf>
      <alignment wrapText="0" readingOrder="0"/>
    </dxf>
    <dxf>
      <numFmt numFmtId="2" formatCode="0.00"/>
    </dxf>
    <dxf>
      <numFmt numFmtId="2" formatCode="0.00"/>
    </dxf>
    <dxf>
      <numFmt numFmtId="2" formatCode="0.00"/>
    </dxf>
    <dxf>
      <numFmt numFmtId="2" formatCode="0.00"/>
    </dxf>
    <dxf>
      <numFmt numFmtId="2" formatCode="0.00"/>
    </dxf>
    <dxf>
      <numFmt numFmtId="2" formatCode="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alignment wrapText="1" readingOrder="0"/>
    </dxf>
    <dxf>
      <fill>
        <patternFill patternType="solid">
          <bgColor theme="8" tint="0.79998168889431442"/>
        </patternFill>
      </fill>
    </dxf>
    <dxf>
      <fill>
        <patternFill patternType="solid">
          <bgColor theme="5" tint="0.79998168889431442"/>
        </patternFill>
      </fill>
    </dxf>
    <dxf>
      <fill>
        <patternFill patternType="solid">
          <bgColor theme="5" tint="0.79998168889431442"/>
        </patternFill>
      </fil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4" formatCode="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6" formatCode="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numFmt numFmtId="172" formatCode="0.00000000"/>
    </dxf>
    <dxf>
      <alignment wrapText="1" readingOrder="0"/>
    </dxf>
    <dxf>
      <alignment wrapText="1" readingOrder="0"/>
    </dxf>
    <dxf>
      <alignment horizontal="right" readingOrder="0"/>
    </dxf>
    <dxf>
      <alignment horizontal="right" readingOrder="0"/>
    </dxf>
  </dxfs>
  <tableStyles count="0" defaultTableStyle="TableStyleMedium2" defaultPivotStyle="PivotStyleLight16"/>
  <colors>
    <mruColors>
      <color rgb="FFF4B084"/>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8</xdr:col>
      <xdr:colOff>47625</xdr:colOff>
      <xdr:row>10</xdr:row>
      <xdr:rowOff>76200</xdr:rowOff>
    </xdr:from>
    <xdr:to>
      <xdr:col>11</xdr:col>
      <xdr:colOff>47625</xdr:colOff>
      <xdr:row>23</xdr:row>
      <xdr:rowOff>123825</xdr:rowOff>
    </xdr:to>
    <mc:AlternateContent xmlns:mc="http://schemas.openxmlformats.org/markup-compatibility/2006" xmlns:a14="http://schemas.microsoft.com/office/drawing/2010/main">
      <mc:Choice Requires="a14">
        <xdr:graphicFrame macro="">
          <xdr:nvGraphicFramePr>
            <xdr:cNvPr id="7" name="Paleo-depth category (m)"/>
            <xdr:cNvGraphicFramePr/>
          </xdr:nvGraphicFramePr>
          <xdr:xfrm>
            <a:off x="0" y="0"/>
            <a:ext cx="0" cy="0"/>
          </xdr:xfrm>
          <a:graphic>
            <a:graphicData uri="http://schemas.microsoft.com/office/drawing/2010/slicer">
              <sle:slicer xmlns:sle="http://schemas.microsoft.com/office/drawing/2010/slicer" name="Paleo-depth category (m)"/>
            </a:graphicData>
          </a:graphic>
        </xdr:graphicFrame>
      </mc:Choice>
      <mc:Fallback xmlns="">
        <xdr:sp macro="" textlink="">
          <xdr:nvSpPr>
            <xdr:cNvPr id="0" name=""/>
            <xdr:cNvSpPr>
              <a:spLocks noTextEdit="1"/>
            </xdr:cNvSpPr>
          </xdr:nvSpPr>
          <xdr:spPr>
            <a:xfrm>
              <a:off x="6448425" y="23622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egrossman" refreshedDate="43486.4993875" createdVersion="6" refreshedVersion="6" minRefreshableVersion="3" recordCount="74">
  <cacheSource type="worksheet">
    <worksheetSource ref="A1:AI76" sheet="Table 1"/>
  </cacheSource>
  <cacheFields count="33">
    <cacheField name="Map #" numFmtId="0">
      <sharedItems containsSemiMixedTypes="0" containsString="0" containsNumber="1" containsInteger="1" minValue="1" maxValue="37"/>
    </cacheField>
    <cacheField name="#" numFmtId="0">
      <sharedItems containsSemiMixedTypes="0" containsString="0" containsNumber="1" containsInteger="1" minValue="1" maxValue="74"/>
    </cacheField>
    <cacheField name="ID" numFmtId="0">
      <sharedItems/>
    </cacheField>
    <cacheField name="PPP#" numFmtId="0">
      <sharedItems containsString="0" containsBlank="1" containsNumber="1" containsInteger="1" minValue="294" maxValue="3203"/>
    </cacheField>
    <cacheField name="Region" numFmtId="0">
      <sharedItems containsBlank="1" count="3">
        <s v="TEP"/>
        <s v="SWC"/>
        <m u="1"/>
      </sharedItems>
    </cacheField>
    <cacheField name="Location" numFmtId="0">
      <sharedItems/>
    </cacheField>
    <cacheField name="Latitude" numFmtId="0">
      <sharedItems containsSemiMixedTypes="0" containsString="0" containsNumber="1" minValue="8.1305166666666668" maxValue="9.9962222222222206"/>
    </cacheField>
    <cacheField name="Longitude" numFmtId="0">
      <sharedItems containsSemiMixedTypes="0" containsString="0" containsNumber="1" minValue="-83.130260000000007" maxValue="-81.54046666666666"/>
    </cacheField>
    <cacheField name="Taxon" numFmtId="0">
      <sharedItems/>
    </cacheField>
    <cacheField name="Formation" numFmtId="0">
      <sharedItems/>
    </cacheField>
    <cacheField name="Faunule" numFmtId="0">
      <sharedItems/>
    </cacheField>
    <cacheField name="Age* (Ma)" numFmtId="0">
      <sharedItems containsMixedTypes="1" containsNumber="1" minValue="0.36" maxValue="3.55"/>
    </cacheField>
    <cacheField name="Median Age (Ma)" numFmtId="0">
      <sharedItems containsSemiMixedTypes="0" containsString="0" containsNumber="1" minValue="0.36" maxValue="5.65"/>
    </cacheField>
    <cacheField name="Age Category" numFmtId="0">
      <sharedItems containsBlank="1" count="5">
        <m/>
        <s v="1.5 to 0.011 Ma"/>
        <s v="2.5-1.5 Ma"/>
        <s v="4.25-2.5 Ma"/>
        <s v="4.25+ Ma"/>
      </sharedItems>
    </cacheField>
    <cacheField name="Age category 2" numFmtId="0">
      <sharedItems containsBlank="1" count="5">
        <s v="2.5-0.1 Ma"/>
        <s v="4.25-2.5 Ma"/>
        <s v="4.25+ Ma"/>
        <m u="1"/>
        <s v="2.5-0.011 Ma" u="1"/>
      </sharedItems>
    </cacheField>
    <cacheField name="Age category 3" numFmtId="0">
      <sharedItems/>
    </cacheField>
    <cacheField name="Epoch" numFmtId="0">
      <sharedItems/>
    </cacheField>
    <cacheField name="Depth lower (m)" numFmtId="0">
      <sharedItems containsString="0" containsBlank="1" containsNumber="1" containsInteger="1" minValue="30" maxValue="200"/>
    </cacheField>
    <cacheField name="Depth upper (m)" numFmtId="0">
      <sharedItems containsBlank="1" containsMixedTypes="1" containsNumber="1" containsInteger="1" minValue="0" maxValue="150"/>
    </cacheField>
    <cacheField name="Paleo-depth median (m)" numFmtId="0">
      <sharedItems containsString="0" containsBlank="1" containsNumber="1" containsInteger="1" minValue="10" maxValue="175"/>
    </cacheField>
    <cacheField name="Paleo-depth category (m)" numFmtId="0">
      <sharedItems containsBlank="1" count="11">
        <s v="0-50"/>
        <s v="51-100"/>
        <s v="101-150"/>
        <s v="151-200"/>
        <s v="51-101" u="1"/>
        <m u="1"/>
        <s v="151-201" u="1"/>
        <s v="101-151" u="1"/>
        <s v="151-202" u="1"/>
        <s v="101-152" u="1"/>
        <s v="101-153" u="1"/>
      </sharedItems>
    </cacheField>
    <cacheField name="Baseline (‰)" numFmtId="0">
      <sharedItems/>
    </cacheField>
    <cacheField name="Reference**" numFmtId="0">
      <sharedItems containsMixedTypes="1" containsNumber="1" containsInteger="1" minValue="1" maxValue="5"/>
    </cacheField>
    <cacheField name="δ18O median (‰)" numFmtId="2">
      <sharedItems containsSemiMixedTypes="0" containsString="0" containsNumber="1" minValue="-2.2224254916478561" maxValue="1.8233682161525626"/>
    </cacheField>
    <cacheField name="d18O med 2" numFmtId="2">
      <sharedItems containsString="0" containsBlank="1" containsNumber="1" minValue="-2.2224254916478561" maxValue="1.8233682161525626"/>
    </cacheField>
    <cacheField name="δ18O min (‰)" numFmtId="2">
      <sharedItems containsSemiMixedTypes="0" containsString="0" containsNumber="1" minValue="-3.4250569671198292" maxValue="1.6051165738015443"/>
    </cacheField>
    <cacheField name="δ18O max (‰)" numFmtId="2">
      <sharedItems containsSemiMixedTypes="0" containsString="0" containsNumber="1" minValue="-1.071" maxValue="2.080814225359306"/>
    </cacheField>
    <cacheField name="δ18O range (‰)" numFmtId="2">
      <sharedItems containsSemiMixedTypes="0" containsString="0" containsNumber="1" minValue="0.378" maxValue="2.6569765155776146" count="70">
        <n v="2.14"/>
        <n v="1.6349999999999998"/>
        <n v="1.037157044598735"/>
        <n v="0.60968015459520253"/>
        <n v="1.205061057136787"/>
        <n v="0.93094064380388619"/>
        <n v="1.1876485251961595"/>
        <n v="0.56500000000000006"/>
        <n v="0.76151742235937703"/>
        <n v="0.89"/>
        <n v="1.1100000000000001"/>
        <n v="1.22"/>
        <n v="0.6"/>
        <n v="0.92803530921141653"/>
        <n v="1.2123524913214945"/>
        <n v="1.0697502194579904"/>
        <n v="0.87999999999999989"/>
        <n v="0.88700000000000012"/>
        <n v="0.78"/>
        <n v="1.103"/>
        <n v="0.82"/>
        <n v="1.0409999999999999"/>
        <n v="1.0429999999999999"/>
        <n v="0.630971578526341"/>
        <n v="0.98"/>
        <n v="1.204629202175415"/>
        <n v="0.80699999999999994"/>
        <n v="0.79899999999999993"/>
        <n v="1.2430000000000001"/>
        <n v="0.52699999999999991"/>
        <n v="1.5599999999999998"/>
        <n v="1.02"/>
        <n v="1.1000000000000001"/>
        <n v="0.8"/>
        <n v="0.84300000000000008"/>
        <n v="0.56099999999999994"/>
        <n v="0.57140043896893089"/>
        <n v="1.040135451604371"/>
        <n v="0.47569765155776178"/>
        <n v="1.0168157287360415"/>
        <n v="0.49928797189126861"/>
        <n v="0.83499999999999996"/>
        <n v="2.0099999999999998"/>
        <n v="1.49"/>
        <n v="1.0837667366171853"/>
        <n v="1.676086543877072"/>
        <n v="1.338180072780454"/>
        <n v="1.9725318002836036"/>
        <n v="1.1419999999999999"/>
        <n v="0.67999999999999994"/>
        <n v="1.008851985238117"/>
        <n v="1.0548565318312333"/>
        <n v="1.34"/>
        <n v="0.72"/>
        <n v="1.1499999999999999"/>
        <n v="0.378"/>
        <n v="0.95909932600838266"/>
        <n v="2.6569765155776146"/>
        <n v="0.82905658192835374"/>
        <n v="0.60699999999999987"/>
        <n v="0.40459648986092234"/>
        <n v="1.1399999999999999"/>
        <n v="1.4148963250659241"/>
        <n v="1.235514882144461"/>
        <n v="2.33"/>
        <n v="1.1676712581617414"/>
        <n v="0.56435779372231309"/>
        <n v="0.66199999999999992"/>
        <n v="0.62"/>
        <n v="0.56000000000000005"/>
      </sharedItems>
    </cacheField>
    <cacheField name=" δ13C median (‰)" numFmtId="2">
      <sharedItems containsSemiMixedTypes="0" containsString="0" containsNumber="1" minValue="-16.024219639206564" maxValue="2.71" count="74">
        <n v="-0.77100000000000002"/>
        <n v="0.94599999999999995"/>
        <n v="2.4008714472112"/>
        <n v="1.8994172712502153"/>
        <n v="2.5140558770571015"/>
        <n v="2.5656155840238912"/>
        <n v="2.7062388081348834"/>
        <n v="1.6895"/>
        <n v="1.7960984592408553"/>
        <n v="2.1"/>
        <n v="1.69"/>
        <n v="2"/>
        <n v="0.69"/>
        <n v="1.6303404930288095"/>
        <n v="1.9033387115314353"/>
        <n v="1.180478164412782"/>
        <n v="2.27"/>
        <n v="2.5594999999999999"/>
        <n v="1.1299999999999999"/>
        <n v="2.363"/>
        <n v="1.25"/>
        <n v="2.1070000000000002"/>
        <n v="2.2229999999999999"/>
        <n v="-0.21203400506756712"/>
        <n v="2.39"/>
        <n v="1.5204150535158072"/>
        <n v="2.0739999999999998"/>
        <n v="1.52"/>
        <n v="2.2755000000000001"/>
        <n v="1.7885"/>
        <n v="-0.85499999999999998"/>
        <n v="1.57"/>
        <n v="1.88"/>
        <n v="1.63"/>
        <n v="1.28"/>
        <n v="-0.32099999999999995"/>
        <n v="0.21"/>
        <n v="1.6123957177639245"/>
        <n v="1.3319793929177104"/>
        <n v="1.3546879587196505"/>
        <n v="1.7671206190779105"/>
        <n v="1.6998231751262116"/>
        <n v="2.0750000000000002"/>
        <n v="1.5635106145461595"/>
        <n v="2.4500000000000002"/>
        <n v="2.71"/>
        <n v="1.1312635096216794"/>
        <n v="0.84994491561308683"/>
        <n v="-0.97608750101677377"/>
        <n v="-0.19345311881249319"/>
        <n v="2.0019999999999998"/>
        <n v="-0.38"/>
        <n v="1.7743831283015477"/>
        <n v="1.9095250491358691"/>
        <n v="2.21"/>
        <n v="1.65"/>
        <n v="1.83"/>
        <n v="-0.14350000000000002"/>
        <n v="1.789736228945104"/>
        <n v="-5.7669858186183651"/>
        <n v="-1.2460314959894061"/>
        <n v="-1.1919999999999999"/>
        <n v="-16.024219639206564"/>
        <n v="-3.42"/>
        <n v="1.7268315240059076"/>
        <n v="1.6053689577315222"/>
        <n v="1.8650000000000002"/>
        <n v="1.71"/>
        <n v="1.8357196693214832"/>
        <n v="-0.897212338287807"/>
        <n v="-0.78900000000000003"/>
        <n v="-0.45"/>
        <n v="0.35"/>
        <n v="2.04"/>
      </sharedItems>
    </cacheField>
    <cacheField name="δ13C-δ18O R" numFmtId="2">
      <sharedItems containsSemiMixedTypes="0" containsString="0" containsNumber="1" minValue="-0.82393808312274319" maxValue="0.94382065487218036" count="73">
        <n v="0.5044803738663477"/>
        <n v="-0.23930763824718151"/>
        <n v="0.11848902629916376"/>
        <n v="0.17242454462491624"/>
        <n v="0.34316705179791479"/>
        <n v="0.51226107461244241"/>
        <n v="0.20808402915206045"/>
        <n v="9.4317238568040113E-2"/>
        <n v="0.19194212493455157"/>
        <n v="0.21"/>
        <n v="0.61"/>
        <n v="0.32130583714679745"/>
        <n v="0.44591349863515672"/>
        <n v="-0.11572498590074137"/>
        <n v="0.20566583094279142"/>
        <n v="0.46445537107060314"/>
        <n v="-0.16467357297460966"/>
        <n v="0.25181313837981639"/>
        <n v="-0.04"/>
        <n v="0.47208544425458981"/>
        <n v="0.83"/>
        <n v="0.50679140630423192"/>
        <n v="0.5898705324193203"/>
        <n v="-0.82393808312274319"/>
        <n v="0.32893269755694937"/>
        <n v="0.27198879014477945"/>
        <n v="-0.14446236063878323"/>
        <n v="0.38397824714145179"/>
        <n v="0.32044529463842875"/>
        <n v="3.9617415747476251E-2"/>
        <n v="-0.17468015510915971"/>
        <n v="-0.56621089101613209"/>
        <n v="-0.46370792105948511"/>
        <n v="-7.7890478236572426E-3"/>
        <n v="0.16"/>
        <n v="0.62597524238492608"/>
        <n v="0.7175649741572494"/>
        <n v="0.52464803494771795"/>
        <n v="0.25453367977108704"/>
        <n v="0.60245935284783803"/>
        <n v="-0.12710671084543312"/>
        <n v="0.41992797622617917"/>
        <n v="0.12415207987385617"/>
        <n v="0.65293823792742234"/>
        <n v="-0.26"/>
        <n v="0.32"/>
        <n v="0.53162948385928765"/>
        <n v="0.41751705950038226"/>
        <n v="5.7108766479645849E-2"/>
        <n v="-6.4822731117899546E-2"/>
        <n v="-2.9982300197774887E-2"/>
        <n v="-0.41548974858796522"/>
        <n v="0.10254819797166322"/>
        <n v="0.29387826403532263"/>
        <n v="0.27530363179167683"/>
        <n v="0.70912618190733467"/>
        <n v="-0.15145782762384222"/>
        <n v="-7.3283378809671377E-4"/>
        <n v="0.94382065487218036"/>
        <n v="0.1489788735522003"/>
        <n v="0.32422422710227911"/>
        <n v="-0.37749973726355651"/>
        <n v="-0.57999999999999996"/>
        <n v="-3.7728807674893707E-2"/>
        <n v="-0.26433611069369006"/>
        <n v="0.18316988855045549"/>
        <n v="9.8596519218070403E-2"/>
        <n v="0.27625509489131966"/>
        <n v="0.52820452002892437"/>
        <n v="0.83556630459528736"/>
        <n v="0.58185264859908181"/>
        <n v="0.25"/>
        <n v="0.6"/>
      </sharedItems>
    </cacheField>
    <cacheField name="p (two-tailed)" numFmtId="164">
      <sharedItems containsSemiMixedTypes="0" containsString="0" containsNumber="1" minValue="0" maxValue="0.9947213201027616"/>
    </cacheField>
    <cacheField name="n" numFmtId="0">
      <sharedItems containsSemiMixedTypes="0" containsString="0" containsNumber="1" containsInteger="1" minValue="10" maxValue="100"/>
    </cacheField>
    <cacheField name="Baseline Source" numFmtId="0">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egrossman" refreshedDate="43520.72917766204" createdVersion="6" refreshedVersion="6" minRefreshableVersion="3" recordCount="74">
  <cacheSource type="worksheet">
    <worksheetSource ref="A1:AK76" sheet="Table 1"/>
  </cacheSource>
  <cacheFields count="40">
    <cacheField name="Map #" numFmtId="0">
      <sharedItems containsSemiMixedTypes="0" containsString="0" containsNumber="1" containsInteger="1" minValue="1" maxValue="37"/>
    </cacheField>
    <cacheField name="#" numFmtId="0">
      <sharedItems containsSemiMixedTypes="0" containsString="0" containsNumber="1" containsInteger="1" minValue="1" maxValue="74"/>
    </cacheField>
    <cacheField name="ID" numFmtId="0">
      <sharedItems/>
    </cacheField>
    <cacheField name="PPP#" numFmtId="0">
      <sharedItems containsString="0" containsBlank="1" containsNumber="1" containsInteger="1" minValue="294" maxValue="3203"/>
    </cacheField>
    <cacheField name="Region" numFmtId="0">
      <sharedItems count="2">
        <s v="TEP"/>
        <s v="SWC"/>
      </sharedItems>
    </cacheField>
    <cacheField name="Location" numFmtId="0">
      <sharedItems/>
    </cacheField>
    <cacheField name="Latitude" numFmtId="0">
      <sharedItems containsSemiMixedTypes="0" containsString="0" containsNumber="1" minValue="8.1305166666666668" maxValue="9.9962222222222206"/>
    </cacheField>
    <cacheField name="Longitude" numFmtId="0">
      <sharedItems containsSemiMixedTypes="0" containsString="0" containsNumber="1" minValue="-83.130260000000007" maxValue="-81.54046666666666"/>
    </cacheField>
    <cacheField name="Taxon" numFmtId="0">
      <sharedItems/>
    </cacheField>
    <cacheField name="Formation" numFmtId="0">
      <sharedItems/>
    </cacheField>
    <cacheField name="Faunule" numFmtId="0">
      <sharedItems/>
    </cacheField>
    <cacheField name="Age* (Ma)" numFmtId="0">
      <sharedItems containsMixedTypes="1" containsNumber="1" minValue="0.36" maxValue="3.55"/>
    </cacheField>
    <cacheField name="Median Age (Ma)" numFmtId="0">
      <sharedItems containsSemiMixedTypes="0" containsString="0" containsNumber="1" minValue="0.36" maxValue="5.65"/>
    </cacheField>
    <cacheField name="Age Category" numFmtId="0">
      <sharedItems containsBlank="1"/>
    </cacheField>
    <cacheField name="Age category 2" numFmtId="0">
      <sharedItems count="3">
        <s v="2.5-0.1 Ma"/>
        <s v="4.25-2.5 Ma"/>
        <s v="4.25+ Ma"/>
      </sharedItems>
    </cacheField>
    <cacheField name="Age category 3" numFmtId="0">
      <sharedItems/>
    </cacheField>
    <cacheField name="Epoch" numFmtId="0">
      <sharedItems/>
    </cacheField>
    <cacheField name="Depth lower (m)" numFmtId="0">
      <sharedItems containsString="0" containsBlank="1" containsNumber="1" containsInteger="1" minValue="30" maxValue="200"/>
    </cacheField>
    <cacheField name="Depth upper (m)" numFmtId="0">
      <sharedItems containsBlank="1" containsMixedTypes="1" containsNumber="1" containsInteger="1" minValue="0" maxValue="150"/>
    </cacheField>
    <cacheField name="Paleo-depth median (m)" numFmtId="0">
      <sharedItems containsString="0" containsBlank="1" containsNumber="1" minValue="20" maxValue="175"/>
    </cacheField>
    <cacheField name="Paleo-depth category (m)" numFmtId="0">
      <sharedItems count="4">
        <s v="0-50"/>
        <s v="101-150"/>
        <s v="151-200"/>
        <s v="51-100"/>
      </sharedItems>
    </cacheField>
    <cacheField name="Baseline (‰)" numFmtId="0">
      <sharedItems/>
    </cacheField>
    <cacheField name="Reference**" numFmtId="0">
      <sharedItems containsMixedTypes="1" containsNumber="1" containsInteger="1" minValue="1" maxValue="5"/>
    </cacheField>
    <cacheField name="δ18O median (‰)" numFmtId="2">
      <sharedItems containsSemiMixedTypes="0" containsString="0" containsNumber="1" minValue="-2.2224254916478561" maxValue="1.8233682161525626"/>
    </cacheField>
    <cacheField name="d18O med 2" numFmtId="2">
      <sharedItems containsString="0" containsBlank="1" containsNumber="1" minValue="-2.2224254916478561" maxValue="1.8233682161525626"/>
    </cacheField>
    <cacheField name="δ18O min (‰)" numFmtId="2">
      <sharedItems containsSemiMixedTypes="0" containsString="0" containsNumber="1" minValue="-3.4250569671198292" maxValue="1.6051165738015443"/>
    </cacheField>
    <cacheField name="δ18O max (‰)" numFmtId="2">
      <sharedItems containsSemiMixedTypes="0" containsString="0" containsNumber="1" minValue="-1.071" maxValue="2.080814225359306"/>
    </cacheField>
    <cacheField name="δ18O range (‰)" numFmtId="2">
      <sharedItems containsSemiMixedTypes="0" containsString="0" containsNumber="1" minValue="0.378" maxValue="2.6569765155776146"/>
    </cacheField>
    <cacheField name=" δ13C median (‰)" numFmtId="2">
      <sharedItems containsSemiMixedTypes="0" containsString="0" containsNumber="1" minValue="-16.024219639206564" maxValue="2.71"/>
    </cacheField>
    <cacheField name="δ13C-δ18O R" numFmtId="2">
      <sharedItems containsSemiMixedTypes="0" containsString="0" containsNumber="1" minValue="-0.82393808312274319" maxValue="0.94382065487218036"/>
    </cacheField>
    <cacheField name="p (two-tailed)" numFmtId="164">
      <sharedItems containsSemiMixedTypes="0" containsString="0" containsNumber="1" minValue="0" maxValue="0.9947213201027616"/>
    </cacheField>
    <cacheField name="n" numFmtId="0">
      <sharedItems containsSemiMixedTypes="0" containsString="0" containsNumber="1" containsInteger="1" minValue="10" maxValue="100"/>
    </cacheField>
    <cacheField name="Baseline Source" numFmtId="0">
      <sharedItems/>
    </cacheField>
    <cacheField name="Baseline (‰)2" numFmtId="0">
      <sharedItems containsBlank="1" containsMixedTypes="1" containsNumber="1" minValue="-0.9" maxValue="0.38"/>
    </cacheField>
    <cacheField name="Error" numFmtId="0">
      <sharedItems containsString="0" containsBlank="1" containsNumber="1" minValue="0.17" maxValue="0.63"/>
    </cacheField>
    <cacheField name="d18O med-baseline" numFmtId="2">
      <sharedItems containsString="0" containsBlank="1" containsNumber="1" minValue="-2.1124254916478562" maxValue="1.2650000000000001" count="70">
        <n v="-0.41599999999999998"/>
        <n v="1.2650000000000001"/>
        <n v="1"/>
        <n v="0.84100000000000008"/>
        <n v="5.0000000000000017E-2"/>
        <n v="-0.54800000000000004"/>
        <n v="0.49"/>
        <n v="-0.73650000000000004"/>
        <n v="-0.51200000000000001"/>
        <n v="-0.58140725901339496"/>
        <n v="-0.20250000000000001"/>
        <n v="-5.5000000000000049E-2"/>
        <n v="-0.85"/>
        <n v="-0.66500000000000015"/>
        <n v="-0.51"/>
        <n v="-0.43999999999999995"/>
        <n v="-0.87750000000000006"/>
        <n v="-0.95000000000000007"/>
        <n v="-0.57752428700508007"/>
        <n v="-0.74666042190633841"/>
        <n v="-0.60100000000000009"/>
        <n v="-0.57500000000000007"/>
        <n v="0.14000000000000001"/>
        <n v="0.60000000000000009"/>
        <n v="5.6771784181503637E-2"/>
        <n v="-0.70614767853619576"/>
        <n v="-5.0976340174411383E-2"/>
        <n v="-0.43073854772565207"/>
        <n v="-0.255"/>
        <n v="-0.31000000000000005"/>
        <n v="-0.20005544528007446"/>
        <n v="-0.30341506921760653"/>
        <n v="-0.624"/>
        <n v="6.9999999999999951E-2"/>
        <n v="0.21986979030114373"/>
        <n v="-0.28224529976738943"/>
        <n v="-0.37297157594604613"/>
        <n v="7.350000000000001E-2"/>
        <n v="-0.13800000000000001"/>
        <n v="0.35"/>
        <n v="-0.443"/>
        <n v="9.9999999999999978E-2"/>
        <n v="-0.38143009613083584"/>
        <n v="-0.25914890092456111"/>
        <n v="0.33999999999999997"/>
        <m/>
        <n v="0.81094078263015568"/>
        <n v="-0.23822966402956869"/>
        <n v="0.4182850345775998"/>
        <n v="0.32121343939086822"/>
        <n v="5.5016356157246316E-2"/>
        <n v="-0.4365"/>
        <n v="-0.19593638844084799"/>
        <n v="-0.16"/>
        <n v="-0.18000000000000002"/>
        <n v="-0.11000000000000001"/>
        <n v="-0.33"/>
        <n v="0.8134378021831884"/>
        <n v="-0.32500000000000001"/>
        <n v="6.9999999999999993E-2"/>
        <n v="-0.63"/>
        <n v="-0.5365236210644202"/>
        <n v="-2.1124254916478562"/>
        <n v="-1.0072343421412311"/>
        <n v="-0.96499999999999997"/>
        <n v="-0.50727481839793931"/>
        <n v="-0.87"/>
        <n v="-4.0190801093009917E-2"/>
        <n v="-0.67659181909808919"/>
        <n v="-0.54"/>
      </sharedItems>
    </cacheField>
    <cacheField name="Abs (d18Obl-error" numFmtId="2">
      <sharedItems containsString="0" containsBlank="1" containsNumber="1" minValue="-0.53980919890699008" maxValue="1.5324254916478561"/>
    </cacheField>
    <cacheField name="δ18O min (‰)2" numFmtId="2">
      <sharedItems containsString="0" containsBlank="1" containsNumber="1" minValue="-3.4250569671198292" maxValue="0.69442033592840813"/>
    </cacheField>
    <cacheField name="d18Omin-baseline" numFmtId="2">
      <sharedItems containsString="0" containsBlank="1" containsNumber="1" minValue="-3.3150569671198293" maxValue="0.497" count="71">
        <n v="-1.335"/>
        <n v="0.34100000000000003"/>
        <n v="0.497"/>
        <n v="0.38700000000000001"/>
        <n v="-0.35800000000001997"/>
        <n v="-1.3149999999999999"/>
        <n v="1.8999999999999989E-2"/>
        <n v="-1.4300000000000002"/>
        <n v="-1.014"/>
        <n v="-1.0185380391209855"/>
        <n v="-0.53599999999999992"/>
        <n v="-0.52199999999999991"/>
        <n v="-1.31"/>
        <n v="-1.1280000000000001"/>
        <n v="-0.98898202224440157"/>
        <n v="-0.80455425311831841"/>
        <n v="-1.2989999999999999"/>
        <n v="-1.242"/>
        <n v="-0.84000000000000008"/>
        <n v="-1.3044871791075208"/>
        <n v="-0.98499999999999999"/>
        <n v="-0.94899999999999995"/>
        <n v="-0.99826521411251556"/>
        <n v="-0.40032722564155099"/>
        <n v="-0.46561669904434499"/>
        <n v="-1.8781880131610627"/>
        <n v="-0.81277094196991029"/>
        <n v="-1.4167082192346647"/>
        <n v="-1.8699999999999999"/>
        <n v="-1.1100000000000001"/>
        <n v="-0.81735299664359562"/>
        <n v="-0.60657009646490223"/>
        <n v="-1.1139999999999999"/>
        <n v="-0.25"/>
        <n v="-0.15410234445017121"/>
        <n v="-0.86789865024061341"/>
        <n v="-0.70273378349728666"/>
        <n v="-0.372"/>
        <n v="-0.57600000000000007"/>
        <n v="-0.48399999999999999"/>
        <n v="-1.236"/>
        <n v="-0.24"/>
        <n v="-0.89834188064640574"/>
        <n v="-0.85147486849505949"/>
        <n v="-0.33773033437569666"/>
        <m/>
        <n v="0.34442033592840815"/>
        <n v="-0.44946531693529562"/>
        <n v="-0.36347502969803269"/>
        <n v="-0.2261409443866074"/>
        <n v="-0.77753624750213035"/>
        <n v="-0.72399999999999998"/>
        <n v="-0.51"/>
        <n v="-0.64261091276576177"/>
        <n v="-0.73780009622323628"/>
        <n v="-0.47499999999999998"/>
        <n v="-0.20800000000000002"/>
        <n v="-0.73"/>
        <n v="-8.8036372744930952E-2"/>
        <n v="-0.66999999999999993"/>
        <n v="-0.54"/>
        <n v="-0.86099999999999999"/>
        <n v="-1.0581216365964241"/>
        <n v="-3.3150569671198293"/>
        <n v="-1.3493507233470374"/>
        <n v="-1.4069999999999998"/>
        <n v="-0.71503839555588811"/>
        <n v="-1.5799999999999998"/>
        <n v="-0.71589449479436473"/>
        <n v="-1.3578381978335341"/>
        <n v="-1.2120191760799914"/>
      </sharedItems>
    </cacheField>
    <cacheField name="Delta S" numFmtId="167">
      <sharedItems containsString="0" containsBlank="1" containsNumber="1" minValue="-17.447668247999101" maxValue="2.615789473684210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4">
  <r>
    <n v="35"/>
    <n v="71"/>
    <s v="AT11-01-2A3"/>
    <m/>
    <x v="0"/>
    <s v="Burica"/>
    <n v="8.2794000000000008"/>
    <n v="-82.866749999999996"/>
    <s v="Conus sp."/>
    <s v="Armuelles "/>
    <s v="Rabo de Puerco, Waypoint 2"/>
    <n v="0.36"/>
    <n v="0.36"/>
    <x v="0"/>
    <x v="0"/>
    <s v="3-0.1 Ma"/>
    <s v="Pleistocene"/>
    <n v="100"/>
    <n v="1"/>
    <n v="50"/>
    <x v="0"/>
    <s v="-0.29±0.63"/>
    <s v="6,7,8"/>
    <n v="-0.70599999999999996"/>
    <n v="-0.70599999999999996"/>
    <n v="-1.625"/>
    <n v="0.51500000000000001"/>
    <x v="0"/>
    <x v="0"/>
    <x v="0"/>
    <n v="8.5909674651548176E-5"/>
    <n v="55"/>
    <s v="Estimated"/>
  </r>
  <r>
    <n v="37"/>
    <n v="72"/>
    <s v="AT11-07-SH6"/>
    <m/>
    <x v="0"/>
    <s v="Burica"/>
    <n v="8.1305166666666668"/>
    <n v="-82.871583333333334"/>
    <s v="Conus sp."/>
    <s v="Upper Burica"/>
    <s v="Quebrada calabazo"/>
    <n v="1"/>
    <n v="1"/>
    <x v="0"/>
    <x v="0"/>
    <s v="3-0.1 Ma"/>
    <s v="Pleistocene"/>
    <m/>
    <m/>
    <m/>
    <x v="0"/>
    <s v="-0.08±0.38"/>
    <s v="7,8"/>
    <n v="1.1850000000000001"/>
    <n v="1.1850000000000001"/>
    <n v="0.26100000000000001"/>
    <n v="1.8959999999999999"/>
    <x v="1"/>
    <x v="1"/>
    <x v="1"/>
    <n v="8.4380198358243313E-2"/>
    <n v="53"/>
    <s v="Estimated"/>
  </r>
  <r>
    <n v="14"/>
    <n v="2"/>
    <s v="EJ11-SCS-A"/>
    <m/>
    <x v="1"/>
    <s v="Bocas del Toro"/>
    <n v="9.4538388888888889"/>
    <n v="-82.299213888888886"/>
    <s v="Conus sp."/>
    <s v="Swan Cay"/>
    <s v="Swan Cay Shallow"/>
    <n v="1.4"/>
    <n v="1.4"/>
    <x v="1"/>
    <x v="0"/>
    <s v="3-0.1 Ma"/>
    <s v="Pleistocene"/>
    <n v="120"/>
    <n v="80"/>
    <n v="10"/>
    <x v="0"/>
    <s v="0.05±0.32"/>
    <s v="1, 2, 4"/>
    <n v="1.1609407826301557"/>
    <m/>
    <n v="0.69442033592840813"/>
    <n v="1.7315773805271433"/>
    <x v="2"/>
    <x v="2"/>
    <x v="2"/>
    <n v="0.43287347275857924"/>
    <n v="46"/>
    <s v="Estimated"/>
  </r>
  <r>
    <n v="14"/>
    <n v="3"/>
    <s v="EJ11-SCS-B"/>
    <m/>
    <x v="1"/>
    <s v="Bocas del Toro"/>
    <n v="9.4538388888888889"/>
    <n v="-82.299213888888886"/>
    <s v="Conus sp."/>
    <s v="Swan Cay"/>
    <s v="Swan Cay Shallow"/>
    <n v="1.4"/>
    <n v="1.4"/>
    <x v="1"/>
    <x v="0"/>
    <s v="3-0.1 Ma"/>
    <s v="Pleistocene"/>
    <n v="120"/>
    <n v="80"/>
    <n v="10"/>
    <x v="0"/>
    <s v="0.05±0.32"/>
    <s v="1, 2, 4"/>
    <n v="0.1117703359704313"/>
    <m/>
    <n v="-9.9465316935295658E-2"/>
    <n v="0.51021483765990683"/>
    <x v="3"/>
    <x v="3"/>
    <x v="3"/>
    <n v="0.38027755049185807"/>
    <n v="28"/>
    <s v="Estimated"/>
  </r>
  <r>
    <n v="14"/>
    <n v="4"/>
    <s v="EJ11-SCS-C"/>
    <m/>
    <x v="1"/>
    <s v="Bocas del Toro"/>
    <n v="9.4538388888888889"/>
    <n v="-82.299213888888886"/>
    <s v="Conus sp."/>
    <s v="Swan Cay"/>
    <s v="Swan Cay Shallow"/>
    <n v="1.4"/>
    <n v="1.4"/>
    <x v="1"/>
    <x v="0"/>
    <s v="3-0.1 Ma"/>
    <s v="Pleistocene"/>
    <n v="120"/>
    <n v="80"/>
    <n v="10"/>
    <x v="0"/>
    <s v="0.05±0.32"/>
    <s v="1, 2, 4"/>
    <n v="0.76828503457759978"/>
    <m/>
    <n v="-1.3475029698032728E-2"/>
    <n v="1.1915860274387542"/>
    <x v="4"/>
    <x v="4"/>
    <x v="4"/>
    <n v="7.3805239736104367E-2"/>
    <n v="28"/>
    <s v="Estimated"/>
  </r>
  <r>
    <n v="13"/>
    <n v="18"/>
    <s v="H19711"/>
    <n v="1995"/>
    <x v="1"/>
    <s v="Bocas del Toro"/>
    <n v="9.4524299999999997"/>
    <n v="-82.298169999999999"/>
    <s v="Conus jaspideus?"/>
    <s v="Swan Cay"/>
    <s v="Swan Cay"/>
    <s v="1.2-1.6"/>
    <n v="1.4"/>
    <x v="1"/>
    <x v="0"/>
    <s v="3-0.1 Ma"/>
    <s v="Pleistocene"/>
    <n v="120"/>
    <n v="80"/>
    <n v="100"/>
    <x v="1"/>
    <s v="0.35±0.31"/>
    <s v="1, 2, 4"/>
    <n v="0.67121343939086819"/>
    <n v="0.67121343939086819"/>
    <n v="0.12385905561339258"/>
    <n v="1.0547996994172788"/>
    <x v="5"/>
    <x v="5"/>
    <x v="5"/>
    <n v="6.1730654520058084E-4"/>
    <n v="41"/>
    <s v="Estimated"/>
  </r>
  <r>
    <n v="13"/>
    <n v="19"/>
    <s v="H19712"/>
    <n v="1995"/>
    <x v="1"/>
    <s v="Bocas del Toro"/>
    <n v="9.4524299999999997"/>
    <n v="-82.298169999999999"/>
    <s v="Conus jaspideus?"/>
    <s v="Swan Cay"/>
    <s v="Swan Cay"/>
    <s v="1.2-1.6"/>
    <n v="1.4"/>
    <x v="1"/>
    <x v="0"/>
    <s v="3-0.1 Ma"/>
    <s v="Pleistocene"/>
    <n v="120"/>
    <n v="80"/>
    <n v="100"/>
    <x v="1"/>
    <s v="0.35±0.31"/>
    <s v="1, 2, 4"/>
    <n v="0.40501635615724629"/>
    <n v="0.40501635615724629"/>
    <n v="-0.42753624750213043"/>
    <n v="0.76011227769402911"/>
    <x v="6"/>
    <x v="6"/>
    <x v="6"/>
    <n v="0.26984165171472074"/>
    <n v="30"/>
    <s v="Estimated"/>
  </r>
  <r>
    <n v="1"/>
    <n v="11"/>
    <s v="H19682"/>
    <n v="944"/>
    <x v="1"/>
    <s v="Limon"/>
    <n v="9.9919499999999992"/>
    <n v="-83.036720000000003"/>
    <s v="Conus cf. daucus "/>
    <s v="Moin"/>
    <s v="Upper Lomas del Mar"/>
    <s v="1.5-1.7"/>
    <n v="1.6"/>
    <x v="2"/>
    <x v="0"/>
    <s v="3-0.1 Ma"/>
    <s v="Pleistocene"/>
    <n v="100"/>
    <n v="50"/>
    <n v="75"/>
    <x v="1"/>
    <s v="0.20±0.33"/>
    <s v="1, 2, 4"/>
    <n v="-0.23649999999999999"/>
    <n v="-0.23649999999999999"/>
    <n v="-0.52400000000000002"/>
    <n v="4.1000000000000002E-2"/>
    <x v="7"/>
    <x v="7"/>
    <x v="7"/>
    <n v="0.47349134067987875"/>
    <n v="60"/>
    <s v="Estimated"/>
  </r>
  <r>
    <n v="1"/>
    <n v="12"/>
    <s v="H19683"/>
    <n v="944"/>
    <x v="1"/>
    <s v="Limon"/>
    <n v="9.9919499999999992"/>
    <n v="-83.036720000000003"/>
    <s v="Conus cf. daucus "/>
    <s v="Moin"/>
    <s v="Upper Lomas del Mar"/>
    <s v="1.5-1.7"/>
    <n v="1.6"/>
    <x v="2"/>
    <x v="0"/>
    <s v="3-0.1 Ma"/>
    <s v="Pleistocene"/>
    <n v="100"/>
    <n v="50"/>
    <n v="75"/>
    <x v="1"/>
    <s v="0.20±0.33"/>
    <s v="1, 2, 4"/>
    <n v="4.063611559152025E-3"/>
    <n v="4.063611559152025E-3"/>
    <n v="-0.31"/>
    <n v="0.45"/>
    <x v="8"/>
    <x v="8"/>
    <x v="8"/>
    <n v="0.16035543488176648"/>
    <n v="55"/>
    <s v="Estimated"/>
  </r>
  <r>
    <n v="2"/>
    <n v="13"/>
    <s v="JL06-33-1C"/>
    <m/>
    <x v="1"/>
    <s v="Limon"/>
    <n v="9.9962222222222206"/>
    <n v="-83.039749999999998"/>
    <s v="Conus sp."/>
    <s v="Moin"/>
    <s v="Upper Lomas del Mar"/>
    <s v="1.5-1.7"/>
    <n v="1.6"/>
    <x v="2"/>
    <x v="0"/>
    <s v="3-0.1 Ma"/>
    <s v="Pleistocene"/>
    <n v="100"/>
    <n v="50"/>
    <n v="75"/>
    <x v="1"/>
    <s v="0.20±0.33"/>
    <s v="1, 2, 4"/>
    <n v="0.04"/>
    <n v="0.04"/>
    <n v="-0.44261091276576181"/>
    <n v="0.45189048213800653"/>
    <x v="9"/>
    <x v="9"/>
    <x v="9"/>
    <n v="0.1840656095738159"/>
    <n v="40"/>
    <s v="Calculated"/>
  </r>
  <r>
    <n v="2"/>
    <n v="14"/>
    <s v="JL06-33-1F"/>
    <m/>
    <x v="1"/>
    <s v="Limon"/>
    <n v="9.9962222222222206"/>
    <n v="-83.039749999999998"/>
    <s v="Conus sp."/>
    <s v="Moin"/>
    <s v="Upper Lomas del Mar"/>
    <s v="1.5-1.7"/>
    <n v="1.6"/>
    <x v="2"/>
    <x v="0"/>
    <s v="3-0.1 Ma"/>
    <s v="Pleistocene"/>
    <n v="100"/>
    <n v="50"/>
    <n v="75"/>
    <x v="1"/>
    <s v="0.20±0.33"/>
    <s v="1, 2, 4"/>
    <n v="0.02"/>
    <n v="0.02"/>
    <n v="-0.53780009622323632"/>
    <n v="0.57268810354793587"/>
    <x v="10"/>
    <x v="10"/>
    <x v="10"/>
    <n v="0"/>
    <n v="33"/>
    <s v="Calculated"/>
  </r>
  <r>
    <n v="3"/>
    <n v="15"/>
    <s v="H19684"/>
    <n v="1988"/>
    <x v="1"/>
    <s v="Limon"/>
    <n v="9.9911700000000003"/>
    <n v="-83.041650000000004"/>
    <s v="C. cf. vacuanus"/>
    <s v="Moin"/>
    <s v="Lower Lomas del Mar"/>
    <s v="1.5-1.9"/>
    <n v="1.7"/>
    <x v="2"/>
    <x v="0"/>
    <s v="3-0.1 Ma"/>
    <s v="Pleistocene"/>
    <n v="100"/>
    <n v="50"/>
    <n v="75"/>
    <x v="1"/>
    <s v="0.26±0.25"/>
    <s v="1, 2, 4"/>
    <n v="0.15"/>
    <n v="0.15"/>
    <n v="-0.215"/>
    <n v="1.0009999999999999"/>
    <x v="11"/>
    <x v="11"/>
    <x v="11"/>
    <n v="1.230648440183825E-2"/>
    <n v="60"/>
    <s v="Calculated"/>
  </r>
  <r>
    <n v="3"/>
    <n v="16"/>
    <s v="H19685"/>
    <n v="1988"/>
    <x v="1"/>
    <s v="Limon"/>
    <n v="9.9911700000000003"/>
    <n v="-83.041650000000004"/>
    <s v="C. cf. vacuanus"/>
    <s v="Moin"/>
    <s v="Lower Lomas del Mar"/>
    <s v="1.5-1.9"/>
    <n v="1.7"/>
    <x v="2"/>
    <x v="0"/>
    <s v="3-0.1 Ma"/>
    <s v="Pleistocene"/>
    <n v="100"/>
    <n v="50"/>
    <n v="75"/>
    <x v="1"/>
    <s v="0.26±0.25"/>
    <s v="1, 2, 4"/>
    <n v="0.36"/>
    <n v="0.36"/>
    <n v="5.1999999999999998E-2"/>
    <n v="0.64700000000000002"/>
    <x v="12"/>
    <x v="12"/>
    <x v="12"/>
    <n v="1.3221281541072004E-3"/>
    <n v="49"/>
    <s v="Calculated"/>
  </r>
  <r>
    <n v="33"/>
    <n v="8"/>
    <s v="EJ11-NWEV-A"/>
    <m/>
    <x v="1"/>
    <s v="Bocas del Toro"/>
    <n v="9.1054499999999994"/>
    <n v="-81.568533333333335"/>
    <s v="Conus sp."/>
    <s v="Escudo de Veraguas"/>
    <s v="NW Escudo de Veraguas"/>
    <n v="2"/>
    <n v="2"/>
    <x v="2"/>
    <x v="0"/>
    <s v="3-0.1 Ma"/>
    <s v="Plio-Pleistocene?"/>
    <m/>
    <m/>
    <n v="125"/>
    <x v="2"/>
    <s v="0.38±0.17"/>
    <n v="1"/>
    <n v="0.59986979030114373"/>
    <n v="0.59986979030114373"/>
    <n v="0.2258976555498288"/>
    <n v="1.1539329647612453"/>
    <x v="13"/>
    <x v="13"/>
    <x v="13"/>
    <n v="0.37446997867625842"/>
    <n v="61"/>
    <s v="Estimated"/>
  </r>
  <r>
    <n v="33"/>
    <n v="9"/>
    <s v="EJ11-NWEV-B"/>
    <m/>
    <x v="1"/>
    <s v="Bocas del Toro"/>
    <n v="9.1054499999999994"/>
    <n v="-81.568533333333335"/>
    <s v="Conus sp."/>
    <s v="Escudo de Veraguas"/>
    <s v="NW Escudo de Veraguas"/>
    <n v="2"/>
    <n v="2"/>
    <x v="2"/>
    <x v="0"/>
    <s v="3-0.1 Ma"/>
    <s v="Plio-Pleistocene?"/>
    <m/>
    <m/>
    <n v="125"/>
    <x v="2"/>
    <s v="0.38±0.17"/>
    <n v="1"/>
    <n v="9.7754700232610556E-2"/>
    <n v="9.7754700232610556E-2"/>
    <n v="-0.48789865024061346"/>
    <n v="0.72445384108088107"/>
    <x v="14"/>
    <x v="14"/>
    <x v="14"/>
    <n v="0.14354579317786398"/>
    <n v="52"/>
    <s v="Estimated"/>
  </r>
  <r>
    <n v="33"/>
    <n v="10"/>
    <s v="EJ11-NWEV-C"/>
    <m/>
    <x v="1"/>
    <s v="Bocas del Toro"/>
    <n v="9.1054499999999994"/>
    <n v="-81.568533333333335"/>
    <s v="Conus sp."/>
    <s v="Escudo de Veraguas"/>
    <s v="NW Escudo de Veraguas"/>
    <n v="2"/>
    <n v="2"/>
    <x v="2"/>
    <x v="0"/>
    <s v="3-0.1 Ma"/>
    <s v="Plio-Pleistocene?"/>
    <m/>
    <m/>
    <n v="125"/>
    <x v="2"/>
    <s v="0.38±0.17"/>
    <n v="1"/>
    <n v="7.0284240539538884E-3"/>
    <n v="7.0284240539538884E-3"/>
    <n v="-0.32273378349728665"/>
    <n v="0.74701643596070388"/>
    <x v="15"/>
    <x v="15"/>
    <x v="15"/>
    <n v="0.17626294453133293"/>
    <n v="10"/>
    <s v="Estimated"/>
  </r>
  <r>
    <n v="16"/>
    <n v="5"/>
    <s v="EJ11-CANE-1"/>
    <m/>
    <x v="1"/>
    <s v="Bocas del Toro"/>
    <n v="9.3510166666666663"/>
    <n v="-82.168483333333327"/>
    <s v="Conus sp."/>
    <s v="Ground Creek"/>
    <s v="Wild Cane Key"/>
    <s v="1.9-2.2"/>
    <n v="2.0499999999999998"/>
    <x v="2"/>
    <x v="0"/>
    <s v="3-0.1 Ma"/>
    <s v="Pleistocene"/>
    <m/>
    <m/>
    <n v="30"/>
    <x v="0"/>
    <s v="-0.17±0.40"/>
    <s v="2, 3, 4"/>
    <n v="0.83"/>
    <m/>
    <n v="0.32700000000000001"/>
    <n v="1.21"/>
    <x v="16"/>
    <x v="16"/>
    <x v="16"/>
    <n v="0.33718345914643955"/>
    <n v="36"/>
    <s v="Estimated"/>
  </r>
  <r>
    <n v="16"/>
    <n v="6"/>
    <s v="EJ11-CANE-3"/>
    <m/>
    <x v="1"/>
    <s v="Bocas del Toro"/>
    <n v="9.3510166666666663"/>
    <n v="-82.168483333333327"/>
    <s v="Conus sp."/>
    <s v="Ground Creek"/>
    <s v="Wild Cane Key"/>
    <s v="1.9-2.2"/>
    <n v="2.0499999999999998"/>
    <x v="2"/>
    <x v="0"/>
    <s v="3-0.1 Ma"/>
    <s v="Pleistocene"/>
    <m/>
    <m/>
    <n v="30"/>
    <x v="0"/>
    <s v="-0.17±0.40"/>
    <s v="2, 3, 4"/>
    <n v="0.67100000000000004"/>
    <m/>
    <n v="0.217"/>
    <n v="1.1040000000000001"/>
    <x v="17"/>
    <x v="17"/>
    <x v="17"/>
    <n v="0.48277869025564979"/>
    <n v="10"/>
    <s v="Estimated"/>
  </r>
  <r>
    <n v="16"/>
    <n v="7"/>
    <s v="JL06-6-1"/>
    <m/>
    <x v="1"/>
    <s v="Bocas del Toro"/>
    <n v="9.3510333333333335"/>
    <n v="-82.168700000000001"/>
    <s v="Conus sp."/>
    <s v="Ground Creek"/>
    <s v="Wild Cane Key"/>
    <s v="1.9-2.2"/>
    <n v="2.0499999999999998"/>
    <x v="2"/>
    <x v="0"/>
    <s v="3-0.1 Ma"/>
    <s v="Pleistocene"/>
    <m/>
    <s v="&lt;50"/>
    <n v="30"/>
    <x v="0"/>
    <s v="-0.17±0.40"/>
    <s v="2, 3, 4"/>
    <n v="-0.12"/>
    <n v="-0.12"/>
    <n v="-0.52800000000002001"/>
    <n v="0.24793482861173999"/>
    <x v="18"/>
    <x v="18"/>
    <x v="18"/>
    <n v="0.79200000000000004"/>
    <n v="46"/>
    <s v="Estimated"/>
  </r>
  <r>
    <n v="4"/>
    <n v="1"/>
    <s v="H19688"/>
    <n v="759"/>
    <x v="1"/>
    <s v="Limon"/>
    <n v="9.9868699999999997"/>
    <n v="-83.064229999999995"/>
    <s v="Conus planiliratus"/>
    <s v="Moin"/>
    <s v="Empalme"/>
    <s v="1.9-2.9"/>
    <n v="2.4"/>
    <x v="2"/>
    <x v="0"/>
    <s v="3-0.1 Ma"/>
    <s v="Plio-Pleistocene"/>
    <n v="30"/>
    <n v="10"/>
    <n v="20"/>
    <x v="0"/>
    <s v="-0.12±0.62"/>
    <s v="4, 6"/>
    <n v="-0.66800000000000004"/>
    <n v="-0.66800000000000004"/>
    <n v="-1.4350000000000001"/>
    <n v="-0.33200000000000002"/>
    <x v="19"/>
    <x v="19"/>
    <x v="19"/>
    <n v="6.3723809831604259E-3"/>
    <n v="32"/>
    <s v="Estimated"/>
  </r>
  <r>
    <n v="5"/>
    <n v="17"/>
    <s v="H19687"/>
    <n v="718"/>
    <x v="1"/>
    <s v="Limon"/>
    <n v="9.9853400000000008"/>
    <n v="-83.066069999999996"/>
    <s v="S. cf. pugiloides"/>
    <s v="Moin"/>
    <s v="Empalme"/>
    <s v="1.9-2.9"/>
    <n v="2.4"/>
    <x v="2"/>
    <x v="0"/>
    <s v="3-0.1 Ma"/>
    <s v="Plio-Pleistocene"/>
    <n v="30"/>
    <n v="10"/>
    <n v="20"/>
    <x v="1"/>
    <s v="-0.12±0.62"/>
    <s v="4, 6"/>
    <n v="0.37"/>
    <n v="0.37"/>
    <n v="-0.10100000000000001"/>
    <n v="0.72"/>
    <x v="20"/>
    <x v="20"/>
    <x v="20"/>
    <n v="0"/>
    <n v="38"/>
    <s v="Estimated"/>
  </r>
  <r>
    <n v="15"/>
    <n v="34"/>
    <s v="H19709"/>
    <n v="1286"/>
    <x v="1"/>
    <s v="Bocas del Toro"/>
    <n v="9.4057999999999993"/>
    <n v="-82.309730000000002"/>
    <s v="Conus sp."/>
    <s v="Ground Creek"/>
    <s v="Ground Creek"/>
    <s v="1.6-3.5"/>
    <n v="2.5499999999999998"/>
    <x v="3"/>
    <x v="1"/>
    <s v="3-0.1 Ma"/>
    <s v="Plio-Pleistocene"/>
    <n v="50"/>
    <n v="0"/>
    <n v="50"/>
    <x v="0"/>
    <s v="-0.17±0.27"/>
    <s v="1, 2"/>
    <n v="-0.90650000000000008"/>
    <n v="-0.90650000000000008"/>
    <n v="-1.6"/>
    <n v="-0.55900000000000005"/>
    <x v="21"/>
    <x v="21"/>
    <x v="21"/>
    <n v="1.1665727016611017E-3"/>
    <n v="38"/>
    <s v="Calculated"/>
  </r>
  <r>
    <n v="15"/>
    <n v="35"/>
    <s v="H19710"/>
    <n v="1286"/>
    <x v="1"/>
    <s v="Bocas del Toro"/>
    <n v="9.4057999999999993"/>
    <n v="-82.309730000000002"/>
    <s v="Conus sp."/>
    <s v="Ground Creek"/>
    <s v="Ground Creek"/>
    <s v="1.6-3.5"/>
    <n v="2.5499999999999998"/>
    <x v="3"/>
    <x v="1"/>
    <s v="3-0.1 Ma"/>
    <s v="Plio-Pleistocene"/>
    <n v="50"/>
    <n v="0"/>
    <n v="50"/>
    <x v="0"/>
    <s v="-0.17±0.27"/>
    <s v="1, 2"/>
    <n v="-0.68200000000000005"/>
    <n v="-0.68200000000000005"/>
    <n v="-1.1839999999999999"/>
    <n v="-0.14099999999999999"/>
    <x v="22"/>
    <x v="22"/>
    <x v="22"/>
    <n v="3.051183972972877E-3"/>
    <n v="23"/>
    <s v="Calculated"/>
  </r>
  <r>
    <n v="15"/>
    <n v="36"/>
    <s v="H19716"/>
    <n v="1286"/>
    <x v="1"/>
    <s v="Bocas del Toro"/>
    <n v="9.4057999999999993"/>
    <n v="-82.309730000000002"/>
    <s v="Strombus gatunensis"/>
    <s v="No section"/>
    <s v="Isla Colon, Ground Creek?"/>
    <s v="1.6-3.5"/>
    <n v="2.5499999999999998"/>
    <x v="3"/>
    <x v="1"/>
    <s v="3-0.1 Ma"/>
    <s v="Plio-Pleistocene"/>
    <n v="50"/>
    <n v="0"/>
    <n v="50"/>
    <x v="0"/>
    <s v="'-0.17±0.27"/>
    <n v="2"/>
    <n v="-0.751407259013395"/>
    <n v="-0.751407259013395"/>
    <n v="-1.1885380391209854"/>
    <n v="-0.55756646059464443"/>
    <x v="23"/>
    <x v="23"/>
    <x v="23"/>
    <n v="3.735398279768982E-10"/>
    <n v="37"/>
    <s v="Estimated"/>
  </r>
  <r>
    <n v="18"/>
    <n v="57"/>
    <s v="H19690"/>
    <n v="1256"/>
    <x v="1"/>
    <s v="Bocas del Toro"/>
    <n v="9.3180940000000003"/>
    <n v="-82.111592000000002"/>
    <s v="Conus sp."/>
    <s v="Ground Creek"/>
    <s v="Fish Hole"/>
    <s v="2.2-3.0"/>
    <n v="2.6"/>
    <x v="3"/>
    <x v="1"/>
    <s v="3-0.1 Ma"/>
    <s v="Plio-Pleistocene"/>
    <n v="100"/>
    <n v="75"/>
    <n v="70"/>
    <x v="1"/>
    <s v="0.16±0.32"/>
    <s v="1, 2"/>
    <n v="-0.17"/>
    <n v="-0.17"/>
    <n v="-0.56999999999999995"/>
    <n v="0.41"/>
    <x v="24"/>
    <x v="24"/>
    <x v="24"/>
    <n v="2.3954832025903285E-3"/>
    <n v="83"/>
    <s v="Calculated"/>
  </r>
  <r>
    <n v="18"/>
    <n v="58"/>
    <s v="H19708"/>
    <n v="3203"/>
    <x v="1"/>
    <s v="Bocas del Toro"/>
    <n v="9.3181472222222226"/>
    <n v="-82.109699999999989"/>
    <s v="Conus sp."/>
    <s v="Ground Creek"/>
    <s v="Fish Hole"/>
    <s v="2.2-3.0"/>
    <n v="2.6"/>
    <x v="3"/>
    <x v="1"/>
    <s v="3-0.1 Ma"/>
    <s v="Plio-Pleistocene"/>
    <n v="100"/>
    <n v="75"/>
    <n v="70"/>
    <x v="1"/>
    <s v="0.16±0.32"/>
    <s v="1, 2"/>
    <n v="0.97343780218318843"/>
    <m/>
    <n v="7.1963627255069051E-2"/>
    <n v="1.276592829430484"/>
    <x v="25"/>
    <x v="25"/>
    <x v="25"/>
    <n v="6.1463071561936089E-2"/>
    <n v="48"/>
    <s v="Estimated"/>
  </r>
  <r>
    <n v="31"/>
    <n v="46"/>
    <s v="H19699"/>
    <n v="362"/>
    <x v="1"/>
    <s v="Bocas del Toro"/>
    <n v="9.1018539999999994"/>
    <n v="-81.561672999999999"/>
    <s v="Conus sp."/>
    <s v="Escudo de Veraguas"/>
    <s v="NC Escudo de Veraguas"/>
    <s v="1.9-3.6"/>
    <n v="2.75"/>
    <x v="3"/>
    <x v="1"/>
    <s v="3-0.1 Ma"/>
    <s v="Plio-Pleistocene"/>
    <n v="150"/>
    <n v="100"/>
    <n v="125"/>
    <x v="2"/>
    <s v="0.38±0.17"/>
    <n v="1"/>
    <n v="0.45350000000000001"/>
    <n v="0.45350000000000001"/>
    <n v="8.0000000000000002E-3"/>
    <n v="0.81499999999999995"/>
    <x v="26"/>
    <x v="26"/>
    <x v="26"/>
    <n v="0.43020527303956879"/>
    <n v="32"/>
    <s v="G. dutertrei"/>
  </r>
  <r>
    <n v="30"/>
    <n v="47"/>
    <s v="H19703"/>
    <n v="2170"/>
    <x v="1"/>
    <s v="Bocas del Toro"/>
    <n v="9.1043649999999996"/>
    <n v="-81.566535999999999"/>
    <s v="Conus sp."/>
    <s v="Escudo de Veraguas"/>
    <s v="NC Escudo de Veraguas"/>
    <s v="1.9-3.6"/>
    <n v="2.75"/>
    <x v="3"/>
    <x v="1"/>
    <s v="3-0.1 Ma"/>
    <s v="Plio-Pleistocene"/>
    <n v="150"/>
    <n v="100"/>
    <n v="125"/>
    <x v="2"/>
    <s v="0.38±0.17"/>
    <n v="1"/>
    <n v="0.24199999999999999"/>
    <n v="0.24199999999999999"/>
    <n v="-0.19600000000000001"/>
    <n v="0.60299999999999998"/>
    <x v="27"/>
    <x v="27"/>
    <x v="27"/>
    <n v="9.2146673096407759E-3"/>
    <n v="45"/>
    <s v="G. dutertrei"/>
  </r>
  <r>
    <n v="30"/>
    <n v="48"/>
    <s v="H19704"/>
    <n v="2170"/>
    <x v="1"/>
    <s v="Bocas del Toro"/>
    <n v="9.1043649999999996"/>
    <n v="-81.566535999999999"/>
    <s v="Conus jaspideus?"/>
    <s v="Escudo de Veraguas"/>
    <s v="NC Escudo de Veraguas"/>
    <s v="1.9-3.6"/>
    <n v="2.75"/>
    <x v="3"/>
    <x v="1"/>
    <s v="3-0.1 Ma"/>
    <s v="Plio-Pleistocene"/>
    <n v="150"/>
    <n v="100"/>
    <n v="125"/>
    <x v="2"/>
    <s v="0.38±0.17"/>
    <n v="1"/>
    <n v="0.73"/>
    <n v="0.73"/>
    <n v="-0.104"/>
    <n v="1.139"/>
    <x v="28"/>
    <x v="28"/>
    <x v="28"/>
    <n v="6.464961364198199E-2"/>
    <n v="34"/>
    <s v="G. dutertrei"/>
  </r>
  <r>
    <n v="7"/>
    <n v="21"/>
    <s v="H19679"/>
    <n v="463"/>
    <x v="1"/>
    <s v="Limon"/>
    <n v="9.9395199999999999"/>
    <n v="-83.077219999999997"/>
    <s v="Conus sp."/>
    <s v="Rio Banano"/>
    <s v="Rio Limoncito"/>
    <s v="2.4-3.6"/>
    <n v="3"/>
    <x v="3"/>
    <x v="1"/>
    <s v="3-0.1 Ma"/>
    <s v="Plio-Pleistocene"/>
    <n v="40"/>
    <n v="20"/>
    <n v="30"/>
    <x v="0"/>
    <s v="-0.63±0.20"/>
    <s v="2, 3, 4"/>
    <n v="-0.83250000000000002"/>
    <n v="-0.83250000000000002"/>
    <n v="-1.1659999999999999"/>
    <n v="-0.63900000000000001"/>
    <x v="29"/>
    <x v="29"/>
    <x v="29"/>
    <n v="0.86104546061167087"/>
    <n v="22"/>
    <s v="Estimated"/>
  </r>
  <r>
    <n v="7"/>
    <n v="22"/>
    <s v="H19680"/>
    <n v="463"/>
    <x v="1"/>
    <s v="Limon"/>
    <n v="9.9395199999999999"/>
    <n v="-83.077219999999997"/>
    <s v="Strombus sp."/>
    <s v="Rio Banano"/>
    <s v="Rio Limoncito"/>
    <s v="2.4-3.6"/>
    <n v="3"/>
    <x v="3"/>
    <x v="1"/>
    <s v="3-0.1 Ma"/>
    <s v="Plio-Pleistocene"/>
    <n v="40"/>
    <n v="20"/>
    <n v="30"/>
    <x v="0"/>
    <s v="-0.63±0.20"/>
    <s v="2, 3, 4"/>
    <n v="-0.68500000000000005"/>
    <n v="-0.68500000000000005"/>
    <n v="-1.1519999999999999"/>
    <n v="0.41"/>
    <x v="30"/>
    <x v="30"/>
    <x v="30"/>
    <n v="0.23504042944034664"/>
    <n v="48"/>
    <s v="Calculated"/>
  </r>
  <r>
    <n v="11"/>
    <n v="23"/>
    <s v="H19674"/>
    <n v="1727"/>
    <x v="1"/>
    <s v="Limon"/>
    <n v="9.9142700000000001"/>
    <n v="-83.069500000000005"/>
    <s v="C. costaricensis"/>
    <s v="Rio Banano"/>
    <s v="La Bomba"/>
    <s v="2.9-3.2"/>
    <n v="3.05"/>
    <x v="3"/>
    <x v="1"/>
    <s v="4.25-2.5 Ma"/>
    <s v="Pliocene"/>
    <n v="40"/>
    <n v="20"/>
    <n v="30"/>
    <x v="0"/>
    <s v="-0.39±0.19"/>
    <s v="2, 3, 4"/>
    <n v="-1.24"/>
    <n v="-1.24"/>
    <n v="-1.7"/>
    <n v="-0.68"/>
    <x v="31"/>
    <x v="31"/>
    <x v="31"/>
    <n v="2.7334441904552799E-5"/>
    <n v="48"/>
    <s v="Calculated"/>
  </r>
  <r>
    <n v="11"/>
    <n v="24"/>
    <s v="H19675"/>
    <n v="1727"/>
    <x v="1"/>
    <s v="Limon"/>
    <n v="9.9142700000000001"/>
    <n v="-83.069500000000005"/>
    <s v="C. costaricensis"/>
    <s v="Rio Banano"/>
    <s v="La Bomba"/>
    <s v="2.9-3.2"/>
    <n v="3.05"/>
    <x v="3"/>
    <x v="1"/>
    <s v="4.25-2.5 Ma"/>
    <s v="Pliocene"/>
    <n v="40"/>
    <n v="20"/>
    <n v="30"/>
    <x v="0"/>
    <s v="-0.39±0.19"/>
    <s v="2, 3, 4"/>
    <n v="-1.0550000000000002"/>
    <n v="-1.0550000000000002"/>
    <n v="-1.518"/>
    <n v="-0.73499999999999999"/>
    <x v="18"/>
    <x v="32"/>
    <x v="32"/>
    <n v="5.7416191850067997E-3"/>
    <n v="34"/>
    <s v="Calculated"/>
  </r>
  <r>
    <n v="12"/>
    <n v="25"/>
    <s v="JL06-29-1A"/>
    <m/>
    <x v="1"/>
    <s v="Limon"/>
    <n v="9.912694444444444"/>
    <n v="-83.067472222222221"/>
    <s v="Conus sp."/>
    <s v="Rio Banano"/>
    <s v="La Bomba"/>
    <s v="2.9-3.2"/>
    <n v="3.05"/>
    <x v="3"/>
    <x v="1"/>
    <s v="4.25-2.5 Ma"/>
    <s v="Pliocene"/>
    <n v="40"/>
    <n v="20"/>
    <n v="30"/>
    <x v="0"/>
    <s v="-0.39±0.19"/>
    <s v="2, 3, 4"/>
    <n v="-0.9"/>
    <n v="-0.9"/>
    <n v="-1.3789820222444016"/>
    <n v="-0.2813524150820923"/>
    <x v="32"/>
    <x v="33"/>
    <x v="33"/>
    <n v="0.96046358877505766"/>
    <n v="43"/>
    <s v="Calculated"/>
  </r>
  <r>
    <n v="12"/>
    <n v="26"/>
    <s v="JL06-29-1B"/>
    <m/>
    <x v="1"/>
    <s v="Limon"/>
    <n v="9.912694444444444"/>
    <n v="-83.067472222222221"/>
    <s v="Conus sp."/>
    <s v="Rio Banano"/>
    <s v="La Bomba"/>
    <s v="2.9-3.2"/>
    <n v="3.05"/>
    <x v="3"/>
    <x v="1"/>
    <s v="4.25-2.5 Ma"/>
    <s v="Pliocene"/>
    <n v="40"/>
    <n v="20"/>
    <n v="30"/>
    <x v="0"/>
    <s v="-0.39±0.19"/>
    <s v="2, 3, 4"/>
    <n v="-0.83"/>
    <n v="-0.83"/>
    <n v="-1.1945542531183184"/>
    <n v="-0.39815702164169853"/>
    <x v="33"/>
    <x v="34"/>
    <x v="34"/>
    <n v="0.36908082863464398"/>
    <n v="35"/>
    <s v="Calculated"/>
  </r>
  <r>
    <n v="8"/>
    <n v="27"/>
    <s v="H19672"/>
    <n v="696"/>
    <x v="1"/>
    <s v="Limon"/>
    <n v="9.9179999999999993"/>
    <n v="-83.075460000000007"/>
    <s v="Conus cf. recognitus"/>
    <s v="Rio Banano"/>
    <s v="La Bomba"/>
    <s v="2.9-3.6"/>
    <n v="3.25"/>
    <x v="3"/>
    <x v="1"/>
    <s v="4.25-2.5 Ma"/>
    <s v="Pliocene"/>
    <n v="40"/>
    <n v="20"/>
    <n v="30"/>
    <x v="0"/>
    <s v="-0.39±0.19"/>
    <s v="2, 3, 4"/>
    <n v="-1.2675000000000001"/>
    <n v="-1.2675000000000001"/>
    <n v="-1.6890000000000001"/>
    <n v="-0.84599999999999997"/>
    <x v="34"/>
    <x v="35"/>
    <x v="35"/>
    <n v="6.2498226757138589E-4"/>
    <n v="26"/>
    <s v="Estimated"/>
  </r>
  <r>
    <n v="8"/>
    <n v="28"/>
    <s v="H19673"/>
    <n v="696"/>
    <x v="1"/>
    <s v="Limon"/>
    <n v="9.9179999999999993"/>
    <n v="-83.075460000000007"/>
    <s v="Conus cf. recognitus"/>
    <s v="Rio Banano"/>
    <s v="La Bomba"/>
    <s v="2.9-3.6"/>
    <n v="3.25"/>
    <x v="3"/>
    <x v="1"/>
    <s v="4.25-2.5 Ma"/>
    <s v="Pliocene"/>
    <n v="40"/>
    <n v="20"/>
    <n v="30"/>
    <x v="0"/>
    <s v="-0.39±0.19"/>
    <s v="2, 3, 4"/>
    <n v="-1.34"/>
    <n v="-1.34"/>
    <n v="-1.6319999999999999"/>
    <n v="-1.071"/>
    <x v="35"/>
    <x v="36"/>
    <x v="36"/>
    <n v="5.7539045478457694E-3"/>
    <n v="13"/>
    <s v="Estimated"/>
  </r>
  <r>
    <n v="8"/>
    <n v="29"/>
    <s v="EJ12-AGU1"/>
    <m/>
    <x v="1"/>
    <s v="Limon"/>
    <n v="9.92"/>
    <n v="-83.08"/>
    <s v="Conus cf. recognitus"/>
    <s v="Rio Banano"/>
    <s v="Agua"/>
    <n v="3.35"/>
    <n v="3.35"/>
    <x v="3"/>
    <x v="1"/>
    <s v="4.25-2.5 Ma"/>
    <s v="Pliocene"/>
    <m/>
    <m/>
    <n v="30"/>
    <x v="0"/>
    <s v="-0.46±0.22"/>
    <s v="2, 3, 4"/>
    <n v="-1.03752428700508"/>
    <n v="-1.03752428700508"/>
    <n v="-1.3"/>
    <n v="-0.73"/>
    <x v="36"/>
    <x v="37"/>
    <x v="37"/>
    <n v="1.020292960840503E-3"/>
    <n v="36"/>
    <s v="Estimated"/>
  </r>
  <r>
    <n v="8"/>
    <n v="30"/>
    <s v="EJ12-AGU2-A"/>
    <m/>
    <x v="1"/>
    <s v="Limon"/>
    <n v="9.92"/>
    <n v="-83.08"/>
    <s v="Conus cf. recognitus"/>
    <s v="Rio Banano"/>
    <s v="Agua"/>
    <n v="3.35"/>
    <n v="3.35"/>
    <x v="3"/>
    <x v="1"/>
    <s v="4.25-2.5 Ma"/>
    <s v="Pliocene"/>
    <m/>
    <m/>
    <n v="30"/>
    <x v="0"/>
    <s v="-0.46±0.22"/>
    <s v="2, 3, 4"/>
    <n v="-1.2066604219063384"/>
    <n v="-1.2066604219063384"/>
    <n v="-1.7644871791075207"/>
    <n v="-0.72435172750314969"/>
    <x v="37"/>
    <x v="38"/>
    <x v="38"/>
    <n v="0.21949959912805037"/>
    <n v="25"/>
    <s v="Estimated"/>
  </r>
  <r>
    <n v="28"/>
    <n v="54"/>
    <s v="H19702"/>
    <n v="400"/>
    <x v="1"/>
    <s v="Bocas del Toro"/>
    <n v="9.0770099999999996"/>
    <n v="-81.82696"/>
    <s v="Conus sp."/>
    <s v="Shark Hole Point"/>
    <s v="Bruno Bluff"/>
    <s v="3.3-3.6"/>
    <n v="3.45"/>
    <x v="3"/>
    <x v="1"/>
    <s v="4.25-2.5 Ma"/>
    <s v="Pliocene"/>
    <n v="200"/>
    <n v="150"/>
    <n v="175"/>
    <x v="3"/>
    <s v="N/A"/>
    <s v="N/A"/>
    <n v="1.8233682161525626"/>
    <n v="1.8233682161525626"/>
    <n v="1.6051165738015443"/>
    <n v="2.080814225359306"/>
    <x v="38"/>
    <x v="39"/>
    <x v="39"/>
    <n v="9.4242811475145675E-6"/>
    <n v="45"/>
    <s v="N/A"/>
  </r>
  <r>
    <n v="27"/>
    <n v="55"/>
    <s v="EJ11-BBL-A"/>
    <m/>
    <x v="1"/>
    <s v="Bocas del Toro"/>
    <n v="9.0438666666666663"/>
    <n v="-81.739900000000006"/>
    <s v="Conus sp."/>
    <s v="Shark Hole Point"/>
    <s v="Bruno Bluff"/>
    <s v="3.3-3.6"/>
    <n v="3.45"/>
    <x v="3"/>
    <x v="1"/>
    <s v="4.25-2.5 Ma"/>
    <s v="Pliocene"/>
    <n v="200"/>
    <n v="150"/>
    <n v="175"/>
    <x v="3"/>
    <s v="N/A"/>
    <s v="N/A"/>
    <n v="0.99246380625748876"/>
    <n v="0.99246380625748876"/>
    <n v="0.1359070782461495"/>
    <n v="1.1527228069821911"/>
    <x v="39"/>
    <x v="40"/>
    <x v="40"/>
    <n v="0.63900179088501796"/>
    <n v="16"/>
    <s v="Estimated"/>
  </r>
  <r>
    <n v="27"/>
    <n v="56"/>
    <s v="EJ11-BBL-B"/>
    <m/>
    <x v="1"/>
    <s v="Bocas del Toro"/>
    <n v="9.0438666666666663"/>
    <n v="-81.739900000000006"/>
    <s v="Conus sp."/>
    <s v="Shark Hole Point"/>
    <s v="Bruno Bluff"/>
    <s v="3.3-3.6"/>
    <n v="3.45"/>
    <x v="3"/>
    <x v="1"/>
    <s v="4.25-2.5 Ma"/>
    <s v="Pliocene"/>
    <n v="200"/>
    <n v="150"/>
    <n v="175"/>
    <x v="3"/>
    <s v="N/A"/>
    <s v="N/A"/>
    <n v="0.91072790886994892"/>
    <n v="0.91072790886994892"/>
    <n v="0.66316681297199365"/>
    <n v="1.1624547848632623"/>
    <x v="40"/>
    <x v="41"/>
    <x v="41"/>
    <n v="3.2697992066820315E-2"/>
    <n v="26"/>
    <s v="Estimated"/>
  </r>
  <r>
    <n v="9"/>
    <n v="31"/>
    <s v="H19676"/>
    <n v="1734"/>
    <x v="1"/>
    <s v="Limon"/>
    <n v="9.9117599999999992"/>
    <n v="-83.086770000000001"/>
    <s v="Conus imitator"/>
    <s v="Rio Banano"/>
    <s v="Quitaria"/>
    <s v="3.4-3.6"/>
    <n v="3.5"/>
    <x v="3"/>
    <x v="1"/>
    <s v="4.25-2.5 Ma"/>
    <s v="Pliocene"/>
    <n v="40"/>
    <n v="20"/>
    <n v="30"/>
    <x v="0"/>
    <s v="-0.63±0.20"/>
    <s v="2, 3, 4"/>
    <n v="-1.2310000000000001"/>
    <n v="-1.2310000000000001"/>
    <n v="-1.615"/>
    <n v="-0.78"/>
    <x v="41"/>
    <x v="42"/>
    <x v="42"/>
    <n v="0.36647866716233879"/>
    <n v="55"/>
    <s v="Estimated"/>
  </r>
  <r>
    <n v="9"/>
    <n v="32"/>
    <s v="H19677"/>
    <n v="1734"/>
    <x v="1"/>
    <s v="Limon"/>
    <n v="9.9117599999999992"/>
    <n v="-83.086770000000001"/>
    <s v="Conus imitator"/>
    <s v="Rio Banano"/>
    <s v="Quitaria"/>
    <s v="3.4-3.6"/>
    <n v="3.5"/>
    <x v="3"/>
    <x v="1"/>
    <s v="4.25-2.5 Ma"/>
    <s v="Pliocene"/>
    <n v="40"/>
    <n v="20"/>
    <n v="30"/>
    <x v="0"/>
    <s v="-0.63±0.20"/>
    <s v="2, 3, 4"/>
    <n v="-1.2050000000000001"/>
    <n v="-1.2050000000000001"/>
    <n v="-1.579"/>
    <n v="-0.75900000000000001"/>
    <x v="20"/>
    <x v="43"/>
    <x v="43"/>
    <n v="6.8470835748968241E-5"/>
    <n v="31"/>
    <s v="Estimated"/>
  </r>
  <r>
    <n v="36"/>
    <n v="73"/>
    <s v="AT06-5-1A"/>
    <m/>
    <x v="0"/>
    <s v="Burica"/>
    <n v="8.2143666670000002"/>
    <n v="-82.947233330000003"/>
    <s v="Conus sp."/>
    <s v="La Peña"/>
    <s v="Punta la Peñita"/>
    <s v="~3.5"/>
    <n v="3.5"/>
    <x v="0"/>
    <x v="1"/>
    <s v="4.25-2.5 Ma"/>
    <s v="Pliocene"/>
    <m/>
    <s v="&lt;50"/>
    <m/>
    <x v="0"/>
    <s v="-0.90±0.25"/>
    <n v="5"/>
    <n v="-0.76"/>
    <n v="-0.76"/>
    <n v="-1.8982652141125156"/>
    <n v="0.10499999999999998"/>
    <x v="42"/>
    <x v="44"/>
    <x v="44"/>
    <n v="1.4999999999999999E-2"/>
    <n v="89"/>
    <s v="G. sacculifer"/>
  </r>
  <r>
    <n v="36"/>
    <n v="74"/>
    <s v="AT06-5-1B"/>
    <m/>
    <x v="0"/>
    <s v="Burica"/>
    <n v="8.2143666670000002"/>
    <n v="-82.947233330000003"/>
    <s v="Conus sp."/>
    <s v="La Peña"/>
    <s v="Punta la Peñita"/>
    <s v="~3.55"/>
    <n v="3.5"/>
    <x v="0"/>
    <x v="1"/>
    <s v="4.25-2.5 Ma"/>
    <s v="Pliocene"/>
    <m/>
    <s v="&lt;50"/>
    <m/>
    <x v="0"/>
    <s v="-0.90±0.25"/>
    <n v="5"/>
    <n v="-0.3"/>
    <n v="-0.3"/>
    <n v="-1.300327225641551"/>
    <n v="0.18714773418304631"/>
    <x v="43"/>
    <x v="45"/>
    <x v="45"/>
    <n v="4.2000000000000003E-2"/>
    <n v="40"/>
    <s v="G. sacculifer"/>
  </r>
  <r>
    <n v="6"/>
    <n v="33"/>
    <s v="H19678"/>
    <n v="723"/>
    <x v="1"/>
    <s v="Limon"/>
    <n v="9.9695300000000007"/>
    <n v="-83.130260000000007"/>
    <s v="Conus aff. imitator"/>
    <s v="Rio Banano"/>
    <s v="Santa Rita"/>
    <s v="3.5-3.6"/>
    <n v="3.55"/>
    <x v="3"/>
    <x v="1"/>
    <s v="4.25-2.5 Ma"/>
    <s v="Pliocene"/>
    <n v="40"/>
    <n v="20"/>
    <n v="30"/>
    <x v="0"/>
    <s v="-0.68±0.20"/>
    <s v="2, 3, 4"/>
    <n v="-0.62322821581849641"/>
    <n v="-0.62322821581849641"/>
    <n v="-1.145616699044345"/>
    <n v="-6.1849962427159844E-2"/>
    <x v="44"/>
    <x v="46"/>
    <x v="46"/>
    <n v="2.0438103718127529E-4"/>
    <n v="44"/>
    <s v="Estimated"/>
  </r>
  <r>
    <n v="26"/>
    <n v="43"/>
    <s v="EJ11-WPN-A"/>
    <m/>
    <x v="1"/>
    <s v="Bocas del Toro"/>
    <n v="9.1792333333333325"/>
    <n v="-82.053816666666663"/>
    <s v="Conus sp."/>
    <s v="Cayo Agua"/>
    <s v="West side Punta Norte"/>
    <n v="3.55"/>
    <n v="3.55"/>
    <x v="3"/>
    <x v="1"/>
    <s v="4.25-2.5 Ma"/>
    <s v="Pliocene"/>
    <n v="40"/>
    <n v="20"/>
    <n v="30"/>
    <x v="0"/>
    <s v="-0.33±0.20"/>
    <s v="1, 3, 4"/>
    <n v="-1.0361476785361958"/>
    <n v="-1.0361476785361958"/>
    <n v="-2.2081880131610627"/>
    <n v="-0.53210146928399082"/>
    <x v="45"/>
    <x v="47"/>
    <x v="47"/>
    <n v="1.3998699521588724E-5"/>
    <n v="100"/>
    <s v="Estimated"/>
  </r>
  <r>
    <n v="26"/>
    <n v="44"/>
    <s v="EJ11-WPN-B"/>
    <m/>
    <x v="1"/>
    <s v="Bocas del Toro"/>
    <n v="9.1792333333333325"/>
    <n v="-82.053816666666663"/>
    <s v="Conus sp."/>
    <s v="Cayo Agua"/>
    <s v="West side Punta Norte"/>
    <n v="3.55"/>
    <n v="3.55"/>
    <x v="3"/>
    <x v="1"/>
    <s v="4.25-2.5 Ma"/>
    <s v="Pliocene"/>
    <n v="40"/>
    <n v="20"/>
    <n v="30"/>
    <x v="0"/>
    <s v="-0.33±0.20"/>
    <s v="1, 3, 4"/>
    <n v="-0.3809763401744114"/>
    <n v="-0.3809763401744114"/>
    <n v="-1.1427709419699104"/>
    <n v="0.1954091308105437"/>
    <x v="46"/>
    <x v="48"/>
    <x v="48"/>
    <n v="0.62412561101681741"/>
    <n v="76"/>
    <s v="Estimated"/>
  </r>
  <r>
    <n v="26"/>
    <n v="45"/>
    <s v="EJ11-WPN-C"/>
    <m/>
    <x v="1"/>
    <s v="Bocas del Toro"/>
    <n v="9.1792333333333325"/>
    <n v="-82.053816666666663"/>
    <s v="Conus sp."/>
    <s v="Cayo Agua"/>
    <s v="West side Punta Norte"/>
    <n v="3.55"/>
    <n v="3.55"/>
    <x v="3"/>
    <x v="1"/>
    <s v="4.25-2.5 Ma"/>
    <s v="Pliocene"/>
    <n v="40"/>
    <n v="20"/>
    <n v="30"/>
    <x v="0"/>
    <s v="-0.33±0.20"/>
    <s v="1, 3, 4"/>
    <n v="-0.76073854772565208"/>
    <n v="-0.76073854772565208"/>
    <n v="-1.7467082192346648"/>
    <n v="0.22582358104893893"/>
    <x v="47"/>
    <x v="49"/>
    <x v="49"/>
    <n v="0.73832101145833351"/>
    <n v="29"/>
    <s v="Estimated"/>
  </r>
  <r>
    <n v="32"/>
    <n v="49"/>
    <s v="H19700"/>
    <n v="368"/>
    <x v="1"/>
    <s v="Bocas del Toro"/>
    <n v="9.1040829999999993"/>
    <n v="-81.556803000000002"/>
    <s v="Conus sp. "/>
    <s v="Escudo de Veraguas"/>
    <s v="NE Escudo de Veraguas"/>
    <s v="3.5-3.6"/>
    <n v="3.55"/>
    <x v="3"/>
    <x v="1"/>
    <s v="4.25-2.5 Ma"/>
    <s v="Pliocene"/>
    <n v="150"/>
    <n v="100"/>
    <n v="125"/>
    <x v="2"/>
    <s v="0.38±0.17"/>
    <n v="1"/>
    <n v="-6.3E-2"/>
    <n v="-6.3E-2"/>
    <n v="-0.85599999999999998"/>
    <n v="0.28599999999999998"/>
    <x v="48"/>
    <x v="50"/>
    <x v="50"/>
    <n v="0.82165133915961963"/>
    <n v="59"/>
    <s v="G. dutertrei"/>
  </r>
  <r>
    <n v="32"/>
    <n v="50"/>
    <s v="H19701"/>
    <n v="368"/>
    <x v="1"/>
    <s v="Bocas del Toro"/>
    <n v="9.1040829999999993"/>
    <n v="-81.556803000000002"/>
    <s v="Strombus sp."/>
    <s v="Escudo de Veraguas"/>
    <s v="NE Escudo de Veraguas"/>
    <s v="3.5-3.6"/>
    <n v="3.55"/>
    <x v="3"/>
    <x v="1"/>
    <s v="4.25-2.5 Ma"/>
    <s v="Pliocene"/>
    <n v="150"/>
    <n v="100"/>
    <n v="125"/>
    <x v="2"/>
    <s v="0.38±0.17"/>
    <n v="1"/>
    <n v="0.48"/>
    <n v="0.48"/>
    <n v="0.14000000000000001"/>
    <n v="0.82"/>
    <x v="49"/>
    <x v="51"/>
    <x v="51"/>
    <n v="2.0099539773827498E-2"/>
    <n v="31"/>
    <s v="G. dutertrei"/>
  </r>
  <r>
    <n v="32"/>
    <n v="51"/>
    <s v="H19713"/>
    <n v="2169"/>
    <x v="1"/>
    <s v="Bocas del Toro"/>
    <n v="9.1040860000000006"/>
    <n v="-81.556805999999995"/>
    <s v="Conus sp."/>
    <s v="Escudo de Veraguas"/>
    <s v="NE Escudo de Veraguas"/>
    <s v="3.5-3.6"/>
    <n v="3.55"/>
    <x v="3"/>
    <x v="1"/>
    <s v="4.25-2.5 Ma"/>
    <s v="Pliocene"/>
    <n v="150"/>
    <n v="100"/>
    <n v="125"/>
    <x v="2"/>
    <s v="0.38±0.17"/>
    <n v="1"/>
    <n v="-1.4300961308358374E-3"/>
    <n v="-1.4300961308358374E-3"/>
    <n v="-0.51834188064640574"/>
    <n v="0.49051010459171129"/>
    <x v="50"/>
    <x v="52"/>
    <x v="52"/>
    <n v="0.57650556685978915"/>
    <n v="32"/>
    <s v="G. dutertrei"/>
  </r>
  <r>
    <n v="32"/>
    <n v="52"/>
    <s v="H19714"/>
    <n v="2169"/>
    <x v="1"/>
    <s v="Bocas del Toro"/>
    <n v="9.1040860000000006"/>
    <n v="-81.556805999999995"/>
    <s v="Conus sp."/>
    <s v="Escudo de Veraguas"/>
    <s v="NE Escudo de Veraguas"/>
    <s v="3.5-3.6"/>
    <n v="3.55"/>
    <x v="3"/>
    <x v="1"/>
    <s v="4.25-2.5 Ma"/>
    <s v="Pliocene"/>
    <n v="150"/>
    <n v="100"/>
    <n v="125"/>
    <x v="2"/>
    <s v="0.38±0.17"/>
    <n v="1"/>
    <n v="0.12085109907543892"/>
    <n v="0.12085109907543892"/>
    <n v="-0.47147486849505948"/>
    <n v="0.58338166333617392"/>
    <x v="51"/>
    <x v="53"/>
    <x v="53"/>
    <n v="0.10256069374469644"/>
    <n v="32"/>
    <s v="G. dutertrei"/>
  </r>
  <r>
    <n v="34"/>
    <n v="53"/>
    <s v="AT06-19-1"/>
    <m/>
    <x v="1"/>
    <s v="Bocas del Toro"/>
    <n v="9.0903833333333299"/>
    <n v="-81.54046666666666"/>
    <s v="Conus sp."/>
    <s v="Escudo de Veraguas"/>
    <s v="SE Escudo de Veraguas"/>
    <s v="3.5-3.6"/>
    <n v="3.55"/>
    <x v="3"/>
    <x v="1"/>
    <s v="4.25-2.5 Ma"/>
    <s v="Pliocene"/>
    <n v="150"/>
    <n v="100"/>
    <n v="125"/>
    <x v="2"/>
    <s v="0.38±0.17"/>
    <n v="1"/>
    <n v="0.72"/>
    <n v="0.72"/>
    <n v="4.2269665624303343E-2"/>
    <n v="1.3800547697397914"/>
    <x v="52"/>
    <x v="54"/>
    <x v="45"/>
    <n v="5.8735865360891419E-2"/>
    <n v="36"/>
    <s v="G. dutertrei"/>
  </r>
  <r>
    <n v="17"/>
    <n v="59"/>
    <s v="EJ11-SOL-1"/>
    <m/>
    <x v="1"/>
    <s v="Bocas del Toro"/>
    <n v="9.3331499999999998"/>
    <n v="-82.218230000000005"/>
    <s v="Conus sp."/>
    <s v="Old Bank"/>
    <s v="Isla Solarte"/>
    <s v="3.5-3.6"/>
    <n v="3.55"/>
    <x v="3"/>
    <x v="1"/>
    <s v="4.25-2.5 Ma"/>
    <s v="Pliocene"/>
    <m/>
    <m/>
    <n v="75"/>
    <x v="1"/>
    <s v="-0.06±0.24"/>
    <s v="1, 2"/>
    <n v="-0.38500000000000001"/>
    <n v="-0.38500000000000001"/>
    <n v="-0.73"/>
    <n v="-1.4E-2"/>
    <x v="53"/>
    <x v="55"/>
    <x v="54"/>
    <n v="0.10414039705111094"/>
    <n v="36"/>
    <s v="Calculated"/>
  </r>
  <r>
    <n v="17"/>
    <n v="60"/>
    <s v="EJ11-SOL-2"/>
    <m/>
    <x v="1"/>
    <s v="Bocas del Toro"/>
    <n v="9.3331499999999998"/>
    <n v="-82.218230000000005"/>
    <s v="Conus sp."/>
    <s v="Old Bank"/>
    <s v="Isla Solarte"/>
    <s v="3.5-3.6"/>
    <n v="3.55"/>
    <x v="3"/>
    <x v="1"/>
    <s v="4.25-2.5 Ma"/>
    <s v="Pliocene"/>
    <m/>
    <m/>
    <n v="75"/>
    <x v="1"/>
    <s v="-0.06±0.24"/>
    <s v="1, 2"/>
    <n v="0.01"/>
    <n v="0.01"/>
    <n v="-0.6"/>
    <n v="0.55000000000000004"/>
    <x v="54"/>
    <x v="56"/>
    <x v="55"/>
    <n v="2.2836140673469843E-10"/>
    <n v="60"/>
    <s v="Calculated"/>
  </r>
  <r>
    <n v="25"/>
    <n v="61"/>
    <s v="H19693"/>
    <n v="294"/>
    <x v="1"/>
    <s v="Bocas del Toro"/>
    <n v="9.1548940000000005"/>
    <n v="-82.026523999999995"/>
    <s v="Strombus sp."/>
    <s v="Cayo Agua"/>
    <s v="Punta Tiburon"/>
    <s v="3.5-3.6"/>
    <n v="3.55"/>
    <x v="3"/>
    <x v="1"/>
    <s v="4.25-2.5 Ma"/>
    <s v="Pliocene"/>
    <n v="80"/>
    <n v="40"/>
    <n v="60"/>
    <x v="1"/>
    <s v="-0.11±0.58"/>
    <n v="2"/>
    <n v="-0.74"/>
    <n v="-0.74"/>
    <n v="-0.97099999999999997"/>
    <n v="-0.59299999999999997"/>
    <x v="55"/>
    <x v="57"/>
    <x v="56"/>
    <n v="0.57552405009613461"/>
    <n v="16"/>
    <s v="Estimated"/>
  </r>
  <r>
    <n v="25"/>
    <n v="62"/>
    <s v="EJ11-PTI-A"/>
    <m/>
    <x v="1"/>
    <s v="Bocas del Toro"/>
    <n v="9.1565333333333339"/>
    <n v="-82.026133333333334"/>
    <s v="Conus sp."/>
    <s v="Cayo Agua"/>
    <s v="Punta Tiburon"/>
    <s v="3.5-3.6"/>
    <n v="3.55"/>
    <x v="3"/>
    <x v="1"/>
    <s v="4.25-2.5 Ma"/>
    <s v="Pliocene"/>
    <n v="80"/>
    <n v="40"/>
    <n v="60"/>
    <x v="1"/>
    <s v="-0.11±0.58"/>
    <n v="2"/>
    <n v="-0.64652362106442018"/>
    <n v="-0.64652362106442018"/>
    <n v="-1.1681216365964242"/>
    <n v="-0.20902231058804152"/>
    <x v="56"/>
    <x v="58"/>
    <x v="57"/>
    <n v="0.9947213201027616"/>
    <n v="84"/>
    <s v="Estimated"/>
  </r>
  <r>
    <n v="24"/>
    <n v="63"/>
    <s v="H19694"/>
    <n v="310"/>
    <x v="1"/>
    <s v="Bocas del Toro"/>
    <n v="9.166976"/>
    <n v="-82.030553999999995"/>
    <s v="Conus sp."/>
    <s v="Cayo Agua"/>
    <s v="Punta Nispero"/>
    <s v="3.5-3.6"/>
    <n v="3.55"/>
    <x v="3"/>
    <x v="1"/>
    <s v="4.25-2.5 Ma"/>
    <s v="Pliocene"/>
    <n v="80"/>
    <n v="40"/>
    <n v="60"/>
    <x v="1"/>
    <s v="-0.11±0.58"/>
    <n v="2"/>
    <n v="-2.2224254916478561"/>
    <n v="-2.2224254916478561"/>
    <n v="-3.4250569671198292"/>
    <n v="-0.76808045154221449"/>
    <x v="57"/>
    <x v="59"/>
    <x v="58"/>
    <n v="1.3201544966200401E-28"/>
    <n v="59"/>
    <s v="Estimated"/>
  </r>
  <r>
    <n v="21"/>
    <n v="64"/>
    <s v="H19695"/>
    <n v="326"/>
    <x v="1"/>
    <s v="Bocas del Toro"/>
    <n v="9.1683179999999993"/>
    <n v="-82.034628999999995"/>
    <s v="Strombus gatunensis"/>
    <s v="Cayo Agua"/>
    <s v="Punta Nispero"/>
    <s v="3.5-3.6"/>
    <n v="3.55"/>
    <x v="3"/>
    <x v="1"/>
    <s v="4.25-2.5 Ma"/>
    <s v="Pliocene"/>
    <n v="80"/>
    <n v="40"/>
    <n v="60"/>
    <x v="1"/>
    <s v="-0.11±0.58"/>
    <n v="2"/>
    <n v="-1.1172343421412312"/>
    <n v="-1.1172343421412312"/>
    <n v="-1.4593507233470375"/>
    <n v="-0.63029414141868378"/>
    <x v="58"/>
    <x v="60"/>
    <x v="59"/>
    <n v="0.3720256472228799"/>
    <n v="38"/>
    <s v="Estimated"/>
  </r>
  <r>
    <n v="21"/>
    <n v="65"/>
    <s v="H19696"/>
    <n v="326"/>
    <x v="1"/>
    <s v="Bocas del Toro"/>
    <n v="9.1683179999999993"/>
    <n v="-82.034628999999995"/>
    <s v="Strombus gatunensis"/>
    <s v="Cayo Agua"/>
    <s v="Punta Nispero"/>
    <s v="3.5-3.6"/>
    <n v="3.55"/>
    <x v="3"/>
    <x v="1"/>
    <s v="4.25-2.5 Ma"/>
    <s v="Pliocene"/>
    <n v="80"/>
    <n v="40"/>
    <n v="60"/>
    <x v="1"/>
    <s v="-0.11±0.58"/>
    <n v="2"/>
    <n v="-1.075"/>
    <n v="-1.075"/>
    <n v="-1.5169999999999999"/>
    <n v="-0.91"/>
    <x v="59"/>
    <x v="61"/>
    <x v="60"/>
    <n v="8.6180143861102121E-2"/>
    <n v="29"/>
    <s v="Estimated"/>
  </r>
  <r>
    <n v="22"/>
    <n v="66"/>
    <s v="H19707"/>
    <n v="2239"/>
    <x v="1"/>
    <s v="Bocas del Toro"/>
    <n v="9.1685549999999996"/>
    <n v="-82.031914"/>
    <s v="Conus sp."/>
    <s v="Cayo Agua"/>
    <s v="Punta Nispero"/>
    <s v="3.5-3.6"/>
    <n v="3.55"/>
    <x v="3"/>
    <x v="1"/>
    <s v="4.25-2.5 Ma"/>
    <s v="Pliocene"/>
    <n v="80"/>
    <n v="40"/>
    <n v="60"/>
    <x v="1"/>
    <s v="-0.11±0.58"/>
    <n v="2"/>
    <n v="-0.6172748183979393"/>
    <n v="-0.6172748183979393"/>
    <n v="-0.82503839555588809"/>
    <n v="-0.42044190569496576"/>
    <x v="60"/>
    <x v="62"/>
    <x v="61"/>
    <n v="1.1530260421575202E-2"/>
    <n v="44"/>
    <s v="Estimated"/>
  </r>
  <r>
    <n v="22"/>
    <n v="67"/>
    <s v="H19715"/>
    <n v="2239"/>
    <x v="1"/>
    <s v="Bocas del Toro"/>
    <n v="9.1685549999999996"/>
    <n v="-82.031914"/>
    <s v="Conus sp."/>
    <s v="Cayo Agua"/>
    <s v="Punta Nispero"/>
    <s v="3.5-3.6"/>
    <n v="3.55"/>
    <x v="3"/>
    <x v="1"/>
    <s v="4.25-2.5 Ma"/>
    <s v="Pliocene"/>
    <n v="80"/>
    <n v="40"/>
    <n v="60"/>
    <x v="1"/>
    <s v="-0.11±0.58"/>
    <n v="2"/>
    <n v="-0.98"/>
    <n v="-0.98"/>
    <n v="-1.69"/>
    <n v="-0.55000000000000004"/>
    <x v="61"/>
    <x v="63"/>
    <x v="62"/>
    <n v="9.0000000000000006E-5"/>
    <n v="40"/>
    <s v="Estimated"/>
  </r>
  <r>
    <n v="23"/>
    <n v="68"/>
    <s v="EJ11-NIS2-A"/>
    <m/>
    <x v="1"/>
    <s v="Bocas del Toro"/>
    <n v="9.1690000000000005"/>
    <n v="-82.031999999999996"/>
    <s v="Conus sp."/>
    <s v="Cayo Agua"/>
    <s v="Punta Nispero"/>
    <s v="3.5-3.6"/>
    <n v="3.55"/>
    <x v="3"/>
    <x v="1"/>
    <s v="4.25-2.5 Ma"/>
    <s v="Pliocene"/>
    <n v="80"/>
    <n v="40"/>
    <n v="60"/>
    <x v="1"/>
    <s v="-0.11±0.58"/>
    <n v="2"/>
    <n v="-0.15019080109300992"/>
    <n v="-0.15019080109300992"/>
    <n v="-0.82589449479436472"/>
    <n v="0.58900183027155939"/>
    <x v="62"/>
    <x v="64"/>
    <x v="63"/>
    <n v="0.81721104990778126"/>
    <n v="40"/>
    <s v="Estimated"/>
  </r>
  <r>
    <n v="23"/>
    <n v="69"/>
    <s v="EJ11-NIS2-B"/>
    <m/>
    <x v="1"/>
    <s v="Bocas del Toro"/>
    <n v="9.1690000000000005"/>
    <n v="-82.031999999999996"/>
    <s v="Conus sp."/>
    <s v="Cayo Agua"/>
    <s v="Punta Nispero"/>
    <s v="3.5-3.6"/>
    <n v="3.55"/>
    <x v="3"/>
    <x v="1"/>
    <s v="4.25-2.5 Ma"/>
    <s v="Pliocene"/>
    <n v="80"/>
    <n v="40"/>
    <n v="60"/>
    <x v="1"/>
    <s v="-0.11±0.58"/>
    <n v="2"/>
    <n v="-0.78659181909808917"/>
    <n v="-0.78659181909808917"/>
    <n v="-1.4678381978335342"/>
    <n v="-0.23232331568907322"/>
    <x v="63"/>
    <x v="65"/>
    <x v="64"/>
    <n v="6.3594860219479785E-2"/>
    <n v="50"/>
    <s v="Estimated"/>
  </r>
  <r>
    <n v="19"/>
    <n v="37"/>
    <s v="H19691"/>
    <n v="1276"/>
    <x v="1"/>
    <s v="Bocas del Toro"/>
    <n v="9.1768699999999992"/>
    <n v="-82.074280000000002"/>
    <s v="Conus sp."/>
    <s v="Cayo Agua"/>
    <s v="Isla Popa"/>
    <s v="3.5-5.0"/>
    <n v="4.25"/>
    <x v="3"/>
    <x v="1"/>
    <s v="4.25-2.5 Ma"/>
    <s v="Pliocene"/>
    <n v="50"/>
    <n v="0"/>
    <n v="60"/>
    <x v="0"/>
    <s v="-0.49±0.20"/>
    <n v="2"/>
    <n v="-0.745"/>
    <n v="-0.745"/>
    <n v="-2.36"/>
    <n v="-0.03"/>
    <x v="64"/>
    <x v="66"/>
    <x v="65"/>
    <n v="0.17661011499784204"/>
    <n v="56"/>
    <s v="G. sacculifer"/>
  </r>
  <r>
    <n v="19"/>
    <n v="38"/>
    <s v="H19692"/>
    <n v="1276"/>
    <x v="1"/>
    <s v="Bocas del Toro"/>
    <n v="9.1768699999999992"/>
    <n v="-82.074280000000002"/>
    <s v="Conus sp."/>
    <s v="Cayo Agua"/>
    <s v="Isla Popa"/>
    <s v="3.5-5.0"/>
    <n v="4.25"/>
    <x v="3"/>
    <x v="1"/>
    <s v="4.25-2.5 Ma"/>
    <s v="Pliocene"/>
    <n v="50"/>
    <n v="0"/>
    <n v="60"/>
    <x v="0"/>
    <s v="-0.49±0.20"/>
    <n v="2"/>
    <n v="-0.8"/>
    <n v="-0.8"/>
    <n v="-1.6"/>
    <n v="-0.57999999999999996"/>
    <x v="31"/>
    <x v="67"/>
    <x v="66"/>
    <n v="0.50967002736852463"/>
    <n v="47"/>
    <s v="G. sacculifer"/>
  </r>
  <r>
    <n v="24"/>
    <n v="39"/>
    <s v="H19697"/>
    <n v="350"/>
    <x v="1"/>
    <s v="Bocas del Toro"/>
    <n v="9.1474309999999992"/>
    <n v="-82.014887000000002"/>
    <s v="Conus cf. consobrinus"/>
    <s v="Cayo Agua"/>
    <s v="Pt Piedra Roja W?"/>
    <s v="3.5-5.0"/>
    <n v="4.25"/>
    <x v="3"/>
    <x v="1"/>
    <s v="4.25-2.5 Ma"/>
    <s v="Pliocene"/>
    <n v="75"/>
    <n v="10"/>
    <n v="43"/>
    <x v="0"/>
    <s v="-0.61±0.23"/>
    <n v="2"/>
    <n v="-0.81005544528007445"/>
    <n v="-0.81005544528007445"/>
    <n v="-1.4273529966435956"/>
    <n v="-0.25968173848185422"/>
    <x v="65"/>
    <x v="68"/>
    <x v="67"/>
    <n v="0.28312157114158271"/>
    <n v="17"/>
    <s v="Estimated"/>
  </r>
  <r>
    <n v="25"/>
    <n v="40"/>
    <s v="H19705"/>
    <n v="2236"/>
    <x v="1"/>
    <s v="Bocas del Toro"/>
    <n v="9.1462869999999992"/>
    <n v="-82.017455999999996"/>
    <s v="Strombus sp."/>
    <s v="Cayo Agua"/>
    <s v="Pt Piedra Roja W?"/>
    <s v="3.5-5.0"/>
    <n v="4.25"/>
    <x v="3"/>
    <x v="1"/>
    <s v="4.25-2.5 Ma"/>
    <s v="Pliocene"/>
    <n v="75"/>
    <n v="10"/>
    <n v="43"/>
    <x v="0"/>
    <s v="-0.61±0.23"/>
    <n v="2"/>
    <n v="-0.91341506921760651"/>
    <n v="-0.91341506921760651"/>
    <n v="-1.2165700964649022"/>
    <n v="-0.65221230274258912"/>
    <x v="66"/>
    <x v="69"/>
    <x v="68"/>
    <n v="4.5970742521979878E-4"/>
    <n v="40"/>
    <s v="Estimated"/>
  </r>
  <r>
    <n v="25"/>
    <n v="41"/>
    <s v="H19706"/>
    <n v="2236"/>
    <x v="1"/>
    <s v="Bocas del Toro"/>
    <n v="9.1462869999999992"/>
    <n v="-82.017455999999996"/>
    <s v="Strombus sp."/>
    <s v="Cayo Agua"/>
    <s v="Pt Piedra Roja W?"/>
    <s v="3.5-5.0"/>
    <n v="4.25"/>
    <x v="3"/>
    <x v="1"/>
    <s v="4.25-2.5 Ma"/>
    <s v="Pliocene"/>
    <n v="75"/>
    <n v="10"/>
    <n v="43"/>
    <x v="0"/>
    <s v="-0.61±0.23"/>
    <n v="2"/>
    <n v="-1.234"/>
    <n v="-1.234"/>
    <n v="-1.724"/>
    <n v="-1.0620000000000001"/>
    <x v="67"/>
    <x v="70"/>
    <x v="69"/>
    <n v="2.4212497611265181E-6"/>
    <n v="21"/>
    <s v="Estimated"/>
  </r>
  <r>
    <n v="24"/>
    <n v="42"/>
    <s v="H19698"/>
    <n v="350"/>
    <x v="1"/>
    <s v="Bocas del Toro"/>
    <n v="9.1474309999999992"/>
    <n v="-82.014887000000002"/>
    <s v="Strombus gatunensis"/>
    <s v="Cayo Agua"/>
    <s v="Pt Piedra Roja W?"/>
    <s v="3.5-5.0"/>
    <n v="4.25"/>
    <x v="3"/>
    <x v="1"/>
    <s v="4.25-2.5 Ma"/>
    <s v="Pliocene"/>
    <n v="75"/>
    <n v="10"/>
    <n v="43"/>
    <x v="0"/>
    <s v="-0.61±0.23"/>
    <n v="2"/>
    <n v="-0.54"/>
    <n v="-0.54"/>
    <n v="-0.86"/>
    <n v="-0.24"/>
    <x v="68"/>
    <x v="71"/>
    <x v="70"/>
    <n v="1.5758487827468415E-7"/>
    <n v="69"/>
    <s v="Calculated"/>
  </r>
  <r>
    <n v="20"/>
    <n v="70"/>
    <s v="JL06-15-1"/>
    <m/>
    <x v="1"/>
    <s v="Bocas del Toro"/>
    <n v="9.1748833333333337"/>
    <n v="-82.042416666666668"/>
    <s v="Conus sp."/>
    <s v="Cayo Agua"/>
    <s v="Punta Norte East"/>
    <s v="3.5-5.0"/>
    <n v="4.25"/>
    <x v="3"/>
    <x v="1"/>
    <s v="4.25-2.5 Ma"/>
    <s v="Pliocene"/>
    <n v="80"/>
    <n v="40"/>
    <n v="60"/>
    <x v="1"/>
    <s v="-0.11±0.58"/>
    <n v="2"/>
    <n v="-0.65"/>
    <n v="-0.65"/>
    <n v="-1.3220191760799915"/>
    <n v="-0.22192268038911944"/>
    <x v="32"/>
    <x v="72"/>
    <x v="71"/>
    <n v="2.6112066806728548E-2"/>
    <n v="80"/>
    <s v="Calculated"/>
  </r>
  <r>
    <n v="29"/>
    <n v="20"/>
    <s v="AT06-22-1A"/>
    <m/>
    <x v="1"/>
    <s v="Bocas del Toro"/>
    <n v="9.0653000000000006"/>
    <n v="-81.781665000000004"/>
    <s v="Conus sp."/>
    <s v="Shark Hole Point"/>
    <s v="Shark Hole Point"/>
    <s v="5.6-5.7"/>
    <n v="5.65"/>
    <x v="4"/>
    <x v="2"/>
    <s v="4.25+ Ma"/>
    <s v="Pliocene"/>
    <n v="200"/>
    <n v="150"/>
    <n v="150"/>
    <x v="2"/>
    <s v="N/A"/>
    <s v="N/A"/>
    <n v="7.0000000000000007E-2"/>
    <n v="7.0000000000000007E-2"/>
    <n v="-0.21599058169063934"/>
    <n v="0.33608449797628559"/>
    <x v="69"/>
    <x v="73"/>
    <x v="72"/>
    <n v="0"/>
    <n v="44"/>
    <s v="N/A"/>
  </r>
</pivotCacheRecords>
</file>

<file path=xl/pivotCache/pivotCacheRecords2.xml><?xml version="1.0" encoding="utf-8"?>
<pivotCacheRecords xmlns="http://schemas.openxmlformats.org/spreadsheetml/2006/main" xmlns:r="http://schemas.openxmlformats.org/officeDocument/2006/relationships" count="74">
  <r>
    <n v="35"/>
    <n v="71"/>
    <s v="AT11-01-2A3"/>
    <m/>
    <x v="0"/>
    <s v="Burica"/>
    <n v="8.2794000000000008"/>
    <n v="-82.866749999999996"/>
    <s v="Conus sp."/>
    <s v="Armuelles "/>
    <s v="Rabo de Puerco, Waypoint 2"/>
    <n v="0.36"/>
    <n v="0.36"/>
    <m/>
    <x v="0"/>
    <s v="3-0.1 Ma"/>
    <s v="Pleistocene"/>
    <n v="80"/>
    <n v="1"/>
    <n v="40.5"/>
    <x v="0"/>
    <s v="-0.29±0.63"/>
    <s v="6,7,8"/>
    <n v="-0.70599999999999996"/>
    <n v="-0.70599999999999996"/>
    <n v="-1.625"/>
    <n v="0.51500000000000001"/>
    <n v="2.14"/>
    <n v="-0.77100000000000002"/>
    <n v="0.5044803738663477"/>
    <n v="8.5909674651548176E-5"/>
    <n v="55"/>
    <s v="Estimated"/>
    <n v="-0.28999999999999998"/>
    <n v="0.63"/>
    <x v="0"/>
    <n v="-0.21400000000000002"/>
    <n v="-1.625"/>
    <x v="0"/>
    <n v="-7.0263157894736841"/>
  </r>
  <r>
    <n v="37"/>
    <n v="72"/>
    <s v="AT11-07-SH6"/>
    <m/>
    <x v="0"/>
    <s v="Burica"/>
    <n v="8.1305166666666668"/>
    <n v="-82.871583333333334"/>
    <s v="Conus sp."/>
    <s v="Upper Burica"/>
    <s v="Quebrada calabazo"/>
    <n v="1"/>
    <n v="1"/>
    <m/>
    <x v="0"/>
    <s v="3-0.1 Ma"/>
    <s v="Pleistocene"/>
    <m/>
    <m/>
    <m/>
    <x v="0"/>
    <s v="-0.08±0.38"/>
    <s v="7,8"/>
    <n v="1.1850000000000001"/>
    <n v="1.1850000000000001"/>
    <n v="0.26100000000000001"/>
    <n v="1.8959999999999999"/>
    <n v="1.6349999999999998"/>
    <n v="0.94599999999999995"/>
    <n v="-0.23930763824718151"/>
    <n v="8.4380198358243313E-2"/>
    <n v="53"/>
    <s v="Estimated"/>
    <n v="-0.08"/>
    <n v="0.38"/>
    <x v="1"/>
    <n v="0.88500000000000012"/>
    <n v="0.26100000000000001"/>
    <x v="1"/>
    <n v="1.7947368421052632"/>
  </r>
  <r>
    <n v="16"/>
    <n v="5"/>
    <s v="EJ11-CANE-1"/>
    <m/>
    <x v="1"/>
    <s v="Bocas del Toro"/>
    <n v="9.3510166666666663"/>
    <n v="-82.168483333333327"/>
    <s v="Conus sp."/>
    <s v="Ground Creek"/>
    <s v="Wild Cane Key"/>
    <s v="1.9-2.2"/>
    <n v="2.0499999999999998"/>
    <s v="2.5-1.5 Ma"/>
    <x v="0"/>
    <s v="3-0.1 Ma"/>
    <s v="Pleistocene"/>
    <m/>
    <m/>
    <n v="30"/>
    <x v="0"/>
    <s v="-0.17±0.40"/>
    <s v="2, 3, 4"/>
    <n v="0.83"/>
    <m/>
    <n v="0.32700000000000001"/>
    <n v="1.21"/>
    <n v="0.87999999999999989"/>
    <n v="2.27"/>
    <n v="-0.16467357297460966"/>
    <n v="0.33718345914643955"/>
    <n v="36"/>
    <s v="Estimated"/>
    <n v="-0.17"/>
    <n v="0.4"/>
    <x v="2"/>
    <n v="0.6"/>
    <n v="0.32700000000000001"/>
    <x v="2"/>
    <n v="2.6157894736842104"/>
  </r>
  <r>
    <n v="16"/>
    <n v="6"/>
    <s v="EJ11-CANE-3"/>
    <m/>
    <x v="1"/>
    <s v="Bocas del Toro"/>
    <n v="9.3510166666666663"/>
    <n v="-82.168483333333327"/>
    <s v="Conus sp."/>
    <s v="Ground Creek"/>
    <s v="Wild Cane Key"/>
    <s v="1.9-2.2"/>
    <n v="2.0499999999999998"/>
    <s v="2.5-1.5 Ma"/>
    <x v="0"/>
    <s v="3-0.1 Ma"/>
    <s v="Pleistocene"/>
    <m/>
    <m/>
    <n v="30"/>
    <x v="0"/>
    <s v="-0.17±0.40"/>
    <s v="2, 3, 4"/>
    <n v="0.67100000000000004"/>
    <m/>
    <n v="0.217"/>
    <n v="1.1040000000000001"/>
    <n v="0.88700000000000012"/>
    <n v="2.5594999999999999"/>
    <n v="0.25181313837981639"/>
    <n v="0.48277869025564979"/>
    <n v="10"/>
    <s v="Estimated"/>
    <n v="-0.17"/>
    <n v="0.4"/>
    <x v="3"/>
    <n v="0.44100000000000006"/>
    <n v="0.217"/>
    <x v="3"/>
    <n v="2.0368421052631578"/>
  </r>
  <r>
    <n v="16"/>
    <n v="7"/>
    <s v="JL06-6-1"/>
    <m/>
    <x v="1"/>
    <s v="Bocas del Toro"/>
    <n v="9.3510333333333335"/>
    <n v="-82.168700000000001"/>
    <s v="Conus sp."/>
    <s v="Ground Creek"/>
    <s v="Wild Cane Key"/>
    <s v="1.9-2.2"/>
    <n v="2.0499999999999998"/>
    <s v="2.5-1.5 Ma"/>
    <x v="0"/>
    <s v="3-0.1 Ma"/>
    <s v="Pleistocene"/>
    <m/>
    <s v="&lt;50"/>
    <n v="30"/>
    <x v="0"/>
    <s v="-0.17±0.40"/>
    <s v="2, 3, 4"/>
    <n v="-0.12"/>
    <n v="-0.12"/>
    <n v="-0.52800000000002001"/>
    <n v="0.24793482861173999"/>
    <n v="0.78"/>
    <n v="1.1299999999999999"/>
    <n v="-0.04"/>
    <n v="0.79200000000000004"/>
    <n v="46"/>
    <s v="Estimated"/>
    <n v="-0.17"/>
    <n v="0.4"/>
    <x v="4"/>
    <n v="-0.35"/>
    <n v="-0.52800000000002001"/>
    <x v="4"/>
    <n v="-1.8842105263158946"/>
  </r>
  <r>
    <n v="4"/>
    <n v="1"/>
    <s v="H19688"/>
    <n v="759"/>
    <x v="1"/>
    <s v="Limon"/>
    <n v="9.9868699999999997"/>
    <n v="-83.064229999999995"/>
    <s v="Conus planiliratus"/>
    <s v="Moin"/>
    <s v="Empalme"/>
    <s v="1.9-2.9"/>
    <n v="2.4"/>
    <s v="2.5-1.5 Ma"/>
    <x v="0"/>
    <s v="3-0.1 Ma"/>
    <s v="Plio-Pleistocene"/>
    <n v="30"/>
    <n v="10"/>
    <n v="20"/>
    <x v="0"/>
    <s v="-0.12±0.62"/>
    <s v="4, 6"/>
    <n v="-0.66800000000000004"/>
    <n v="-0.66800000000000004"/>
    <n v="-1.4350000000000001"/>
    <n v="-0.33200000000000002"/>
    <n v="1.103"/>
    <n v="2.363"/>
    <n v="0.47208544425458981"/>
    <n v="6.3723809831604259E-3"/>
    <n v="32"/>
    <s v="Estimated"/>
    <n v="-0.12"/>
    <n v="0.62"/>
    <x v="5"/>
    <n v="-7.1999999999999953E-2"/>
    <n v="-1.4350000000000001"/>
    <x v="5"/>
    <n v="-6.9210526315789469"/>
  </r>
  <r>
    <n v="5"/>
    <n v="17"/>
    <s v="H19687"/>
    <n v="718"/>
    <x v="1"/>
    <s v="Limon"/>
    <n v="9.9853400000000008"/>
    <n v="-83.066069999999996"/>
    <s v="S. cf. pugiloides"/>
    <s v="Moin"/>
    <s v="Empalme"/>
    <s v="1.9-2.9"/>
    <n v="2.4"/>
    <s v="2.5-1.5 Ma"/>
    <x v="0"/>
    <s v="3-0.1 Ma"/>
    <s v="Plio-Pleistocene"/>
    <n v="30"/>
    <n v="10"/>
    <n v="20"/>
    <x v="0"/>
    <s v="-0.12±0.62"/>
    <s v="4, 6"/>
    <n v="0.37"/>
    <n v="0.37"/>
    <n v="-0.10100000000000001"/>
    <n v="0.72"/>
    <n v="0.82"/>
    <n v="1.25"/>
    <n v="0.83"/>
    <n v="0"/>
    <n v="38"/>
    <s v="Estimated"/>
    <n v="-0.12"/>
    <n v="0.62"/>
    <x v="6"/>
    <n v="-0.13"/>
    <n v="-0.10100000000000001"/>
    <x v="6"/>
    <n v="9.9999999999999936E-2"/>
  </r>
  <r>
    <n v="15"/>
    <n v="34"/>
    <s v="H19709"/>
    <n v="1286"/>
    <x v="1"/>
    <s v="Bocas del Toro"/>
    <n v="9.4057999999999993"/>
    <n v="-82.309730000000002"/>
    <s v="Conus sp."/>
    <s v="Ground Creek"/>
    <s v="Ground Creek"/>
    <s v="1.6-3.5"/>
    <n v="2.5499999999999998"/>
    <s v="4.25-2.5 Ma"/>
    <x v="1"/>
    <s v="3-0.1 Ma"/>
    <s v="Plio-Pleistocene"/>
    <n v="50"/>
    <n v="0"/>
    <n v="25"/>
    <x v="0"/>
    <s v="-0.17±0.27"/>
    <s v="1, 2"/>
    <n v="-0.90650000000000008"/>
    <n v="-0.90650000000000008"/>
    <n v="-1.6"/>
    <n v="-0.55900000000000005"/>
    <n v="1.0409999999999999"/>
    <n v="2.1070000000000002"/>
    <n v="0.50679140630423192"/>
    <n v="1.1665727016611017E-3"/>
    <n v="38"/>
    <s v="Calculated"/>
    <n v="-0.17"/>
    <n v="0.27"/>
    <x v="7"/>
    <n v="0.46650000000000003"/>
    <n v="-1.6"/>
    <x v="7"/>
    <n v="-7.526315789473685"/>
  </r>
  <r>
    <n v="15"/>
    <n v="35"/>
    <s v="H19710"/>
    <n v="1286"/>
    <x v="1"/>
    <s v="Bocas del Toro"/>
    <n v="9.4057999999999993"/>
    <n v="-82.309730000000002"/>
    <s v="Conus sp."/>
    <s v="Ground Creek"/>
    <s v="Ground Creek"/>
    <s v="1.6-3.5"/>
    <n v="2.5499999999999998"/>
    <s v="4.25-2.5 Ma"/>
    <x v="1"/>
    <s v="3-0.1 Ma"/>
    <s v="Plio-Pleistocene"/>
    <n v="50"/>
    <n v="0"/>
    <n v="25"/>
    <x v="0"/>
    <s v="-0.17±0.27"/>
    <s v="1, 2"/>
    <n v="-0.68200000000000005"/>
    <n v="-0.68200000000000005"/>
    <n v="-1.1839999999999999"/>
    <n v="-0.14099999999999999"/>
    <n v="1.0429999999999999"/>
    <n v="2.2229999999999999"/>
    <n v="0.5898705324193203"/>
    <n v="3.051183972972877E-3"/>
    <n v="23"/>
    <s v="Calculated"/>
    <n v="-0.17"/>
    <n v="0.27"/>
    <x v="8"/>
    <n v="0.24199999999999999"/>
    <n v="-1.1839999999999999"/>
    <x v="8"/>
    <n v="-5.3368421052631581"/>
  </r>
  <r>
    <n v="15"/>
    <n v="36"/>
    <s v="H19716"/>
    <n v="1286"/>
    <x v="1"/>
    <s v="Bocas del Toro"/>
    <n v="9.4057999999999993"/>
    <n v="-82.309730000000002"/>
    <s v="Strombus gatunensis"/>
    <s v="No section"/>
    <s v="Isla Colon, Ground Creek?"/>
    <s v="1.6-3.5"/>
    <n v="2.5499999999999998"/>
    <s v="4.25-2.5 Ma"/>
    <x v="1"/>
    <s v="3-0.1 Ma"/>
    <s v="Plio-Pleistocene"/>
    <n v="50"/>
    <n v="0"/>
    <n v="25"/>
    <x v="0"/>
    <s v="'-0.17±0.27"/>
    <n v="2"/>
    <n v="-0.751407259013395"/>
    <n v="-0.751407259013395"/>
    <n v="-1.1885380391209854"/>
    <n v="-0.55756646059464443"/>
    <n v="0.630971578526341"/>
    <n v="-0.21203400506756712"/>
    <n v="-0.82393808312274319"/>
    <n v="3.735398279768982E-10"/>
    <n v="37"/>
    <s v="Estimated"/>
    <s v="-0.17"/>
    <n v="0.27"/>
    <x v="9"/>
    <n v="0.31140725901339494"/>
    <n v="-1.1885380391209854"/>
    <x v="9"/>
    <n v="-5.3607265216893971"/>
  </r>
  <r>
    <n v="7"/>
    <n v="21"/>
    <s v="H19679"/>
    <n v="463"/>
    <x v="1"/>
    <s v="Limon"/>
    <n v="9.9395199999999999"/>
    <n v="-83.077219999999997"/>
    <s v="Conus sp."/>
    <s v="Rio Banano"/>
    <s v="Rio Limoncito"/>
    <s v="2.4-3.6"/>
    <n v="3"/>
    <s v="4.25-2.5 Ma"/>
    <x v="1"/>
    <s v="3-0.1 Ma"/>
    <s v="Plio-Pleistocene"/>
    <n v="40"/>
    <n v="20"/>
    <n v="30"/>
    <x v="0"/>
    <s v="-0.63±0.20"/>
    <s v="2, 3, 4"/>
    <n v="-0.83250000000000002"/>
    <n v="-0.83250000000000002"/>
    <n v="-1.1659999999999999"/>
    <n v="-0.63900000000000001"/>
    <n v="0.52699999999999991"/>
    <n v="1.7885"/>
    <n v="3.9617415747476251E-2"/>
    <n v="0.86104546061167087"/>
    <n v="22"/>
    <s v="Estimated"/>
    <n v="-0.63"/>
    <n v="0.2"/>
    <x v="10"/>
    <n v="2.5000000000000022E-3"/>
    <n v="-1.1659999999999999"/>
    <x v="10"/>
    <n v="-2.8210526315789468"/>
  </r>
  <r>
    <n v="7"/>
    <n v="22"/>
    <s v="H19680"/>
    <n v="463"/>
    <x v="1"/>
    <s v="Limon"/>
    <n v="9.9395199999999999"/>
    <n v="-83.077219999999997"/>
    <s v="Strombus sp."/>
    <s v="Rio Banano"/>
    <s v="Rio Limoncito"/>
    <s v="2.4-3.6"/>
    <n v="3"/>
    <s v="4.25-2.5 Ma"/>
    <x v="1"/>
    <s v="3-0.1 Ma"/>
    <s v="Plio-Pleistocene"/>
    <n v="40"/>
    <n v="20"/>
    <n v="30"/>
    <x v="0"/>
    <s v="-0.63±0.20"/>
    <s v="2, 3, 4"/>
    <n v="-0.68500000000000005"/>
    <n v="-0.68500000000000005"/>
    <n v="-1.1519999999999999"/>
    <n v="0.41"/>
    <n v="1.5599999999999998"/>
    <n v="-0.85499999999999998"/>
    <n v="-0.17468015510915971"/>
    <n v="0.23504042944034664"/>
    <n v="48"/>
    <s v="Calculated"/>
    <n v="-0.63"/>
    <n v="0.2"/>
    <x v="11"/>
    <n v="-0.14499999999999996"/>
    <n v="-1.1519999999999999"/>
    <x v="11"/>
    <n v="-2.7473684210526312"/>
  </r>
  <r>
    <n v="11"/>
    <n v="23"/>
    <s v="H19674"/>
    <n v="1727"/>
    <x v="1"/>
    <s v="Limon"/>
    <n v="9.9142700000000001"/>
    <n v="-83.069500000000005"/>
    <s v="C. costaricensis"/>
    <s v="Rio Banano"/>
    <s v="La Bomba"/>
    <s v="2.9-3.2"/>
    <n v="3.05"/>
    <s v="4.25-2.5 Ma"/>
    <x v="1"/>
    <s v="4.25-2.5 Ma"/>
    <s v="Pliocene"/>
    <n v="40"/>
    <n v="20"/>
    <n v="30"/>
    <x v="0"/>
    <s v="-0.39±0.19"/>
    <s v="2, 3, 4"/>
    <n v="-1.24"/>
    <n v="-1.24"/>
    <n v="-1.7"/>
    <n v="-0.68"/>
    <n v="1.02"/>
    <n v="1.57"/>
    <n v="-0.56621089101613209"/>
    <n v="2.7334441904552799E-5"/>
    <n v="48"/>
    <s v="Calculated"/>
    <n v="-0.39"/>
    <n v="0.19"/>
    <x v="12"/>
    <n v="0.65999999999999992"/>
    <n v="-1.7"/>
    <x v="12"/>
    <n v="-6.8947368421052637"/>
  </r>
  <r>
    <n v="11"/>
    <n v="24"/>
    <s v="H19675"/>
    <n v="1727"/>
    <x v="1"/>
    <s v="Limon"/>
    <n v="9.9142700000000001"/>
    <n v="-83.069500000000005"/>
    <s v="C. costaricensis"/>
    <s v="Rio Banano"/>
    <s v="La Bomba"/>
    <s v="2.9-3.2"/>
    <n v="3.05"/>
    <s v="4.25-2.5 Ma"/>
    <x v="1"/>
    <s v="4.25-2.5 Ma"/>
    <s v="Pliocene"/>
    <n v="40"/>
    <n v="20"/>
    <n v="30"/>
    <x v="0"/>
    <s v="-0.39±0.19"/>
    <s v="2, 3, 4"/>
    <n v="-1.0550000000000002"/>
    <n v="-1.0550000000000002"/>
    <n v="-1.518"/>
    <n v="-0.73499999999999999"/>
    <n v="0.78"/>
    <n v="1.88"/>
    <n v="-0.46370792105948511"/>
    <n v="5.7416191850067997E-3"/>
    <n v="34"/>
    <s v="Calculated"/>
    <n v="-0.39"/>
    <n v="0.19"/>
    <x v="13"/>
    <n v="0.47500000000000014"/>
    <n v="-1.518"/>
    <x v="13"/>
    <n v="-5.9368421052631586"/>
  </r>
  <r>
    <n v="12"/>
    <n v="25"/>
    <s v="JL06-29-1A"/>
    <m/>
    <x v="1"/>
    <s v="Limon"/>
    <n v="9.912694444444444"/>
    <n v="-83.067472222222221"/>
    <s v="Conus sp."/>
    <s v="Rio Banano"/>
    <s v="La Bomba"/>
    <s v="2.9-3.2"/>
    <n v="3.05"/>
    <s v="4.25-2.5 Ma"/>
    <x v="1"/>
    <s v="4.25-2.5 Ma"/>
    <s v="Pliocene"/>
    <n v="40"/>
    <n v="20"/>
    <n v="30"/>
    <x v="0"/>
    <s v="-0.39±0.19"/>
    <s v="2, 3, 4"/>
    <n v="-0.9"/>
    <n v="-0.9"/>
    <n v="-1.3789820222444016"/>
    <n v="-0.2813524150820923"/>
    <n v="1.1000000000000001"/>
    <n v="1.63"/>
    <n v="-7.7890478236572426E-3"/>
    <n v="0.96046358877505766"/>
    <n v="43"/>
    <s v="Calculated"/>
    <n v="-0.39"/>
    <n v="0.19"/>
    <x v="14"/>
    <n v="0.32"/>
    <n v="-1.3789820222444016"/>
    <x v="14"/>
    <n v="-5.2051685381284294"/>
  </r>
  <r>
    <n v="12"/>
    <n v="26"/>
    <s v="JL06-29-1B"/>
    <m/>
    <x v="1"/>
    <s v="Limon"/>
    <n v="9.912694444444444"/>
    <n v="-83.067472222222221"/>
    <s v="Conus sp."/>
    <s v="Rio Banano"/>
    <s v="La Bomba"/>
    <s v="2.9-3.2"/>
    <n v="3.05"/>
    <s v="4.25-2.5 Ma"/>
    <x v="1"/>
    <s v="4.25-2.5 Ma"/>
    <s v="Pliocene"/>
    <n v="40"/>
    <n v="20"/>
    <n v="30"/>
    <x v="0"/>
    <s v="-0.39±0.19"/>
    <s v="2, 3, 4"/>
    <n v="-0.83"/>
    <n v="-0.83"/>
    <n v="-1.1945542531183184"/>
    <n v="-0.39815702164169853"/>
    <n v="0.8"/>
    <n v="1.28"/>
    <n v="0.16"/>
    <n v="0.36908082863464398"/>
    <n v="35"/>
    <s v="Calculated"/>
    <n v="-0.39"/>
    <n v="0.19"/>
    <x v="15"/>
    <n v="0.24999999999999994"/>
    <n v="-1.1945542531183184"/>
    <x v="15"/>
    <n v="-4.2344960690437814"/>
  </r>
  <r>
    <n v="8"/>
    <n v="27"/>
    <s v="H19672"/>
    <n v="696"/>
    <x v="1"/>
    <s v="Limon"/>
    <n v="9.9179999999999993"/>
    <n v="-83.075460000000007"/>
    <s v="Conus cf. recognitus"/>
    <s v="Rio Banano"/>
    <s v="La Bomba"/>
    <s v="2.9-3.6"/>
    <n v="3.25"/>
    <s v="4.25-2.5 Ma"/>
    <x v="1"/>
    <s v="4.25-2.5 Ma"/>
    <s v="Pliocene"/>
    <n v="40"/>
    <n v="20"/>
    <n v="30"/>
    <x v="0"/>
    <s v="-0.39±0.19"/>
    <s v="2, 3, 4"/>
    <n v="-1.2675000000000001"/>
    <n v="-1.2675000000000001"/>
    <n v="-1.6890000000000001"/>
    <n v="-0.84599999999999997"/>
    <n v="0.84300000000000008"/>
    <n v="-0.32099999999999995"/>
    <n v="0.62597524238492608"/>
    <n v="6.2498226757138589E-4"/>
    <n v="26"/>
    <s v="Estimated"/>
    <n v="-0.39"/>
    <n v="0.19"/>
    <x v="16"/>
    <n v="0.6875"/>
    <n v="-1.6890000000000001"/>
    <x v="16"/>
    <n v="-6.8368421052631572"/>
  </r>
  <r>
    <n v="8"/>
    <n v="28"/>
    <s v="H19673"/>
    <n v="696"/>
    <x v="1"/>
    <s v="Limon"/>
    <n v="9.9179999999999993"/>
    <n v="-83.075460000000007"/>
    <s v="Conus cf. recognitus"/>
    <s v="Rio Banano"/>
    <s v="La Bomba"/>
    <s v="2.9-3.6"/>
    <n v="3.25"/>
    <s v="4.25-2.5 Ma"/>
    <x v="1"/>
    <s v="4.25-2.5 Ma"/>
    <s v="Pliocene"/>
    <n v="40"/>
    <n v="20"/>
    <n v="30"/>
    <x v="0"/>
    <s v="-0.39±0.19"/>
    <s v="2, 3, 4"/>
    <n v="-1.34"/>
    <n v="-1.34"/>
    <n v="-1.6319999999999999"/>
    <n v="-1.071"/>
    <n v="0.56099999999999994"/>
    <n v="0.21"/>
    <n v="0.7175649741572494"/>
    <n v="5.7539045478457694E-3"/>
    <n v="13"/>
    <s v="Estimated"/>
    <n v="-0.39"/>
    <n v="0.19"/>
    <x v="17"/>
    <n v="0.76"/>
    <n v="-1.6319999999999999"/>
    <x v="17"/>
    <n v="-6.5368421052631573"/>
  </r>
  <r>
    <n v="8"/>
    <n v="29"/>
    <s v="EJ12-AGU1"/>
    <m/>
    <x v="1"/>
    <s v="Limon"/>
    <n v="9.92"/>
    <n v="-83.08"/>
    <s v="Conus cf. recognitus"/>
    <s v="Rio Banano"/>
    <s v="Agua"/>
    <n v="3.35"/>
    <n v="3.35"/>
    <s v="4.25-2.5 Ma"/>
    <x v="1"/>
    <s v="4.25-2.5 Ma"/>
    <s v="Pliocene"/>
    <m/>
    <m/>
    <n v="30"/>
    <x v="0"/>
    <s v="-0.46±0.22"/>
    <s v="2, 3, 4"/>
    <n v="-1.03752428700508"/>
    <n v="-1.03752428700508"/>
    <n v="-1.3"/>
    <n v="-0.73"/>
    <n v="0.57140043896893089"/>
    <n v="1.6123957177639245"/>
    <n v="0.52464803494771795"/>
    <n v="1.020292960840503E-3"/>
    <n v="36"/>
    <s v="Estimated"/>
    <n v="-0.46"/>
    <n v="0.22"/>
    <x v="18"/>
    <n v="0.3575242870050801"/>
    <n v="-1.3"/>
    <x v="18"/>
    <n v="-4.4210526315789478"/>
  </r>
  <r>
    <n v="8"/>
    <n v="30"/>
    <s v="EJ12-AGU2-A"/>
    <m/>
    <x v="1"/>
    <s v="Limon"/>
    <n v="9.92"/>
    <n v="-83.08"/>
    <s v="Conus cf. recognitus"/>
    <s v="Rio Banano"/>
    <s v="Agua"/>
    <n v="3.35"/>
    <n v="3.35"/>
    <s v="4.25-2.5 Ma"/>
    <x v="1"/>
    <s v="4.25-2.5 Ma"/>
    <s v="Pliocene"/>
    <m/>
    <m/>
    <n v="30"/>
    <x v="0"/>
    <s v="-0.46±0.22"/>
    <s v="2, 3, 4"/>
    <n v="-1.2066604219063384"/>
    <n v="-1.2066604219063384"/>
    <n v="-1.7644871791075207"/>
    <n v="-0.72435172750314969"/>
    <n v="1.040135451604371"/>
    <n v="1.3319793929177104"/>
    <n v="0.25453367977108704"/>
    <n v="0.21949959912805037"/>
    <n v="25"/>
    <s v="Estimated"/>
    <n v="-0.46"/>
    <n v="0.22"/>
    <x v="19"/>
    <n v="0.52666042190633844"/>
    <n v="-1.7644871791075207"/>
    <x v="19"/>
    <n v="-6.8657219953027404"/>
  </r>
  <r>
    <n v="9"/>
    <n v="31"/>
    <s v="H19676"/>
    <n v="1734"/>
    <x v="1"/>
    <s v="Limon"/>
    <n v="9.9117599999999992"/>
    <n v="-83.086770000000001"/>
    <s v="Conus imitator"/>
    <s v="Rio Banano"/>
    <s v="Quitaria"/>
    <s v="3.4-3.6"/>
    <n v="3.5"/>
    <s v="4.25-2.5 Ma"/>
    <x v="1"/>
    <s v="4.25-2.5 Ma"/>
    <s v="Pliocene"/>
    <n v="40"/>
    <n v="20"/>
    <n v="30"/>
    <x v="0"/>
    <s v="-0.63±0.20"/>
    <s v="2, 3, 4"/>
    <n v="-1.2310000000000001"/>
    <n v="-1.2310000000000001"/>
    <n v="-1.615"/>
    <n v="-0.78"/>
    <n v="0.83499999999999996"/>
    <n v="2.0750000000000002"/>
    <n v="0.12415207987385617"/>
    <n v="0.36647866716233879"/>
    <n v="55"/>
    <s v="Estimated"/>
    <n v="-0.63"/>
    <n v="0.2"/>
    <x v="20"/>
    <n v="0.40100000000000008"/>
    <n v="-1.615"/>
    <x v="20"/>
    <n v="-5.1842105263157894"/>
  </r>
  <r>
    <n v="9"/>
    <n v="32"/>
    <s v="H19677"/>
    <n v="1734"/>
    <x v="1"/>
    <s v="Limon"/>
    <n v="9.9117599999999992"/>
    <n v="-83.086770000000001"/>
    <s v="Conus imitator"/>
    <s v="Rio Banano"/>
    <s v="Quitaria"/>
    <s v="3.4-3.6"/>
    <n v="3.5"/>
    <s v="4.25-2.5 Ma"/>
    <x v="1"/>
    <s v="4.25-2.5 Ma"/>
    <s v="Pliocene"/>
    <n v="40"/>
    <n v="20"/>
    <n v="30"/>
    <x v="0"/>
    <s v="-0.63±0.20"/>
    <s v="2, 3, 4"/>
    <n v="-1.2050000000000001"/>
    <n v="-1.2050000000000001"/>
    <n v="-1.579"/>
    <n v="-0.75900000000000001"/>
    <n v="0.82"/>
    <n v="1.5635106145461595"/>
    <n v="0.65293823792742234"/>
    <n v="6.8470835748968241E-5"/>
    <n v="31"/>
    <s v="Estimated"/>
    <n v="-0.63"/>
    <n v="0.2"/>
    <x v="21"/>
    <n v="0.37500000000000006"/>
    <n v="-1.579"/>
    <x v="21"/>
    <n v="-4.9947368421052625"/>
  </r>
  <r>
    <n v="36"/>
    <n v="73"/>
    <s v="AT06-5-1A"/>
    <m/>
    <x v="0"/>
    <s v="Burica"/>
    <n v="8.2143666670000002"/>
    <n v="-82.947233330000003"/>
    <s v="Conus sp."/>
    <s v="La Peña"/>
    <s v="Punta la Peñita"/>
    <s v="~3.5"/>
    <n v="3.5"/>
    <m/>
    <x v="1"/>
    <s v="4.25-2.5 Ma"/>
    <s v="Pliocene"/>
    <m/>
    <s v="&lt;50"/>
    <m/>
    <x v="0"/>
    <s v="-0.90±0.25"/>
    <n v="5"/>
    <n v="-0.76"/>
    <n v="-0.76"/>
    <n v="-1.8982652141125156"/>
    <n v="0.10499999999999998"/>
    <n v="2.0099999999999998"/>
    <n v="2.4500000000000002"/>
    <n v="-0.26"/>
    <n v="1.4999999999999999E-2"/>
    <n v="89"/>
    <s v="G. sacculifer"/>
    <n v="-0.9"/>
    <n v="0.25"/>
    <x v="22"/>
    <n v="-0.10999999999999999"/>
    <n v="-1.8982652141125156"/>
    <x v="22"/>
    <n v="-5.25402744269745"/>
  </r>
  <r>
    <n v="36"/>
    <n v="74"/>
    <s v="AT06-5-1B"/>
    <m/>
    <x v="0"/>
    <s v="Burica"/>
    <n v="8.2143666670000002"/>
    <n v="-82.947233330000003"/>
    <s v="Conus sp."/>
    <s v="La Peña"/>
    <s v="Punta la Peñita"/>
    <s v="~3.55"/>
    <n v="3.5"/>
    <m/>
    <x v="1"/>
    <s v="4.25-2.5 Ma"/>
    <s v="Pliocene"/>
    <m/>
    <s v="&lt;50"/>
    <m/>
    <x v="0"/>
    <s v="-0.90±0.25"/>
    <n v="5"/>
    <n v="-0.3"/>
    <n v="-0.3"/>
    <n v="-1.300327225641551"/>
    <n v="0.18714773418304631"/>
    <n v="1.49"/>
    <n v="2.71"/>
    <n v="0.32"/>
    <n v="4.2000000000000003E-2"/>
    <n v="40"/>
    <s v="G. sacculifer"/>
    <n v="-0.9"/>
    <n v="0.25"/>
    <x v="23"/>
    <n v="0.35000000000000009"/>
    <n v="-1.300327225641551"/>
    <x v="23"/>
    <n v="-2.1069853981134261"/>
  </r>
  <r>
    <n v="6"/>
    <n v="33"/>
    <s v="H19678"/>
    <n v="723"/>
    <x v="1"/>
    <s v="Limon"/>
    <n v="9.9695300000000007"/>
    <n v="-83.130260000000007"/>
    <s v="Conus aff. imitator"/>
    <s v="Rio Banano"/>
    <s v="Santa Rita"/>
    <s v="3.5-3.6"/>
    <n v="3.55"/>
    <s v="4.25-2.5 Ma"/>
    <x v="1"/>
    <s v="4.25-2.5 Ma"/>
    <s v="Pliocene"/>
    <n v="40"/>
    <n v="20"/>
    <n v="30"/>
    <x v="0"/>
    <s v="-0.68±0.20"/>
    <s v="2, 3, 4"/>
    <n v="-0.62322821581849641"/>
    <n v="-0.62322821581849641"/>
    <n v="-1.145616699044345"/>
    <n v="-6.1849962427159844E-2"/>
    <n v="1.0837667366171853"/>
    <n v="1.1312635096216794"/>
    <n v="0.53162948385928765"/>
    <n v="2.0438103718127529E-4"/>
    <n v="44"/>
    <s v="Estimated"/>
    <n v="-0.68"/>
    <n v="0.2"/>
    <x v="24"/>
    <n v="-0.14322821581849637"/>
    <n v="-1.145616699044345"/>
    <x v="24"/>
    <n v="-2.4506142054965525"/>
  </r>
  <r>
    <n v="26"/>
    <n v="43"/>
    <s v="EJ11-WPN-A"/>
    <m/>
    <x v="1"/>
    <s v="Bocas del Toro"/>
    <n v="9.1792333333333325"/>
    <n v="-82.053816666666663"/>
    <s v="Conus sp."/>
    <s v="Cayo Agua"/>
    <s v="West side Punta Norte"/>
    <n v="3.55"/>
    <n v="3.55"/>
    <s v="4.25-2.5 Ma"/>
    <x v="1"/>
    <s v="4.25-2.5 Ma"/>
    <s v="Pliocene"/>
    <n v="40"/>
    <n v="20"/>
    <n v="30"/>
    <x v="0"/>
    <s v="-0.33±0.20"/>
    <s v="1, 3, 4"/>
    <n v="-1.0361476785361958"/>
    <n v="-1.0361476785361958"/>
    <n v="-2.2081880131610627"/>
    <n v="-0.53210146928399082"/>
    <n v="1.676086543877072"/>
    <n v="0.84994491561308683"/>
    <n v="0.41751705950038226"/>
    <n v="1.3998699521588724E-5"/>
    <n v="100"/>
    <s v="Estimated"/>
    <n v="-0.33"/>
    <n v="0.2"/>
    <x v="25"/>
    <n v="0.5061476785361958"/>
    <n v="-2.2081880131610627"/>
    <x v="25"/>
    <n v="-9.8852000692687501"/>
  </r>
  <r>
    <n v="26"/>
    <n v="44"/>
    <s v="EJ11-WPN-B"/>
    <m/>
    <x v="1"/>
    <s v="Bocas del Toro"/>
    <n v="9.1792333333333325"/>
    <n v="-82.053816666666663"/>
    <s v="Conus sp."/>
    <s v="Cayo Agua"/>
    <s v="West side Punta Norte"/>
    <n v="3.55"/>
    <n v="3.55"/>
    <s v="4.25-2.5 Ma"/>
    <x v="1"/>
    <s v="4.25-2.5 Ma"/>
    <s v="Pliocene"/>
    <n v="40"/>
    <n v="20"/>
    <n v="30"/>
    <x v="0"/>
    <s v="-0.33±0.20"/>
    <s v="1, 3, 4"/>
    <n v="-0.3809763401744114"/>
    <n v="-0.3809763401744114"/>
    <n v="-1.1427709419699104"/>
    <n v="0.1954091308105437"/>
    <n v="1.338180072780454"/>
    <n v="-0.97608750101677377"/>
    <n v="5.7108766479645849E-2"/>
    <n v="0.62412561101681741"/>
    <n v="76"/>
    <s v="Estimated"/>
    <n v="-0.33"/>
    <n v="0.2"/>
    <x v="26"/>
    <n v="-0.14902365982558863"/>
    <n v="-1.1427709419699104"/>
    <x v="26"/>
    <n v="-4.2777417998416327"/>
  </r>
  <r>
    <n v="26"/>
    <n v="45"/>
    <s v="EJ11-WPN-C"/>
    <m/>
    <x v="1"/>
    <s v="Bocas del Toro"/>
    <n v="9.1792333333333325"/>
    <n v="-82.053816666666663"/>
    <s v="Conus sp."/>
    <s v="Cayo Agua"/>
    <s v="West side Punta Norte"/>
    <n v="3.55"/>
    <n v="3.55"/>
    <s v="4.25-2.5 Ma"/>
    <x v="1"/>
    <s v="4.25-2.5 Ma"/>
    <s v="Pliocene"/>
    <n v="40"/>
    <n v="20"/>
    <n v="30"/>
    <x v="0"/>
    <s v="-0.33±0.20"/>
    <s v="1, 3, 4"/>
    <n v="-0.76073854772565208"/>
    <n v="-0.76073854772565208"/>
    <n v="-1.7467082192346648"/>
    <n v="0.22582358104893893"/>
    <n v="1.9725318002836036"/>
    <n v="-0.19345311881249319"/>
    <n v="-6.4822731117899546E-2"/>
    <n v="0.73832101145833351"/>
    <n v="29"/>
    <s v="Estimated"/>
    <n v="-0.33"/>
    <n v="0.2"/>
    <x v="27"/>
    <n v="0.23073854772565205"/>
    <n v="-1.7467082192346648"/>
    <x v="27"/>
    <n v="-7.4563590486034981"/>
  </r>
  <r>
    <n v="19"/>
    <n v="37"/>
    <s v="H19691"/>
    <n v="1276"/>
    <x v="1"/>
    <s v="Bocas del Toro"/>
    <n v="9.1768699999999992"/>
    <n v="-82.074280000000002"/>
    <s v="Conus sp."/>
    <s v="Cayo Agua"/>
    <s v="Isla Popa"/>
    <s v="3.5-5.0"/>
    <n v="4.25"/>
    <s v="4.25-2.5 Ma"/>
    <x v="1"/>
    <s v="4.25-2.5 Ma"/>
    <s v="Pliocene"/>
    <n v="50"/>
    <n v="0"/>
    <n v="25"/>
    <x v="0"/>
    <s v="-0.49±0.20"/>
    <n v="2"/>
    <n v="-0.745"/>
    <n v="-0.745"/>
    <n v="-2.36"/>
    <n v="-0.03"/>
    <n v="2.33"/>
    <n v="1.8650000000000002"/>
    <n v="0.18316988855045549"/>
    <n v="0.17661011499784204"/>
    <n v="56"/>
    <s v="G. sacculifer"/>
    <n v="-0.49"/>
    <n v="0.2"/>
    <x v="28"/>
    <n v="5.4999999999999993E-2"/>
    <n v="-2.36"/>
    <x v="28"/>
    <n v="-9.8421052631578938"/>
  </r>
  <r>
    <n v="19"/>
    <n v="38"/>
    <s v="H19692"/>
    <n v="1276"/>
    <x v="1"/>
    <s v="Bocas del Toro"/>
    <n v="9.1768699999999992"/>
    <n v="-82.074280000000002"/>
    <s v="Conus sp."/>
    <s v="Cayo Agua"/>
    <s v="Isla Popa"/>
    <s v="3.5-5.0"/>
    <n v="4.25"/>
    <s v="4.25-2.5 Ma"/>
    <x v="1"/>
    <s v="4.25-2.5 Ma"/>
    <s v="Pliocene"/>
    <n v="50"/>
    <n v="0"/>
    <n v="25"/>
    <x v="0"/>
    <s v="-0.49±0.20"/>
    <n v="2"/>
    <n v="-0.8"/>
    <n v="-0.8"/>
    <n v="-1.6"/>
    <n v="-0.57999999999999996"/>
    <n v="1.02"/>
    <n v="1.71"/>
    <n v="9.8596519218070403E-2"/>
    <n v="0.50967002736852463"/>
    <n v="47"/>
    <s v="G. sacculifer"/>
    <n v="-0.49"/>
    <n v="0.2"/>
    <x v="29"/>
    <n v="0.11000000000000004"/>
    <n v="-1.6"/>
    <x v="29"/>
    <n v="-5.8421052631578956"/>
  </r>
  <r>
    <n v="24"/>
    <n v="39"/>
    <s v="H19697"/>
    <n v="350"/>
    <x v="1"/>
    <s v="Bocas del Toro"/>
    <n v="9.1474309999999992"/>
    <n v="-82.014887000000002"/>
    <s v="Conus cf. consobrinus"/>
    <s v="Cayo Agua"/>
    <s v="Pt Piedra Roja W?"/>
    <s v="3.5-5.0"/>
    <n v="4.25"/>
    <s v="4.25-2.5 Ma"/>
    <x v="1"/>
    <s v="4.25-2.5 Ma"/>
    <s v="Pliocene"/>
    <n v="75"/>
    <n v="10"/>
    <n v="42.5"/>
    <x v="0"/>
    <s v="-0.61±0.23"/>
    <n v="2"/>
    <n v="-0.81005544528007445"/>
    <n v="-0.81005544528007445"/>
    <n v="-1.4273529966435956"/>
    <n v="-0.25968173848185422"/>
    <n v="1.1676712581617414"/>
    <n v="1.8357196693214832"/>
    <n v="0.27625509489131966"/>
    <n v="0.28312157114158271"/>
    <n v="17"/>
    <s v="Estimated"/>
    <n v="-0.61"/>
    <n v="0.23"/>
    <x v="30"/>
    <n v="-2.9944554719925548E-2"/>
    <n v="-1.4273529966435956"/>
    <x v="30"/>
    <n v="-4.3018578770715559"/>
  </r>
  <r>
    <n v="25"/>
    <n v="40"/>
    <s v="H19705"/>
    <n v="2236"/>
    <x v="1"/>
    <s v="Bocas del Toro"/>
    <n v="9.1462869999999992"/>
    <n v="-82.017455999999996"/>
    <s v="Strombus sp."/>
    <s v="Cayo Agua"/>
    <s v="Pt Piedra Roja W?"/>
    <s v="3.5-5.0"/>
    <n v="4.25"/>
    <s v="4.25-2.5 Ma"/>
    <x v="1"/>
    <s v="4.25-2.5 Ma"/>
    <s v="Pliocene"/>
    <n v="75"/>
    <n v="10"/>
    <n v="42.5"/>
    <x v="0"/>
    <s v="-0.61±0.23"/>
    <n v="2"/>
    <n v="-0.91341506921760651"/>
    <n v="-0.91341506921760651"/>
    <n v="-1.2165700964649022"/>
    <n v="-0.65221230274258912"/>
    <n v="0.56435779372231309"/>
    <n v="-0.897212338287807"/>
    <n v="0.52820452002892437"/>
    <n v="4.5970742521979878E-4"/>
    <n v="40"/>
    <s v="Estimated"/>
    <n v="-0.61"/>
    <n v="0.23"/>
    <x v="31"/>
    <n v="7.3415069217606516E-2"/>
    <n v="-1.2165700964649022"/>
    <x v="31"/>
    <n v="-3.1924741919205379"/>
  </r>
  <r>
    <n v="25"/>
    <n v="41"/>
    <s v="H19706"/>
    <n v="2236"/>
    <x v="1"/>
    <s v="Bocas del Toro"/>
    <n v="9.1462869999999992"/>
    <n v="-82.017455999999996"/>
    <s v="Strombus sp."/>
    <s v="Cayo Agua"/>
    <s v="Pt Piedra Roja W?"/>
    <s v="3.5-5.0"/>
    <n v="4.25"/>
    <s v="4.25-2.5 Ma"/>
    <x v="1"/>
    <s v="4.25-2.5 Ma"/>
    <s v="Pliocene"/>
    <n v="75"/>
    <n v="10"/>
    <n v="42.5"/>
    <x v="0"/>
    <s v="-0.61±0.23"/>
    <n v="2"/>
    <n v="-1.234"/>
    <n v="-1.234"/>
    <n v="-1.724"/>
    <n v="-1.0620000000000001"/>
    <n v="0.66199999999999992"/>
    <n v="-0.78900000000000003"/>
    <n v="0.83556630459528736"/>
    <n v="2.4212497611265181E-6"/>
    <n v="21"/>
    <s v="Estimated"/>
    <n v="-0.61"/>
    <n v="0.23"/>
    <x v="32"/>
    <n v="0.39400000000000002"/>
    <n v="-1.724"/>
    <x v="32"/>
    <n v="-5.8631578947368412"/>
  </r>
  <r>
    <n v="24"/>
    <n v="42"/>
    <s v="H19698"/>
    <n v="350"/>
    <x v="1"/>
    <s v="Bocas del Toro"/>
    <n v="9.1474309999999992"/>
    <n v="-82.014887000000002"/>
    <s v="Strombus gatunensis"/>
    <s v="Cayo Agua"/>
    <s v="Pt Piedra Roja W?"/>
    <s v="3.5-5.0"/>
    <n v="4.25"/>
    <s v="4.25-2.5 Ma"/>
    <x v="1"/>
    <s v="4.25-2.5 Ma"/>
    <s v="Pliocene"/>
    <n v="75"/>
    <n v="10"/>
    <n v="42.5"/>
    <x v="0"/>
    <s v="-0.61±0.23"/>
    <n v="2"/>
    <n v="-0.54"/>
    <n v="-0.54"/>
    <n v="-0.86"/>
    <n v="-0.24"/>
    <n v="0.62"/>
    <n v="-0.45"/>
    <n v="0.58185264859908181"/>
    <n v="1.5758487827468415E-7"/>
    <n v="69"/>
    <s v="Calculated"/>
    <n v="-0.61"/>
    <n v="0.23"/>
    <x v="33"/>
    <n v="-0.16000000000000006"/>
    <n v="-0.86"/>
    <x v="33"/>
    <n v="-1.3157894736842106"/>
  </r>
  <r>
    <n v="33"/>
    <n v="8"/>
    <s v="EJ11-NWEV-A"/>
    <m/>
    <x v="1"/>
    <s v="Bocas del Toro"/>
    <n v="9.1054499999999994"/>
    <n v="-81.568533333333335"/>
    <s v="Conus sp."/>
    <s v="Escudo de Veraguas"/>
    <s v="NW Escudo de Veraguas"/>
    <n v="2"/>
    <n v="2"/>
    <s v="2.5-1.5 Ma"/>
    <x v="0"/>
    <s v="3-0.1 Ma"/>
    <s v="Plio-Pleistocene?"/>
    <m/>
    <m/>
    <n v="125"/>
    <x v="1"/>
    <s v="0.38±0.17"/>
    <n v="1"/>
    <n v="0.59986979030114373"/>
    <n v="0.59986979030114373"/>
    <n v="0.2258976555498288"/>
    <n v="1.1539329647612453"/>
    <n v="0.92803530921141653"/>
    <n v="1.6303404930288095"/>
    <n v="-0.11572498590074137"/>
    <n v="0.37446997867625842"/>
    <n v="61"/>
    <s v="Estimated"/>
    <n v="0.38"/>
    <n v="0.17"/>
    <x v="34"/>
    <n v="4.9869790301143718E-2"/>
    <n v="0.2258976555498288"/>
    <x v="34"/>
    <n v="-0.81106497079037476"/>
  </r>
  <r>
    <n v="33"/>
    <n v="9"/>
    <s v="EJ11-NWEV-B"/>
    <m/>
    <x v="1"/>
    <s v="Bocas del Toro"/>
    <n v="9.1054499999999994"/>
    <n v="-81.568533333333335"/>
    <s v="Conus sp."/>
    <s v="Escudo de Veraguas"/>
    <s v="NW Escudo de Veraguas"/>
    <n v="2"/>
    <n v="2"/>
    <s v="2.5-1.5 Ma"/>
    <x v="0"/>
    <s v="3-0.1 Ma"/>
    <s v="Plio-Pleistocene?"/>
    <m/>
    <m/>
    <n v="125"/>
    <x v="1"/>
    <s v="0.38±0.17"/>
    <n v="1"/>
    <n v="9.7754700232610556E-2"/>
    <n v="9.7754700232610556E-2"/>
    <n v="-0.48789865024061346"/>
    <n v="0.72445384108088107"/>
    <n v="1.2123524913214945"/>
    <n v="1.9033387115314353"/>
    <n v="0.20566583094279142"/>
    <n v="0.14354579317786398"/>
    <n v="52"/>
    <s v="Estimated"/>
    <n v="0.38"/>
    <n v="0.17"/>
    <x v="35"/>
    <n v="0.11224529976738942"/>
    <n v="-0.48789865024061346"/>
    <x v="35"/>
    <n v="-4.5678876328453333"/>
  </r>
  <r>
    <n v="33"/>
    <n v="10"/>
    <s v="EJ11-NWEV-C"/>
    <m/>
    <x v="1"/>
    <s v="Bocas del Toro"/>
    <n v="9.1054499999999994"/>
    <n v="-81.568533333333335"/>
    <s v="Conus sp."/>
    <s v="Escudo de Veraguas"/>
    <s v="NW Escudo de Veraguas"/>
    <n v="2"/>
    <n v="2"/>
    <s v="2.5-1.5 Ma"/>
    <x v="0"/>
    <s v="3-0.1 Ma"/>
    <s v="Plio-Pleistocene?"/>
    <m/>
    <m/>
    <n v="125"/>
    <x v="1"/>
    <s v="0.38±0.17"/>
    <n v="1"/>
    <n v="7.0284240539538884E-3"/>
    <n v="7.0284240539538884E-3"/>
    <n v="-0.32273378349728665"/>
    <n v="0.74701643596070388"/>
    <n v="1.0697502194579904"/>
    <n v="1.180478164412782"/>
    <n v="0.46445537107060314"/>
    <n v="0.17626294453133293"/>
    <n v="10"/>
    <s v="Estimated"/>
    <n v="0.38"/>
    <n v="0.17"/>
    <x v="36"/>
    <n v="0.20297157594604612"/>
    <n v="-0.32273378349728665"/>
    <x v="36"/>
    <n v="-3.698598860512035"/>
  </r>
  <r>
    <n v="31"/>
    <n v="46"/>
    <s v="H19699"/>
    <n v="362"/>
    <x v="1"/>
    <s v="Bocas del Toro"/>
    <n v="9.1018539999999994"/>
    <n v="-81.561672999999999"/>
    <s v="Conus sp."/>
    <s v="Escudo de Veraguas"/>
    <s v="NC Escudo de Veraguas"/>
    <s v="1.9-3.6"/>
    <n v="2.75"/>
    <s v="4.25-2.5 Ma"/>
    <x v="1"/>
    <s v="3-0.1 Ma"/>
    <s v="Plio-Pleistocene"/>
    <n v="150"/>
    <n v="100"/>
    <n v="125"/>
    <x v="1"/>
    <s v="0.38±0.17"/>
    <n v="1"/>
    <n v="0.45350000000000001"/>
    <n v="0.45350000000000001"/>
    <n v="8.0000000000000002E-3"/>
    <n v="0.81499999999999995"/>
    <n v="0.80699999999999994"/>
    <n v="2.0739999999999998"/>
    <n v="-0.14446236063878323"/>
    <n v="0.43020527303956879"/>
    <n v="32"/>
    <s v="G. dutertrei"/>
    <n v="0.38"/>
    <n v="0.17"/>
    <x v="37"/>
    <n v="-9.6500000000000002E-2"/>
    <n v="8.0000000000000002E-3"/>
    <x v="37"/>
    <n v="-1.9578947368421051"/>
  </r>
  <r>
    <n v="30"/>
    <n v="47"/>
    <s v="H19703"/>
    <n v="2170"/>
    <x v="1"/>
    <s v="Bocas del Toro"/>
    <n v="9.1043649999999996"/>
    <n v="-81.566535999999999"/>
    <s v="Conus sp."/>
    <s v="Escudo de Veraguas"/>
    <s v="NC Escudo de Veraguas"/>
    <s v="1.9-3.6"/>
    <n v="2.75"/>
    <s v="4.25-2.5 Ma"/>
    <x v="1"/>
    <s v="3-0.1 Ma"/>
    <s v="Plio-Pleistocene"/>
    <n v="150"/>
    <n v="100"/>
    <n v="125"/>
    <x v="1"/>
    <s v="0.38±0.17"/>
    <n v="1"/>
    <n v="0.24199999999999999"/>
    <n v="0.24199999999999999"/>
    <n v="-0.19600000000000001"/>
    <n v="0.60299999999999998"/>
    <n v="0.79899999999999993"/>
    <n v="1.52"/>
    <n v="0.38397824714145179"/>
    <n v="9.2146673096407759E-3"/>
    <n v="45"/>
    <s v="G. dutertrei"/>
    <n v="0.38"/>
    <n v="0.17"/>
    <x v="38"/>
    <n v="-3.2000000000000001E-2"/>
    <n v="-0.19600000000000001"/>
    <x v="38"/>
    <n v="-3.0315789473684212"/>
  </r>
  <r>
    <n v="30"/>
    <n v="48"/>
    <s v="H19704"/>
    <n v="2170"/>
    <x v="1"/>
    <s v="Bocas del Toro"/>
    <n v="9.1043649999999996"/>
    <n v="-81.566535999999999"/>
    <s v="Conus jaspideus?"/>
    <s v="Escudo de Veraguas"/>
    <s v="NC Escudo de Veraguas"/>
    <s v="1.9-3.6"/>
    <n v="2.75"/>
    <s v="4.25-2.5 Ma"/>
    <x v="1"/>
    <s v="3-0.1 Ma"/>
    <s v="Plio-Pleistocene"/>
    <n v="150"/>
    <n v="100"/>
    <n v="125"/>
    <x v="1"/>
    <s v="0.38±0.17"/>
    <n v="1"/>
    <n v="0.73"/>
    <n v="0.73"/>
    <n v="-0.104"/>
    <n v="1.139"/>
    <n v="1.2430000000000001"/>
    <n v="2.2755000000000001"/>
    <n v="0.32044529463842875"/>
    <n v="6.464961364198199E-2"/>
    <n v="34"/>
    <s v="G. dutertrei"/>
    <n v="0.38"/>
    <n v="0.17"/>
    <x v="39"/>
    <n v="0.17999999999999997"/>
    <n v="-0.104"/>
    <x v="39"/>
    <n v="-2.5473684210526315"/>
  </r>
  <r>
    <n v="32"/>
    <n v="49"/>
    <s v="H19700"/>
    <n v="368"/>
    <x v="1"/>
    <s v="Bocas del Toro"/>
    <n v="9.1040829999999993"/>
    <n v="-81.556803000000002"/>
    <s v="Conus sp. "/>
    <s v="Escudo de Veraguas"/>
    <s v="NE Escudo de Veraguas"/>
    <s v="3.5-3.6"/>
    <n v="3.55"/>
    <s v="4.25-2.5 Ma"/>
    <x v="1"/>
    <s v="4.25-2.5 Ma"/>
    <s v="Pliocene"/>
    <n v="150"/>
    <n v="100"/>
    <n v="125"/>
    <x v="1"/>
    <s v="0.38±0.17"/>
    <n v="1"/>
    <n v="-6.3E-2"/>
    <n v="-6.3E-2"/>
    <n v="-0.85599999999999998"/>
    <n v="0.28599999999999998"/>
    <n v="1.1419999999999999"/>
    <n v="2.0019999999999998"/>
    <n v="-2.9982300197774887E-2"/>
    <n v="0.82165133915961963"/>
    <n v="59"/>
    <s v="G. dutertrei"/>
    <n v="0.38"/>
    <n v="0.17"/>
    <x v="40"/>
    <n v="0.27300000000000002"/>
    <n v="-0.85599999999999998"/>
    <x v="40"/>
    <n v="-6.5052631578947366"/>
  </r>
  <r>
    <n v="32"/>
    <n v="50"/>
    <s v="H19701"/>
    <n v="368"/>
    <x v="1"/>
    <s v="Bocas del Toro"/>
    <n v="9.1040829999999993"/>
    <n v="-81.556803000000002"/>
    <s v="Strombus sp."/>
    <s v="Escudo de Veraguas"/>
    <s v="NE Escudo de Veraguas"/>
    <s v="3.5-3.6"/>
    <n v="3.55"/>
    <s v="4.25-2.5 Ma"/>
    <x v="1"/>
    <s v="4.25-2.5 Ma"/>
    <s v="Pliocene"/>
    <n v="150"/>
    <n v="100"/>
    <n v="125"/>
    <x v="1"/>
    <s v="0.38±0.17"/>
    <n v="1"/>
    <n v="0.48"/>
    <n v="0.48"/>
    <n v="0.14000000000000001"/>
    <n v="0.82"/>
    <n v="0.67999999999999994"/>
    <n v="-0.38"/>
    <n v="-0.41548974858796522"/>
    <n v="2.0099539773827498E-2"/>
    <n v="31"/>
    <s v="G. dutertrei"/>
    <n v="0.38"/>
    <n v="0.17"/>
    <x v="41"/>
    <n v="-7.0000000000000034E-2"/>
    <n v="0.14000000000000001"/>
    <x v="41"/>
    <n v="-1.263157894736842"/>
  </r>
  <r>
    <n v="32"/>
    <n v="51"/>
    <s v="H19713"/>
    <n v="2169"/>
    <x v="1"/>
    <s v="Bocas del Toro"/>
    <n v="9.1040860000000006"/>
    <n v="-81.556805999999995"/>
    <s v="Conus sp."/>
    <s v="Escudo de Veraguas"/>
    <s v="NE Escudo de Veraguas"/>
    <s v="3.5-3.6"/>
    <n v="3.55"/>
    <s v="4.25-2.5 Ma"/>
    <x v="1"/>
    <s v="4.25-2.5 Ma"/>
    <s v="Pliocene"/>
    <n v="150"/>
    <n v="100"/>
    <n v="125"/>
    <x v="1"/>
    <s v="0.38±0.17"/>
    <n v="1"/>
    <n v="-1.4300961308358374E-3"/>
    <n v="-1.4300961308358374E-3"/>
    <n v="-0.51834188064640574"/>
    <n v="0.49051010459171129"/>
    <n v="1.008851985238117"/>
    <n v="1.7743831283015477"/>
    <n v="0.10254819797166322"/>
    <n v="0.57650556685978915"/>
    <n v="32"/>
    <s v="G. dutertrei"/>
    <n v="0.38"/>
    <n v="0.17"/>
    <x v="42"/>
    <n v="0.21143009613083583"/>
    <n v="-0.51834188064640574"/>
    <x v="42"/>
    <n v="-4.7281151612968726"/>
  </r>
  <r>
    <n v="32"/>
    <n v="52"/>
    <s v="H19714"/>
    <n v="2169"/>
    <x v="1"/>
    <s v="Bocas del Toro"/>
    <n v="9.1040860000000006"/>
    <n v="-81.556805999999995"/>
    <s v="Conus sp."/>
    <s v="Escudo de Veraguas"/>
    <s v="NE Escudo de Veraguas"/>
    <s v="3.5-3.6"/>
    <n v="3.55"/>
    <s v="4.25-2.5 Ma"/>
    <x v="1"/>
    <s v="4.25-2.5 Ma"/>
    <s v="Pliocene"/>
    <n v="150"/>
    <n v="100"/>
    <n v="125"/>
    <x v="1"/>
    <s v="0.38±0.17"/>
    <n v="1"/>
    <n v="0.12085109907543892"/>
    <n v="0.12085109907543892"/>
    <n v="-0.47147486849505948"/>
    <n v="0.58338166333617392"/>
    <n v="1.0548565318312333"/>
    <n v="1.9095250491358691"/>
    <n v="0.29387826403532263"/>
    <n v="0.10256069374469644"/>
    <n v="32"/>
    <s v="G. dutertrei"/>
    <n v="0.38"/>
    <n v="0.17"/>
    <x v="43"/>
    <n v="8.9148900924561097E-2"/>
    <n v="-0.47147486849505948"/>
    <x v="43"/>
    <n v="-4.4814466762897869"/>
  </r>
  <r>
    <n v="34"/>
    <n v="53"/>
    <s v="AT06-19-1"/>
    <m/>
    <x v="1"/>
    <s v="Bocas del Toro"/>
    <n v="9.0903833333333299"/>
    <n v="-81.54046666666666"/>
    <s v="Conus sp."/>
    <s v="Escudo de Veraguas"/>
    <s v="SE Escudo de Veraguas"/>
    <s v="3.5-3.6"/>
    <n v="3.55"/>
    <s v="4.25-2.5 Ma"/>
    <x v="1"/>
    <s v="4.25-2.5 Ma"/>
    <s v="Pliocene"/>
    <n v="150"/>
    <n v="100"/>
    <n v="125"/>
    <x v="1"/>
    <s v="0.38±0.17"/>
    <n v="1"/>
    <n v="0.72"/>
    <n v="0.72"/>
    <n v="4.2269665624303343E-2"/>
    <n v="1.3800547697397914"/>
    <n v="1.34"/>
    <n v="2.21"/>
    <n v="0.32"/>
    <n v="5.8735865360891419E-2"/>
    <n v="36"/>
    <s v="G. dutertrei"/>
    <n v="0.38"/>
    <n v="0.17"/>
    <x v="44"/>
    <n v="0.16999999999999996"/>
    <n v="4.2269665624303343E-2"/>
    <x v="44"/>
    <n v="-1.7775280756615615"/>
  </r>
  <r>
    <n v="28"/>
    <n v="54"/>
    <s v="H19702"/>
    <n v="400"/>
    <x v="1"/>
    <s v="Bocas del Toro"/>
    <n v="9.0770099999999996"/>
    <n v="-81.82696"/>
    <s v="Conus sp."/>
    <s v="Shark Hole Point"/>
    <s v="Bruno Bluff"/>
    <s v="3.3-3.6"/>
    <n v="3.45"/>
    <s v="4.25-2.5 Ma"/>
    <x v="1"/>
    <s v="4.25-2.5 Ma"/>
    <s v="Pliocene"/>
    <n v="200"/>
    <n v="150"/>
    <n v="175"/>
    <x v="2"/>
    <s v="N/A"/>
    <s v="N/A"/>
    <n v="1.8233682161525626"/>
    <n v="1.8233682161525626"/>
    <n v="1.6051165738015443"/>
    <n v="2.080814225359306"/>
    <n v="0.47569765155776178"/>
    <n v="1.3546879587196505"/>
    <n v="0.60245935284783803"/>
    <n v="9.4242811475145675E-6"/>
    <n v="45"/>
    <s v="N/A"/>
    <m/>
    <m/>
    <x v="45"/>
    <m/>
    <m/>
    <x v="45"/>
    <m/>
  </r>
  <r>
    <n v="27"/>
    <n v="55"/>
    <s v="EJ11-BBL-A"/>
    <m/>
    <x v="1"/>
    <s v="Bocas del Toro"/>
    <n v="9.0438666666666663"/>
    <n v="-81.739900000000006"/>
    <s v="Conus sp."/>
    <s v="Shark Hole Point"/>
    <s v="Bruno Bluff"/>
    <s v="3.3-3.6"/>
    <n v="3.45"/>
    <s v="4.25-2.5 Ma"/>
    <x v="1"/>
    <s v="4.25-2.5 Ma"/>
    <s v="Pliocene"/>
    <n v="200"/>
    <n v="150"/>
    <n v="175"/>
    <x v="2"/>
    <s v="N/A"/>
    <s v="N/A"/>
    <n v="0.99246380625748876"/>
    <n v="0.99246380625748876"/>
    <n v="0.1359070782461495"/>
    <n v="1.1527228069821911"/>
    <n v="1.0168157287360415"/>
    <n v="1.7671206190779105"/>
    <n v="-0.12710671084543312"/>
    <n v="0.63900179088501796"/>
    <n v="16"/>
    <s v="Estimated"/>
    <m/>
    <m/>
    <x v="45"/>
    <m/>
    <m/>
    <x v="45"/>
    <m/>
  </r>
  <r>
    <n v="27"/>
    <n v="56"/>
    <s v="EJ11-BBL-B"/>
    <m/>
    <x v="1"/>
    <s v="Bocas del Toro"/>
    <n v="9.0438666666666663"/>
    <n v="-81.739900000000006"/>
    <s v="Conus sp."/>
    <s v="Shark Hole Point"/>
    <s v="Bruno Bluff"/>
    <s v="3.3-3.6"/>
    <n v="3.45"/>
    <s v="4.25-2.5 Ma"/>
    <x v="1"/>
    <s v="4.25-2.5 Ma"/>
    <s v="Pliocene"/>
    <n v="200"/>
    <n v="150"/>
    <n v="175"/>
    <x v="2"/>
    <s v="N/A"/>
    <s v="N/A"/>
    <n v="0.91072790886994892"/>
    <n v="0.91072790886994892"/>
    <n v="0.66316681297199365"/>
    <n v="1.1624547848632623"/>
    <n v="0.49928797189126861"/>
    <n v="1.6998231751262116"/>
    <n v="0.41992797622617917"/>
    <n v="3.2697992066820315E-2"/>
    <n v="26"/>
    <s v="Estimated"/>
    <m/>
    <m/>
    <x v="45"/>
    <m/>
    <m/>
    <x v="45"/>
    <m/>
  </r>
  <r>
    <n v="29"/>
    <n v="20"/>
    <s v="AT06-22-1A"/>
    <m/>
    <x v="1"/>
    <s v="Bocas del Toro"/>
    <n v="9.0653000000000006"/>
    <n v="-81.781665000000004"/>
    <s v="Conus sp."/>
    <s v="Shark Hole Point"/>
    <s v="Shark Hole Point"/>
    <s v="5.6-5.7"/>
    <n v="5.65"/>
    <s v="4.25+ Ma"/>
    <x v="2"/>
    <s v="4.25+ Ma"/>
    <s v="Pliocene"/>
    <n v="200"/>
    <n v="150"/>
    <n v="175"/>
    <x v="2"/>
    <s v="N/A"/>
    <s v="N/A"/>
    <n v="7.0000000000000007E-2"/>
    <n v="7.0000000000000007E-2"/>
    <n v="-0.21599058169063934"/>
    <n v="0.33608449797628559"/>
    <n v="0.56000000000000005"/>
    <n v="2.04"/>
    <n v="0.6"/>
    <n v="0"/>
    <n v="44"/>
    <s v="N/A"/>
    <m/>
    <m/>
    <x v="45"/>
    <m/>
    <m/>
    <x v="45"/>
    <m/>
  </r>
  <r>
    <n v="14"/>
    <n v="2"/>
    <s v="EJ11-SCS-A"/>
    <m/>
    <x v="1"/>
    <s v="Bocas del Toro"/>
    <n v="9.4538388888888889"/>
    <n v="-82.299213888888886"/>
    <s v="Conus sp."/>
    <s v="Swan Cay"/>
    <s v="Swan Cay Shallow"/>
    <n v="1.4"/>
    <n v="1.4"/>
    <s v="1.5 to 0.011 Ma"/>
    <x v="0"/>
    <s v="3-0.1 Ma"/>
    <s v="Pleistocene"/>
    <n v="120"/>
    <n v="80"/>
    <n v="100"/>
    <x v="3"/>
    <s v="0.35±0.31"/>
    <s v="1, 2, 4"/>
    <n v="1.1609407826301557"/>
    <m/>
    <n v="0.69442033592840813"/>
    <n v="1.7315773805271433"/>
    <n v="1.037157044598735"/>
    <n v="2.4008714472112"/>
    <n v="0.11848902629916376"/>
    <n v="0.43287347275857924"/>
    <n v="46"/>
    <s v="Estimated"/>
    <n v="0.35"/>
    <n v="0.32"/>
    <x v="46"/>
    <n v="0.49094078263015567"/>
    <n v="0.69442033592840813"/>
    <x v="46"/>
    <n v="1.8127386101495166"/>
  </r>
  <r>
    <n v="14"/>
    <n v="3"/>
    <s v="EJ11-SCS-B"/>
    <m/>
    <x v="1"/>
    <s v="Bocas del Toro"/>
    <n v="9.4538388888888889"/>
    <n v="-82.299213888888886"/>
    <s v="Conus sp."/>
    <s v="Swan Cay"/>
    <s v="Swan Cay Shallow"/>
    <n v="1.4"/>
    <n v="1.4"/>
    <s v="1.5 to 0.011 Ma"/>
    <x v="0"/>
    <s v="3-0.1 Ma"/>
    <s v="Pleistocene"/>
    <n v="120"/>
    <n v="80"/>
    <n v="100"/>
    <x v="3"/>
    <s v="0.35±0.31"/>
    <s v="1, 2, 4"/>
    <n v="0.1117703359704313"/>
    <m/>
    <n v="-9.9465316935295658E-2"/>
    <n v="0.51021483765990683"/>
    <n v="0.60968015459520253"/>
    <n v="1.8994172712502153"/>
    <n v="0.17242454462491624"/>
    <n v="0.38027755049185807"/>
    <n v="28"/>
    <s v="Estimated"/>
    <n v="0.35"/>
    <n v="0.32"/>
    <x v="47"/>
    <n v="-8.1770335970431318E-2"/>
    <n v="-9.9465316935295658E-2"/>
    <x v="47"/>
    <n v="-2.365606931238398"/>
  </r>
  <r>
    <n v="14"/>
    <n v="4"/>
    <s v="EJ11-SCS-C"/>
    <m/>
    <x v="1"/>
    <s v="Bocas del Toro"/>
    <n v="9.4538388888888889"/>
    <n v="-82.299213888888886"/>
    <s v="Conus sp."/>
    <s v="Swan Cay"/>
    <s v="Swan Cay Shallow"/>
    <n v="1.4"/>
    <n v="1.4"/>
    <s v="1.5 to 0.011 Ma"/>
    <x v="0"/>
    <s v="3-0.1 Ma"/>
    <s v="Pleistocene"/>
    <n v="120"/>
    <n v="80"/>
    <n v="100"/>
    <x v="3"/>
    <s v="0.35±0.31"/>
    <s v="1, 2, 4"/>
    <n v="0.76828503457759978"/>
    <m/>
    <n v="-1.3475029698032728E-2"/>
    <n v="1.1915860274387542"/>
    <n v="1.205061057136787"/>
    <n v="2.5140558770571015"/>
    <n v="0.34316705179791479"/>
    <n v="7.3805239736104367E-2"/>
    <n v="28"/>
    <s v="Estimated"/>
    <n v="0.35"/>
    <n v="0.32"/>
    <x v="48"/>
    <n v="9.8285034577599795E-2"/>
    <n v="-1.3475029698032728E-2"/>
    <x v="48"/>
    <n v="-1.9130264720949088"/>
  </r>
  <r>
    <n v="13"/>
    <n v="18"/>
    <s v="H19711"/>
    <n v="1995"/>
    <x v="1"/>
    <s v="Bocas del Toro"/>
    <n v="9.4524299999999997"/>
    <n v="-82.298169999999999"/>
    <s v="Conus jaspideus?"/>
    <s v="Swan Cay"/>
    <s v="Swan Cay"/>
    <s v="1.2-1.6"/>
    <n v="1.4"/>
    <s v="1.5 to 0.011 Ma"/>
    <x v="0"/>
    <s v="3-0.1 Ma"/>
    <s v="Pleistocene"/>
    <n v="120"/>
    <n v="80"/>
    <n v="100"/>
    <x v="3"/>
    <s v="0.35±0.31"/>
    <s v="1, 2, 4"/>
    <n v="0.67121343939086819"/>
    <n v="0.67121343939086819"/>
    <n v="0.12385905561339258"/>
    <n v="1.0547996994172788"/>
    <n v="0.93094064380388619"/>
    <n v="2.5656155840238912"/>
    <n v="0.51226107461244241"/>
    <n v="6.1730654520058084E-4"/>
    <n v="41"/>
    <s v="Estimated"/>
    <n v="0.35"/>
    <n v="0.31"/>
    <x v="49"/>
    <n v="1.1213439390868218E-2"/>
    <n v="0.12385905561339258"/>
    <x v="49"/>
    <n v="-1.1902154967716179"/>
  </r>
  <r>
    <n v="13"/>
    <n v="19"/>
    <s v="H19712"/>
    <n v="1995"/>
    <x v="1"/>
    <s v="Bocas del Toro"/>
    <n v="9.4524299999999997"/>
    <n v="-82.298169999999999"/>
    <s v="Conus jaspideus?"/>
    <s v="Swan Cay"/>
    <s v="Swan Cay"/>
    <s v="1.2-1.6"/>
    <n v="1.4"/>
    <s v="1.5 to 0.011 Ma"/>
    <x v="0"/>
    <s v="3-0.1 Ma"/>
    <s v="Pleistocene"/>
    <n v="120"/>
    <n v="80"/>
    <n v="100"/>
    <x v="3"/>
    <s v="0.35±0.31"/>
    <s v="1, 2, 4"/>
    <n v="0.40501635615724629"/>
    <n v="0.40501635615724629"/>
    <n v="-0.42753624750213043"/>
    <n v="0.76011227769402911"/>
    <n v="1.1876485251961595"/>
    <n v="2.7062388081348834"/>
    <n v="0.20808402915206045"/>
    <n v="0.26984165171472074"/>
    <n v="30"/>
    <s v="Estimated"/>
    <n v="0.35"/>
    <n v="0.31"/>
    <x v="50"/>
    <n v="-0.25498364384275368"/>
    <n v="-0.42753624750213043"/>
    <x v="50"/>
    <n v="-4.0922960394848964"/>
  </r>
  <r>
    <n v="1"/>
    <n v="11"/>
    <s v="H19682"/>
    <n v="944"/>
    <x v="1"/>
    <s v="Limon"/>
    <n v="9.9919499999999992"/>
    <n v="-83.036720000000003"/>
    <s v="Conus cf. daucus "/>
    <s v="Moin"/>
    <s v="Upper Lomas del Mar"/>
    <s v="1.5-1.7"/>
    <n v="1.6"/>
    <s v="2.5-1.5 Ma"/>
    <x v="0"/>
    <s v="3-0.1 Ma"/>
    <s v="Pleistocene"/>
    <n v="100"/>
    <n v="50"/>
    <n v="75"/>
    <x v="3"/>
    <s v="0.20±0.33"/>
    <s v="1, 2, 4"/>
    <n v="-0.23649999999999999"/>
    <n v="-0.23649999999999999"/>
    <n v="-0.52400000000000002"/>
    <n v="4.1000000000000002E-2"/>
    <n v="0.56500000000000006"/>
    <n v="1.6895"/>
    <n v="9.4317238568040113E-2"/>
    <n v="0.47349134067987875"/>
    <n v="60"/>
    <s v="Estimated"/>
    <n v="0.2"/>
    <n v="0.33"/>
    <x v="51"/>
    <n v="0.10649999999999998"/>
    <n v="-0.52400000000000002"/>
    <x v="51"/>
    <n v="-3.8105263157894735"/>
  </r>
  <r>
    <n v="1"/>
    <n v="12"/>
    <s v="H19683"/>
    <n v="944"/>
    <x v="1"/>
    <s v="Limon"/>
    <n v="9.9919499999999992"/>
    <n v="-83.036720000000003"/>
    <s v="Conus cf. daucus "/>
    <s v="Moin"/>
    <s v="Upper Lomas del Mar"/>
    <s v="1.5-1.7"/>
    <n v="1.6"/>
    <s v="2.5-1.5 Ma"/>
    <x v="0"/>
    <s v="3-0.1 Ma"/>
    <s v="Pleistocene"/>
    <n v="100"/>
    <n v="50"/>
    <n v="75"/>
    <x v="3"/>
    <s v="0.20±0.33"/>
    <s v="1, 2, 4"/>
    <n v="4.063611559152025E-3"/>
    <n v="4.063611559152025E-3"/>
    <n v="-0.31"/>
    <n v="0.45"/>
    <n v="0.76151742235937703"/>
    <n v="1.7960984592408553"/>
    <n v="0.19194212493455157"/>
    <n v="0.16035543488176648"/>
    <n v="55"/>
    <s v="Estimated"/>
    <n v="0.2"/>
    <n v="0.33"/>
    <x v="52"/>
    <n v="-0.13406361155915203"/>
    <n v="-0.31"/>
    <x v="52"/>
    <n v="-2.6842105263157894"/>
  </r>
  <r>
    <n v="2"/>
    <n v="13"/>
    <s v="JL06-33-1C"/>
    <m/>
    <x v="1"/>
    <s v="Limon"/>
    <n v="9.9962222222222206"/>
    <n v="-83.039749999999998"/>
    <s v="Conus sp."/>
    <s v="Moin"/>
    <s v="Upper Lomas del Mar"/>
    <s v="1.5-1.7"/>
    <n v="1.6"/>
    <s v="2.5-1.5 Ma"/>
    <x v="0"/>
    <s v="3-0.1 Ma"/>
    <s v="Pleistocene"/>
    <n v="100"/>
    <n v="50"/>
    <n v="75"/>
    <x v="3"/>
    <s v="0.20±0.33"/>
    <s v="1, 2, 4"/>
    <n v="0.04"/>
    <n v="0.04"/>
    <n v="-0.44261091276576181"/>
    <n v="0.45189048213800653"/>
    <n v="0.89"/>
    <n v="2.1"/>
    <n v="0.21"/>
    <n v="0.1840656095738159"/>
    <n v="40"/>
    <s v="Calculated"/>
    <n v="0.2"/>
    <n v="0.33"/>
    <x v="53"/>
    <n v="-0.17"/>
    <n v="-0.44261091276576181"/>
    <x v="53"/>
    <n v="-3.3821626987671674"/>
  </r>
  <r>
    <n v="2"/>
    <n v="14"/>
    <s v="JL06-33-1F"/>
    <m/>
    <x v="1"/>
    <s v="Limon"/>
    <n v="9.9962222222222206"/>
    <n v="-83.039749999999998"/>
    <s v="Conus sp."/>
    <s v="Moin"/>
    <s v="Upper Lomas del Mar"/>
    <s v="1.5-1.7"/>
    <n v="1.6"/>
    <s v="2.5-1.5 Ma"/>
    <x v="0"/>
    <s v="3-0.1 Ma"/>
    <s v="Pleistocene"/>
    <n v="100"/>
    <n v="50"/>
    <n v="75"/>
    <x v="3"/>
    <s v="0.20±0.33"/>
    <s v="1, 2, 4"/>
    <n v="0.02"/>
    <n v="0.02"/>
    <n v="-0.53780009622323632"/>
    <n v="0.57268810354793587"/>
    <n v="1.1100000000000001"/>
    <n v="1.69"/>
    <n v="0.61"/>
    <n v="0"/>
    <n v="33"/>
    <s v="Calculated"/>
    <n v="0.2"/>
    <n v="0.33"/>
    <x v="54"/>
    <n v="-0.15"/>
    <n v="-0.53780009622323632"/>
    <x v="54"/>
    <n v="-3.8831584011749278"/>
  </r>
  <r>
    <n v="3"/>
    <n v="15"/>
    <s v="H19684"/>
    <n v="1988"/>
    <x v="1"/>
    <s v="Limon"/>
    <n v="9.9911700000000003"/>
    <n v="-83.041650000000004"/>
    <s v="C. cf. vacuanus"/>
    <s v="Moin"/>
    <s v="Lower Lomas del Mar"/>
    <s v="1.5-1.9"/>
    <n v="1.7"/>
    <s v="2.5-1.5 Ma"/>
    <x v="0"/>
    <s v="3-0.1 Ma"/>
    <s v="Pleistocene"/>
    <n v="100"/>
    <n v="50"/>
    <n v="75"/>
    <x v="3"/>
    <s v="0.26±0.25"/>
    <s v="1, 2, 4"/>
    <n v="0.15"/>
    <n v="0.15"/>
    <n v="-0.215"/>
    <n v="1.0009999999999999"/>
    <n v="1.22"/>
    <n v="2"/>
    <n v="0.32130583714679745"/>
    <n v="1.230648440183825E-2"/>
    <n v="60"/>
    <s v="Calculated"/>
    <n v="0.26"/>
    <n v="0.25"/>
    <x v="55"/>
    <n v="-0.13999999999999999"/>
    <n v="-0.215"/>
    <x v="55"/>
    <n v="-2.5"/>
  </r>
  <r>
    <n v="3"/>
    <n v="16"/>
    <s v="H19685"/>
    <n v="1988"/>
    <x v="1"/>
    <s v="Limon"/>
    <n v="9.9911700000000003"/>
    <n v="-83.041650000000004"/>
    <s v="C. cf. vacuanus"/>
    <s v="Moin"/>
    <s v="Lower Lomas del Mar"/>
    <s v="1.5-1.9"/>
    <n v="1.7"/>
    <s v="2.5-1.5 Ma"/>
    <x v="0"/>
    <s v="3-0.1 Ma"/>
    <s v="Pleistocene"/>
    <n v="100"/>
    <n v="50"/>
    <n v="75"/>
    <x v="3"/>
    <s v="0.26±0.25"/>
    <s v="1, 2, 4"/>
    <n v="0.36"/>
    <n v="0.36"/>
    <n v="5.1999999999999998E-2"/>
    <n v="0.64700000000000002"/>
    <n v="0.6"/>
    <n v="0.69"/>
    <n v="0.44591349863515672"/>
    <n v="1.3221281541072004E-3"/>
    <n v="49"/>
    <s v="Calculated"/>
    <n v="0.26"/>
    <n v="0.25"/>
    <x v="41"/>
    <n v="-0.15000000000000002"/>
    <n v="5.1999999999999998E-2"/>
    <x v="56"/>
    <n v="-1.0947368421052632"/>
  </r>
  <r>
    <n v="18"/>
    <n v="57"/>
    <s v="H19690"/>
    <n v="1256"/>
    <x v="1"/>
    <s v="Bocas del Toro"/>
    <n v="9.3180940000000003"/>
    <n v="-82.111592000000002"/>
    <s v="Conus sp."/>
    <s v="Ground Creek"/>
    <s v="Fish Hole"/>
    <s v="2.2-3.0"/>
    <n v="2.6"/>
    <s v="4.25-2.5 Ma"/>
    <x v="1"/>
    <s v="3-0.1 Ma"/>
    <s v="Plio-Pleistocene"/>
    <n v="100"/>
    <n v="75"/>
    <n v="87.5"/>
    <x v="3"/>
    <s v="0.16±0.32"/>
    <s v="1, 2"/>
    <n v="-0.17"/>
    <n v="-0.17"/>
    <n v="-0.56999999999999995"/>
    <n v="0.41"/>
    <n v="0.98"/>
    <n v="2.39"/>
    <n v="0.32893269755694937"/>
    <n v="2.3954832025903285E-3"/>
    <n v="83"/>
    <s v="Calculated"/>
    <n v="0.16"/>
    <n v="0.32"/>
    <x v="56"/>
    <n v="1.0000000000000009E-2"/>
    <n v="-0.56999999999999995"/>
    <x v="57"/>
    <n v="-3.8421052631578947"/>
  </r>
  <r>
    <n v="18"/>
    <n v="58"/>
    <s v="H19708"/>
    <n v="3203"/>
    <x v="1"/>
    <s v="Bocas del Toro"/>
    <n v="9.3181472222222226"/>
    <n v="-82.109699999999989"/>
    <s v="Conus sp."/>
    <s v="Ground Creek"/>
    <s v="Fish Hole"/>
    <s v="2.2-3.0"/>
    <n v="2.6"/>
    <s v="4.25-2.5 Ma"/>
    <x v="1"/>
    <s v="3-0.1 Ma"/>
    <s v="Plio-Pleistocene"/>
    <n v="100"/>
    <n v="75"/>
    <n v="87.5"/>
    <x v="3"/>
    <s v="0.16±0.32"/>
    <s v="1, 2"/>
    <n v="0.97343780218318843"/>
    <m/>
    <n v="7.1963627255069051E-2"/>
    <n v="1.276592829430484"/>
    <n v="1.204629202175415"/>
    <n v="1.5204150535158072"/>
    <n v="0.27198879014477945"/>
    <n v="6.1463071561936089E-2"/>
    <n v="48"/>
    <s v="Estimated"/>
    <n v="0.16"/>
    <n v="0.32"/>
    <x v="57"/>
    <n v="0.49343780218318839"/>
    <n v="7.1963627255069051E-2"/>
    <x v="58"/>
    <n v="-0.46334933023647867"/>
  </r>
  <r>
    <n v="17"/>
    <n v="59"/>
    <s v="EJ11-SOL-1"/>
    <m/>
    <x v="1"/>
    <s v="Bocas del Toro"/>
    <n v="9.3331499999999998"/>
    <n v="-82.218230000000005"/>
    <s v="Conus sp."/>
    <s v="Old Bank"/>
    <s v="Isla Solarte"/>
    <s v="3.5-3.6"/>
    <n v="3.55"/>
    <s v="4.25-2.5 Ma"/>
    <x v="1"/>
    <s v="4.25-2.5 Ma"/>
    <s v="Pliocene"/>
    <m/>
    <m/>
    <n v="75"/>
    <x v="3"/>
    <s v="-0.06±0.24"/>
    <s v="1, 2"/>
    <n v="-0.38500000000000001"/>
    <n v="-0.38500000000000001"/>
    <n v="-0.73"/>
    <n v="-1.4E-2"/>
    <n v="0.72"/>
    <n v="1.65"/>
    <n v="0.27530363179167683"/>
    <n v="0.10414039705111094"/>
    <n v="36"/>
    <s v="Calculated"/>
    <n v="-0.06"/>
    <n v="0.24"/>
    <x v="58"/>
    <n v="8.500000000000002E-2"/>
    <n v="-0.73"/>
    <x v="59"/>
    <n v="-3.5263157894736836"/>
  </r>
  <r>
    <n v="17"/>
    <n v="60"/>
    <s v="EJ11-SOL-2"/>
    <m/>
    <x v="1"/>
    <s v="Bocas del Toro"/>
    <n v="9.3331499999999998"/>
    <n v="-82.218230000000005"/>
    <s v="Conus sp."/>
    <s v="Old Bank"/>
    <s v="Isla Solarte"/>
    <s v="3.5-3.6"/>
    <n v="3.55"/>
    <s v="4.25-2.5 Ma"/>
    <x v="1"/>
    <s v="4.25-2.5 Ma"/>
    <s v="Pliocene"/>
    <m/>
    <m/>
    <n v="75"/>
    <x v="3"/>
    <s v="-0.06±0.24"/>
    <s v="1, 2"/>
    <n v="0.01"/>
    <n v="0.01"/>
    <n v="-0.6"/>
    <n v="0.55000000000000004"/>
    <n v="1.1499999999999999"/>
    <n v="1.83"/>
    <n v="0.70912618190733467"/>
    <n v="2.2836140673469843E-10"/>
    <n v="60"/>
    <s v="Calculated"/>
    <n v="-0.06"/>
    <n v="0.24"/>
    <x v="59"/>
    <n v="-0.16999999999999998"/>
    <n v="-0.6"/>
    <x v="60"/>
    <n v="-2.8421052631578947"/>
  </r>
  <r>
    <n v="25"/>
    <n v="61"/>
    <s v="H19693"/>
    <n v="294"/>
    <x v="1"/>
    <s v="Bocas del Toro"/>
    <n v="9.1548940000000005"/>
    <n v="-82.026523999999995"/>
    <s v="Strombus sp."/>
    <s v="Cayo Agua"/>
    <s v="Punta Tiburon"/>
    <s v="3.5-3.6"/>
    <n v="3.55"/>
    <s v="4.25-2.5 Ma"/>
    <x v="1"/>
    <s v="4.25-2.5 Ma"/>
    <s v="Pliocene"/>
    <n v="80"/>
    <n v="40"/>
    <n v="60"/>
    <x v="3"/>
    <s v="-0.11±0.58"/>
    <n v="2"/>
    <n v="-0.74"/>
    <n v="-0.74"/>
    <n v="-0.97099999999999997"/>
    <n v="-0.59299999999999997"/>
    <n v="0.378"/>
    <n v="-0.14350000000000002"/>
    <n v="-0.15145782762384222"/>
    <n v="0.57552405009613461"/>
    <n v="16"/>
    <s v="Estimated"/>
    <n v="-0.11"/>
    <n v="0.57999999999999996"/>
    <x v="60"/>
    <n v="5.0000000000000044E-2"/>
    <n v="-0.97099999999999997"/>
    <x v="61"/>
    <n v="-4.5315789473684207"/>
  </r>
  <r>
    <n v="25"/>
    <n v="62"/>
    <s v="EJ11-PTI-A"/>
    <m/>
    <x v="1"/>
    <s v="Bocas del Toro"/>
    <n v="9.1565333333333339"/>
    <n v="-82.026133333333334"/>
    <s v="Conus sp."/>
    <s v="Cayo Agua"/>
    <s v="Punta Tiburon"/>
    <s v="3.5-3.6"/>
    <n v="3.55"/>
    <s v="4.25-2.5 Ma"/>
    <x v="1"/>
    <s v="4.25-2.5 Ma"/>
    <s v="Pliocene"/>
    <n v="80"/>
    <n v="40"/>
    <n v="60"/>
    <x v="3"/>
    <s v="-0.11±0.58"/>
    <n v="2"/>
    <n v="-0.64652362106442018"/>
    <n v="-0.64652362106442018"/>
    <n v="-1.1681216365964242"/>
    <n v="-0.20902231058804152"/>
    <n v="0.95909932600838266"/>
    <n v="1.789736228945104"/>
    <n v="-7.3283378809671377E-4"/>
    <n v="0.9947213201027616"/>
    <n v="84"/>
    <s v="Estimated"/>
    <n v="-0.11"/>
    <n v="0.57999999999999996"/>
    <x v="61"/>
    <n v="-4.3476378935579763E-2"/>
    <n v="-1.1681216365964242"/>
    <x v="62"/>
    <n v="-5.5690612452443373"/>
  </r>
  <r>
    <n v="24"/>
    <n v="63"/>
    <s v="H19694"/>
    <n v="310"/>
    <x v="1"/>
    <s v="Bocas del Toro"/>
    <n v="9.166976"/>
    <n v="-82.030553999999995"/>
    <s v="Conus sp."/>
    <s v="Cayo Agua"/>
    <s v="Punta Nispero"/>
    <s v="3.5-3.6"/>
    <n v="3.55"/>
    <s v="4.25-2.5 Ma"/>
    <x v="1"/>
    <s v="4.25-2.5 Ma"/>
    <s v="Pliocene"/>
    <n v="80"/>
    <n v="40"/>
    <n v="60"/>
    <x v="3"/>
    <s v="-0.11±0.58"/>
    <n v="2"/>
    <n v="-2.2224254916478561"/>
    <n v="-2.2224254916478561"/>
    <n v="-3.4250569671198292"/>
    <n v="-0.76808045154221449"/>
    <n v="2.6569765155776146"/>
    <n v="-5.7669858186183651"/>
    <n v="0.94382065487218036"/>
    <n v="1.3201544966200401E-28"/>
    <n v="59"/>
    <s v="Estimated"/>
    <n v="-0.11"/>
    <n v="0.57999999999999996"/>
    <x v="62"/>
    <n v="1.5324254916478561"/>
    <n v="-3.4250569671198292"/>
    <x v="63"/>
    <n v="-17.447668247999101"/>
  </r>
  <r>
    <n v="21"/>
    <n v="64"/>
    <s v="H19695"/>
    <n v="326"/>
    <x v="1"/>
    <s v="Bocas del Toro"/>
    <n v="9.1683179999999993"/>
    <n v="-82.034628999999995"/>
    <s v="Strombus gatunensis"/>
    <s v="Cayo Agua"/>
    <s v="Punta Nispero"/>
    <s v="3.5-3.6"/>
    <n v="3.55"/>
    <s v="4.25-2.5 Ma"/>
    <x v="1"/>
    <s v="4.25-2.5 Ma"/>
    <s v="Pliocene"/>
    <n v="80"/>
    <n v="40"/>
    <n v="60"/>
    <x v="3"/>
    <s v="-0.11±0.58"/>
    <n v="2"/>
    <n v="-1.1172343421412312"/>
    <n v="-1.1172343421412312"/>
    <n v="-1.4593507233470375"/>
    <n v="-0.63029414141868378"/>
    <n v="0.82905658192835374"/>
    <n v="-1.2460314959894061"/>
    <n v="0.1489788735522003"/>
    <n v="0.3720256472228799"/>
    <n v="38"/>
    <s v="Estimated"/>
    <n v="-0.11"/>
    <n v="0.57999999999999996"/>
    <x v="63"/>
    <n v="0.42723434214123113"/>
    <n v="-1.4593507233470375"/>
    <x v="64"/>
    <n v="-7.1018459123528288"/>
  </r>
  <r>
    <n v="21"/>
    <n v="65"/>
    <s v="H19696"/>
    <n v="326"/>
    <x v="1"/>
    <s v="Bocas del Toro"/>
    <n v="9.1683179999999993"/>
    <n v="-82.034628999999995"/>
    <s v="Strombus gatunensis"/>
    <s v="Cayo Agua"/>
    <s v="Punta Nispero"/>
    <s v="3.5-3.6"/>
    <n v="3.55"/>
    <s v="4.25-2.5 Ma"/>
    <x v="1"/>
    <s v="4.25-2.5 Ma"/>
    <s v="Pliocene"/>
    <n v="80"/>
    <n v="40"/>
    <n v="60"/>
    <x v="3"/>
    <s v="-0.11±0.58"/>
    <n v="2"/>
    <n v="-1.075"/>
    <n v="-1.075"/>
    <n v="-1.5169999999999999"/>
    <n v="-0.91"/>
    <n v="0.60699999999999987"/>
    <n v="-1.1919999999999999"/>
    <n v="0.32422422710227911"/>
    <n v="8.6180143861102121E-2"/>
    <n v="29"/>
    <s v="Estimated"/>
    <n v="-0.11"/>
    <n v="0.57999999999999996"/>
    <x v="64"/>
    <n v="0.38500000000000001"/>
    <n v="-1.5169999999999999"/>
    <x v="65"/>
    <n v="-7.4052631578947361"/>
  </r>
  <r>
    <n v="22"/>
    <n v="66"/>
    <s v="H19707"/>
    <n v="2239"/>
    <x v="1"/>
    <s v="Bocas del Toro"/>
    <n v="9.1685549999999996"/>
    <n v="-82.031914"/>
    <s v="Conus sp."/>
    <s v="Cayo Agua"/>
    <s v="Punta Nispero"/>
    <s v="3.5-3.6"/>
    <n v="3.55"/>
    <s v="4.25-2.5 Ma"/>
    <x v="1"/>
    <s v="4.25-2.5 Ma"/>
    <s v="Pliocene"/>
    <n v="80"/>
    <n v="40"/>
    <n v="60"/>
    <x v="3"/>
    <s v="-0.11±0.58"/>
    <n v="2"/>
    <n v="-0.6172748183979393"/>
    <n v="-0.6172748183979393"/>
    <n v="-0.82503839555588809"/>
    <n v="-0.42044190569496576"/>
    <n v="0.40459648986092234"/>
    <n v="-16.024219639206564"/>
    <n v="-0.37749973726355651"/>
    <n v="1.1530260421575202E-2"/>
    <n v="44"/>
    <s v="Estimated"/>
    <n v="-0.11"/>
    <n v="0.57999999999999996"/>
    <x v="65"/>
    <n v="-7.2725181602060651E-2"/>
    <n v="-0.82503839555588809"/>
    <x v="66"/>
    <n v="-3.7633599766099373"/>
  </r>
  <r>
    <n v="22"/>
    <n v="67"/>
    <s v="H19715"/>
    <n v="2239"/>
    <x v="1"/>
    <s v="Bocas del Toro"/>
    <n v="9.1685549999999996"/>
    <n v="-82.031914"/>
    <s v="Conus sp."/>
    <s v="Cayo Agua"/>
    <s v="Punta Nispero"/>
    <s v="3.5-3.6"/>
    <n v="3.55"/>
    <s v="4.25-2.5 Ma"/>
    <x v="1"/>
    <s v="4.25-2.5 Ma"/>
    <s v="Pliocene"/>
    <n v="80"/>
    <n v="40"/>
    <n v="60"/>
    <x v="3"/>
    <s v="-0.11±0.58"/>
    <n v="2"/>
    <n v="-0.98"/>
    <n v="-0.98"/>
    <n v="-1.69"/>
    <n v="-0.55000000000000004"/>
    <n v="1.1399999999999999"/>
    <n v="-3.42"/>
    <n v="-0.57999999999999996"/>
    <n v="9.0000000000000006E-5"/>
    <n v="40"/>
    <s v="Estimated"/>
    <n v="-0.11"/>
    <n v="0.57999999999999996"/>
    <x v="66"/>
    <n v="0.29000000000000004"/>
    <n v="-1.69"/>
    <x v="67"/>
    <n v="-8.3157894736842088"/>
  </r>
  <r>
    <n v="23"/>
    <n v="68"/>
    <s v="EJ11-NIS2-A"/>
    <m/>
    <x v="1"/>
    <s v="Bocas del Toro"/>
    <n v="9.1690000000000005"/>
    <n v="-82.031999999999996"/>
    <s v="Conus sp."/>
    <s v="Cayo Agua"/>
    <s v="Punta Nispero"/>
    <s v="3.5-3.6"/>
    <n v="3.55"/>
    <s v="4.25-2.5 Ma"/>
    <x v="1"/>
    <s v="4.25-2.5 Ma"/>
    <s v="Pliocene"/>
    <n v="80"/>
    <n v="40"/>
    <n v="60"/>
    <x v="3"/>
    <s v="-0.11±0.58"/>
    <n v="2"/>
    <n v="-0.15019080109300992"/>
    <n v="-0.15019080109300992"/>
    <n v="-0.82589449479436472"/>
    <n v="0.58900183027155939"/>
    <n v="1.4148963250659241"/>
    <n v="1.7268315240059076"/>
    <n v="-3.7728807674893707E-2"/>
    <n v="0.81721104990778126"/>
    <n v="40"/>
    <s v="Estimated"/>
    <n v="-0.11"/>
    <n v="0.57999999999999996"/>
    <x v="67"/>
    <n v="-0.53980919890699008"/>
    <n v="-0.82589449479436472"/>
    <x v="68"/>
    <n v="-3.767865762075604"/>
  </r>
  <r>
    <n v="23"/>
    <n v="69"/>
    <s v="EJ11-NIS2-B"/>
    <m/>
    <x v="1"/>
    <s v="Bocas del Toro"/>
    <n v="9.1690000000000005"/>
    <n v="-82.031999999999996"/>
    <s v="Conus sp."/>
    <s v="Cayo Agua"/>
    <s v="Punta Nispero"/>
    <s v="3.5-3.6"/>
    <n v="3.55"/>
    <s v="4.25-2.5 Ma"/>
    <x v="1"/>
    <s v="4.25-2.5 Ma"/>
    <s v="Pliocene"/>
    <n v="80"/>
    <n v="40"/>
    <n v="60"/>
    <x v="3"/>
    <s v="-0.11±0.58"/>
    <n v="2"/>
    <n v="-0.78659181909808917"/>
    <n v="-0.78659181909808917"/>
    <n v="-1.4678381978335342"/>
    <n v="-0.23232331568907322"/>
    <n v="1.235514882144461"/>
    <n v="1.6053689577315222"/>
    <n v="-0.26433611069369006"/>
    <n v="6.3594860219479785E-2"/>
    <n v="50"/>
    <s v="Estimated"/>
    <n v="-0.11"/>
    <n v="0.57999999999999996"/>
    <x v="68"/>
    <n v="9.6591819098089227E-2"/>
    <n v="-1.4678381978335342"/>
    <x v="69"/>
    <n v="-7.1465168307028106"/>
  </r>
  <r>
    <n v="20"/>
    <n v="70"/>
    <s v="JL06-15-1"/>
    <m/>
    <x v="1"/>
    <s v="Bocas del Toro"/>
    <n v="9.1748833333333337"/>
    <n v="-82.042416666666668"/>
    <s v="Conus sp."/>
    <s v="Cayo Agua"/>
    <s v="Punta Norte East"/>
    <s v="3.5-5.0"/>
    <n v="4.25"/>
    <s v="4.25-2.5 Ma"/>
    <x v="1"/>
    <s v="4.25-2.5 Ma"/>
    <s v="Pliocene"/>
    <n v="80"/>
    <n v="40"/>
    <n v="60"/>
    <x v="3"/>
    <s v="-0.11±0.58"/>
    <n v="2"/>
    <n v="-0.65"/>
    <n v="-0.65"/>
    <n v="-1.3220191760799915"/>
    <n v="-0.22192268038911944"/>
    <n v="1.1000000000000001"/>
    <n v="0.35"/>
    <n v="0.25"/>
    <n v="2.6112066806728548E-2"/>
    <n v="80"/>
    <s v="Calculated"/>
    <n v="-0.11"/>
    <n v="0.57999999999999996"/>
    <x v="69"/>
    <n v="-3.9999999999999925E-2"/>
    <n v="-1.3220191760799915"/>
    <x v="70"/>
    <n v="-6.379048295157849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G25" firstHeaderRow="0" firstDataRow="1" firstDataCol="1"/>
  <pivotFields count="33">
    <pivotField showAll="0"/>
    <pivotField showAll="0" defaultSubtotal="0"/>
    <pivotField showAll="0"/>
    <pivotField showAll="0"/>
    <pivotField axis="axisRow" showAll="0" defaultSubtotal="0">
      <items count="3">
        <item x="1"/>
        <item x="0"/>
        <item m="1" x="2"/>
      </items>
    </pivotField>
    <pivotField showAll="0" defaultSubtotal="0"/>
    <pivotField showAll="0"/>
    <pivotField showAll="0"/>
    <pivotField showAll="0"/>
    <pivotField showAll="0"/>
    <pivotField showAll="0"/>
    <pivotField showAll="0"/>
    <pivotField showAll="0"/>
    <pivotField showAll="0" defaultSubtotal="0"/>
    <pivotField axis="axisRow" showAll="0" defaultSubtotal="0">
      <items count="5">
        <item m="1" x="4"/>
        <item x="2"/>
        <item x="1"/>
        <item m="1" x="3"/>
        <item x="0"/>
      </items>
    </pivotField>
    <pivotField showAll="0" defaultSubtotal="0"/>
    <pivotField showAll="0"/>
    <pivotField showAll="0"/>
    <pivotField showAll="0"/>
    <pivotField showAll="0"/>
    <pivotField axis="axisRow" showAll="0">
      <items count="12">
        <item x="0"/>
        <item x="2"/>
        <item m="1" x="7"/>
        <item m="1" x="9"/>
        <item m="1" x="10"/>
        <item x="3"/>
        <item m="1" x="6"/>
        <item m="1" x="8"/>
        <item x="1"/>
        <item m="1" x="4"/>
        <item m="1" x="5"/>
        <item t="default"/>
      </items>
    </pivotField>
    <pivotField showAll="0"/>
    <pivotField showAll="0"/>
    <pivotField dataField="1" showAll="0"/>
    <pivotField dataField="1" showAll="0" defaultSubtotal="0"/>
    <pivotField showAll="0"/>
    <pivotField showAll="0"/>
    <pivotField dataField="1" showAll="0"/>
    <pivotField showAll="0"/>
    <pivotField dataField="1" showAll="0"/>
    <pivotField showAll="0"/>
    <pivotField showAll="0"/>
    <pivotField showAll="0"/>
  </pivotFields>
  <rowFields count="3">
    <field x="14"/>
    <field x="20"/>
    <field x="4"/>
  </rowFields>
  <rowItems count="22">
    <i>
      <x v="1"/>
    </i>
    <i r="1">
      <x v="1"/>
    </i>
    <i r="2">
      <x/>
    </i>
    <i>
      <x v="2"/>
    </i>
    <i r="1">
      <x/>
    </i>
    <i r="2">
      <x/>
    </i>
    <i r="2">
      <x v="1"/>
    </i>
    <i r="1">
      <x v="1"/>
    </i>
    <i r="2">
      <x/>
    </i>
    <i r="1">
      <x v="5"/>
    </i>
    <i r="2">
      <x/>
    </i>
    <i r="1">
      <x v="8"/>
    </i>
    <i r="2">
      <x/>
    </i>
    <i>
      <x v="4"/>
    </i>
    <i r="1">
      <x/>
    </i>
    <i r="2">
      <x/>
    </i>
    <i r="2">
      <x v="1"/>
    </i>
    <i r="1">
      <x v="1"/>
    </i>
    <i r="2">
      <x/>
    </i>
    <i r="1">
      <x v="8"/>
    </i>
    <i r="2">
      <x/>
    </i>
    <i t="grand">
      <x/>
    </i>
  </rowItems>
  <colFields count="1">
    <field x="-2"/>
  </colFields>
  <colItems count="6">
    <i>
      <x/>
    </i>
    <i i="1">
      <x v="1"/>
    </i>
    <i i="2">
      <x v="2"/>
    </i>
    <i i="3">
      <x v="3"/>
    </i>
    <i i="4">
      <x v="4"/>
    </i>
    <i i="5">
      <x v="5"/>
    </i>
  </colItems>
  <dataFields count="6">
    <dataField name="Average of δ18O median (‰)" fld="23" subtotal="average" baseField="12" baseItem="0"/>
    <dataField name="Count of δ18O median (‰)" fld="23" subtotal="count" baseField="14" baseItem="1"/>
    <dataField name="Average of d18O med 2" fld="24" subtotal="average" baseField="20" baseItem="0"/>
    <dataField name="Count of d18O med 2" fld="24" subtotal="count" baseField="0" baseItem="0"/>
    <dataField name="Average of δ18O range (‰)" fld="27" subtotal="average" baseField="12" baseItem="0"/>
    <dataField name="Average of δ13C-δ18O R" fld="29" subtotal="average" baseField="12" baseItem="0"/>
  </dataFields>
  <formats count="296">
    <format dxfId="323">
      <pivotArea field="14" type="button" dataOnly="0" labelOnly="1" outline="0" axis="axisRow" fieldPosition="0"/>
    </format>
    <format dxfId="322">
      <pivotArea dataOnly="0" labelOnly="1" outline="0" fieldPosition="0">
        <references count="1">
          <reference field="4294967294" count="3">
            <x v="0"/>
            <x v="4"/>
            <x v="5"/>
          </reference>
        </references>
      </pivotArea>
    </format>
    <format dxfId="321">
      <pivotArea outline="0" collapsedLevelsAreSubtotals="1" fieldPosition="0"/>
    </format>
    <format dxfId="320">
      <pivotArea dataOnly="0" labelOnly="1" outline="0" fieldPosition="0">
        <references count="1">
          <reference field="4294967294" count="3">
            <x v="0"/>
            <x v="4"/>
            <x v="5"/>
          </reference>
        </references>
      </pivotArea>
    </format>
    <format dxfId="319">
      <pivotArea collapsedLevelsAreSubtotals="1" fieldPosition="0">
        <references count="2">
          <reference field="14" count="1" selected="0">
            <x v="0"/>
          </reference>
          <reference field="20" count="1">
            <x v="0"/>
          </reference>
        </references>
      </pivotArea>
    </format>
    <format dxfId="318">
      <pivotArea collapsedLevelsAreSubtotals="1" fieldPosition="0">
        <references count="3">
          <reference field="4" count="2">
            <x v="0"/>
            <x v="1"/>
          </reference>
          <reference field="14" count="1" selected="0">
            <x v="0"/>
          </reference>
          <reference field="20" count="1" selected="0">
            <x v="0"/>
          </reference>
        </references>
      </pivotArea>
    </format>
    <format dxfId="317">
      <pivotArea collapsedLevelsAreSubtotals="1" fieldPosition="0">
        <references count="2">
          <reference field="14" count="1" selected="0">
            <x v="0"/>
          </reference>
          <reference field="20" count="1">
            <x v="1"/>
          </reference>
        </references>
      </pivotArea>
    </format>
    <format dxfId="316">
      <pivotArea collapsedLevelsAreSubtotals="1" fieldPosition="0">
        <references count="3">
          <reference field="4" count="1">
            <x v="0"/>
          </reference>
          <reference field="14" count="1" selected="0">
            <x v="0"/>
          </reference>
          <reference field="20" count="1" selected="0">
            <x v="1"/>
          </reference>
        </references>
      </pivotArea>
    </format>
    <format dxfId="315">
      <pivotArea collapsedLevelsAreSubtotals="1" fieldPosition="0">
        <references count="2">
          <reference field="14" count="1" selected="0">
            <x v="0"/>
          </reference>
          <reference field="20" count="1">
            <x v="8"/>
          </reference>
        </references>
      </pivotArea>
    </format>
    <format dxfId="314">
      <pivotArea collapsedLevelsAreSubtotals="1" fieldPosition="0">
        <references count="3">
          <reference field="4" count="1">
            <x v="0"/>
          </reference>
          <reference field="14" count="1" selected="0">
            <x v="0"/>
          </reference>
          <reference field="20" count="1" selected="0">
            <x v="8"/>
          </reference>
        </references>
      </pivotArea>
    </format>
    <format dxfId="313">
      <pivotArea collapsedLevelsAreSubtotals="1" fieldPosition="0">
        <references count="1">
          <reference field="14" count="1">
            <x v="1"/>
          </reference>
        </references>
      </pivotArea>
    </format>
    <format dxfId="312">
      <pivotArea collapsedLevelsAreSubtotals="1" fieldPosition="0">
        <references count="2">
          <reference field="14" count="1" selected="0">
            <x v="1"/>
          </reference>
          <reference field="20" count="1">
            <x v="1"/>
          </reference>
        </references>
      </pivotArea>
    </format>
    <format dxfId="311">
      <pivotArea collapsedLevelsAreSubtotals="1" fieldPosition="0">
        <references count="3">
          <reference field="4" count="1">
            <x v="0"/>
          </reference>
          <reference field="14" count="1" selected="0">
            <x v="1"/>
          </reference>
          <reference field="20" count="1" selected="0">
            <x v="1"/>
          </reference>
        </references>
      </pivotArea>
    </format>
    <format dxfId="310">
      <pivotArea collapsedLevelsAreSubtotals="1" fieldPosition="0">
        <references count="1">
          <reference field="14" count="1">
            <x v="2"/>
          </reference>
        </references>
      </pivotArea>
    </format>
    <format dxfId="309">
      <pivotArea collapsedLevelsAreSubtotals="1" fieldPosition="0">
        <references count="2">
          <reference field="14" count="1" selected="0">
            <x v="2"/>
          </reference>
          <reference field="20" count="1">
            <x v="0"/>
          </reference>
        </references>
      </pivotArea>
    </format>
    <format dxfId="308">
      <pivotArea collapsedLevelsAreSubtotals="1" fieldPosition="0">
        <references count="3">
          <reference field="4" count="2">
            <x v="0"/>
            <x v="1"/>
          </reference>
          <reference field="14" count="1" selected="0">
            <x v="2"/>
          </reference>
          <reference field="20" count="1" selected="0">
            <x v="0"/>
          </reference>
        </references>
      </pivotArea>
    </format>
    <format dxfId="307">
      <pivotArea collapsedLevelsAreSubtotals="1" fieldPosition="0">
        <references count="2">
          <reference field="14" count="1" selected="0">
            <x v="2"/>
          </reference>
          <reference field="20" count="1">
            <x v="1"/>
          </reference>
        </references>
      </pivotArea>
    </format>
    <format dxfId="306">
      <pivotArea collapsedLevelsAreSubtotals="1" fieldPosition="0">
        <references count="3">
          <reference field="4" count="1">
            <x v="0"/>
          </reference>
          <reference field="14" count="1" selected="0">
            <x v="2"/>
          </reference>
          <reference field="20" count="1" selected="0">
            <x v="1"/>
          </reference>
        </references>
      </pivotArea>
    </format>
    <format dxfId="305">
      <pivotArea collapsedLevelsAreSubtotals="1" fieldPosition="0">
        <references count="2">
          <reference field="14" count="1" selected="0">
            <x v="2"/>
          </reference>
          <reference field="20" count="1">
            <x v="5"/>
          </reference>
        </references>
      </pivotArea>
    </format>
    <format dxfId="304">
      <pivotArea collapsedLevelsAreSubtotals="1" fieldPosition="0">
        <references count="3">
          <reference field="4" count="1">
            <x v="0"/>
          </reference>
          <reference field="14" count="1" selected="0">
            <x v="2"/>
          </reference>
          <reference field="20" count="1" selected="0">
            <x v="5"/>
          </reference>
        </references>
      </pivotArea>
    </format>
    <format dxfId="303">
      <pivotArea collapsedLevelsAreSubtotals="1" fieldPosition="0">
        <references count="2">
          <reference field="14" count="1" selected="0">
            <x v="2"/>
          </reference>
          <reference field="20" count="1">
            <x v="8"/>
          </reference>
        </references>
      </pivotArea>
    </format>
    <format dxfId="302">
      <pivotArea collapsedLevelsAreSubtotals="1" fieldPosition="0">
        <references count="3">
          <reference field="4" count="1">
            <x v="0"/>
          </reference>
          <reference field="14" count="1" selected="0">
            <x v="2"/>
          </reference>
          <reference field="20" count="1" selected="0">
            <x v="8"/>
          </reference>
        </references>
      </pivotArea>
    </format>
    <format dxfId="301">
      <pivotArea collapsedLevelsAreSubtotals="1" fieldPosition="0">
        <references count="2">
          <reference field="14" count="1" selected="0">
            <x v="2"/>
          </reference>
          <reference field="20" count="1">
            <x v="9"/>
          </reference>
        </references>
      </pivotArea>
    </format>
    <format dxfId="300">
      <pivotArea collapsedLevelsAreSubtotals="1" fieldPosition="0">
        <references count="3">
          <reference field="4" count="1">
            <x v="0"/>
          </reference>
          <reference field="14" count="1" selected="0">
            <x v="2"/>
          </reference>
          <reference field="20" count="1" selected="0">
            <x v="9"/>
          </reference>
        </references>
      </pivotArea>
    </format>
    <format dxfId="299">
      <pivotArea collapsedLevelsAreSubtotals="1" fieldPosition="0">
        <references count="1">
          <reference field="14" count="1">
            <x v="3"/>
          </reference>
        </references>
      </pivotArea>
    </format>
    <format dxfId="298">
      <pivotArea collapsedLevelsAreSubtotals="1" fieldPosition="0">
        <references count="2">
          <reference field="14" count="1" selected="0">
            <x v="3"/>
          </reference>
          <reference field="20" count="1">
            <x v="10"/>
          </reference>
        </references>
      </pivotArea>
    </format>
    <format dxfId="297">
      <pivotArea collapsedLevelsAreSubtotals="1" fieldPosition="0">
        <references count="3">
          <reference field="4" count="1">
            <x v="2"/>
          </reference>
          <reference field="14" count="1" selected="0">
            <x v="3"/>
          </reference>
          <reference field="20" count="1" selected="0">
            <x v="10"/>
          </reference>
        </references>
      </pivotArea>
    </format>
    <format dxfId="296">
      <pivotArea grandRow="1" outline="0" collapsedLevelsAreSubtotals="1" fieldPosition="0"/>
    </format>
    <format dxfId="295">
      <pivotArea collapsedLevelsAreSubtotals="1" fieldPosition="0">
        <references count="2">
          <reference field="14" count="1" selected="0">
            <x v="0"/>
          </reference>
          <reference field="20" count="1">
            <x v="0"/>
          </reference>
        </references>
      </pivotArea>
    </format>
    <format dxfId="294">
      <pivotArea collapsedLevelsAreSubtotals="1" fieldPosition="0">
        <references count="3">
          <reference field="4" count="2">
            <x v="0"/>
            <x v="1"/>
          </reference>
          <reference field="14" count="1" selected="0">
            <x v="0"/>
          </reference>
          <reference field="20" count="1" selected="0">
            <x v="0"/>
          </reference>
        </references>
      </pivotArea>
    </format>
    <format dxfId="293">
      <pivotArea collapsedLevelsAreSubtotals="1" fieldPosition="0">
        <references count="2">
          <reference field="14" count="1" selected="0">
            <x v="0"/>
          </reference>
          <reference field="20" count="1">
            <x v="1"/>
          </reference>
        </references>
      </pivotArea>
    </format>
    <format dxfId="292">
      <pivotArea collapsedLevelsAreSubtotals="1" fieldPosition="0">
        <references count="3">
          <reference field="4" count="1">
            <x v="0"/>
          </reference>
          <reference field="14" count="1" selected="0">
            <x v="0"/>
          </reference>
          <reference field="20" count="1" selected="0">
            <x v="1"/>
          </reference>
        </references>
      </pivotArea>
    </format>
    <format dxfId="291">
      <pivotArea collapsedLevelsAreSubtotals="1" fieldPosition="0">
        <references count="2">
          <reference field="14" count="1" selected="0">
            <x v="0"/>
          </reference>
          <reference field="20" count="1">
            <x v="8"/>
          </reference>
        </references>
      </pivotArea>
    </format>
    <format dxfId="290">
      <pivotArea collapsedLevelsAreSubtotals="1" fieldPosition="0">
        <references count="3">
          <reference field="4" count="1">
            <x v="0"/>
          </reference>
          <reference field="14" count="1" selected="0">
            <x v="0"/>
          </reference>
          <reference field="20" count="1" selected="0">
            <x v="8"/>
          </reference>
        </references>
      </pivotArea>
    </format>
    <format dxfId="289">
      <pivotArea collapsedLevelsAreSubtotals="1" fieldPosition="0">
        <references count="1">
          <reference field="14" count="1">
            <x v="1"/>
          </reference>
        </references>
      </pivotArea>
    </format>
    <format dxfId="288">
      <pivotArea collapsedLevelsAreSubtotals="1" fieldPosition="0">
        <references count="2">
          <reference field="14" count="1" selected="0">
            <x v="1"/>
          </reference>
          <reference field="20" count="1">
            <x v="1"/>
          </reference>
        </references>
      </pivotArea>
    </format>
    <format dxfId="287">
      <pivotArea collapsedLevelsAreSubtotals="1" fieldPosition="0">
        <references count="3">
          <reference field="4" count="1">
            <x v="0"/>
          </reference>
          <reference field="14" count="1" selected="0">
            <x v="1"/>
          </reference>
          <reference field="20" count="1" selected="0">
            <x v="1"/>
          </reference>
        </references>
      </pivotArea>
    </format>
    <format dxfId="286">
      <pivotArea collapsedLevelsAreSubtotals="1" fieldPosition="0">
        <references count="1">
          <reference field="14" count="1">
            <x v="2"/>
          </reference>
        </references>
      </pivotArea>
    </format>
    <format dxfId="285">
      <pivotArea collapsedLevelsAreSubtotals="1" fieldPosition="0">
        <references count="2">
          <reference field="14" count="1" selected="0">
            <x v="2"/>
          </reference>
          <reference field="20" count="1">
            <x v="0"/>
          </reference>
        </references>
      </pivotArea>
    </format>
    <format dxfId="284">
      <pivotArea collapsedLevelsAreSubtotals="1" fieldPosition="0">
        <references count="3">
          <reference field="4" count="2">
            <x v="0"/>
            <x v="1"/>
          </reference>
          <reference field="14" count="1" selected="0">
            <x v="2"/>
          </reference>
          <reference field="20" count="1" selected="0">
            <x v="0"/>
          </reference>
        </references>
      </pivotArea>
    </format>
    <format dxfId="283">
      <pivotArea collapsedLevelsAreSubtotals="1" fieldPosition="0">
        <references count="2">
          <reference field="14" count="1" selected="0">
            <x v="2"/>
          </reference>
          <reference field="20" count="1">
            <x v="1"/>
          </reference>
        </references>
      </pivotArea>
    </format>
    <format dxfId="282">
      <pivotArea collapsedLevelsAreSubtotals="1" fieldPosition="0">
        <references count="3">
          <reference field="4" count="1">
            <x v="0"/>
          </reference>
          <reference field="14" count="1" selected="0">
            <x v="2"/>
          </reference>
          <reference field="20" count="1" selected="0">
            <x v="1"/>
          </reference>
        </references>
      </pivotArea>
    </format>
    <format dxfId="281">
      <pivotArea collapsedLevelsAreSubtotals="1" fieldPosition="0">
        <references count="2">
          <reference field="14" count="1" selected="0">
            <x v="2"/>
          </reference>
          <reference field="20" count="1">
            <x v="5"/>
          </reference>
        </references>
      </pivotArea>
    </format>
    <format dxfId="280">
      <pivotArea collapsedLevelsAreSubtotals="1" fieldPosition="0">
        <references count="3">
          <reference field="4" count="1">
            <x v="0"/>
          </reference>
          <reference field="14" count="1" selected="0">
            <x v="2"/>
          </reference>
          <reference field="20" count="1" selected="0">
            <x v="5"/>
          </reference>
        </references>
      </pivotArea>
    </format>
    <format dxfId="279">
      <pivotArea collapsedLevelsAreSubtotals="1" fieldPosition="0">
        <references count="2">
          <reference field="14" count="1" selected="0">
            <x v="2"/>
          </reference>
          <reference field="20" count="1">
            <x v="8"/>
          </reference>
        </references>
      </pivotArea>
    </format>
    <format dxfId="278">
      <pivotArea collapsedLevelsAreSubtotals="1" fieldPosition="0">
        <references count="3">
          <reference field="4" count="1">
            <x v="0"/>
          </reference>
          <reference field="14" count="1" selected="0">
            <x v="2"/>
          </reference>
          <reference field="20" count="1" selected="0">
            <x v="8"/>
          </reference>
        </references>
      </pivotArea>
    </format>
    <format dxfId="277">
      <pivotArea collapsedLevelsAreSubtotals="1" fieldPosition="0">
        <references count="2">
          <reference field="14" count="1" selected="0">
            <x v="2"/>
          </reference>
          <reference field="20" count="1">
            <x v="9"/>
          </reference>
        </references>
      </pivotArea>
    </format>
    <format dxfId="276">
      <pivotArea collapsedLevelsAreSubtotals="1" fieldPosition="0">
        <references count="3">
          <reference field="4" count="1">
            <x v="0"/>
          </reference>
          <reference field="14" count="1" selected="0">
            <x v="2"/>
          </reference>
          <reference field="20" count="1" selected="0">
            <x v="9"/>
          </reference>
        </references>
      </pivotArea>
    </format>
    <format dxfId="275">
      <pivotArea collapsedLevelsAreSubtotals="1" fieldPosition="0">
        <references count="1">
          <reference field="14" count="1">
            <x v="3"/>
          </reference>
        </references>
      </pivotArea>
    </format>
    <format dxfId="274">
      <pivotArea collapsedLevelsAreSubtotals="1" fieldPosition="0">
        <references count="2">
          <reference field="14" count="1" selected="0">
            <x v="3"/>
          </reference>
          <reference field="20" count="1">
            <x v="10"/>
          </reference>
        </references>
      </pivotArea>
    </format>
    <format dxfId="273">
      <pivotArea collapsedLevelsAreSubtotals="1" fieldPosition="0">
        <references count="3">
          <reference field="4" count="1">
            <x v="2"/>
          </reference>
          <reference field="14" count="1" selected="0">
            <x v="3"/>
          </reference>
          <reference field="20" count="1" selected="0">
            <x v="10"/>
          </reference>
        </references>
      </pivotArea>
    </format>
    <format dxfId="272">
      <pivotArea grandRow="1" outline="0" collapsedLevelsAreSubtotals="1" fieldPosition="0"/>
    </format>
    <format dxfId="271">
      <pivotArea collapsedLevelsAreSubtotals="1" fieldPosition="0">
        <references count="2">
          <reference field="14" count="1" selected="0">
            <x v="0"/>
          </reference>
          <reference field="20" count="1">
            <x v="0"/>
          </reference>
        </references>
      </pivotArea>
    </format>
    <format dxfId="270">
      <pivotArea collapsedLevelsAreSubtotals="1" fieldPosition="0">
        <references count="3">
          <reference field="4" count="2">
            <x v="0"/>
            <x v="1"/>
          </reference>
          <reference field="14" count="1" selected="0">
            <x v="0"/>
          </reference>
          <reference field="20" count="1" selected="0">
            <x v="0"/>
          </reference>
        </references>
      </pivotArea>
    </format>
    <format dxfId="269">
      <pivotArea collapsedLevelsAreSubtotals="1" fieldPosition="0">
        <references count="2">
          <reference field="14" count="1" selected="0">
            <x v="0"/>
          </reference>
          <reference field="20" count="1">
            <x v="1"/>
          </reference>
        </references>
      </pivotArea>
    </format>
    <format dxfId="268">
      <pivotArea collapsedLevelsAreSubtotals="1" fieldPosition="0">
        <references count="3">
          <reference field="4" count="1">
            <x v="0"/>
          </reference>
          <reference field="14" count="1" selected="0">
            <x v="0"/>
          </reference>
          <reference field="20" count="1" selected="0">
            <x v="1"/>
          </reference>
        </references>
      </pivotArea>
    </format>
    <format dxfId="267">
      <pivotArea collapsedLevelsAreSubtotals="1" fieldPosition="0">
        <references count="2">
          <reference field="14" count="1" selected="0">
            <x v="0"/>
          </reference>
          <reference field="20" count="1">
            <x v="8"/>
          </reference>
        </references>
      </pivotArea>
    </format>
    <format dxfId="266">
      <pivotArea collapsedLevelsAreSubtotals="1" fieldPosition="0">
        <references count="3">
          <reference field="4" count="1">
            <x v="0"/>
          </reference>
          <reference field="14" count="1" selected="0">
            <x v="0"/>
          </reference>
          <reference field="20" count="1" selected="0">
            <x v="8"/>
          </reference>
        </references>
      </pivotArea>
    </format>
    <format dxfId="265">
      <pivotArea collapsedLevelsAreSubtotals="1" fieldPosition="0">
        <references count="1">
          <reference field="14" count="1">
            <x v="1"/>
          </reference>
        </references>
      </pivotArea>
    </format>
    <format dxfId="264">
      <pivotArea collapsedLevelsAreSubtotals="1" fieldPosition="0">
        <references count="2">
          <reference field="14" count="1" selected="0">
            <x v="1"/>
          </reference>
          <reference field="20" count="1">
            <x v="1"/>
          </reference>
        </references>
      </pivotArea>
    </format>
    <format dxfId="263">
      <pivotArea collapsedLevelsAreSubtotals="1" fieldPosition="0">
        <references count="3">
          <reference field="4" count="1">
            <x v="0"/>
          </reference>
          <reference field="14" count="1" selected="0">
            <x v="1"/>
          </reference>
          <reference field="20" count="1" selected="0">
            <x v="1"/>
          </reference>
        </references>
      </pivotArea>
    </format>
    <format dxfId="262">
      <pivotArea collapsedLevelsAreSubtotals="1" fieldPosition="0">
        <references count="1">
          <reference field="14" count="1">
            <x v="2"/>
          </reference>
        </references>
      </pivotArea>
    </format>
    <format dxfId="261">
      <pivotArea collapsedLevelsAreSubtotals="1" fieldPosition="0">
        <references count="2">
          <reference field="14" count="1" selected="0">
            <x v="2"/>
          </reference>
          <reference field="20" count="1">
            <x v="0"/>
          </reference>
        </references>
      </pivotArea>
    </format>
    <format dxfId="260">
      <pivotArea collapsedLevelsAreSubtotals="1" fieldPosition="0">
        <references count="3">
          <reference field="4" count="2">
            <x v="0"/>
            <x v="1"/>
          </reference>
          <reference field="14" count="1" selected="0">
            <x v="2"/>
          </reference>
          <reference field="20" count="1" selected="0">
            <x v="0"/>
          </reference>
        </references>
      </pivotArea>
    </format>
    <format dxfId="259">
      <pivotArea collapsedLevelsAreSubtotals="1" fieldPosition="0">
        <references count="2">
          <reference field="14" count="1" selected="0">
            <x v="2"/>
          </reference>
          <reference field="20" count="1">
            <x v="1"/>
          </reference>
        </references>
      </pivotArea>
    </format>
    <format dxfId="258">
      <pivotArea collapsedLevelsAreSubtotals="1" fieldPosition="0">
        <references count="3">
          <reference field="4" count="1">
            <x v="0"/>
          </reference>
          <reference field="14" count="1" selected="0">
            <x v="2"/>
          </reference>
          <reference field="20" count="1" selected="0">
            <x v="1"/>
          </reference>
        </references>
      </pivotArea>
    </format>
    <format dxfId="257">
      <pivotArea collapsedLevelsAreSubtotals="1" fieldPosition="0">
        <references count="2">
          <reference field="14" count="1" selected="0">
            <x v="2"/>
          </reference>
          <reference field="20" count="1">
            <x v="5"/>
          </reference>
        </references>
      </pivotArea>
    </format>
    <format dxfId="256">
      <pivotArea collapsedLevelsAreSubtotals="1" fieldPosition="0">
        <references count="3">
          <reference field="4" count="1">
            <x v="0"/>
          </reference>
          <reference field="14" count="1" selected="0">
            <x v="2"/>
          </reference>
          <reference field="20" count="1" selected="0">
            <x v="5"/>
          </reference>
        </references>
      </pivotArea>
    </format>
    <format dxfId="255">
      <pivotArea collapsedLevelsAreSubtotals="1" fieldPosition="0">
        <references count="2">
          <reference field="14" count="1" selected="0">
            <x v="2"/>
          </reference>
          <reference field="20" count="1">
            <x v="8"/>
          </reference>
        </references>
      </pivotArea>
    </format>
    <format dxfId="254">
      <pivotArea collapsedLevelsAreSubtotals="1" fieldPosition="0">
        <references count="3">
          <reference field="4" count="1">
            <x v="0"/>
          </reference>
          <reference field="14" count="1" selected="0">
            <x v="2"/>
          </reference>
          <reference field="20" count="1" selected="0">
            <x v="8"/>
          </reference>
        </references>
      </pivotArea>
    </format>
    <format dxfId="253">
      <pivotArea collapsedLevelsAreSubtotals="1" fieldPosition="0">
        <references count="2">
          <reference field="14" count="1" selected="0">
            <x v="2"/>
          </reference>
          <reference field="20" count="1">
            <x v="9"/>
          </reference>
        </references>
      </pivotArea>
    </format>
    <format dxfId="252">
      <pivotArea collapsedLevelsAreSubtotals="1" fieldPosition="0">
        <references count="3">
          <reference field="4" count="1">
            <x v="0"/>
          </reference>
          <reference field="14" count="1" selected="0">
            <x v="2"/>
          </reference>
          <reference field="20" count="1" selected="0">
            <x v="9"/>
          </reference>
        </references>
      </pivotArea>
    </format>
    <format dxfId="251">
      <pivotArea collapsedLevelsAreSubtotals="1" fieldPosition="0">
        <references count="1">
          <reference field="14" count="1">
            <x v="3"/>
          </reference>
        </references>
      </pivotArea>
    </format>
    <format dxfId="250">
      <pivotArea collapsedLevelsAreSubtotals="1" fieldPosition="0">
        <references count="2">
          <reference field="14" count="1" selected="0">
            <x v="3"/>
          </reference>
          <reference field="20" count="1">
            <x v="10"/>
          </reference>
        </references>
      </pivotArea>
    </format>
    <format dxfId="249">
      <pivotArea collapsedLevelsAreSubtotals="1" fieldPosition="0">
        <references count="3">
          <reference field="4" count="1">
            <x v="2"/>
          </reference>
          <reference field="14" count="1" selected="0">
            <x v="3"/>
          </reference>
          <reference field="20" count="1" selected="0">
            <x v="10"/>
          </reference>
        </references>
      </pivotArea>
    </format>
    <format dxfId="248">
      <pivotArea grandRow="1" outline="0" collapsedLevelsAreSubtotals="1" fieldPosition="0"/>
    </format>
    <format dxfId="247">
      <pivotArea collapsedLevelsAreSubtotals="1" fieldPosition="0">
        <references count="2">
          <reference field="14" count="1" selected="0">
            <x v="0"/>
          </reference>
          <reference field="20" count="1">
            <x v="0"/>
          </reference>
        </references>
      </pivotArea>
    </format>
    <format dxfId="246">
      <pivotArea collapsedLevelsAreSubtotals="1" fieldPosition="0">
        <references count="3">
          <reference field="4" count="2">
            <x v="0"/>
            <x v="1"/>
          </reference>
          <reference field="14" count="1" selected="0">
            <x v="0"/>
          </reference>
          <reference field="20" count="1" selected="0">
            <x v="0"/>
          </reference>
        </references>
      </pivotArea>
    </format>
    <format dxfId="245">
      <pivotArea collapsedLevelsAreSubtotals="1" fieldPosition="0">
        <references count="2">
          <reference field="14" count="1" selected="0">
            <x v="0"/>
          </reference>
          <reference field="20" count="1">
            <x v="1"/>
          </reference>
        </references>
      </pivotArea>
    </format>
    <format dxfId="244">
      <pivotArea collapsedLevelsAreSubtotals="1" fieldPosition="0">
        <references count="3">
          <reference field="4" count="1">
            <x v="0"/>
          </reference>
          <reference field="14" count="1" selected="0">
            <x v="0"/>
          </reference>
          <reference field="20" count="1" selected="0">
            <x v="1"/>
          </reference>
        </references>
      </pivotArea>
    </format>
    <format dxfId="243">
      <pivotArea collapsedLevelsAreSubtotals="1" fieldPosition="0">
        <references count="2">
          <reference field="14" count="1" selected="0">
            <x v="0"/>
          </reference>
          <reference field="20" count="1">
            <x v="8"/>
          </reference>
        </references>
      </pivotArea>
    </format>
    <format dxfId="242">
      <pivotArea collapsedLevelsAreSubtotals="1" fieldPosition="0">
        <references count="3">
          <reference field="4" count="1">
            <x v="0"/>
          </reference>
          <reference field="14" count="1" selected="0">
            <x v="0"/>
          </reference>
          <reference field="20" count="1" selected="0">
            <x v="8"/>
          </reference>
        </references>
      </pivotArea>
    </format>
    <format dxfId="241">
      <pivotArea collapsedLevelsAreSubtotals="1" fieldPosition="0">
        <references count="1">
          <reference field="14" count="1">
            <x v="1"/>
          </reference>
        </references>
      </pivotArea>
    </format>
    <format dxfId="240">
      <pivotArea collapsedLevelsAreSubtotals="1" fieldPosition="0">
        <references count="2">
          <reference field="14" count="1" selected="0">
            <x v="1"/>
          </reference>
          <reference field="20" count="1">
            <x v="1"/>
          </reference>
        </references>
      </pivotArea>
    </format>
    <format dxfId="239">
      <pivotArea collapsedLevelsAreSubtotals="1" fieldPosition="0">
        <references count="3">
          <reference field="4" count="1">
            <x v="0"/>
          </reference>
          <reference field="14" count="1" selected="0">
            <x v="1"/>
          </reference>
          <reference field="20" count="1" selected="0">
            <x v="1"/>
          </reference>
        </references>
      </pivotArea>
    </format>
    <format dxfId="238">
      <pivotArea collapsedLevelsAreSubtotals="1" fieldPosition="0">
        <references count="1">
          <reference field="14" count="1">
            <x v="2"/>
          </reference>
        </references>
      </pivotArea>
    </format>
    <format dxfId="237">
      <pivotArea collapsedLevelsAreSubtotals="1" fieldPosition="0">
        <references count="2">
          <reference field="14" count="1" selected="0">
            <x v="2"/>
          </reference>
          <reference field="20" count="1">
            <x v="0"/>
          </reference>
        </references>
      </pivotArea>
    </format>
    <format dxfId="236">
      <pivotArea collapsedLevelsAreSubtotals="1" fieldPosition="0">
        <references count="3">
          <reference field="4" count="2">
            <x v="0"/>
            <x v="1"/>
          </reference>
          <reference field="14" count="1" selected="0">
            <x v="2"/>
          </reference>
          <reference field="20" count="1" selected="0">
            <x v="0"/>
          </reference>
        </references>
      </pivotArea>
    </format>
    <format dxfId="235">
      <pivotArea collapsedLevelsAreSubtotals="1" fieldPosition="0">
        <references count="2">
          <reference field="14" count="1" selected="0">
            <x v="2"/>
          </reference>
          <reference field="20" count="1">
            <x v="1"/>
          </reference>
        </references>
      </pivotArea>
    </format>
    <format dxfId="234">
      <pivotArea collapsedLevelsAreSubtotals="1" fieldPosition="0">
        <references count="3">
          <reference field="4" count="1">
            <x v="0"/>
          </reference>
          <reference field="14" count="1" selected="0">
            <x v="2"/>
          </reference>
          <reference field="20" count="1" selected="0">
            <x v="1"/>
          </reference>
        </references>
      </pivotArea>
    </format>
    <format dxfId="233">
      <pivotArea collapsedLevelsAreSubtotals="1" fieldPosition="0">
        <references count="2">
          <reference field="14" count="1" selected="0">
            <x v="2"/>
          </reference>
          <reference field="20" count="1">
            <x v="5"/>
          </reference>
        </references>
      </pivotArea>
    </format>
    <format dxfId="232">
      <pivotArea collapsedLevelsAreSubtotals="1" fieldPosition="0">
        <references count="3">
          <reference field="4" count="1">
            <x v="0"/>
          </reference>
          <reference field="14" count="1" selected="0">
            <x v="2"/>
          </reference>
          <reference field="20" count="1" selected="0">
            <x v="5"/>
          </reference>
        </references>
      </pivotArea>
    </format>
    <format dxfId="231">
      <pivotArea collapsedLevelsAreSubtotals="1" fieldPosition="0">
        <references count="2">
          <reference field="14" count="1" selected="0">
            <x v="2"/>
          </reference>
          <reference field="20" count="1">
            <x v="8"/>
          </reference>
        </references>
      </pivotArea>
    </format>
    <format dxfId="230">
      <pivotArea collapsedLevelsAreSubtotals="1" fieldPosition="0">
        <references count="3">
          <reference field="4" count="1">
            <x v="0"/>
          </reference>
          <reference field="14" count="1" selected="0">
            <x v="2"/>
          </reference>
          <reference field="20" count="1" selected="0">
            <x v="8"/>
          </reference>
        </references>
      </pivotArea>
    </format>
    <format dxfId="229">
      <pivotArea collapsedLevelsAreSubtotals="1" fieldPosition="0">
        <references count="2">
          <reference field="14" count="1" selected="0">
            <x v="2"/>
          </reference>
          <reference field="20" count="1">
            <x v="9"/>
          </reference>
        </references>
      </pivotArea>
    </format>
    <format dxfId="228">
      <pivotArea collapsedLevelsAreSubtotals="1" fieldPosition="0">
        <references count="3">
          <reference field="4" count="1">
            <x v="0"/>
          </reference>
          <reference field="14" count="1" selected="0">
            <x v="2"/>
          </reference>
          <reference field="20" count="1" selected="0">
            <x v="9"/>
          </reference>
        </references>
      </pivotArea>
    </format>
    <format dxfId="227">
      <pivotArea collapsedLevelsAreSubtotals="1" fieldPosition="0">
        <references count="1">
          <reference field="14" count="1">
            <x v="3"/>
          </reference>
        </references>
      </pivotArea>
    </format>
    <format dxfId="226">
      <pivotArea collapsedLevelsAreSubtotals="1" fieldPosition="0">
        <references count="2">
          <reference field="14" count="1" selected="0">
            <x v="3"/>
          </reference>
          <reference field="20" count="1">
            <x v="10"/>
          </reference>
        </references>
      </pivotArea>
    </format>
    <format dxfId="225">
      <pivotArea collapsedLevelsAreSubtotals="1" fieldPosition="0">
        <references count="3">
          <reference field="4" count="1">
            <x v="2"/>
          </reference>
          <reference field="14" count="1" selected="0">
            <x v="3"/>
          </reference>
          <reference field="20" count="1" selected="0">
            <x v="10"/>
          </reference>
        </references>
      </pivotArea>
    </format>
    <format dxfId="224">
      <pivotArea grandRow="1" outline="0" collapsedLevelsAreSubtotals="1" fieldPosition="0"/>
    </format>
    <format dxfId="223">
      <pivotArea collapsedLevelsAreSubtotals="1" fieldPosition="0">
        <references count="2">
          <reference field="14" count="1" selected="0">
            <x v="0"/>
          </reference>
          <reference field="20" count="1">
            <x v="0"/>
          </reference>
        </references>
      </pivotArea>
    </format>
    <format dxfId="222">
      <pivotArea collapsedLevelsAreSubtotals="1" fieldPosition="0">
        <references count="3">
          <reference field="4" count="2">
            <x v="0"/>
            <x v="1"/>
          </reference>
          <reference field="14" count="1" selected="0">
            <x v="0"/>
          </reference>
          <reference field="20" count="1" selected="0">
            <x v="0"/>
          </reference>
        </references>
      </pivotArea>
    </format>
    <format dxfId="221">
      <pivotArea collapsedLevelsAreSubtotals="1" fieldPosition="0">
        <references count="2">
          <reference field="14" count="1" selected="0">
            <x v="0"/>
          </reference>
          <reference field="20" count="1">
            <x v="1"/>
          </reference>
        </references>
      </pivotArea>
    </format>
    <format dxfId="220">
      <pivotArea collapsedLevelsAreSubtotals="1" fieldPosition="0">
        <references count="3">
          <reference field="4" count="1">
            <x v="0"/>
          </reference>
          <reference field="14" count="1" selected="0">
            <x v="0"/>
          </reference>
          <reference field="20" count="1" selected="0">
            <x v="1"/>
          </reference>
        </references>
      </pivotArea>
    </format>
    <format dxfId="219">
      <pivotArea collapsedLevelsAreSubtotals="1" fieldPosition="0">
        <references count="2">
          <reference field="14" count="1" selected="0">
            <x v="0"/>
          </reference>
          <reference field="20" count="1">
            <x v="8"/>
          </reference>
        </references>
      </pivotArea>
    </format>
    <format dxfId="218">
      <pivotArea collapsedLevelsAreSubtotals="1" fieldPosition="0">
        <references count="3">
          <reference field="4" count="1">
            <x v="0"/>
          </reference>
          <reference field="14" count="1" selected="0">
            <x v="0"/>
          </reference>
          <reference field="20" count="1" selected="0">
            <x v="8"/>
          </reference>
        </references>
      </pivotArea>
    </format>
    <format dxfId="217">
      <pivotArea collapsedLevelsAreSubtotals="1" fieldPosition="0">
        <references count="1">
          <reference field="14" count="1">
            <x v="1"/>
          </reference>
        </references>
      </pivotArea>
    </format>
    <format dxfId="216">
      <pivotArea collapsedLevelsAreSubtotals="1" fieldPosition="0">
        <references count="2">
          <reference field="14" count="1" selected="0">
            <x v="1"/>
          </reference>
          <reference field="20" count="1">
            <x v="1"/>
          </reference>
        </references>
      </pivotArea>
    </format>
    <format dxfId="215">
      <pivotArea collapsedLevelsAreSubtotals="1" fieldPosition="0">
        <references count="3">
          <reference field="4" count="1">
            <x v="0"/>
          </reference>
          <reference field="14" count="1" selected="0">
            <x v="1"/>
          </reference>
          <reference field="20" count="1" selected="0">
            <x v="1"/>
          </reference>
        </references>
      </pivotArea>
    </format>
    <format dxfId="214">
      <pivotArea collapsedLevelsAreSubtotals="1" fieldPosition="0">
        <references count="1">
          <reference field="14" count="1">
            <x v="2"/>
          </reference>
        </references>
      </pivotArea>
    </format>
    <format dxfId="213">
      <pivotArea collapsedLevelsAreSubtotals="1" fieldPosition="0">
        <references count="2">
          <reference field="14" count="1" selected="0">
            <x v="2"/>
          </reference>
          <reference field="20" count="1">
            <x v="0"/>
          </reference>
        </references>
      </pivotArea>
    </format>
    <format dxfId="212">
      <pivotArea collapsedLevelsAreSubtotals="1" fieldPosition="0">
        <references count="3">
          <reference field="4" count="2">
            <x v="0"/>
            <x v="1"/>
          </reference>
          <reference field="14" count="1" selected="0">
            <x v="2"/>
          </reference>
          <reference field="20" count="1" selected="0">
            <x v="0"/>
          </reference>
        </references>
      </pivotArea>
    </format>
    <format dxfId="211">
      <pivotArea collapsedLevelsAreSubtotals="1" fieldPosition="0">
        <references count="2">
          <reference field="14" count="1" selected="0">
            <x v="2"/>
          </reference>
          <reference field="20" count="1">
            <x v="1"/>
          </reference>
        </references>
      </pivotArea>
    </format>
    <format dxfId="210">
      <pivotArea collapsedLevelsAreSubtotals="1" fieldPosition="0">
        <references count="3">
          <reference field="4" count="1">
            <x v="0"/>
          </reference>
          <reference field="14" count="1" selected="0">
            <x v="2"/>
          </reference>
          <reference field="20" count="1" selected="0">
            <x v="1"/>
          </reference>
        </references>
      </pivotArea>
    </format>
    <format dxfId="209">
      <pivotArea collapsedLevelsAreSubtotals="1" fieldPosition="0">
        <references count="2">
          <reference field="14" count="1" selected="0">
            <x v="2"/>
          </reference>
          <reference field="20" count="1">
            <x v="5"/>
          </reference>
        </references>
      </pivotArea>
    </format>
    <format dxfId="208">
      <pivotArea collapsedLevelsAreSubtotals="1" fieldPosition="0">
        <references count="3">
          <reference field="4" count="1">
            <x v="0"/>
          </reference>
          <reference field="14" count="1" selected="0">
            <x v="2"/>
          </reference>
          <reference field="20" count="1" selected="0">
            <x v="5"/>
          </reference>
        </references>
      </pivotArea>
    </format>
    <format dxfId="207">
      <pivotArea collapsedLevelsAreSubtotals="1" fieldPosition="0">
        <references count="2">
          <reference field="14" count="1" selected="0">
            <x v="2"/>
          </reference>
          <reference field="20" count="1">
            <x v="8"/>
          </reference>
        </references>
      </pivotArea>
    </format>
    <format dxfId="206">
      <pivotArea collapsedLevelsAreSubtotals="1" fieldPosition="0">
        <references count="3">
          <reference field="4" count="1">
            <x v="0"/>
          </reference>
          <reference field="14" count="1" selected="0">
            <x v="2"/>
          </reference>
          <reference field="20" count="1" selected="0">
            <x v="8"/>
          </reference>
        </references>
      </pivotArea>
    </format>
    <format dxfId="205">
      <pivotArea collapsedLevelsAreSubtotals="1" fieldPosition="0">
        <references count="2">
          <reference field="14" count="1" selected="0">
            <x v="2"/>
          </reference>
          <reference field="20" count="1">
            <x v="9"/>
          </reference>
        </references>
      </pivotArea>
    </format>
    <format dxfId="204">
      <pivotArea collapsedLevelsAreSubtotals="1" fieldPosition="0">
        <references count="3">
          <reference field="4" count="1">
            <x v="0"/>
          </reference>
          <reference field="14" count="1" selected="0">
            <x v="2"/>
          </reference>
          <reference field="20" count="1" selected="0">
            <x v="9"/>
          </reference>
        </references>
      </pivotArea>
    </format>
    <format dxfId="203">
      <pivotArea collapsedLevelsAreSubtotals="1" fieldPosition="0">
        <references count="1">
          <reference field="14" count="1">
            <x v="3"/>
          </reference>
        </references>
      </pivotArea>
    </format>
    <format dxfId="202">
      <pivotArea collapsedLevelsAreSubtotals="1" fieldPosition="0">
        <references count="2">
          <reference field="14" count="1" selected="0">
            <x v="3"/>
          </reference>
          <reference field="20" count="1">
            <x v="10"/>
          </reference>
        </references>
      </pivotArea>
    </format>
    <format dxfId="201">
      <pivotArea collapsedLevelsAreSubtotals="1" fieldPosition="0">
        <references count="3">
          <reference field="4" count="1">
            <x v="2"/>
          </reference>
          <reference field="14" count="1" selected="0">
            <x v="3"/>
          </reference>
          <reference field="20" count="1" selected="0">
            <x v="10"/>
          </reference>
        </references>
      </pivotArea>
    </format>
    <format dxfId="200">
      <pivotArea grandRow="1" outline="0" collapsedLevelsAreSubtotals="1" fieldPosition="0"/>
    </format>
    <format dxfId="199">
      <pivotArea collapsedLevelsAreSubtotals="1" fieldPosition="0">
        <references count="2">
          <reference field="14" count="1" selected="0">
            <x v="0"/>
          </reference>
          <reference field="20" count="1">
            <x v="0"/>
          </reference>
        </references>
      </pivotArea>
    </format>
    <format dxfId="198">
      <pivotArea collapsedLevelsAreSubtotals="1" fieldPosition="0">
        <references count="3">
          <reference field="4" count="2">
            <x v="0"/>
            <x v="1"/>
          </reference>
          <reference field="14" count="1" selected="0">
            <x v="0"/>
          </reference>
          <reference field="20" count="1" selected="0">
            <x v="0"/>
          </reference>
        </references>
      </pivotArea>
    </format>
    <format dxfId="197">
      <pivotArea collapsedLevelsAreSubtotals="1" fieldPosition="0">
        <references count="2">
          <reference field="14" count="1" selected="0">
            <x v="0"/>
          </reference>
          <reference field="20" count="1">
            <x v="1"/>
          </reference>
        </references>
      </pivotArea>
    </format>
    <format dxfId="196">
      <pivotArea collapsedLevelsAreSubtotals="1" fieldPosition="0">
        <references count="3">
          <reference field="4" count="1">
            <x v="0"/>
          </reference>
          <reference field="14" count="1" selected="0">
            <x v="0"/>
          </reference>
          <reference field="20" count="1" selected="0">
            <x v="1"/>
          </reference>
        </references>
      </pivotArea>
    </format>
    <format dxfId="195">
      <pivotArea collapsedLevelsAreSubtotals="1" fieldPosition="0">
        <references count="2">
          <reference field="14" count="1" selected="0">
            <x v="0"/>
          </reference>
          <reference field="20" count="1">
            <x v="8"/>
          </reference>
        </references>
      </pivotArea>
    </format>
    <format dxfId="194">
      <pivotArea collapsedLevelsAreSubtotals="1" fieldPosition="0">
        <references count="3">
          <reference field="4" count="1">
            <x v="0"/>
          </reference>
          <reference field="14" count="1" selected="0">
            <x v="0"/>
          </reference>
          <reference field="20" count="1" selected="0">
            <x v="8"/>
          </reference>
        </references>
      </pivotArea>
    </format>
    <format dxfId="193">
      <pivotArea collapsedLevelsAreSubtotals="1" fieldPosition="0">
        <references count="1">
          <reference field="14" count="1">
            <x v="1"/>
          </reference>
        </references>
      </pivotArea>
    </format>
    <format dxfId="192">
      <pivotArea collapsedLevelsAreSubtotals="1" fieldPosition="0">
        <references count="2">
          <reference field="14" count="1" selected="0">
            <x v="1"/>
          </reference>
          <reference field="20" count="1">
            <x v="1"/>
          </reference>
        </references>
      </pivotArea>
    </format>
    <format dxfId="191">
      <pivotArea collapsedLevelsAreSubtotals="1" fieldPosition="0">
        <references count="3">
          <reference field="4" count="1">
            <x v="0"/>
          </reference>
          <reference field="14" count="1" selected="0">
            <x v="1"/>
          </reference>
          <reference field="20" count="1" selected="0">
            <x v="1"/>
          </reference>
        </references>
      </pivotArea>
    </format>
    <format dxfId="190">
      <pivotArea collapsedLevelsAreSubtotals="1" fieldPosition="0">
        <references count="1">
          <reference field="14" count="1">
            <x v="2"/>
          </reference>
        </references>
      </pivotArea>
    </format>
    <format dxfId="189">
      <pivotArea collapsedLevelsAreSubtotals="1" fieldPosition="0">
        <references count="2">
          <reference field="14" count="1" selected="0">
            <x v="2"/>
          </reference>
          <reference field="20" count="1">
            <x v="0"/>
          </reference>
        </references>
      </pivotArea>
    </format>
    <format dxfId="188">
      <pivotArea collapsedLevelsAreSubtotals="1" fieldPosition="0">
        <references count="3">
          <reference field="4" count="2">
            <x v="0"/>
            <x v="1"/>
          </reference>
          <reference field="14" count="1" selected="0">
            <x v="2"/>
          </reference>
          <reference field="20" count="1" selected="0">
            <x v="0"/>
          </reference>
        </references>
      </pivotArea>
    </format>
    <format dxfId="187">
      <pivotArea collapsedLevelsAreSubtotals="1" fieldPosition="0">
        <references count="2">
          <reference field="14" count="1" selected="0">
            <x v="2"/>
          </reference>
          <reference field="20" count="1">
            <x v="1"/>
          </reference>
        </references>
      </pivotArea>
    </format>
    <format dxfId="186">
      <pivotArea collapsedLevelsAreSubtotals="1" fieldPosition="0">
        <references count="3">
          <reference field="4" count="1">
            <x v="0"/>
          </reference>
          <reference field="14" count="1" selected="0">
            <x v="2"/>
          </reference>
          <reference field="20" count="1" selected="0">
            <x v="1"/>
          </reference>
        </references>
      </pivotArea>
    </format>
    <format dxfId="185">
      <pivotArea collapsedLevelsAreSubtotals="1" fieldPosition="0">
        <references count="2">
          <reference field="14" count="1" selected="0">
            <x v="2"/>
          </reference>
          <reference field="20" count="1">
            <x v="5"/>
          </reference>
        </references>
      </pivotArea>
    </format>
    <format dxfId="184">
      <pivotArea collapsedLevelsAreSubtotals="1" fieldPosition="0">
        <references count="3">
          <reference field="4" count="1">
            <x v="0"/>
          </reference>
          <reference field="14" count="1" selected="0">
            <x v="2"/>
          </reference>
          <reference field="20" count="1" selected="0">
            <x v="5"/>
          </reference>
        </references>
      </pivotArea>
    </format>
    <format dxfId="183">
      <pivotArea collapsedLevelsAreSubtotals="1" fieldPosition="0">
        <references count="2">
          <reference field="14" count="1" selected="0">
            <x v="2"/>
          </reference>
          <reference field="20" count="1">
            <x v="8"/>
          </reference>
        </references>
      </pivotArea>
    </format>
    <format dxfId="182">
      <pivotArea collapsedLevelsAreSubtotals="1" fieldPosition="0">
        <references count="3">
          <reference field="4" count="1">
            <x v="0"/>
          </reference>
          <reference field="14" count="1" selected="0">
            <x v="2"/>
          </reference>
          <reference field="20" count="1" selected="0">
            <x v="8"/>
          </reference>
        </references>
      </pivotArea>
    </format>
    <format dxfId="181">
      <pivotArea collapsedLevelsAreSubtotals="1" fieldPosition="0">
        <references count="2">
          <reference field="14" count="1" selected="0">
            <x v="2"/>
          </reference>
          <reference field="20" count="1">
            <x v="9"/>
          </reference>
        </references>
      </pivotArea>
    </format>
    <format dxfId="180">
      <pivotArea collapsedLevelsAreSubtotals="1" fieldPosition="0">
        <references count="3">
          <reference field="4" count="1">
            <x v="0"/>
          </reference>
          <reference field="14" count="1" selected="0">
            <x v="2"/>
          </reference>
          <reference field="20" count="1" selected="0">
            <x v="9"/>
          </reference>
        </references>
      </pivotArea>
    </format>
    <format dxfId="179">
      <pivotArea collapsedLevelsAreSubtotals="1" fieldPosition="0">
        <references count="1">
          <reference field="14" count="1">
            <x v="3"/>
          </reference>
        </references>
      </pivotArea>
    </format>
    <format dxfId="178">
      <pivotArea collapsedLevelsAreSubtotals="1" fieldPosition="0">
        <references count="2">
          <reference field="14" count="1" selected="0">
            <x v="3"/>
          </reference>
          <reference field="20" count="1">
            <x v="10"/>
          </reference>
        </references>
      </pivotArea>
    </format>
    <format dxfId="177">
      <pivotArea collapsedLevelsAreSubtotals="1" fieldPosition="0">
        <references count="3">
          <reference field="4" count="1">
            <x v="2"/>
          </reference>
          <reference field="14" count="1" selected="0">
            <x v="3"/>
          </reference>
          <reference field="20" count="1" selected="0">
            <x v="10"/>
          </reference>
        </references>
      </pivotArea>
    </format>
    <format dxfId="176">
      <pivotArea grandRow="1" outline="0" collapsedLevelsAreSubtotals="1" fieldPosition="0"/>
    </format>
    <format dxfId="175">
      <pivotArea collapsedLevelsAreSubtotals="1" fieldPosition="0">
        <references count="2">
          <reference field="14" count="1" selected="0">
            <x v="0"/>
          </reference>
          <reference field="20" count="1">
            <x v="0"/>
          </reference>
        </references>
      </pivotArea>
    </format>
    <format dxfId="174">
      <pivotArea collapsedLevelsAreSubtotals="1" fieldPosition="0">
        <references count="3">
          <reference field="4" count="2">
            <x v="0"/>
            <x v="1"/>
          </reference>
          <reference field="14" count="1" selected="0">
            <x v="0"/>
          </reference>
          <reference field="20" count="1" selected="0">
            <x v="0"/>
          </reference>
        </references>
      </pivotArea>
    </format>
    <format dxfId="173">
      <pivotArea collapsedLevelsAreSubtotals="1" fieldPosition="0">
        <references count="2">
          <reference field="14" count="1" selected="0">
            <x v="0"/>
          </reference>
          <reference field="20" count="1">
            <x v="1"/>
          </reference>
        </references>
      </pivotArea>
    </format>
    <format dxfId="172">
      <pivotArea collapsedLevelsAreSubtotals="1" fieldPosition="0">
        <references count="3">
          <reference field="4" count="1">
            <x v="0"/>
          </reference>
          <reference field="14" count="1" selected="0">
            <x v="0"/>
          </reference>
          <reference field="20" count="1" selected="0">
            <x v="1"/>
          </reference>
        </references>
      </pivotArea>
    </format>
    <format dxfId="171">
      <pivotArea collapsedLevelsAreSubtotals="1" fieldPosition="0">
        <references count="2">
          <reference field="14" count="1" selected="0">
            <x v="0"/>
          </reference>
          <reference field="20" count="1">
            <x v="8"/>
          </reference>
        </references>
      </pivotArea>
    </format>
    <format dxfId="170">
      <pivotArea collapsedLevelsAreSubtotals="1" fieldPosition="0">
        <references count="3">
          <reference field="4" count="1">
            <x v="0"/>
          </reference>
          <reference field="14" count="1" selected="0">
            <x v="0"/>
          </reference>
          <reference field="20" count="1" selected="0">
            <x v="8"/>
          </reference>
        </references>
      </pivotArea>
    </format>
    <format dxfId="169">
      <pivotArea collapsedLevelsAreSubtotals="1" fieldPosition="0">
        <references count="1">
          <reference field="14" count="1">
            <x v="1"/>
          </reference>
        </references>
      </pivotArea>
    </format>
    <format dxfId="168">
      <pivotArea collapsedLevelsAreSubtotals="1" fieldPosition="0">
        <references count="2">
          <reference field="14" count="1" selected="0">
            <x v="1"/>
          </reference>
          <reference field="20" count="1">
            <x v="1"/>
          </reference>
        </references>
      </pivotArea>
    </format>
    <format dxfId="167">
      <pivotArea collapsedLevelsAreSubtotals="1" fieldPosition="0">
        <references count="3">
          <reference field="4" count="1">
            <x v="0"/>
          </reference>
          <reference field="14" count="1" selected="0">
            <x v="1"/>
          </reference>
          <reference field="20" count="1" selected="0">
            <x v="1"/>
          </reference>
        </references>
      </pivotArea>
    </format>
    <format dxfId="166">
      <pivotArea collapsedLevelsAreSubtotals="1" fieldPosition="0">
        <references count="1">
          <reference field="14" count="1">
            <x v="2"/>
          </reference>
        </references>
      </pivotArea>
    </format>
    <format dxfId="165">
      <pivotArea collapsedLevelsAreSubtotals="1" fieldPosition="0">
        <references count="2">
          <reference field="14" count="1" selected="0">
            <x v="2"/>
          </reference>
          <reference field="20" count="1">
            <x v="0"/>
          </reference>
        </references>
      </pivotArea>
    </format>
    <format dxfId="164">
      <pivotArea collapsedLevelsAreSubtotals="1" fieldPosition="0">
        <references count="3">
          <reference field="4" count="2">
            <x v="0"/>
            <x v="1"/>
          </reference>
          <reference field="14" count="1" selected="0">
            <x v="2"/>
          </reference>
          <reference field="20" count="1" selected="0">
            <x v="0"/>
          </reference>
        </references>
      </pivotArea>
    </format>
    <format dxfId="163">
      <pivotArea collapsedLevelsAreSubtotals="1" fieldPosition="0">
        <references count="2">
          <reference field="14" count="1" selected="0">
            <x v="2"/>
          </reference>
          <reference field="20" count="1">
            <x v="1"/>
          </reference>
        </references>
      </pivotArea>
    </format>
    <format dxfId="162">
      <pivotArea collapsedLevelsAreSubtotals="1" fieldPosition="0">
        <references count="3">
          <reference field="4" count="1">
            <x v="0"/>
          </reference>
          <reference field="14" count="1" selected="0">
            <x v="2"/>
          </reference>
          <reference field="20" count="1" selected="0">
            <x v="1"/>
          </reference>
        </references>
      </pivotArea>
    </format>
    <format dxfId="161">
      <pivotArea collapsedLevelsAreSubtotals="1" fieldPosition="0">
        <references count="2">
          <reference field="14" count="1" selected="0">
            <x v="2"/>
          </reference>
          <reference field="20" count="1">
            <x v="5"/>
          </reference>
        </references>
      </pivotArea>
    </format>
    <format dxfId="160">
      <pivotArea collapsedLevelsAreSubtotals="1" fieldPosition="0">
        <references count="3">
          <reference field="4" count="1">
            <x v="0"/>
          </reference>
          <reference field="14" count="1" selected="0">
            <x v="2"/>
          </reference>
          <reference field="20" count="1" selected="0">
            <x v="5"/>
          </reference>
        </references>
      </pivotArea>
    </format>
    <format dxfId="159">
      <pivotArea collapsedLevelsAreSubtotals="1" fieldPosition="0">
        <references count="2">
          <reference field="14" count="1" selected="0">
            <x v="2"/>
          </reference>
          <reference field="20" count="1">
            <x v="8"/>
          </reference>
        </references>
      </pivotArea>
    </format>
    <format dxfId="158">
      <pivotArea collapsedLevelsAreSubtotals="1" fieldPosition="0">
        <references count="3">
          <reference field="4" count="1">
            <x v="0"/>
          </reference>
          <reference field="14" count="1" selected="0">
            <x v="2"/>
          </reference>
          <reference field="20" count="1" selected="0">
            <x v="8"/>
          </reference>
        </references>
      </pivotArea>
    </format>
    <format dxfId="157">
      <pivotArea collapsedLevelsAreSubtotals="1" fieldPosition="0">
        <references count="2">
          <reference field="14" count="1" selected="0">
            <x v="2"/>
          </reference>
          <reference field="20" count="1">
            <x v="9"/>
          </reference>
        </references>
      </pivotArea>
    </format>
    <format dxfId="156">
      <pivotArea collapsedLevelsAreSubtotals="1" fieldPosition="0">
        <references count="3">
          <reference field="4" count="1">
            <x v="0"/>
          </reference>
          <reference field="14" count="1" selected="0">
            <x v="2"/>
          </reference>
          <reference field="20" count="1" selected="0">
            <x v="9"/>
          </reference>
        </references>
      </pivotArea>
    </format>
    <format dxfId="155">
      <pivotArea collapsedLevelsAreSubtotals="1" fieldPosition="0">
        <references count="1">
          <reference field="14" count="1">
            <x v="3"/>
          </reference>
        </references>
      </pivotArea>
    </format>
    <format dxfId="154">
      <pivotArea collapsedLevelsAreSubtotals="1" fieldPosition="0">
        <references count="2">
          <reference field="14" count="1" selected="0">
            <x v="3"/>
          </reference>
          <reference field="20" count="1">
            <x v="10"/>
          </reference>
        </references>
      </pivotArea>
    </format>
    <format dxfId="153">
      <pivotArea collapsedLevelsAreSubtotals="1" fieldPosition="0">
        <references count="3">
          <reference field="4" count="1">
            <x v="2"/>
          </reference>
          <reference field="14" count="1" selected="0">
            <x v="3"/>
          </reference>
          <reference field="20" count="1" selected="0">
            <x v="10"/>
          </reference>
        </references>
      </pivotArea>
    </format>
    <format dxfId="152">
      <pivotArea grandRow="1" outline="0" collapsedLevelsAreSubtotals="1" fieldPosition="0"/>
    </format>
    <format dxfId="151">
      <pivotArea collapsedLevelsAreSubtotals="1" fieldPosition="0">
        <references count="3">
          <reference field="4" count="1">
            <x v="0"/>
          </reference>
          <reference field="14" count="1" selected="0">
            <x v="0"/>
          </reference>
          <reference field="20" count="1" selected="0">
            <x v="0"/>
          </reference>
        </references>
      </pivotArea>
    </format>
    <format dxfId="150">
      <pivotArea dataOnly="0" labelOnly="1" fieldPosition="0">
        <references count="3">
          <reference field="4" count="1">
            <x v="0"/>
          </reference>
          <reference field="14" count="1" selected="0">
            <x v="0"/>
          </reference>
          <reference field="20" count="1" selected="0">
            <x v="0"/>
          </reference>
        </references>
      </pivotArea>
    </format>
    <format dxfId="149">
      <pivotArea dataOnly="0" fieldPosition="0">
        <references count="1">
          <reference field="4" count="1">
            <x v="1"/>
          </reference>
        </references>
      </pivotArea>
    </format>
    <format dxfId="148">
      <pivotArea dataOnly="0" labelOnly="1" outline="0" fieldPosition="0">
        <references count="1">
          <reference field="4294967294" count="1">
            <x v="2"/>
          </reference>
        </references>
      </pivotArea>
    </format>
    <format dxfId="147">
      <pivotArea collapsedLevelsAreSubtotals="1" fieldPosition="0">
        <references count="2">
          <reference field="14" count="1" selected="0">
            <x v="4"/>
          </reference>
          <reference field="20" count="1">
            <x v="0"/>
          </reference>
        </references>
      </pivotArea>
    </format>
    <format dxfId="146">
      <pivotArea collapsedLevelsAreSubtotals="1" fieldPosition="0">
        <references count="3">
          <reference field="4" count="0"/>
          <reference field="14" count="1" selected="0">
            <x v="4"/>
          </reference>
          <reference field="20" count="1" selected="0">
            <x v="0"/>
          </reference>
        </references>
      </pivotArea>
    </format>
    <format dxfId="145">
      <pivotArea collapsedLevelsAreSubtotals="1" fieldPosition="0">
        <references count="2">
          <reference field="14" count="1" selected="0">
            <x v="4"/>
          </reference>
          <reference field="20" count="1">
            <x v="1"/>
          </reference>
        </references>
      </pivotArea>
    </format>
    <format dxfId="144">
      <pivotArea collapsedLevelsAreSubtotals="1" fieldPosition="0">
        <references count="3">
          <reference field="4" count="1">
            <x v="0"/>
          </reference>
          <reference field="14" count="1" selected="0">
            <x v="4"/>
          </reference>
          <reference field="20" count="1" selected="0">
            <x v="1"/>
          </reference>
        </references>
      </pivotArea>
    </format>
    <format dxfId="143">
      <pivotArea collapsedLevelsAreSubtotals="1" fieldPosition="0">
        <references count="2">
          <reference field="14" count="1" selected="0">
            <x v="4"/>
          </reference>
          <reference field="20" count="1">
            <x v="8"/>
          </reference>
        </references>
      </pivotArea>
    </format>
    <format dxfId="142">
      <pivotArea collapsedLevelsAreSubtotals="1" fieldPosition="0">
        <references count="3">
          <reference field="4" count="1">
            <x v="0"/>
          </reference>
          <reference field="14" count="1" selected="0">
            <x v="4"/>
          </reference>
          <reference field="20" count="1" selected="0">
            <x v="8"/>
          </reference>
        </references>
      </pivotArea>
    </format>
    <format dxfId="141">
      <pivotArea collapsedLevelsAreSubtotals="1" fieldPosition="0">
        <references count="2">
          <reference field="14" count="1" selected="0">
            <x v="4"/>
          </reference>
          <reference field="20" count="1">
            <x v="0"/>
          </reference>
        </references>
      </pivotArea>
    </format>
    <format dxfId="140">
      <pivotArea collapsedLevelsAreSubtotals="1" fieldPosition="0">
        <references count="3">
          <reference field="4" count="0"/>
          <reference field="14" count="1" selected="0">
            <x v="4"/>
          </reference>
          <reference field="20" count="1" selected="0">
            <x v="0"/>
          </reference>
        </references>
      </pivotArea>
    </format>
    <format dxfId="139">
      <pivotArea collapsedLevelsAreSubtotals="1" fieldPosition="0">
        <references count="2">
          <reference field="14" count="1" selected="0">
            <x v="4"/>
          </reference>
          <reference field="20" count="1">
            <x v="1"/>
          </reference>
        </references>
      </pivotArea>
    </format>
    <format dxfId="138">
      <pivotArea collapsedLevelsAreSubtotals="1" fieldPosition="0">
        <references count="3">
          <reference field="4" count="1">
            <x v="0"/>
          </reference>
          <reference field="14" count="1" selected="0">
            <x v="4"/>
          </reference>
          <reference field="20" count="1" selected="0">
            <x v="1"/>
          </reference>
        </references>
      </pivotArea>
    </format>
    <format dxfId="137">
      <pivotArea collapsedLevelsAreSubtotals="1" fieldPosition="0">
        <references count="2">
          <reference field="14" count="1" selected="0">
            <x v="4"/>
          </reference>
          <reference field="20" count="1">
            <x v="8"/>
          </reference>
        </references>
      </pivotArea>
    </format>
    <format dxfId="136">
      <pivotArea collapsedLevelsAreSubtotals="1" fieldPosition="0">
        <references count="3">
          <reference field="4" count="1">
            <x v="0"/>
          </reference>
          <reference field="14" count="1" selected="0">
            <x v="4"/>
          </reference>
          <reference field="20" count="1" selected="0">
            <x v="8"/>
          </reference>
        </references>
      </pivotArea>
    </format>
    <format dxfId="135">
      <pivotArea collapsedLevelsAreSubtotals="1" fieldPosition="0">
        <references count="2">
          <reference field="14" count="1" selected="0">
            <x v="4"/>
          </reference>
          <reference field="20" count="1">
            <x v="0"/>
          </reference>
        </references>
      </pivotArea>
    </format>
    <format dxfId="134">
      <pivotArea collapsedLevelsAreSubtotals="1" fieldPosition="0">
        <references count="3">
          <reference field="4" count="0"/>
          <reference field="14" count="1" selected="0">
            <x v="4"/>
          </reference>
          <reference field="20" count="1" selected="0">
            <x v="0"/>
          </reference>
        </references>
      </pivotArea>
    </format>
    <format dxfId="133">
      <pivotArea collapsedLevelsAreSubtotals="1" fieldPosition="0">
        <references count="2">
          <reference field="14" count="1" selected="0">
            <x v="4"/>
          </reference>
          <reference field="20" count="1">
            <x v="1"/>
          </reference>
        </references>
      </pivotArea>
    </format>
    <format dxfId="132">
      <pivotArea collapsedLevelsAreSubtotals="1" fieldPosition="0">
        <references count="3">
          <reference field="4" count="1">
            <x v="0"/>
          </reference>
          <reference field="14" count="1" selected="0">
            <x v="4"/>
          </reference>
          <reference field="20" count="1" selected="0">
            <x v="1"/>
          </reference>
        </references>
      </pivotArea>
    </format>
    <format dxfId="131">
      <pivotArea collapsedLevelsAreSubtotals="1" fieldPosition="0">
        <references count="2">
          <reference field="14" count="1" selected="0">
            <x v="4"/>
          </reference>
          <reference field="20" count="1">
            <x v="8"/>
          </reference>
        </references>
      </pivotArea>
    </format>
    <format dxfId="130">
      <pivotArea collapsedLevelsAreSubtotals="1" fieldPosition="0">
        <references count="3">
          <reference field="4" count="1">
            <x v="0"/>
          </reference>
          <reference field="14" count="1" selected="0">
            <x v="4"/>
          </reference>
          <reference field="20" count="1" selected="0">
            <x v="8"/>
          </reference>
        </references>
      </pivotArea>
    </format>
    <format dxfId="129">
      <pivotArea collapsedLevelsAreSubtotals="1" fieldPosition="0">
        <references count="2">
          <reference field="14" count="1" selected="0">
            <x v="4"/>
          </reference>
          <reference field="20" count="1">
            <x v="0"/>
          </reference>
        </references>
      </pivotArea>
    </format>
    <format dxfId="128">
      <pivotArea collapsedLevelsAreSubtotals="1" fieldPosition="0">
        <references count="3">
          <reference field="4" count="0"/>
          <reference field="14" count="1" selected="0">
            <x v="4"/>
          </reference>
          <reference field="20" count="1" selected="0">
            <x v="0"/>
          </reference>
        </references>
      </pivotArea>
    </format>
    <format dxfId="127">
      <pivotArea collapsedLevelsAreSubtotals="1" fieldPosition="0">
        <references count="2">
          <reference field="14" count="1" selected="0">
            <x v="4"/>
          </reference>
          <reference field="20" count="1">
            <x v="1"/>
          </reference>
        </references>
      </pivotArea>
    </format>
    <format dxfId="126">
      <pivotArea collapsedLevelsAreSubtotals="1" fieldPosition="0">
        <references count="3">
          <reference field="4" count="1">
            <x v="0"/>
          </reference>
          <reference field="14" count="1" selected="0">
            <x v="4"/>
          </reference>
          <reference field="20" count="1" selected="0">
            <x v="1"/>
          </reference>
        </references>
      </pivotArea>
    </format>
    <format dxfId="125">
      <pivotArea collapsedLevelsAreSubtotals="1" fieldPosition="0">
        <references count="2">
          <reference field="14" count="1" selected="0">
            <x v="4"/>
          </reference>
          <reference field="20" count="1">
            <x v="8"/>
          </reference>
        </references>
      </pivotArea>
    </format>
    <format dxfId="124">
      <pivotArea collapsedLevelsAreSubtotals="1" fieldPosition="0">
        <references count="3">
          <reference field="4" count="1">
            <x v="0"/>
          </reference>
          <reference field="14" count="1" selected="0">
            <x v="4"/>
          </reference>
          <reference field="20" count="1" selected="0">
            <x v="8"/>
          </reference>
        </references>
      </pivotArea>
    </format>
    <format dxfId="123">
      <pivotArea collapsedLevelsAreSubtotals="1" fieldPosition="0">
        <references count="2">
          <reference field="14" count="1" selected="0">
            <x v="4"/>
          </reference>
          <reference field="20" count="1">
            <x v="0"/>
          </reference>
        </references>
      </pivotArea>
    </format>
    <format dxfId="122">
      <pivotArea collapsedLevelsAreSubtotals="1" fieldPosition="0">
        <references count="3">
          <reference field="4" count="0"/>
          <reference field="14" count="1" selected="0">
            <x v="4"/>
          </reference>
          <reference field="20" count="1" selected="0">
            <x v="0"/>
          </reference>
        </references>
      </pivotArea>
    </format>
    <format dxfId="121">
      <pivotArea collapsedLevelsAreSubtotals="1" fieldPosition="0">
        <references count="2">
          <reference field="14" count="1" selected="0">
            <x v="4"/>
          </reference>
          <reference field="20" count="1">
            <x v="1"/>
          </reference>
        </references>
      </pivotArea>
    </format>
    <format dxfId="120">
      <pivotArea collapsedLevelsAreSubtotals="1" fieldPosition="0">
        <references count="3">
          <reference field="4" count="1">
            <x v="0"/>
          </reference>
          <reference field="14" count="1" selected="0">
            <x v="4"/>
          </reference>
          <reference field="20" count="1" selected="0">
            <x v="1"/>
          </reference>
        </references>
      </pivotArea>
    </format>
    <format dxfId="119">
      <pivotArea collapsedLevelsAreSubtotals="1" fieldPosition="0">
        <references count="2">
          <reference field="14" count="1" selected="0">
            <x v="4"/>
          </reference>
          <reference field="20" count="1">
            <x v="8"/>
          </reference>
        </references>
      </pivotArea>
    </format>
    <format dxfId="118">
      <pivotArea collapsedLevelsAreSubtotals="1" fieldPosition="0">
        <references count="3">
          <reference field="4" count="1">
            <x v="0"/>
          </reference>
          <reference field="14" count="1" selected="0">
            <x v="4"/>
          </reference>
          <reference field="20" count="1" selected="0">
            <x v="8"/>
          </reference>
        </references>
      </pivotArea>
    </format>
    <format dxfId="117">
      <pivotArea collapsedLevelsAreSubtotals="1" fieldPosition="0">
        <references count="2">
          <reference field="14" count="1" selected="0">
            <x v="4"/>
          </reference>
          <reference field="20" count="1">
            <x v="0"/>
          </reference>
        </references>
      </pivotArea>
    </format>
    <format dxfId="116">
      <pivotArea collapsedLevelsAreSubtotals="1" fieldPosition="0">
        <references count="3">
          <reference field="4" count="0"/>
          <reference field="14" count="1" selected="0">
            <x v="4"/>
          </reference>
          <reference field="20" count="1" selected="0">
            <x v="0"/>
          </reference>
        </references>
      </pivotArea>
    </format>
    <format dxfId="115">
      <pivotArea collapsedLevelsAreSubtotals="1" fieldPosition="0">
        <references count="2">
          <reference field="14" count="1" selected="0">
            <x v="4"/>
          </reference>
          <reference field="20" count="1">
            <x v="1"/>
          </reference>
        </references>
      </pivotArea>
    </format>
    <format dxfId="114">
      <pivotArea collapsedLevelsAreSubtotals="1" fieldPosition="0">
        <references count="3">
          <reference field="4" count="1">
            <x v="0"/>
          </reference>
          <reference field="14" count="1" selected="0">
            <x v="4"/>
          </reference>
          <reference field="20" count="1" selected="0">
            <x v="1"/>
          </reference>
        </references>
      </pivotArea>
    </format>
    <format dxfId="113">
      <pivotArea collapsedLevelsAreSubtotals="1" fieldPosition="0">
        <references count="2">
          <reference field="14" count="1" selected="0">
            <x v="4"/>
          </reference>
          <reference field="20" count="1">
            <x v="8"/>
          </reference>
        </references>
      </pivotArea>
    </format>
    <format dxfId="112">
      <pivotArea collapsedLevelsAreSubtotals="1" fieldPosition="0">
        <references count="3">
          <reference field="4" count="1">
            <x v="0"/>
          </reference>
          <reference field="14" count="1" selected="0">
            <x v="4"/>
          </reference>
          <reference field="20" count="1" selected="0">
            <x v="8"/>
          </reference>
        </references>
      </pivotArea>
    </format>
    <format dxfId="111">
      <pivotArea collapsedLevelsAreSubtotals="1" fieldPosition="0">
        <references count="2">
          <reference field="14" count="1" selected="0">
            <x v="4"/>
          </reference>
          <reference field="20" count="1">
            <x v="0"/>
          </reference>
        </references>
      </pivotArea>
    </format>
    <format dxfId="110">
      <pivotArea collapsedLevelsAreSubtotals="1" fieldPosition="0">
        <references count="3">
          <reference field="4" count="0"/>
          <reference field="14" count="1" selected="0">
            <x v="4"/>
          </reference>
          <reference field="20" count="1" selected="0">
            <x v="0"/>
          </reference>
        </references>
      </pivotArea>
    </format>
    <format dxfId="109">
      <pivotArea collapsedLevelsAreSubtotals="1" fieldPosition="0">
        <references count="2">
          <reference field="14" count="1" selected="0">
            <x v="4"/>
          </reference>
          <reference field="20" count="1">
            <x v="1"/>
          </reference>
        </references>
      </pivotArea>
    </format>
    <format dxfId="108">
      <pivotArea collapsedLevelsAreSubtotals="1" fieldPosition="0">
        <references count="3">
          <reference field="4" count="1">
            <x v="0"/>
          </reference>
          <reference field="14" count="1" selected="0">
            <x v="4"/>
          </reference>
          <reference field="20" count="1" selected="0">
            <x v="1"/>
          </reference>
        </references>
      </pivotArea>
    </format>
    <format dxfId="107">
      <pivotArea collapsedLevelsAreSubtotals="1" fieldPosition="0">
        <references count="2">
          <reference field="14" count="1" selected="0">
            <x v="4"/>
          </reference>
          <reference field="20" count="1">
            <x v="8"/>
          </reference>
        </references>
      </pivotArea>
    </format>
    <format dxfId="106">
      <pivotArea collapsedLevelsAreSubtotals="1" fieldPosition="0">
        <references count="3">
          <reference field="4" count="1">
            <x v="0"/>
          </reference>
          <reference field="14" count="1" selected="0">
            <x v="4"/>
          </reference>
          <reference field="20" count="1" selected="0">
            <x v="8"/>
          </reference>
        </references>
      </pivotArea>
    </format>
    <format dxfId="105">
      <pivotArea dataOnly="0" labelOnly="1" outline="0" fieldPosition="0">
        <references count="1">
          <reference field="4294967294" count="6">
            <x v="0"/>
            <x v="1"/>
            <x v="2"/>
            <x v="3"/>
            <x v="4"/>
            <x v="5"/>
          </reference>
        </references>
      </pivotArea>
    </format>
    <format dxfId="104">
      <pivotArea dataOnly="0" labelOnly="1" outline="0" fieldPosition="0">
        <references count="1">
          <reference field="4294967294" count="6">
            <x v="0"/>
            <x v="1"/>
            <x v="2"/>
            <x v="3"/>
            <x v="4"/>
            <x v="5"/>
          </reference>
        </references>
      </pivotArea>
    </format>
    <format dxfId="103">
      <pivotArea collapsedLevelsAreSubtotals="1" fieldPosition="0">
        <references count="3">
          <reference field="4294967294" count="1" selected="0">
            <x v="1"/>
          </reference>
          <reference field="14" count="1" selected="0">
            <x v="1"/>
          </reference>
          <reference field="20" count="1">
            <x v="1"/>
          </reference>
        </references>
      </pivotArea>
    </format>
    <format dxfId="102">
      <pivotArea collapsedLevelsAreSubtotals="1" fieldPosition="0">
        <references count="4">
          <reference field="4294967294" count="1" selected="0">
            <x v="1"/>
          </reference>
          <reference field="4" count="1">
            <x v="0"/>
          </reference>
          <reference field="14" count="1" selected="0">
            <x v="1"/>
          </reference>
          <reference field="20" count="1" selected="0">
            <x v="1"/>
          </reference>
        </references>
      </pivotArea>
    </format>
    <format dxfId="101">
      <pivotArea collapsedLevelsAreSubtotals="1" fieldPosition="0">
        <references count="2">
          <reference field="4294967294" count="1" selected="0">
            <x v="1"/>
          </reference>
          <reference field="14" count="1">
            <x v="2"/>
          </reference>
        </references>
      </pivotArea>
    </format>
    <format dxfId="100">
      <pivotArea collapsedLevelsAreSubtotals="1" fieldPosition="0">
        <references count="3">
          <reference field="4294967294" count="1" selected="0">
            <x v="1"/>
          </reference>
          <reference field="14" count="1" selected="0">
            <x v="2"/>
          </reference>
          <reference field="20" count="1">
            <x v="0"/>
          </reference>
        </references>
      </pivotArea>
    </format>
    <format dxfId="99">
      <pivotArea collapsedLevelsAreSubtotals="1" fieldPosition="0">
        <references count="4">
          <reference field="4294967294" count="1" selected="0">
            <x v="1"/>
          </reference>
          <reference field="4" count="0"/>
          <reference field="14" count="1" selected="0">
            <x v="2"/>
          </reference>
          <reference field="20" count="1" selected="0">
            <x v="0"/>
          </reference>
        </references>
      </pivotArea>
    </format>
    <format dxfId="98">
      <pivotArea collapsedLevelsAreSubtotals="1" fieldPosition="0">
        <references count="3">
          <reference field="4294967294" count="1" selected="0">
            <x v="1"/>
          </reference>
          <reference field="14" count="1" selected="0">
            <x v="2"/>
          </reference>
          <reference field="20" count="1">
            <x v="1"/>
          </reference>
        </references>
      </pivotArea>
    </format>
    <format dxfId="97">
      <pivotArea collapsedLevelsAreSubtotals="1" fieldPosition="0">
        <references count="4">
          <reference field="4294967294" count="1" selected="0">
            <x v="1"/>
          </reference>
          <reference field="4" count="1">
            <x v="0"/>
          </reference>
          <reference field="14" count="1" selected="0">
            <x v="2"/>
          </reference>
          <reference field="20" count="1" selected="0">
            <x v="1"/>
          </reference>
        </references>
      </pivotArea>
    </format>
    <format dxfId="96">
      <pivotArea collapsedLevelsAreSubtotals="1" fieldPosition="0">
        <references count="3">
          <reference field="4294967294" count="1" selected="0">
            <x v="1"/>
          </reference>
          <reference field="14" count="1" selected="0">
            <x v="2"/>
          </reference>
          <reference field="20" count="1">
            <x v="5"/>
          </reference>
        </references>
      </pivotArea>
    </format>
    <format dxfId="95">
      <pivotArea collapsedLevelsAreSubtotals="1" fieldPosition="0">
        <references count="4">
          <reference field="4294967294" count="1" selected="0">
            <x v="1"/>
          </reference>
          <reference field="4" count="1">
            <x v="0"/>
          </reference>
          <reference field="14" count="1" selected="0">
            <x v="2"/>
          </reference>
          <reference field="20" count="1" selected="0">
            <x v="5"/>
          </reference>
        </references>
      </pivotArea>
    </format>
    <format dxfId="94">
      <pivotArea collapsedLevelsAreSubtotals="1" fieldPosition="0">
        <references count="3">
          <reference field="4294967294" count="1" selected="0">
            <x v="1"/>
          </reference>
          <reference field="14" count="1" selected="0">
            <x v="2"/>
          </reference>
          <reference field="20" count="1">
            <x v="8"/>
          </reference>
        </references>
      </pivotArea>
    </format>
    <format dxfId="93">
      <pivotArea collapsedLevelsAreSubtotals="1" fieldPosition="0">
        <references count="4">
          <reference field="4294967294" count="1" selected="0">
            <x v="1"/>
          </reference>
          <reference field="4" count="1">
            <x v="0"/>
          </reference>
          <reference field="14" count="1" selected="0">
            <x v="2"/>
          </reference>
          <reference field="20" count="1" selected="0">
            <x v="8"/>
          </reference>
        </references>
      </pivotArea>
    </format>
    <format dxfId="92">
      <pivotArea collapsedLevelsAreSubtotals="1" fieldPosition="0">
        <references count="2">
          <reference field="4294967294" count="1" selected="0">
            <x v="1"/>
          </reference>
          <reference field="14" count="1">
            <x v="4"/>
          </reference>
        </references>
      </pivotArea>
    </format>
    <format dxfId="91">
      <pivotArea collapsedLevelsAreSubtotals="1" fieldPosition="0">
        <references count="3">
          <reference field="4294967294" count="1" selected="0">
            <x v="1"/>
          </reference>
          <reference field="14" count="1" selected="0">
            <x v="4"/>
          </reference>
          <reference field="20" count="1">
            <x v="0"/>
          </reference>
        </references>
      </pivotArea>
    </format>
    <format dxfId="90">
      <pivotArea collapsedLevelsAreSubtotals="1" fieldPosition="0">
        <references count="4">
          <reference field="4294967294" count="1" selected="0">
            <x v="1"/>
          </reference>
          <reference field="4" count="0"/>
          <reference field="14" count="1" selected="0">
            <x v="4"/>
          </reference>
          <reference field="20" count="1" selected="0">
            <x v="0"/>
          </reference>
        </references>
      </pivotArea>
    </format>
    <format dxfId="89">
      <pivotArea collapsedLevelsAreSubtotals="1" fieldPosition="0">
        <references count="3">
          <reference field="4294967294" count="1" selected="0">
            <x v="1"/>
          </reference>
          <reference field="14" count="1" selected="0">
            <x v="4"/>
          </reference>
          <reference field="20" count="1">
            <x v="1"/>
          </reference>
        </references>
      </pivotArea>
    </format>
    <format dxfId="88">
      <pivotArea collapsedLevelsAreSubtotals="1" fieldPosition="0">
        <references count="4">
          <reference field="4294967294" count="1" selected="0">
            <x v="1"/>
          </reference>
          <reference field="4" count="1">
            <x v="0"/>
          </reference>
          <reference field="14" count="1" selected="0">
            <x v="4"/>
          </reference>
          <reference field="20" count="1" selected="0">
            <x v="1"/>
          </reference>
        </references>
      </pivotArea>
    </format>
    <format dxfId="87">
      <pivotArea collapsedLevelsAreSubtotals="1" fieldPosition="0">
        <references count="3">
          <reference field="4294967294" count="1" selected="0">
            <x v="1"/>
          </reference>
          <reference field="14" count="1" selected="0">
            <x v="4"/>
          </reference>
          <reference field="20" count="1">
            <x v="8"/>
          </reference>
        </references>
      </pivotArea>
    </format>
    <format dxfId="86">
      <pivotArea collapsedLevelsAreSubtotals="1" fieldPosition="0">
        <references count="4">
          <reference field="4294967294" count="1" selected="0">
            <x v="1"/>
          </reference>
          <reference field="4" count="1">
            <x v="0"/>
          </reference>
          <reference field="14" count="1" selected="0">
            <x v="4"/>
          </reference>
          <reference field="20" count="1" selected="0">
            <x v="8"/>
          </reference>
        </references>
      </pivotArea>
    </format>
    <format dxfId="85">
      <pivotArea field="14" grandRow="1" outline="0" collapsedLevelsAreSubtotals="1" axis="axisRow" fieldPosition="0">
        <references count="1">
          <reference field="4294967294" count="1" selected="0">
            <x v="1"/>
          </reference>
        </references>
      </pivotArea>
    </format>
    <format dxfId="84">
      <pivotArea collapsedLevelsAreSubtotals="1" fieldPosition="0">
        <references count="3">
          <reference field="4294967294" count="1" selected="0">
            <x v="1"/>
          </reference>
          <reference field="14" count="1" selected="0">
            <x v="1"/>
          </reference>
          <reference field="20" count="1">
            <x v="1"/>
          </reference>
        </references>
      </pivotArea>
    </format>
    <format dxfId="83">
      <pivotArea collapsedLevelsAreSubtotals="1" fieldPosition="0">
        <references count="4">
          <reference field="4294967294" count="1" selected="0">
            <x v="1"/>
          </reference>
          <reference field="4" count="1">
            <x v="0"/>
          </reference>
          <reference field="14" count="1" selected="0">
            <x v="1"/>
          </reference>
          <reference field="20" count="1" selected="0">
            <x v="1"/>
          </reference>
        </references>
      </pivotArea>
    </format>
    <format dxfId="82">
      <pivotArea collapsedLevelsAreSubtotals="1" fieldPosition="0">
        <references count="2">
          <reference field="4294967294" count="1" selected="0">
            <x v="1"/>
          </reference>
          <reference field="14" count="1">
            <x v="2"/>
          </reference>
        </references>
      </pivotArea>
    </format>
    <format dxfId="81">
      <pivotArea collapsedLevelsAreSubtotals="1" fieldPosition="0">
        <references count="3">
          <reference field="4294967294" count="1" selected="0">
            <x v="1"/>
          </reference>
          <reference field="14" count="1" selected="0">
            <x v="2"/>
          </reference>
          <reference field="20" count="1">
            <x v="0"/>
          </reference>
        </references>
      </pivotArea>
    </format>
    <format dxfId="80">
      <pivotArea collapsedLevelsAreSubtotals="1" fieldPosition="0">
        <references count="4">
          <reference field="4294967294" count="1" selected="0">
            <x v="1"/>
          </reference>
          <reference field="4" count="0"/>
          <reference field="14" count="1" selected="0">
            <x v="2"/>
          </reference>
          <reference field="20" count="1" selected="0">
            <x v="0"/>
          </reference>
        </references>
      </pivotArea>
    </format>
    <format dxfId="79">
      <pivotArea collapsedLevelsAreSubtotals="1" fieldPosition="0">
        <references count="3">
          <reference field="4294967294" count="1" selected="0">
            <x v="1"/>
          </reference>
          <reference field="14" count="1" selected="0">
            <x v="2"/>
          </reference>
          <reference field="20" count="1">
            <x v="1"/>
          </reference>
        </references>
      </pivotArea>
    </format>
    <format dxfId="78">
      <pivotArea collapsedLevelsAreSubtotals="1" fieldPosition="0">
        <references count="4">
          <reference field="4294967294" count="1" selected="0">
            <x v="1"/>
          </reference>
          <reference field="4" count="1">
            <x v="0"/>
          </reference>
          <reference field="14" count="1" selected="0">
            <x v="2"/>
          </reference>
          <reference field="20" count="1" selected="0">
            <x v="1"/>
          </reference>
        </references>
      </pivotArea>
    </format>
    <format dxfId="77">
      <pivotArea collapsedLevelsAreSubtotals="1" fieldPosition="0">
        <references count="3">
          <reference field="4294967294" count="1" selected="0">
            <x v="1"/>
          </reference>
          <reference field="14" count="1" selected="0">
            <x v="2"/>
          </reference>
          <reference field="20" count="1">
            <x v="5"/>
          </reference>
        </references>
      </pivotArea>
    </format>
    <format dxfId="76">
      <pivotArea collapsedLevelsAreSubtotals="1" fieldPosition="0">
        <references count="4">
          <reference field="4294967294" count="1" selected="0">
            <x v="1"/>
          </reference>
          <reference field="4" count="1">
            <x v="0"/>
          </reference>
          <reference field="14" count="1" selected="0">
            <x v="2"/>
          </reference>
          <reference field="20" count="1" selected="0">
            <x v="5"/>
          </reference>
        </references>
      </pivotArea>
    </format>
    <format dxfId="75">
      <pivotArea collapsedLevelsAreSubtotals="1" fieldPosition="0">
        <references count="3">
          <reference field="4294967294" count="1" selected="0">
            <x v="1"/>
          </reference>
          <reference field="14" count="1" selected="0">
            <x v="2"/>
          </reference>
          <reference field="20" count="1">
            <x v="8"/>
          </reference>
        </references>
      </pivotArea>
    </format>
    <format dxfId="74">
      <pivotArea collapsedLevelsAreSubtotals="1" fieldPosition="0">
        <references count="4">
          <reference field="4294967294" count="1" selected="0">
            <x v="1"/>
          </reference>
          <reference field="4" count="1">
            <x v="0"/>
          </reference>
          <reference field="14" count="1" selected="0">
            <x v="2"/>
          </reference>
          <reference field="20" count="1" selected="0">
            <x v="8"/>
          </reference>
        </references>
      </pivotArea>
    </format>
    <format dxfId="73">
      <pivotArea collapsedLevelsAreSubtotals="1" fieldPosition="0">
        <references count="2">
          <reference field="4294967294" count="1" selected="0">
            <x v="1"/>
          </reference>
          <reference field="14" count="1">
            <x v="4"/>
          </reference>
        </references>
      </pivotArea>
    </format>
    <format dxfId="72">
      <pivotArea collapsedLevelsAreSubtotals="1" fieldPosition="0">
        <references count="3">
          <reference field="4294967294" count="1" selected="0">
            <x v="1"/>
          </reference>
          <reference field="14" count="1" selected="0">
            <x v="4"/>
          </reference>
          <reference field="20" count="1">
            <x v="0"/>
          </reference>
        </references>
      </pivotArea>
    </format>
    <format dxfId="71">
      <pivotArea collapsedLevelsAreSubtotals="1" fieldPosition="0">
        <references count="4">
          <reference field="4294967294" count="1" selected="0">
            <x v="1"/>
          </reference>
          <reference field="4" count="0"/>
          <reference field="14" count="1" selected="0">
            <x v="4"/>
          </reference>
          <reference field="20" count="1" selected="0">
            <x v="0"/>
          </reference>
        </references>
      </pivotArea>
    </format>
    <format dxfId="70">
      <pivotArea collapsedLevelsAreSubtotals="1" fieldPosition="0">
        <references count="3">
          <reference field="4294967294" count="1" selected="0">
            <x v="1"/>
          </reference>
          <reference field="14" count="1" selected="0">
            <x v="4"/>
          </reference>
          <reference field="20" count="1">
            <x v="1"/>
          </reference>
        </references>
      </pivotArea>
    </format>
    <format dxfId="69">
      <pivotArea collapsedLevelsAreSubtotals="1" fieldPosition="0">
        <references count="4">
          <reference field="4294967294" count="1" selected="0">
            <x v="1"/>
          </reference>
          <reference field="4" count="1">
            <x v="0"/>
          </reference>
          <reference field="14" count="1" selected="0">
            <x v="4"/>
          </reference>
          <reference field="20" count="1" selected="0">
            <x v="1"/>
          </reference>
        </references>
      </pivotArea>
    </format>
    <format dxfId="68">
      <pivotArea collapsedLevelsAreSubtotals="1" fieldPosition="0">
        <references count="3">
          <reference field="4294967294" count="1" selected="0">
            <x v="1"/>
          </reference>
          <reference field="14" count="1" selected="0">
            <x v="4"/>
          </reference>
          <reference field="20" count="1">
            <x v="8"/>
          </reference>
        </references>
      </pivotArea>
    </format>
    <format dxfId="67">
      <pivotArea collapsedLevelsAreSubtotals="1" fieldPosition="0">
        <references count="4">
          <reference field="4294967294" count="1" selected="0">
            <x v="1"/>
          </reference>
          <reference field="4" count="1">
            <x v="0"/>
          </reference>
          <reference field="14" count="1" selected="0">
            <x v="4"/>
          </reference>
          <reference field="20" count="1" selected="0">
            <x v="8"/>
          </reference>
        </references>
      </pivotArea>
    </format>
    <format dxfId="66">
      <pivotArea field="14" grandRow="1" outline="0" collapsedLevelsAreSubtotals="1" axis="axisRow" fieldPosition="0">
        <references count="1">
          <reference field="4294967294" count="1" selected="0">
            <x v="1"/>
          </reference>
        </references>
      </pivotArea>
    </format>
    <format dxfId="65">
      <pivotArea collapsedLevelsAreSubtotals="1" fieldPosition="0">
        <references count="3">
          <reference field="4294967294" count="1" selected="0">
            <x v="3"/>
          </reference>
          <reference field="14" count="1" selected="0">
            <x v="1"/>
          </reference>
          <reference field="20" count="1">
            <x v="1"/>
          </reference>
        </references>
      </pivotArea>
    </format>
    <format dxfId="64">
      <pivotArea collapsedLevelsAreSubtotals="1" fieldPosition="0">
        <references count="4">
          <reference field="4294967294" count="1" selected="0">
            <x v="3"/>
          </reference>
          <reference field="4" count="1">
            <x v="0"/>
          </reference>
          <reference field="14" count="1" selected="0">
            <x v="1"/>
          </reference>
          <reference field="20" count="1" selected="0">
            <x v="1"/>
          </reference>
        </references>
      </pivotArea>
    </format>
    <format dxfId="63">
      <pivotArea collapsedLevelsAreSubtotals="1" fieldPosition="0">
        <references count="2">
          <reference field="4294967294" count="1" selected="0">
            <x v="3"/>
          </reference>
          <reference field="14" count="1">
            <x v="2"/>
          </reference>
        </references>
      </pivotArea>
    </format>
    <format dxfId="62">
      <pivotArea collapsedLevelsAreSubtotals="1" fieldPosition="0">
        <references count="3">
          <reference field="4294967294" count="1" selected="0">
            <x v="3"/>
          </reference>
          <reference field="14" count="1" selected="0">
            <x v="2"/>
          </reference>
          <reference field="20" count="1">
            <x v="0"/>
          </reference>
        </references>
      </pivotArea>
    </format>
    <format dxfId="61">
      <pivotArea collapsedLevelsAreSubtotals="1" fieldPosition="0">
        <references count="4">
          <reference field="4294967294" count="1" selected="0">
            <x v="3"/>
          </reference>
          <reference field="4" count="0"/>
          <reference field="14" count="1" selected="0">
            <x v="2"/>
          </reference>
          <reference field="20" count="1" selected="0">
            <x v="0"/>
          </reference>
        </references>
      </pivotArea>
    </format>
    <format dxfId="60">
      <pivotArea collapsedLevelsAreSubtotals="1" fieldPosition="0">
        <references count="3">
          <reference field="4294967294" count="1" selected="0">
            <x v="3"/>
          </reference>
          <reference field="14" count="1" selected="0">
            <x v="2"/>
          </reference>
          <reference field="20" count="1">
            <x v="1"/>
          </reference>
        </references>
      </pivotArea>
    </format>
    <format dxfId="59">
      <pivotArea collapsedLevelsAreSubtotals="1" fieldPosition="0">
        <references count="4">
          <reference field="4294967294" count="1" selected="0">
            <x v="3"/>
          </reference>
          <reference field="4" count="1">
            <x v="0"/>
          </reference>
          <reference field="14" count="1" selected="0">
            <x v="2"/>
          </reference>
          <reference field="20" count="1" selected="0">
            <x v="1"/>
          </reference>
        </references>
      </pivotArea>
    </format>
    <format dxfId="58">
      <pivotArea collapsedLevelsAreSubtotals="1" fieldPosition="0">
        <references count="3">
          <reference field="4294967294" count="1" selected="0">
            <x v="3"/>
          </reference>
          <reference field="14" count="1" selected="0">
            <x v="2"/>
          </reference>
          <reference field="20" count="1">
            <x v="5"/>
          </reference>
        </references>
      </pivotArea>
    </format>
    <format dxfId="57">
      <pivotArea collapsedLevelsAreSubtotals="1" fieldPosition="0">
        <references count="4">
          <reference field="4294967294" count="1" selected="0">
            <x v="3"/>
          </reference>
          <reference field="4" count="1">
            <x v="0"/>
          </reference>
          <reference field="14" count="1" selected="0">
            <x v="2"/>
          </reference>
          <reference field="20" count="1" selected="0">
            <x v="5"/>
          </reference>
        </references>
      </pivotArea>
    </format>
    <format dxfId="56">
      <pivotArea collapsedLevelsAreSubtotals="1" fieldPosition="0">
        <references count="3">
          <reference field="4294967294" count="1" selected="0">
            <x v="3"/>
          </reference>
          <reference field="14" count="1" selected="0">
            <x v="2"/>
          </reference>
          <reference field="20" count="1">
            <x v="8"/>
          </reference>
        </references>
      </pivotArea>
    </format>
    <format dxfId="55">
      <pivotArea collapsedLevelsAreSubtotals="1" fieldPosition="0">
        <references count="4">
          <reference field="4294967294" count="1" selected="0">
            <x v="3"/>
          </reference>
          <reference field="4" count="1">
            <x v="0"/>
          </reference>
          <reference field="14" count="1" selected="0">
            <x v="2"/>
          </reference>
          <reference field="20" count="1" selected="0">
            <x v="8"/>
          </reference>
        </references>
      </pivotArea>
    </format>
    <format dxfId="54">
      <pivotArea collapsedLevelsAreSubtotals="1" fieldPosition="0">
        <references count="2">
          <reference field="4294967294" count="1" selected="0">
            <x v="3"/>
          </reference>
          <reference field="14" count="1">
            <x v="4"/>
          </reference>
        </references>
      </pivotArea>
    </format>
    <format dxfId="53">
      <pivotArea collapsedLevelsAreSubtotals="1" fieldPosition="0">
        <references count="3">
          <reference field="4294967294" count="1" selected="0">
            <x v="3"/>
          </reference>
          <reference field="14" count="1" selected="0">
            <x v="4"/>
          </reference>
          <reference field="20" count="1">
            <x v="0"/>
          </reference>
        </references>
      </pivotArea>
    </format>
    <format dxfId="52">
      <pivotArea collapsedLevelsAreSubtotals="1" fieldPosition="0">
        <references count="4">
          <reference field="4294967294" count="1" selected="0">
            <x v="3"/>
          </reference>
          <reference field="4" count="0"/>
          <reference field="14" count="1" selected="0">
            <x v="4"/>
          </reference>
          <reference field="20" count="1" selected="0">
            <x v="0"/>
          </reference>
        </references>
      </pivotArea>
    </format>
    <format dxfId="51">
      <pivotArea collapsedLevelsAreSubtotals="1" fieldPosition="0">
        <references count="3">
          <reference field="4294967294" count="1" selected="0">
            <x v="3"/>
          </reference>
          <reference field="14" count="1" selected="0">
            <x v="4"/>
          </reference>
          <reference field="20" count="1">
            <x v="1"/>
          </reference>
        </references>
      </pivotArea>
    </format>
    <format dxfId="50">
      <pivotArea collapsedLevelsAreSubtotals="1" fieldPosition="0">
        <references count="4">
          <reference field="4294967294" count="1" selected="0">
            <x v="3"/>
          </reference>
          <reference field="4" count="1">
            <x v="0"/>
          </reference>
          <reference field="14" count="1" selected="0">
            <x v="4"/>
          </reference>
          <reference field="20" count="1" selected="0">
            <x v="1"/>
          </reference>
        </references>
      </pivotArea>
    </format>
    <format dxfId="49">
      <pivotArea collapsedLevelsAreSubtotals="1" fieldPosition="0">
        <references count="3">
          <reference field="4294967294" count="1" selected="0">
            <x v="3"/>
          </reference>
          <reference field="14" count="1" selected="0">
            <x v="4"/>
          </reference>
          <reference field="20" count="1">
            <x v="8"/>
          </reference>
        </references>
      </pivotArea>
    </format>
    <format dxfId="48">
      <pivotArea collapsedLevelsAreSubtotals="1" fieldPosition="0">
        <references count="4">
          <reference field="4294967294" count="1" selected="0">
            <x v="3"/>
          </reference>
          <reference field="4" count="1">
            <x v="0"/>
          </reference>
          <reference field="14" count="1" selected="0">
            <x v="4"/>
          </reference>
          <reference field="20" count="1" selected="0">
            <x v="8"/>
          </reference>
        </references>
      </pivotArea>
    </format>
    <format dxfId="47">
      <pivotArea field="14" grandRow="1" outline="0" collapsedLevelsAreSubtotals="1" axis="axisRow" fieldPosition="0">
        <references count="1">
          <reference field="4294967294" count="1" selected="0">
            <x v="3"/>
          </reference>
        </references>
      </pivotArea>
    </format>
    <format dxfId="46">
      <pivotArea collapsedLevelsAreSubtotals="1" fieldPosition="0">
        <references count="3">
          <reference field="4294967294" count="1" selected="0">
            <x v="3"/>
          </reference>
          <reference field="14" count="1" selected="0">
            <x v="1"/>
          </reference>
          <reference field="20" count="1">
            <x v="1"/>
          </reference>
        </references>
      </pivotArea>
    </format>
    <format dxfId="45">
      <pivotArea collapsedLevelsAreSubtotals="1" fieldPosition="0">
        <references count="4">
          <reference field="4294967294" count="1" selected="0">
            <x v="3"/>
          </reference>
          <reference field="4" count="1">
            <x v="0"/>
          </reference>
          <reference field="14" count="1" selected="0">
            <x v="1"/>
          </reference>
          <reference field="20" count="1" selected="0">
            <x v="1"/>
          </reference>
        </references>
      </pivotArea>
    </format>
    <format dxfId="44">
      <pivotArea collapsedLevelsAreSubtotals="1" fieldPosition="0">
        <references count="2">
          <reference field="4294967294" count="1" selected="0">
            <x v="3"/>
          </reference>
          <reference field="14" count="1">
            <x v="2"/>
          </reference>
        </references>
      </pivotArea>
    </format>
    <format dxfId="43">
      <pivotArea collapsedLevelsAreSubtotals="1" fieldPosition="0">
        <references count="3">
          <reference field="4294967294" count="1" selected="0">
            <x v="3"/>
          </reference>
          <reference field="14" count="1" selected="0">
            <x v="2"/>
          </reference>
          <reference field="20" count="1">
            <x v="0"/>
          </reference>
        </references>
      </pivotArea>
    </format>
    <format dxfId="42">
      <pivotArea collapsedLevelsAreSubtotals="1" fieldPosition="0">
        <references count="4">
          <reference field="4294967294" count="1" selected="0">
            <x v="3"/>
          </reference>
          <reference field="4" count="0"/>
          <reference field="14" count="1" selected="0">
            <x v="2"/>
          </reference>
          <reference field="20" count="1" selected="0">
            <x v="0"/>
          </reference>
        </references>
      </pivotArea>
    </format>
    <format dxfId="41">
      <pivotArea collapsedLevelsAreSubtotals="1" fieldPosition="0">
        <references count="3">
          <reference field="4294967294" count="1" selected="0">
            <x v="3"/>
          </reference>
          <reference field="14" count="1" selected="0">
            <x v="2"/>
          </reference>
          <reference field="20" count="1">
            <x v="1"/>
          </reference>
        </references>
      </pivotArea>
    </format>
    <format dxfId="40">
      <pivotArea collapsedLevelsAreSubtotals="1" fieldPosition="0">
        <references count="4">
          <reference field="4294967294" count="1" selected="0">
            <x v="3"/>
          </reference>
          <reference field="4" count="1">
            <x v="0"/>
          </reference>
          <reference field="14" count="1" selected="0">
            <x v="2"/>
          </reference>
          <reference field="20" count="1" selected="0">
            <x v="1"/>
          </reference>
        </references>
      </pivotArea>
    </format>
    <format dxfId="39">
      <pivotArea collapsedLevelsAreSubtotals="1" fieldPosition="0">
        <references count="3">
          <reference field="4294967294" count="1" selected="0">
            <x v="3"/>
          </reference>
          <reference field="14" count="1" selected="0">
            <x v="2"/>
          </reference>
          <reference field="20" count="1">
            <x v="5"/>
          </reference>
        </references>
      </pivotArea>
    </format>
    <format dxfId="38">
      <pivotArea collapsedLevelsAreSubtotals="1" fieldPosition="0">
        <references count="4">
          <reference field="4294967294" count="1" selected="0">
            <x v="3"/>
          </reference>
          <reference field="4" count="1">
            <x v="0"/>
          </reference>
          <reference field="14" count="1" selected="0">
            <x v="2"/>
          </reference>
          <reference field="20" count="1" selected="0">
            <x v="5"/>
          </reference>
        </references>
      </pivotArea>
    </format>
    <format dxfId="37">
      <pivotArea collapsedLevelsAreSubtotals="1" fieldPosition="0">
        <references count="3">
          <reference field="4294967294" count="1" selected="0">
            <x v="3"/>
          </reference>
          <reference field="14" count="1" selected="0">
            <x v="2"/>
          </reference>
          <reference field="20" count="1">
            <x v="8"/>
          </reference>
        </references>
      </pivotArea>
    </format>
    <format dxfId="36">
      <pivotArea collapsedLevelsAreSubtotals="1" fieldPosition="0">
        <references count="4">
          <reference field="4294967294" count="1" selected="0">
            <x v="3"/>
          </reference>
          <reference field="4" count="1">
            <x v="0"/>
          </reference>
          <reference field="14" count="1" selected="0">
            <x v="2"/>
          </reference>
          <reference field="20" count="1" selected="0">
            <x v="8"/>
          </reference>
        </references>
      </pivotArea>
    </format>
    <format dxfId="35">
      <pivotArea collapsedLevelsAreSubtotals="1" fieldPosition="0">
        <references count="2">
          <reference field="4294967294" count="1" selected="0">
            <x v="3"/>
          </reference>
          <reference field="14" count="1">
            <x v="4"/>
          </reference>
        </references>
      </pivotArea>
    </format>
    <format dxfId="34">
      <pivotArea collapsedLevelsAreSubtotals="1" fieldPosition="0">
        <references count="3">
          <reference field="4294967294" count="1" selected="0">
            <x v="3"/>
          </reference>
          <reference field="14" count="1" selected="0">
            <x v="4"/>
          </reference>
          <reference field="20" count="1">
            <x v="0"/>
          </reference>
        </references>
      </pivotArea>
    </format>
    <format dxfId="33">
      <pivotArea collapsedLevelsAreSubtotals="1" fieldPosition="0">
        <references count="4">
          <reference field="4294967294" count="1" selected="0">
            <x v="3"/>
          </reference>
          <reference field="4" count="0"/>
          <reference field="14" count="1" selected="0">
            <x v="4"/>
          </reference>
          <reference field="20" count="1" selected="0">
            <x v="0"/>
          </reference>
        </references>
      </pivotArea>
    </format>
    <format dxfId="32">
      <pivotArea collapsedLevelsAreSubtotals="1" fieldPosition="0">
        <references count="3">
          <reference field="4294967294" count="1" selected="0">
            <x v="3"/>
          </reference>
          <reference field="14" count="1" selected="0">
            <x v="4"/>
          </reference>
          <reference field="20" count="1">
            <x v="1"/>
          </reference>
        </references>
      </pivotArea>
    </format>
    <format dxfId="31">
      <pivotArea collapsedLevelsAreSubtotals="1" fieldPosition="0">
        <references count="4">
          <reference field="4294967294" count="1" selected="0">
            <x v="3"/>
          </reference>
          <reference field="4" count="1">
            <x v="0"/>
          </reference>
          <reference field="14" count="1" selected="0">
            <x v="4"/>
          </reference>
          <reference field="20" count="1" selected="0">
            <x v="1"/>
          </reference>
        </references>
      </pivotArea>
    </format>
    <format dxfId="30">
      <pivotArea collapsedLevelsAreSubtotals="1" fieldPosition="0">
        <references count="3">
          <reference field="4294967294" count="1" selected="0">
            <x v="3"/>
          </reference>
          <reference field="14" count="1" selected="0">
            <x v="4"/>
          </reference>
          <reference field="20" count="1">
            <x v="8"/>
          </reference>
        </references>
      </pivotArea>
    </format>
    <format dxfId="29">
      <pivotArea collapsedLevelsAreSubtotals="1" fieldPosition="0">
        <references count="4">
          <reference field="4294967294" count="1" selected="0">
            <x v="3"/>
          </reference>
          <reference field="4" count="1">
            <x v="0"/>
          </reference>
          <reference field="14" count="1" selected="0">
            <x v="4"/>
          </reference>
          <reference field="20" count="1" selected="0">
            <x v="8"/>
          </reference>
        </references>
      </pivotArea>
    </format>
    <format dxfId="28">
      <pivotArea field="14" grandRow="1" outline="0" collapsedLevelsAreSubtotals="1" axis="axisRow" fieldPosition="0">
        <references count="1">
          <reference field="4294967294"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I22" firstHeaderRow="0" firstDataRow="1" firstDataCol="1"/>
  <pivotFields count="40">
    <pivotField showAll="0"/>
    <pivotField showAll="0"/>
    <pivotField showAll="0"/>
    <pivotField showAll="0"/>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axis="axisRow" showAll="0">
      <items count="4">
        <item x="0"/>
        <item x="2"/>
        <item x="1"/>
        <item t="default"/>
      </items>
    </pivotField>
    <pivotField showAll="0"/>
    <pivotField showAll="0"/>
    <pivotField showAll="0"/>
    <pivotField showAll="0"/>
    <pivotField showAll="0"/>
    <pivotField axis="axisRow" showAll="0">
      <items count="5">
        <item x="0"/>
        <item x="1"/>
        <item x="2"/>
        <item x="3"/>
        <item t="default"/>
      </items>
    </pivotField>
    <pivotField showAll="0"/>
    <pivotField showAll="0"/>
    <pivotField dataField="1" numFmtId="2" showAll="0"/>
    <pivotField showAll="0"/>
    <pivotField numFmtId="2" showAll="0"/>
    <pivotField numFmtId="2" showAll="0"/>
    <pivotField dataField="1" numFmtId="2" showAll="0"/>
    <pivotField numFmtId="2" showAll="0"/>
    <pivotField numFmtId="2" showAll="0"/>
    <pivotField numFmtId="164" showAll="0"/>
    <pivotField showAll="0"/>
    <pivotField showAll="0"/>
    <pivotField showAll="0"/>
    <pivotField showAll="0"/>
    <pivotField dataField="1" showAll="0">
      <items count="71">
        <item x="62"/>
        <item x="63"/>
        <item x="64"/>
        <item x="17"/>
        <item x="16"/>
        <item x="66"/>
        <item x="12"/>
        <item x="19"/>
        <item x="7"/>
        <item x="25"/>
        <item x="68"/>
        <item x="13"/>
        <item x="60"/>
        <item x="32"/>
        <item x="20"/>
        <item x="9"/>
        <item x="18"/>
        <item x="21"/>
        <item x="5"/>
        <item x="69"/>
        <item x="61"/>
        <item x="8"/>
        <item x="14"/>
        <item x="65"/>
        <item x="40"/>
        <item x="15"/>
        <item x="51"/>
        <item x="27"/>
        <item x="0"/>
        <item x="42"/>
        <item x="36"/>
        <item x="56"/>
        <item x="58"/>
        <item x="29"/>
        <item x="31"/>
        <item x="35"/>
        <item x="43"/>
        <item x="28"/>
        <item x="47"/>
        <item x="10"/>
        <item x="30"/>
        <item x="52"/>
        <item x="54"/>
        <item x="53"/>
        <item x="38"/>
        <item x="55"/>
        <item x="11"/>
        <item x="26"/>
        <item x="67"/>
        <item x="4"/>
        <item x="50"/>
        <item x="24"/>
        <item x="33"/>
        <item x="59"/>
        <item x="37"/>
        <item x="41"/>
        <item x="22"/>
        <item x="34"/>
        <item x="49"/>
        <item x="44"/>
        <item x="39"/>
        <item x="48"/>
        <item x="6"/>
        <item x="23"/>
        <item x="46"/>
        <item x="57"/>
        <item x="3"/>
        <item x="2"/>
        <item x="1"/>
        <item x="45"/>
        <item t="default"/>
      </items>
    </pivotField>
    <pivotField showAll="0"/>
    <pivotField showAll="0"/>
    <pivotField dataField="1" showAll="0">
      <items count="72">
        <item x="63"/>
        <item x="25"/>
        <item x="28"/>
        <item x="67"/>
        <item x="7"/>
        <item x="27"/>
        <item x="65"/>
        <item x="69"/>
        <item x="64"/>
        <item x="0"/>
        <item x="5"/>
        <item x="12"/>
        <item x="19"/>
        <item x="16"/>
        <item x="17"/>
        <item x="40"/>
        <item x="70"/>
        <item x="13"/>
        <item x="32"/>
        <item x="29"/>
        <item x="62"/>
        <item x="9"/>
        <item x="8"/>
        <item x="22"/>
        <item x="14"/>
        <item x="20"/>
        <item x="21"/>
        <item x="42"/>
        <item x="35"/>
        <item x="61"/>
        <item x="43"/>
        <item x="18"/>
        <item x="30"/>
        <item x="26"/>
        <item x="15"/>
        <item x="50"/>
        <item x="54"/>
        <item x="57"/>
        <item x="51"/>
        <item x="68"/>
        <item x="66"/>
        <item x="36"/>
        <item x="59"/>
        <item x="53"/>
        <item x="31"/>
        <item x="38"/>
        <item x="60"/>
        <item x="10"/>
        <item x="11"/>
        <item x="52"/>
        <item x="39"/>
        <item x="55"/>
        <item x="24"/>
        <item x="47"/>
        <item x="23"/>
        <item x="37"/>
        <item x="48"/>
        <item x="4"/>
        <item x="44"/>
        <item x="33"/>
        <item x="41"/>
        <item x="49"/>
        <item x="56"/>
        <item x="34"/>
        <item x="58"/>
        <item x="6"/>
        <item x="1"/>
        <item x="46"/>
        <item x="3"/>
        <item x="2"/>
        <item x="45"/>
        <item t="default"/>
      </items>
    </pivotField>
    <pivotField showAll="0"/>
  </pivotFields>
  <rowFields count="3">
    <field x="14"/>
    <field x="4"/>
    <field x="20"/>
  </rowFields>
  <rowItems count="19">
    <i>
      <x/>
    </i>
    <i r="1">
      <x/>
    </i>
    <i r="2">
      <x/>
    </i>
    <i r="2">
      <x v="1"/>
    </i>
    <i r="2">
      <x v="3"/>
    </i>
    <i r="1">
      <x v="1"/>
    </i>
    <i r="2">
      <x/>
    </i>
    <i>
      <x v="1"/>
    </i>
    <i r="1">
      <x/>
    </i>
    <i r="2">
      <x v="2"/>
    </i>
    <i>
      <x v="2"/>
    </i>
    <i r="1">
      <x/>
    </i>
    <i r="2">
      <x/>
    </i>
    <i r="2">
      <x v="1"/>
    </i>
    <i r="2">
      <x v="2"/>
    </i>
    <i r="2">
      <x v="3"/>
    </i>
    <i r="1">
      <x v="1"/>
    </i>
    <i r="2">
      <x/>
    </i>
    <i t="grand">
      <x/>
    </i>
  </rowItems>
  <colFields count="1">
    <field x="-2"/>
  </colFields>
  <colItems count="8">
    <i>
      <x/>
    </i>
    <i i="1">
      <x v="1"/>
    </i>
    <i i="2">
      <x v="2"/>
    </i>
    <i i="3">
      <x v="3"/>
    </i>
    <i i="4">
      <x v="4"/>
    </i>
    <i i="5">
      <x v="5"/>
    </i>
    <i i="6">
      <x v="6"/>
    </i>
    <i i="7">
      <x v="7"/>
    </i>
  </colItems>
  <dataFields count="8">
    <dataField name="Average of δ18O range (‰)" fld="27" subtotal="average" baseField="14" baseItem="0"/>
    <dataField name="StdDev of δ18O range (‰)" fld="27" subtotal="stdDev" baseField="4" baseItem="0"/>
    <dataField name="Average of δ18O median (‰)" fld="23" subtotal="average" baseField="14" baseItem="0"/>
    <dataField name="Average of d18O med-baseline" fld="35" subtotal="average" baseField="14" baseItem="0"/>
    <dataField name="StdDev of d18O med-baseline2" fld="35" subtotal="stdDev" baseField="20" baseItem="0"/>
    <dataField name="Count of d18O med-baseline" fld="35" subtotal="count" baseField="0" baseItem="0" numFmtId="1"/>
    <dataField name="Average of d18Omin-baseline" fld="38" subtotal="average" baseField="14" baseItem="0"/>
    <dataField name="Count of δ18O range (‰)" fld="27" subtotal="count" baseField="20" baseItem="1" numFmtId="1"/>
  </dataFields>
  <formats count="24">
    <format dxfId="27">
      <pivotArea outline="0" collapsedLevelsAreSubtotals="1" fieldPosition="0"/>
    </format>
    <format dxfId="26">
      <pivotArea dataOnly="0" labelOnly="1" outline="0" fieldPosition="0">
        <references count="1">
          <reference field="4294967294" count="4">
            <x v="0"/>
            <x v="2"/>
            <x v="3"/>
            <x v="6"/>
          </reference>
        </references>
      </pivotArea>
    </format>
    <format dxfId="25">
      <pivotArea field="14" type="button" dataOnly="0" labelOnly="1" outline="0" axis="axisRow" fieldPosition="0"/>
    </format>
    <format dxfId="24">
      <pivotArea dataOnly="0" labelOnly="1" outline="0" fieldPosition="0">
        <references count="1">
          <reference field="4294967294" count="4">
            <x v="0"/>
            <x v="2"/>
            <x v="3"/>
            <x v="6"/>
          </reference>
        </references>
      </pivotArea>
    </format>
    <format dxfId="23">
      <pivotArea dataOnly="0" labelOnly="1" outline="0" fieldPosition="0">
        <references count="1">
          <reference field="4294967294" count="4">
            <x v="0"/>
            <x v="2"/>
            <x v="3"/>
            <x v="6"/>
          </reference>
        </references>
      </pivotArea>
    </format>
    <format dxfId="22">
      <pivotArea dataOnly="0" labelOnly="1" outline="0" fieldPosition="0">
        <references count="1">
          <reference field="4294967294" count="1">
            <x v="5"/>
          </reference>
        </references>
      </pivotArea>
    </format>
    <format dxfId="21">
      <pivotArea outline="0" collapsedLevelsAreSubtotals="1" fieldPosition="0">
        <references count="1">
          <reference field="4294967294" count="1" selected="0">
            <x v="5"/>
          </reference>
        </references>
      </pivotArea>
    </format>
    <format dxfId="20">
      <pivotArea outline="0" collapsedLevelsAreSubtotals="1" fieldPosition="0">
        <references count="1">
          <reference field="4294967294" count="1" selected="0">
            <x v="5"/>
          </reference>
        </references>
      </pivotArea>
    </format>
    <format dxfId="19">
      <pivotArea collapsedLevelsAreSubtotals="1" fieldPosition="0">
        <references count="3">
          <reference field="4" count="1" selected="0">
            <x v="0"/>
          </reference>
          <reference field="14" count="1" selected="0">
            <x v="0"/>
          </reference>
          <reference field="20" count="1">
            <x v="1"/>
          </reference>
        </references>
      </pivotArea>
    </format>
    <format dxfId="18">
      <pivotArea dataOnly="0" labelOnly="1" fieldPosition="0">
        <references count="3">
          <reference field="4" count="1" selected="0">
            <x v="0"/>
          </reference>
          <reference field="14" count="1" selected="0">
            <x v="0"/>
          </reference>
          <reference field="20" count="1">
            <x v="1"/>
          </reference>
        </references>
      </pivotArea>
    </format>
    <format dxfId="17">
      <pivotArea collapsedLevelsAreSubtotals="1" fieldPosition="0">
        <references count="3">
          <reference field="4" count="1" selected="0">
            <x v="0"/>
          </reference>
          <reference field="14" count="1" selected="0">
            <x v="2"/>
          </reference>
          <reference field="20" count="1">
            <x v="1"/>
          </reference>
        </references>
      </pivotArea>
    </format>
    <format dxfId="16">
      <pivotArea dataOnly="0" labelOnly="1" fieldPosition="0">
        <references count="3">
          <reference field="4" count="1" selected="0">
            <x v="0"/>
          </reference>
          <reference field="14" count="1" selected="0">
            <x v="2"/>
          </reference>
          <reference field="20" count="1">
            <x v="1"/>
          </reference>
        </references>
      </pivotArea>
    </format>
    <format dxfId="15">
      <pivotArea outline="0" collapsedLevelsAreSubtotals="1" fieldPosition="0">
        <references count="1">
          <reference field="4294967294" count="1" selected="0">
            <x v="7"/>
          </reference>
        </references>
      </pivotArea>
    </format>
    <format dxfId="14">
      <pivotArea outline="0" collapsedLevelsAreSubtotals="1" fieldPosition="0">
        <references count="1">
          <reference field="4294967294" count="1" selected="0">
            <x v="7"/>
          </reference>
        </references>
      </pivotArea>
    </format>
    <format dxfId="13">
      <pivotArea dataOnly="0" labelOnly="1" outline="0" fieldPosition="0">
        <references count="1">
          <reference field="4294967294" count="1">
            <x v="7"/>
          </reference>
        </references>
      </pivotArea>
    </format>
    <format dxfId="12">
      <pivotArea dataOnly="0" labelOnly="1" outline="0" fieldPosition="0">
        <references count="1">
          <reference field="4294967294" count="1">
            <x v="7"/>
          </reference>
        </references>
      </pivotArea>
    </format>
    <format dxfId="11">
      <pivotArea dataOnly="0" labelOnly="1" outline="0" fieldPosition="0">
        <references count="1">
          <reference field="4294967294" count="1">
            <x v="1"/>
          </reference>
        </references>
      </pivotArea>
    </format>
    <format dxfId="10">
      <pivotArea outline="0" collapsedLevelsAreSubtotals="1" fieldPosition="0">
        <references count="1">
          <reference field="4294967294" count="1" selected="0">
            <x v="3"/>
          </reference>
        </references>
      </pivotArea>
    </format>
    <format dxfId="9">
      <pivotArea dataOnly="0" labelOnly="1" outline="0" fieldPosition="0">
        <references count="1">
          <reference field="4294967294" count="1">
            <x v="3"/>
          </reference>
        </references>
      </pivotArea>
    </format>
    <format dxfId="8">
      <pivotArea dataOnly="0" labelOnly="1" outline="0" fieldPosition="0">
        <references count="1">
          <reference field="4294967294" count="1">
            <x v="4"/>
          </reference>
        </references>
      </pivotArea>
    </format>
    <format dxfId="7">
      <pivotArea outline="0" collapsedLevelsAreSubtotals="1" fieldPosition="0">
        <references count="1">
          <reference field="4294967294" count="1" selected="0">
            <x v="4"/>
          </reference>
        </references>
      </pivotArea>
    </format>
    <format dxfId="6">
      <pivotArea dataOnly="0" labelOnly="1" outline="0" fieldPosition="0">
        <references count="1">
          <reference field="4294967294" count="1">
            <x v="4"/>
          </reference>
        </references>
      </pivotArea>
    </format>
    <format dxfId="5">
      <pivotArea outline="0" collapsedLevelsAreSubtotals="1" fieldPosition="0">
        <references count="1">
          <reference field="4294967294" count="1" selected="0">
            <x v="5"/>
          </reference>
        </references>
      </pivotArea>
    </format>
    <format dxfId="4">
      <pivotArea dataOnly="0" labelOnly="1" outline="0" fieldPosition="0">
        <references count="1">
          <reference field="4294967294"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aleo_depth_category__m" sourceName="Paleo-depth category (m)">
  <pivotTables>
    <pivotTable tabId="2" name="PivotTable2"/>
  </pivotTables>
  <data>
    <tabular pivotCacheId="1">
      <items count="11">
        <i x="0" s="1"/>
        <i x="2" s="1"/>
        <i x="3" s="1"/>
        <i x="1" s="1"/>
        <i x="7" s="1" nd="1"/>
        <i x="9" s="1" nd="1"/>
        <i x="10" s="1" nd="1"/>
        <i x="6" s="1" nd="1"/>
        <i x="8" s="1" nd="1"/>
        <i x="4" s="1" nd="1"/>
        <i x="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aleo-depth category (m)" cache="Slicer_Paleo_depth_category__m" caption="Paleo-depth category (m)"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2"/>
  <sheetViews>
    <sheetView workbookViewId="0">
      <selection activeCell="G54" sqref="G54"/>
    </sheetView>
  </sheetViews>
  <sheetFormatPr defaultColWidth="9.140625" defaultRowHeight="12" x14ac:dyDescent="0.2"/>
  <cols>
    <col min="1" max="2" width="9.7109375" style="36" customWidth="1"/>
    <col min="3" max="3" width="6.140625" style="37" customWidth="1"/>
    <col min="4" max="4" width="10.42578125" style="36" customWidth="1"/>
    <col min="5" max="6" width="9.140625" style="33"/>
    <col min="7" max="7" width="16.7109375" style="33" customWidth="1"/>
    <col min="8" max="8" width="9.140625" style="33"/>
    <col min="9" max="9" width="16.42578125" style="33" customWidth="1"/>
    <col min="10" max="10" width="9.140625" style="33"/>
    <col min="11" max="11" width="14.42578125" style="33" customWidth="1"/>
    <col min="12" max="16384" width="9.140625" style="33"/>
  </cols>
  <sheetData>
    <row r="1" spans="1:13" s="25" customFormat="1" ht="18.75" x14ac:dyDescent="0.3">
      <c r="A1" s="22" t="s">
        <v>236</v>
      </c>
      <c r="B1" s="23"/>
      <c r="C1" s="24"/>
      <c r="D1" s="23"/>
    </row>
    <row r="2" spans="1:13" s="28" customFormat="1" ht="36" x14ac:dyDescent="0.2">
      <c r="A2" s="26" t="s">
        <v>237</v>
      </c>
      <c r="B2" s="26" t="s">
        <v>238</v>
      </c>
      <c r="C2" s="27" t="s">
        <v>237</v>
      </c>
      <c r="D2" s="26" t="s">
        <v>239</v>
      </c>
      <c r="F2" s="29" t="s">
        <v>240</v>
      </c>
      <c r="G2" s="29" t="s">
        <v>241</v>
      </c>
      <c r="H2" s="30" t="s">
        <v>242</v>
      </c>
      <c r="I2" s="29" t="s">
        <v>243</v>
      </c>
    </row>
    <row r="3" spans="1:13" x14ac:dyDescent="0.2">
      <c r="A3" s="31">
        <v>51</v>
      </c>
      <c r="B3" s="31" t="s">
        <v>244</v>
      </c>
      <c r="C3" s="32">
        <v>0</v>
      </c>
      <c r="D3" s="31" t="str">
        <f>IF(ISBLANK(C3),"???",IF(C3&lt;cat!$A$3,cat!$B$3,IF(C3&lt;cat!$A$4,cat!$B$4,IF(C3&lt;cat!$A$5,cat!$B$5,IF(C3&gt;cat!$A$6,cat!$B$6)))))</f>
        <v>000-050 m</v>
      </c>
      <c r="F3" s="34">
        <v>0</v>
      </c>
      <c r="G3" s="35" t="s">
        <v>245</v>
      </c>
      <c r="H3" s="34"/>
      <c r="I3" s="35" t="str">
        <f>IF(ISBLANK(H3),"???", IF(H3=cat!$F$3,cat!$G$3,IF(H3&lt;=cat!$F$4,cat!$G$4,IF(H3&lt;=cat!$F$5,cat!$G$5,IF(H3&lt;=cat!$F$6,cat!$G$6,IF(H3&lt;=cat!$F$7,cat!$G$7,IF(H3&gt;cat!$F$7,cat!$G$8)))))))</f>
        <v>???</v>
      </c>
      <c r="J3" s="34">
        <v>0</v>
      </c>
      <c r="K3" s="35" t="s">
        <v>245</v>
      </c>
      <c r="L3" s="34">
        <v>0</v>
      </c>
      <c r="M3" s="35" t="s">
        <v>245</v>
      </c>
    </row>
    <row r="4" spans="1:13" x14ac:dyDescent="0.2">
      <c r="A4" s="31">
        <v>101</v>
      </c>
      <c r="B4" s="31" t="s">
        <v>246</v>
      </c>
      <c r="C4" s="32">
        <v>50</v>
      </c>
      <c r="D4" s="31" t="str">
        <f>IF(C4=$A$8,$B$8,IF(C4&lt;cat!$A$3,cat!$B$3,IF(C4&lt;cat!$A$4,cat!$B$4,IF(C4&lt;cat!$A$5,cat!$B$5,IF(C4&gt;cat!$A$6,cat!$B$6)))))</f>
        <v>000-050 m</v>
      </c>
      <c r="F4" s="34">
        <v>1.0999999999999999E-2</v>
      </c>
      <c r="G4" s="35" t="s">
        <v>247</v>
      </c>
      <c r="H4" s="34">
        <v>5.0000000000000001E-3</v>
      </c>
      <c r="I4" s="35" t="str">
        <f>IF(H4=cat!$F$3,cat!$G$3,IF(H4&lt;=cat!$F$4,cat!$G$4,IF(H4&lt;=cat!$F$5,cat!$G$5,IF(H4&lt;=cat!$F$6,cat!$G$6,IF(H4&lt;=cat!$F$7,cat!$G$7,IF(H4&gt;cat!$F$7,cat!$G$8))))))</f>
        <v>Holocene (&lt;11 kyr)</v>
      </c>
      <c r="J4" s="34">
        <v>2.5</v>
      </c>
      <c r="K4" s="35" t="s">
        <v>272</v>
      </c>
      <c r="L4" s="34">
        <v>3</v>
      </c>
      <c r="M4" s="35" t="s">
        <v>273</v>
      </c>
    </row>
    <row r="5" spans="1:13" x14ac:dyDescent="0.2">
      <c r="A5" s="31">
        <v>151</v>
      </c>
      <c r="B5" s="31" t="s">
        <v>248</v>
      </c>
      <c r="C5" s="32">
        <v>75</v>
      </c>
      <c r="D5" s="31" t="str">
        <f>IF(C5=$A$8,$B$8,IF(C5&lt;cat!$A$3,cat!$B$3,IF(C5&lt;cat!$A$4,cat!$B$4,IF(C5&lt;cat!$A$5,cat!$B$5,IF(C5&gt;cat!$A$6,cat!$B$6)))))</f>
        <v>051-100 m</v>
      </c>
      <c r="F5" s="34">
        <v>1.5</v>
      </c>
      <c r="G5" s="35" t="s">
        <v>249</v>
      </c>
      <c r="H5" s="34">
        <v>1</v>
      </c>
      <c r="I5" s="35" t="str">
        <f>IF(H5=cat!$F$3,cat!$G$3,IF(H5&lt;=cat!$F$4,cat!$G$4,IF(H5&lt;=cat!$F$5,cat!$G$5,IF(H5&lt;=cat!$F$6,cat!$G$6,IF(H5&lt;=cat!$F$7,cat!$G$7,IF(H5&gt;cat!$F$7,cat!$G$8))))))</f>
        <v>1.5 to 0.011 Ma</v>
      </c>
      <c r="J5" s="34">
        <v>4.25</v>
      </c>
      <c r="K5" s="35" t="s">
        <v>252</v>
      </c>
      <c r="L5" s="34">
        <v>4.25</v>
      </c>
      <c r="M5" s="35" t="s">
        <v>252</v>
      </c>
    </row>
    <row r="6" spans="1:13" x14ac:dyDescent="0.2">
      <c r="A6" s="31">
        <v>150</v>
      </c>
      <c r="B6" s="31" t="s">
        <v>250</v>
      </c>
      <c r="C6" s="32">
        <v>200</v>
      </c>
      <c r="D6" s="31" t="str">
        <f>IF(C6=$A$8,$B$8,IF(C6&lt;cat!$A$3,cat!$B$3,IF(C6&lt;cat!$A$4,cat!$B$4,IF(C6&lt;cat!$A$5,cat!$B$5,IF(C6&gt;cat!$A$6,cat!$B$6)))))</f>
        <v>150+ m</v>
      </c>
      <c r="F6" s="34">
        <v>2.5</v>
      </c>
      <c r="G6" s="35" t="s">
        <v>251</v>
      </c>
      <c r="H6" s="34">
        <v>2</v>
      </c>
      <c r="I6" s="35" t="str">
        <f>IF(H6=cat!$F$3,cat!$G$3,IF(H6&lt;=cat!$F$4,cat!$G$4,IF(H6&lt;=cat!$F$5,cat!$G$5,IF(H6&lt;=cat!$F$6,cat!$G$6,IF(H6&lt;=cat!$F$7,cat!$G$7,IF(H6&gt;cat!$F$7,cat!$G$8))))))</f>
        <v>2.5-1.5 Ma</v>
      </c>
      <c r="J6" s="34"/>
      <c r="K6" s="35" t="s">
        <v>254</v>
      </c>
      <c r="L6" s="34" t="s">
        <v>279</v>
      </c>
      <c r="M6" s="35" t="s">
        <v>254</v>
      </c>
    </row>
    <row r="7" spans="1:13" x14ac:dyDescent="0.2">
      <c r="F7" s="34">
        <v>4.25</v>
      </c>
      <c r="G7" s="35" t="s">
        <v>252</v>
      </c>
      <c r="H7" s="34">
        <v>3</v>
      </c>
      <c r="I7" s="35" t="str">
        <f>IF(H7=cat!$F$3,cat!$G$3,IF(H7&lt;=cat!$F$4,cat!$G$4,IF(H7&lt;=cat!$F$5,cat!$G$5,IF(H7&lt;=cat!$F$6,cat!$G$6,IF(H7&lt;=cat!$F$7,cat!$G$7,IF(H7&gt;cat!$F$7,cat!$G$8))))))</f>
        <v>4.25-2.5 Ma</v>
      </c>
    </row>
    <row r="8" spans="1:13" x14ac:dyDescent="0.2">
      <c r="A8" s="38" t="s">
        <v>253</v>
      </c>
      <c r="F8" s="34"/>
      <c r="G8" s="35" t="s">
        <v>254</v>
      </c>
      <c r="H8" s="34">
        <v>4</v>
      </c>
      <c r="I8" s="35" t="str">
        <f>IF(H8=cat!$F$3,cat!$G$3,IF(H8&lt;=cat!$F$4,cat!$G$4,IF(H8&lt;=cat!$F$5,cat!$G$5,IF(H8&lt;=cat!$F$6,cat!$G$6,IF(H8&lt;=cat!$F$7,cat!$G$7,IF(H8&gt;cat!$F$7,cat!$G$8))))))</f>
        <v>4.25-2.5 Ma</v>
      </c>
    </row>
    <row r="9" spans="1:13" x14ac:dyDescent="0.2">
      <c r="B9" s="39" t="s">
        <v>255</v>
      </c>
      <c r="F9" s="34"/>
      <c r="G9" s="34"/>
      <c r="H9" s="34">
        <v>5</v>
      </c>
      <c r="I9" s="35" t="str">
        <f>IF(H9=cat!$F$3,cat!$G$3,IF(H9&lt;=cat!$F$4,cat!$G$4,IF(H9&lt;=cat!$F$5,cat!$G$5,IF(H9&lt;=cat!$F$6,cat!$G$6,IF(H9&lt;=cat!$F$7,cat!$G$7,IF(H9&gt;cat!$F$7,cat!$G$8))))))</f>
        <v>4.25+ Ma</v>
      </c>
    </row>
    <row r="10" spans="1:13" x14ac:dyDescent="0.2">
      <c r="B10" s="40" t="s">
        <v>256</v>
      </c>
      <c r="F10" s="34"/>
      <c r="G10" s="34"/>
      <c r="H10" s="34">
        <v>6</v>
      </c>
      <c r="I10" s="35" t="str">
        <f>IF(H10=cat!$F$3,cat!$G$3,IF(H10&lt;=cat!$F$4,cat!$G$4,IF(H10&lt;=cat!$F$5,cat!$G$5,IF(H10&lt;=cat!$F$6,cat!$G$6,IF(H10&lt;=cat!$F$7,cat!$G$7,IF(H10&gt;cat!$F$7,cat!$G$8))))))</f>
        <v>4.25+ Ma</v>
      </c>
    </row>
    <row r="11" spans="1:13" x14ac:dyDescent="0.2">
      <c r="B11" s="41" t="s">
        <v>257</v>
      </c>
    </row>
    <row r="12" spans="1:13" x14ac:dyDescent="0.2">
      <c r="B12" s="42" t="s">
        <v>258</v>
      </c>
    </row>
    <row r="13" spans="1:13" ht="22.5" x14ac:dyDescent="0.2">
      <c r="B13" s="43" t="s">
        <v>259</v>
      </c>
    </row>
    <row r="14" spans="1:13" x14ac:dyDescent="0.2">
      <c r="B14" s="44" t="s">
        <v>257</v>
      </c>
    </row>
    <row r="15" spans="1:13" x14ac:dyDescent="0.2">
      <c r="B15" s="45" t="s">
        <v>258</v>
      </c>
    </row>
    <row r="16" spans="1:13" x14ac:dyDescent="0.2">
      <c r="B16" s="46" t="s">
        <v>260</v>
      </c>
    </row>
    <row r="17" spans="2:2" x14ac:dyDescent="0.2">
      <c r="B17" s="47" t="s">
        <v>261</v>
      </c>
    </row>
    <row r="18" spans="2:2" x14ac:dyDescent="0.2">
      <c r="B18" s="43" t="s">
        <v>262</v>
      </c>
    </row>
    <row r="19" spans="2:2" x14ac:dyDescent="0.2">
      <c r="B19" s="48" t="s">
        <v>257</v>
      </c>
    </row>
    <row r="20" spans="2:2" x14ac:dyDescent="0.2">
      <c r="B20" s="49" t="s">
        <v>258</v>
      </c>
    </row>
    <row r="21" spans="2:2" x14ac:dyDescent="0.2">
      <c r="B21" s="50" t="s">
        <v>260</v>
      </c>
    </row>
    <row r="22" spans="2:2" x14ac:dyDescent="0.2">
      <c r="B22" s="51" t="s">
        <v>261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0"/>
  <sheetViews>
    <sheetView workbookViewId="0">
      <selection activeCell="F12" sqref="F12"/>
    </sheetView>
  </sheetViews>
  <sheetFormatPr defaultRowHeight="15" x14ac:dyDescent="0.25"/>
  <cols>
    <col min="1" max="1" width="13" customWidth="1"/>
    <col min="2" max="2" width="15.7109375" style="58" customWidth="1"/>
    <col min="3" max="3" width="13.7109375" style="58" customWidth="1"/>
    <col min="4" max="4" width="11.42578125" style="58" customWidth="1"/>
    <col min="5" max="5" width="11.42578125" customWidth="1"/>
    <col min="6" max="6" width="11" customWidth="1"/>
    <col min="7" max="7" width="10.5703125" customWidth="1"/>
  </cols>
  <sheetData>
    <row r="3" spans="1:7" s="55" customFormat="1" ht="45" x14ac:dyDescent="0.25">
      <c r="A3" s="54" t="s">
        <v>231</v>
      </c>
      <c r="B3" s="56" t="s">
        <v>267</v>
      </c>
      <c r="C3" s="58" t="s">
        <v>278</v>
      </c>
      <c r="D3" s="58" t="s">
        <v>277</v>
      </c>
      <c r="E3" s="58" t="s">
        <v>276</v>
      </c>
      <c r="F3" s="56" t="s">
        <v>266</v>
      </c>
      <c r="G3" s="56" t="s">
        <v>265</v>
      </c>
    </row>
    <row r="4" spans="1:7" x14ac:dyDescent="0.25">
      <c r="A4" s="20" t="s">
        <v>254</v>
      </c>
      <c r="B4" s="59"/>
      <c r="C4" s="59"/>
      <c r="D4" s="59"/>
      <c r="E4" s="59"/>
      <c r="F4" s="59"/>
      <c r="G4" s="59"/>
    </row>
    <row r="5" spans="1:7" x14ac:dyDescent="0.25">
      <c r="A5" s="52" t="s">
        <v>110</v>
      </c>
      <c r="B5" s="59">
        <v>7.0000000000000007E-2</v>
      </c>
      <c r="C5" s="63">
        <v>1</v>
      </c>
      <c r="D5" s="59">
        <v>7.0000000000000007E-2</v>
      </c>
      <c r="E5" s="63">
        <v>1</v>
      </c>
      <c r="F5" s="59">
        <v>0.56000000000000005</v>
      </c>
      <c r="G5" s="59">
        <v>0.6</v>
      </c>
    </row>
    <row r="6" spans="1:7" x14ac:dyDescent="0.25">
      <c r="A6" s="53" t="s">
        <v>233</v>
      </c>
      <c r="B6" s="59">
        <v>7.0000000000000007E-2</v>
      </c>
      <c r="C6" s="63">
        <v>1</v>
      </c>
      <c r="D6" s="59">
        <v>7.0000000000000007E-2</v>
      </c>
      <c r="E6" s="63">
        <v>1</v>
      </c>
      <c r="F6" s="59">
        <v>0.56000000000000005</v>
      </c>
      <c r="G6" s="59">
        <v>0.6</v>
      </c>
    </row>
    <row r="7" spans="1:7" x14ac:dyDescent="0.25">
      <c r="A7" s="20" t="s">
        <v>252</v>
      </c>
      <c r="B7" s="59"/>
      <c r="C7" s="63"/>
      <c r="D7" s="59"/>
      <c r="E7" s="63"/>
      <c r="F7" s="59"/>
      <c r="G7" s="59"/>
    </row>
    <row r="8" spans="1:7" x14ac:dyDescent="0.25">
      <c r="A8" s="52" t="s">
        <v>43</v>
      </c>
      <c r="B8" s="59">
        <v>-0.891616787580639</v>
      </c>
      <c r="C8" s="63">
        <v>27</v>
      </c>
      <c r="D8" s="59">
        <v>-0.891616787580639</v>
      </c>
      <c r="E8" s="63">
        <v>27</v>
      </c>
      <c r="F8" s="59">
        <v>1.0780408027608153</v>
      </c>
      <c r="G8" s="59">
        <v>0.20980900222246909</v>
      </c>
    </row>
    <row r="9" spans="1:7" x14ac:dyDescent="0.25">
      <c r="A9" s="53" t="s">
        <v>233</v>
      </c>
      <c r="B9" s="59">
        <v>-0.92054613058709012</v>
      </c>
      <c r="C9" s="63">
        <v>25</v>
      </c>
      <c r="D9" s="59">
        <v>-0.92054613058709012</v>
      </c>
      <c r="E9" s="63">
        <v>25</v>
      </c>
      <c r="F9" s="59">
        <v>1.0242840669816806</v>
      </c>
      <c r="G9" s="59">
        <v>0.22419372240026661</v>
      </c>
    </row>
    <row r="10" spans="1:7" x14ac:dyDescent="0.25">
      <c r="A10" s="60" t="s">
        <v>235</v>
      </c>
      <c r="B10" s="61">
        <v>-0.53</v>
      </c>
      <c r="C10" s="64">
        <v>2</v>
      </c>
      <c r="D10" s="61">
        <v>-0.53</v>
      </c>
      <c r="E10" s="64">
        <v>2</v>
      </c>
      <c r="F10" s="61">
        <v>1.75</v>
      </c>
      <c r="G10" s="61">
        <v>0.03</v>
      </c>
    </row>
    <row r="11" spans="1:7" x14ac:dyDescent="0.25">
      <c r="A11" s="52" t="s">
        <v>110</v>
      </c>
      <c r="B11" s="59">
        <v>0.3352401253680754</v>
      </c>
      <c r="C11" s="63">
        <v>8</v>
      </c>
      <c r="D11" s="59">
        <v>0.3352401253680754</v>
      </c>
      <c r="E11" s="63">
        <v>8</v>
      </c>
      <c r="F11" s="59">
        <v>1.0093385646336688</v>
      </c>
      <c r="G11" s="59">
        <v>0.10386444929529287</v>
      </c>
    </row>
    <row r="12" spans="1:7" x14ac:dyDescent="0.25">
      <c r="A12" s="53" t="s">
        <v>233</v>
      </c>
      <c r="B12" s="59">
        <v>0.3352401253680754</v>
      </c>
      <c r="C12" s="63">
        <v>8</v>
      </c>
      <c r="D12" s="59">
        <v>0.3352401253680754</v>
      </c>
      <c r="E12" s="63">
        <v>8</v>
      </c>
      <c r="F12" s="59">
        <v>1.0093385646336688</v>
      </c>
      <c r="G12" s="59">
        <v>0.10386444929529287</v>
      </c>
    </row>
    <row r="13" spans="1:7" x14ac:dyDescent="0.25">
      <c r="A13" s="52" t="s">
        <v>147</v>
      </c>
      <c r="B13" s="59">
        <v>1.2421866437600002</v>
      </c>
      <c r="C13" s="63">
        <v>3</v>
      </c>
      <c r="D13" s="59">
        <v>1.2421866437600002</v>
      </c>
      <c r="E13" s="63">
        <v>3</v>
      </c>
      <c r="F13" s="59">
        <v>0.66393378406169068</v>
      </c>
      <c r="G13" s="59">
        <v>0.29842687274286134</v>
      </c>
    </row>
    <row r="14" spans="1:7" x14ac:dyDescent="0.25">
      <c r="A14" s="53" t="s">
        <v>233</v>
      </c>
      <c r="B14" s="59">
        <v>1.2421866437600002</v>
      </c>
      <c r="C14" s="63">
        <v>3</v>
      </c>
      <c r="D14" s="59">
        <v>1.2421866437600002</v>
      </c>
      <c r="E14" s="63">
        <v>3</v>
      </c>
      <c r="F14" s="59">
        <v>0.66393378406169068</v>
      </c>
      <c r="G14" s="59">
        <v>0.29842687274286134</v>
      </c>
    </row>
    <row r="15" spans="1:7" x14ac:dyDescent="0.25">
      <c r="A15" s="52" t="s">
        <v>20</v>
      </c>
      <c r="B15" s="59">
        <v>-0.61120022080423986</v>
      </c>
      <c r="C15" s="63">
        <v>14</v>
      </c>
      <c r="D15" s="59">
        <v>-0.7330954533417342</v>
      </c>
      <c r="E15" s="63">
        <v>13</v>
      </c>
      <c r="F15" s="59">
        <v>1.0556978087686482</v>
      </c>
      <c r="G15" s="59">
        <v>0.13147283856309436</v>
      </c>
    </row>
    <row r="16" spans="1:7" x14ac:dyDescent="0.25">
      <c r="A16" s="53" t="s">
        <v>233</v>
      </c>
      <c r="B16" s="59">
        <v>-0.61120022080423986</v>
      </c>
      <c r="C16" s="63">
        <v>14</v>
      </c>
      <c r="D16" s="59">
        <v>-0.7330954533417342</v>
      </c>
      <c r="E16" s="63">
        <v>13</v>
      </c>
      <c r="F16" s="59">
        <v>1.0556978087686482</v>
      </c>
      <c r="G16" s="59">
        <v>0.13147283856309436</v>
      </c>
    </row>
    <row r="17" spans="1:7" x14ac:dyDescent="0.25">
      <c r="A17" s="20" t="s">
        <v>272</v>
      </c>
      <c r="B17" s="57"/>
      <c r="C17" s="63"/>
      <c r="D17" s="57"/>
      <c r="E17" s="63"/>
      <c r="F17" s="57"/>
      <c r="G17" s="57"/>
    </row>
    <row r="18" spans="1:7" x14ac:dyDescent="0.25">
      <c r="A18" s="52" t="s">
        <v>43</v>
      </c>
      <c r="B18" s="59">
        <v>0.35922179479757627</v>
      </c>
      <c r="C18" s="63">
        <v>9</v>
      </c>
      <c r="D18" s="59">
        <v>-7.7249999999999985E-2</v>
      </c>
      <c r="E18" s="63">
        <v>4</v>
      </c>
      <c r="F18" s="59">
        <v>1.1418775840367472</v>
      </c>
      <c r="G18" s="59">
        <v>0.15760870755566195</v>
      </c>
    </row>
    <row r="19" spans="1:7" x14ac:dyDescent="0.25">
      <c r="A19" s="53" t="s">
        <v>233</v>
      </c>
      <c r="B19" s="59">
        <v>0.39342802188259807</v>
      </c>
      <c r="C19" s="63">
        <v>7</v>
      </c>
      <c r="D19" s="59">
        <v>-0.39400000000000002</v>
      </c>
      <c r="E19" s="63">
        <v>2</v>
      </c>
      <c r="F19" s="59">
        <v>0.92884260804724639</v>
      </c>
      <c r="G19" s="59">
        <v>0.16475794748311307</v>
      </c>
    </row>
    <row r="20" spans="1:7" x14ac:dyDescent="0.25">
      <c r="A20" s="60" t="s">
        <v>235</v>
      </c>
      <c r="B20" s="61">
        <v>0.23950000000000005</v>
      </c>
      <c r="C20" s="64">
        <v>2</v>
      </c>
      <c r="D20" s="61">
        <v>0.23950000000000005</v>
      </c>
      <c r="E20" s="64">
        <v>2</v>
      </c>
      <c r="F20" s="61">
        <v>1.8875</v>
      </c>
      <c r="G20" s="61">
        <v>0.13258636780958311</v>
      </c>
    </row>
    <row r="21" spans="1:7" x14ac:dyDescent="0.25">
      <c r="A21" s="52" t="s">
        <v>110</v>
      </c>
      <c r="B21" s="59">
        <v>0.23488430486256939</v>
      </c>
      <c r="C21" s="63">
        <v>3</v>
      </c>
      <c r="D21" s="59">
        <v>0.23488430486256939</v>
      </c>
      <c r="E21" s="63">
        <v>3</v>
      </c>
      <c r="F21" s="59">
        <v>1.0700460066636339</v>
      </c>
      <c r="G21" s="59">
        <v>0.18479873870421773</v>
      </c>
    </row>
    <row r="22" spans="1:7" x14ac:dyDescent="0.25">
      <c r="A22" s="53" t="s">
        <v>233</v>
      </c>
      <c r="B22" s="59">
        <v>0.23488430486256939</v>
      </c>
      <c r="C22" s="63">
        <v>3</v>
      </c>
      <c r="D22" s="59">
        <v>0.23488430486256939</v>
      </c>
      <c r="E22" s="63">
        <v>3</v>
      </c>
      <c r="F22" s="59">
        <v>1.0700460066636339</v>
      </c>
      <c r="G22" s="59">
        <v>0.18479873870421773</v>
      </c>
    </row>
    <row r="23" spans="1:7" x14ac:dyDescent="0.25">
      <c r="A23" s="52" t="s">
        <v>20</v>
      </c>
      <c r="B23" s="59">
        <v>0.19819926745636296</v>
      </c>
      <c r="C23" s="63">
        <v>9</v>
      </c>
      <c r="D23" s="59">
        <v>0.19819926745636296</v>
      </c>
      <c r="E23" s="63">
        <v>9</v>
      </c>
      <c r="F23" s="59">
        <v>0.89834517681771353</v>
      </c>
      <c r="G23" s="59">
        <v>0.38042486700544986</v>
      </c>
    </row>
    <row r="24" spans="1:7" x14ac:dyDescent="0.25">
      <c r="A24" s="53" t="s">
        <v>233</v>
      </c>
      <c r="B24" s="59">
        <v>0.19819926745636296</v>
      </c>
      <c r="C24" s="63">
        <v>9</v>
      </c>
      <c r="D24" s="59">
        <v>0.19819926745636296</v>
      </c>
      <c r="E24" s="63">
        <v>9</v>
      </c>
      <c r="F24" s="59">
        <v>0.89834517681771353</v>
      </c>
      <c r="G24" s="59">
        <v>0.38042486700544986</v>
      </c>
    </row>
    <row r="25" spans="1:7" x14ac:dyDescent="0.25">
      <c r="A25" s="20" t="s">
        <v>232</v>
      </c>
      <c r="B25" s="59">
        <v>-0.27608828306538991</v>
      </c>
      <c r="C25" s="63">
        <v>74</v>
      </c>
      <c r="D25" s="59">
        <v>-0.36685245444412096</v>
      </c>
      <c r="E25" s="63">
        <v>68</v>
      </c>
      <c r="F25" s="59">
        <v>1.0281827531653858</v>
      </c>
      <c r="G25" s="59">
        <v>0.20578861350869698</v>
      </c>
    </row>
    <row r="26" spans="1:7" x14ac:dyDescent="0.25">
      <c r="B26"/>
      <c r="C26"/>
      <c r="D26"/>
    </row>
    <row r="27" spans="1:7" x14ac:dyDescent="0.25">
      <c r="B27"/>
      <c r="C27"/>
      <c r="D27"/>
    </row>
    <row r="28" spans="1:7" x14ac:dyDescent="0.25">
      <c r="B28"/>
      <c r="C28"/>
      <c r="D28"/>
    </row>
    <row r="29" spans="1:7" x14ac:dyDescent="0.25">
      <c r="B29"/>
      <c r="C29"/>
      <c r="D29"/>
    </row>
    <row r="30" spans="1:7" x14ac:dyDescent="0.25">
      <c r="B30"/>
      <c r="C30"/>
      <c r="D30"/>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7"/>
  <sheetViews>
    <sheetView workbookViewId="0">
      <selection activeCell="B7" sqref="B7"/>
    </sheetView>
  </sheetViews>
  <sheetFormatPr defaultRowHeight="15" x14ac:dyDescent="0.25"/>
  <cols>
    <col min="1" max="1" width="13.28515625" customWidth="1"/>
    <col min="2" max="3" width="11" style="66" customWidth="1"/>
    <col min="4" max="4" width="11.85546875" style="66" customWidth="1"/>
    <col min="5" max="5" width="10.7109375" style="74" customWidth="1"/>
    <col min="6" max="7" width="10" style="75" customWidth="1"/>
    <col min="8" max="8" width="10.5703125" customWidth="1"/>
    <col min="9" max="9" width="10.140625" bestFit="1" customWidth="1"/>
    <col min="10" max="10" width="9.5703125" style="79" customWidth="1"/>
  </cols>
  <sheetData>
    <row r="3" spans="1:10" s="58" customFormat="1" ht="50.25" customHeight="1" x14ac:dyDescent="0.25">
      <c r="A3" s="67" t="s">
        <v>231</v>
      </c>
      <c r="B3" s="68" t="s">
        <v>266</v>
      </c>
      <c r="C3" s="58" t="s">
        <v>284</v>
      </c>
      <c r="D3" s="68" t="s">
        <v>267</v>
      </c>
      <c r="E3" s="73" t="s">
        <v>281</v>
      </c>
      <c r="F3" s="76" t="s">
        <v>285</v>
      </c>
      <c r="G3" s="76" t="s">
        <v>280</v>
      </c>
      <c r="H3" s="68" t="s">
        <v>282</v>
      </c>
      <c r="I3" s="56" t="s">
        <v>283</v>
      </c>
      <c r="J3" s="78" t="s">
        <v>286</v>
      </c>
    </row>
    <row r="4" spans="1:10" x14ac:dyDescent="0.25">
      <c r="A4" s="20" t="s">
        <v>272</v>
      </c>
      <c r="B4" s="66">
        <v>1.0272448984610025</v>
      </c>
      <c r="C4" s="66">
        <v>0.35884627519516188</v>
      </c>
      <c r="D4" s="66">
        <v>0.2724496416606268</v>
      </c>
      <c r="E4" s="74">
        <v>0.12530678451776961</v>
      </c>
      <c r="F4" s="74">
        <v>0.51309892918106459</v>
      </c>
      <c r="G4" s="77">
        <v>21</v>
      </c>
      <c r="H4" s="66">
        <v>-0.39325442808432132</v>
      </c>
      <c r="I4" s="69">
        <v>21</v>
      </c>
    </row>
    <row r="5" spans="1:10" x14ac:dyDescent="0.25">
      <c r="A5" s="52" t="s">
        <v>233</v>
      </c>
      <c r="B5" s="66">
        <v>0.93669172987795002</v>
      </c>
      <c r="C5" s="66">
        <v>0.21239705408515183</v>
      </c>
      <c r="D5" s="66">
        <v>0.2759180249933243</v>
      </c>
      <c r="E5" s="74">
        <v>9.3812761835429567E-2</v>
      </c>
      <c r="F5" s="74">
        <v>0.45059534484478969</v>
      </c>
      <c r="G5" s="77">
        <v>19</v>
      </c>
      <c r="H5" s="66">
        <v>-0.38233384156688144</v>
      </c>
      <c r="I5" s="69">
        <v>19</v>
      </c>
      <c r="J5" s="80">
        <f>2*GETPIVOTDATA("StdDev of d18O med-baseline2",$A$3,"Region","SWC","Age category 2","4.25-2.5 Ma")/GETPIVOTDATA("Count of d18O med-baseline",$A$3,"Region","SWC","Age category 2","4.25-2.5 Ma")^0.5</f>
        <v>0.13357938791679236</v>
      </c>
    </row>
    <row r="6" spans="1:10" x14ac:dyDescent="0.25">
      <c r="A6" s="53" t="s">
        <v>43</v>
      </c>
      <c r="B6" s="66">
        <v>0.89399999999999991</v>
      </c>
      <c r="C6" s="66">
        <v>0.12489795835000662</v>
      </c>
      <c r="D6" s="66">
        <v>0.21659999999999996</v>
      </c>
      <c r="E6" s="74">
        <v>0.36660000000000004</v>
      </c>
      <c r="F6" s="74">
        <v>0.62813358451845258</v>
      </c>
      <c r="G6" s="77">
        <v>5</v>
      </c>
      <c r="H6" s="66">
        <v>-0.15400000000000397</v>
      </c>
      <c r="I6" s="69">
        <v>5</v>
      </c>
    </row>
    <row r="7" spans="1:10" x14ac:dyDescent="0.25">
      <c r="A7" s="70" t="s">
        <v>110</v>
      </c>
      <c r="B7" s="71">
        <v>1.0700460066636339</v>
      </c>
      <c r="C7" s="71">
        <v>0.14215882184481898</v>
      </c>
      <c r="D7" s="71">
        <v>0.23488430486256939</v>
      </c>
      <c r="E7" s="81">
        <v>-0.14511569513743061</v>
      </c>
      <c r="F7" s="81">
        <v>0.3193252538289687</v>
      </c>
      <c r="G7" s="82">
        <v>3</v>
      </c>
      <c r="H7" s="71">
        <v>-0.5749115927293571</v>
      </c>
      <c r="I7" s="72">
        <v>3</v>
      </c>
    </row>
    <row r="8" spans="1:10" x14ac:dyDescent="0.25">
      <c r="A8" s="53" t="s">
        <v>20</v>
      </c>
      <c r="B8" s="66">
        <v>0.91972771342637705</v>
      </c>
      <c r="C8" s="66">
        <v>0.25368885045454598</v>
      </c>
      <c r="D8" s="66">
        <v>0.31407177820776844</v>
      </c>
      <c r="E8" s="74">
        <v>3.4980869116859381E-2</v>
      </c>
      <c r="F8" s="74">
        <v>0.35931999861787961</v>
      </c>
      <c r="G8" s="77">
        <v>11</v>
      </c>
      <c r="H8" s="66">
        <v>-0.43360074650751418</v>
      </c>
      <c r="I8" s="69">
        <v>11</v>
      </c>
    </row>
    <row r="9" spans="1:10" x14ac:dyDescent="0.25">
      <c r="A9" s="52" t="s">
        <v>235</v>
      </c>
      <c r="B9" s="66">
        <v>1.8875</v>
      </c>
      <c r="C9" s="66">
        <v>0.35708892449920637</v>
      </c>
      <c r="D9" s="66">
        <v>0.23950000000000005</v>
      </c>
      <c r="E9" s="74">
        <v>0.4245000000000001</v>
      </c>
      <c r="F9" s="74">
        <v>1.1886464991745864</v>
      </c>
      <c r="G9" s="77">
        <v>2</v>
      </c>
      <c r="H9" s="66">
        <v>-0.497</v>
      </c>
      <c r="I9" s="69">
        <v>2</v>
      </c>
    </row>
    <row r="10" spans="1:10" x14ac:dyDescent="0.25">
      <c r="A10" s="53" t="s">
        <v>43</v>
      </c>
      <c r="B10" s="66">
        <v>1.8875</v>
      </c>
      <c r="C10" s="66">
        <v>0.35708892449920637</v>
      </c>
      <c r="D10" s="66">
        <v>0.23950000000000005</v>
      </c>
      <c r="E10" s="74">
        <v>0.4245000000000001</v>
      </c>
      <c r="F10" s="74">
        <v>1.1886464991745864</v>
      </c>
      <c r="G10" s="77">
        <v>2</v>
      </c>
      <c r="H10" s="66">
        <v>-0.497</v>
      </c>
      <c r="I10" s="69">
        <v>2</v>
      </c>
    </row>
    <row r="11" spans="1:10" x14ac:dyDescent="0.25">
      <c r="A11" s="20" t="s">
        <v>254</v>
      </c>
      <c r="B11" s="66">
        <v>0.56000000000000005</v>
      </c>
      <c r="C11" s="66" t="e">
        <v>#DIV/0!</v>
      </c>
      <c r="D11" s="66">
        <v>7.0000000000000007E-2</v>
      </c>
      <c r="F11" s="74"/>
      <c r="G11" s="77"/>
      <c r="H11" s="66"/>
      <c r="I11" s="69">
        <v>1</v>
      </c>
      <c r="J11" s="80">
        <f>2*GETPIVOTDATA("StdDev of d18O med-baseline2",$A$3,"Region","SWC","Age category 2","4.25-2.5 Ma")/GETPIVOTDATA("Count of d18O med-baseline",$A$3,"Region","SWC","Age category 2","4.25-2.5 Ma")^0.5</f>
        <v>0.13357938791679236</v>
      </c>
    </row>
    <row r="12" spans="1:10" x14ac:dyDescent="0.25">
      <c r="A12" s="52" t="s">
        <v>233</v>
      </c>
      <c r="B12" s="66">
        <v>0.56000000000000005</v>
      </c>
      <c r="C12" s="66" t="e">
        <v>#DIV/0!</v>
      </c>
      <c r="D12" s="66">
        <v>7.0000000000000007E-2</v>
      </c>
      <c r="F12" s="74"/>
      <c r="G12" s="77"/>
      <c r="H12" s="66"/>
      <c r="I12" s="69">
        <v>1</v>
      </c>
    </row>
    <row r="13" spans="1:10" x14ac:dyDescent="0.25">
      <c r="A13" s="53" t="s">
        <v>147</v>
      </c>
      <c r="B13" s="66">
        <v>0.56000000000000005</v>
      </c>
      <c r="C13" s="66" t="e">
        <v>#DIV/0!</v>
      </c>
      <c r="D13" s="66">
        <v>7.0000000000000007E-2</v>
      </c>
      <c r="F13" s="74"/>
      <c r="G13" s="77"/>
      <c r="H13" s="66"/>
      <c r="I13" s="69">
        <v>1</v>
      </c>
    </row>
    <row r="14" spans="1:10" x14ac:dyDescent="0.25">
      <c r="A14" s="20" t="s">
        <v>252</v>
      </c>
      <c r="B14" s="66">
        <v>1.0375650166645676</v>
      </c>
      <c r="C14" s="66">
        <v>0.46802931388145153</v>
      </c>
      <c r="D14" s="66">
        <v>-0.50426875810984628</v>
      </c>
      <c r="E14" s="74">
        <v>-0.38588847659167363</v>
      </c>
      <c r="F14" s="74">
        <v>0.47743996283828838</v>
      </c>
      <c r="G14" s="77">
        <v>49</v>
      </c>
      <c r="H14" s="66">
        <v>-0.97359722341740673</v>
      </c>
      <c r="I14" s="69">
        <v>52</v>
      </c>
    </row>
    <row r="15" spans="1:10" x14ac:dyDescent="0.25">
      <c r="A15" s="52" t="s">
        <v>233</v>
      </c>
      <c r="B15" s="66">
        <v>1.0090676173311501</v>
      </c>
      <c r="C15" s="66">
        <v>0.45131759648314279</v>
      </c>
      <c r="D15" s="66">
        <v>-0.50323950843424003</v>
      </c>
      <c r="E15" s="74">
        <v>-0.41805394368068105</v>
      </c>
      <c r="F15" s="74">
        <v>0.45788707264525658</v>
      </c>
      <c r="G15" s="77">
        <v>47</v>
      </c>
      <c r="H15" s="66">
        <v>-0.9852696065467843</v>
      </c>
      <c r="I15" s="69">
        <v>50</v>
      </c>
    </row>
    <row r="16" spans="1:10" x14ac:dyDescent="0.25">
      <c r="A16" s="53" t="s">
        <v>43</v>
      </c>
      <c r="B16" s="66">
        <v>1.0242840669816806</v>
      </c>
      <c r="C16" s="66">
        <v>0.45614037697590976</v>
      </c>
      <c r="D16" s="66">
        <v>-0.92054613058709012</v>
      </c>
      <c r="E16" s="74">
        <v>-0.46534613058709007</v>
      </c>
      <c r="F16" s="74">
        <v>0.29041962856903608</v>
      </c>
      <c r="G16" s="77">
        <v>25</v>
      </c>
      <c r="H16" s="66">
        <v>-1.0285107384043883</v>
      </c>
      <c r="I16" s="69">
        <v>25</v>
      </c>
    </row>
    <row r="17" spans="1:9" x14ac:dyDescent="0.25">
      <c r="A17" s="70" t="s">
        <v>110</v>
      </c>
      <c r="B17" s="71">
        <v>1.0093385646336688</v>
      </c>
      <c r="C17" s="71">
        <v>0.23214925199469305</v>
      </c>
      <c r="D17" s="71">
        <v>0.3352401253680754</v>
      </c>
      <c r="E17" s="81">
        <v>-4.4759874631924629E-2</v>
      </c>
      <c r="F17" s="81">
        <v>0.30831680137441697</v>
      </c>
      <c r="G17" s="82">
        <v>8</v>
      </c>
      <c r="H17" s="71">
        <v>-0.62444338543964528</v>
      </c>
      <c r="I17" s="72">
        <v>8</v>
      </c>
    </row>
    <row r="18" spans="1:9" x14ac:dyDescent="0.25">
      <c r="A18" s="53" t="s">
        <v>147</v>
      </c>
      <c r="B18" s="66">
        <v>0.66393378406169068</v>
      </c>
      <c r="C18" s="66">
        <v>0.30583226769133293</v>
      </c>
      <c r="D18" s="66">
        <v>1.2421866437600002</v>
      </c>
      <c r="F18" s="74"/>
      <c r="G18" s="77"/>
      <c r="H18" s="66"/>
      <c r="I18" s="69">
        <v>3</v>
      </c>
    </row>
    <row r="19" spans="1:9" x14ac:dyDescent="0.25">
      <c r="A19" s="53" t="s">
        <v>20</v>
      </c>
      <c r="B19" s="66">
        <v>1.0556978087686482</v>
      </c>
      <c r="C19" s="66">
        <v>0.55672475718406467</v>
      </c>
      <c r="D19" s="66">
        <v>-0.61120022080423986</v>
      </c>
      <c r="E19" s="74">
        <v>-0.54691450651852558</v>
      </c>
      <c r="F19" s="74">
        <v>0.65348497593882982</v>
      </c>
      <c r="G19" s="77">
        <v>14</v>
      </c>
      <c r="H19" s="66">
        <v>-1.1142397117194285</v>
      </c>
      <c r="I19" s="69">
        <v>14</v>
      </c>
    </row>
    <row r="20" spans="1:9" x14ac:dyDescent="0.25">
      <c r="A20" s="52" t="s">
        <v>235</v>
      </c>
      <c r="B20" s="66">
        <v>1.75</v>
      </c>
      <c r="C20" s="66">
        <v>0.3676955262170038</v>
      </c>
      <c r="D20" s="66">
        <v>-0.53</v>
      </c>
      <c r="E20" s="74">
        <v>0.37000000000000005</v>
      </c>
      <c r="F20" s="74">
        <v>0.32526911934581187</v>
      </c>
      <c r="G20" s="77">
        <v>2</v>
      </c>
      <c r="H20" s="66">
        <v>-0.69929621987703328</v>
      </c>
      <c r="I20" s="69">
        <v>2</v>
      </c>
    </row>
    <row r="21" spans="1:9" x14ac:dyDescent="0.25">
      <c r="A21" s="53" t="s">
        <v>43</v>
      </c>
      <c r="B21" s="66">
        <v>1.75</v>
      </c>
      <c r="C21" s="66">
        <v>0.3676955262170038</v>
      </c>
      <c r="D21" s="66">
        <v>-0.53</v>
      </c>
      <c r="E21" s="74">
        <v>0.37000000000000005</v>
      </c>
      <c r="F21" s="74">
        <v>0.32526911934581187</v>
      </c>
      <c r="G21" s="77">
        <v>2</v>
      </c>
      <c r="H21" s="66">
        <v>-0.69929621987703328</v>
      </c>
      <c r="I21" s="69">
        <v>2</v>
      </c>
    </row>
    <row r="22" spans="1:9" x14ac:dyDescent="0.25">
      <c r="A22" s="20" t="s">
        <v>232</v>
      </c>
      <c r="B22" s="66">
        <v>1.028182753165386</v>
      </c>
      <c r="C22" s="66">
        <v>0.43747136601741271</v>
      </c>
      <c r="D22" s="66">
        <v>-0.27608828306538974</v>
      </c>
      <c r="E22" s="74">
        <v>-0.23252989825884063</v>
      </c>
      <c r="F22" s="74">
        <v>0.53903256117229348</v>
      </c>
      <c r="G22" s="77">
        <v>70</v>
      </c>
      <c r="H22" s="66">
        <v>-0.79949438481748103</v>
      </c>
      <c r="I22" s="69">
        <v>74</v>
      </c>
    </row>
    <row r="26" spans="1:9" x14ac:dyDescent="0.25">
      <c r="D26">
        <f>GETPIVOTDATA("Average of d18O med-baseline",$A$3,"Region","SWC","Age category 2","4.25-2.5 Ma","Paleo-depth category (m)","0-50")-GETPIVOTDATA("Average of d18O med-baseline",$A$3,"Region","SWC","Age category 2","2.5-0.1 Ma","Paleo-depth category (m)","0-50")</f>
        <v>-0.8319461305870901</v>
      </c>
    </row>
    <row r="27" spans="1:9" x14ac:dyDescent="0.25">
      <c r="D27">
        <f>GETPIVOTDATA("Average of d18O med-baseline",$A$3,"Region","SWC","Age category 2","4.25-2.5 Ma","Paleo-depth category (m)","51-100")-GETPIVOTDATA("Average of d18O med-baseline",$A$3,"Region","SWC","Age category 2","2.5-0.1 Ma","Paleo-depth category (m)","51-100")</f>
        <v>-0.58189537563538496</v>
      </c>
    </row>
  </sheetData>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5966"/>
  <sheetViews>
    <sheetView tabSelected="1" topLeftCell="D1" zoomScale="70" zoomScaleNormal="70" workbookViewId="0">
      <pane ySplit="1" topLeftCell="A2" activePane="bottomLeft" state="frozen"/>
      <selection activeCell="H1" sqref="H1"/>
      <selection pane="bottomLeft" activeCell="AD85" sqref="AD85"/>
    </sheetView>
  </sheetViews>
  <sheetFormatPr defaultColWidth="9.140625" defaultRowHeight="12" x14ac:dyDescent="0.2"/>
  <cols>
    <col min="1" max="1" width="6.42578125" style="2" customWidth="1"/>
    <col min="2" max="2" width="9.7109375" style="2" bestFit="1" customWidth="1"/>
    <col min="3" max="3" width="16.85546875" style="2" customWidth="1"/>
    <col min="4" max="4" width="8.7109375" style="2" customWidth="1"/>
    <col min="5" max="5" width="10.42578125" style="2" customWidth="1"/>
    <col min="6" max="6" width="13.28515625" style="2" customWidth="1"/>
    <col min="7" max="7" width="10.28515625" style="2" customWidth="1"/>
    <col min="8" max="8" width="10.5703125" style="2" customWidth="1"/>
    <col min="9" max="9" width="20.85546875" style="2" customWidth="1"/>
    <col min="10" max="10" width="21.42578125" style="2" customWidth="1"/>
    <col min="11" max="11" width="20.42578125" style="2" customWidth="1"/>
    <col min="12" max="12" width="9.85546875" style="2" customWidth="1"/>
    <col min="13" max="13" width="9" style="2" customWidth="1"/>
    <col min="14" max="15" width="11.140625" style="2" customWidth="1"/>
    <col min="16" max="16" width="15" style="2" bestFit="1" customWidth="1"/>
    <col min="17" max="19" width="7.7109375" style="2" customWidth="1"/>
    <col min="20" max="20" width="10.28515625" style="2" customWidth="1"/>
    <col min="21" max="21" width="11.7109375" style="2" customWidth="1"/>
    <col min="22" max="24" width="9.140625" style="2" customWidth="1"/>
    <col min="25" max="25" width="8.28515625" style="2" customWidth="1"/>
    <col min="26" max="27" width="6.28515625" style="9" customWidth="1"/>
    <col min="28" max="28" width="8.28515625" style="2" customWidth="1"/>
    <col min="29" max="29" width="8.28515625" style="7" customWidth="1"/>
    <col min="30" max="31" width="8.28515625" style="2" customWidth="1"/>
    <col min="32" max="32" width="8.28515625" style="13" customWidth="1"/>
    <col min="33" max="33" width="8.28515625" style="10" customWidth="1"/>
    <col min="34" max="34" width="8.85546875" style="2" customWidth="1"/>
    <col min="35" max="35" width="9.140625" style="2" customWidth="1"/>
    <col min="36" max="36" width="10.5703125" style="16" customWidth="1"/>
    <col min="37" max="37" width="7.42578125" style="16" customWidth="1"/>
    <col min="38" max="16384" width="9.140625" style="2"/>
  </cols>
  <sheetData>
    <row r="1" spans="1:40" s="87" customFormat="1" ht="57.75" customHeight="1" x14ac:dyDescent="0.25">
      <c r="A1" s="21" t="s">
        <v>0</v>
      </c>
      <c r="B1" s="21" t="s">
        <v>271</v>
      </c>
      <c r="C1" s="21" t="s">
        <v>1</v>
      </c>
      <c r="D1" s="21" t="s">
        <v>218</v>
      </c>
      <c r="E1" s="21" t="s">
        <v>234</v>
      </c>
      <c r="F1" s="21" t="s">
        <v>270</v>
      </c>
      <c r="G1" s="21" t="s">
        <v>2</v>
      </c>
      <c r="H1" s="21" t="s">
        <v>3</v>
      </c>
      <c r="I1" s="21" t="s">
        <v>4</v>
      </c>
      <c r="J1" s="21" t="s">
        <v>5</v>
      </c>
      <c r="K1" s="21" t="s">
        <v>6</v>
      </c>
      <c r="L1" s="21" t="s">
        <v>221</v>
      </c>
      <c r="M1" s="21" t="s">
        <v>7</v>
      </c>
      <c r="N1" s="21" t="s">
        <v>241</v>
      </c>
      <c r="O1" s="21" t="s">
        <v>263</v>
      </c>
      <c r="P1" s="21" t="s">
        <v>8</v>
      </c>
      <c r="Q1" s="21" t="s">
        <v>220</v>
      </c>
      <c r="R1" s="21" t="s">
        <v>219</v>
      </c>
      <c r="S1" s="21" t="s">
        <v>9</v>
      </c>
      <c r="T1" s="21" t="s">
        <v>10</v>
      </c>
      <c r="U1" s="21" t="s">
        <v>222</v>
      </c>
      <c r="V1" s="21" t="s">
        <v>11</v>
      </c>
      <c r="W1" s="21" t="s">
        <v>289</v>
      </c>
      <c r="X1" s="21" t="s">
        <v>290</v>
      </c>
      <c r="Y1" s="21" t="s">
        <v>223</v>
      </c>
      <c r="Z1" s="21" t="s">
        <v>224</v>
      </c>
      <c r="AA1" s="21" t="s">
        <v>225</v>
      </c>
      <c r="AB1" s="21" t="s">
        <v>226</v>
      </c>
      <c r="AC1" s="83" t="s">
        <v>291</v>
      </c>
      <c r="AD1" s="21" t="s">
        <v>292</v>
      </c>
      <c r="AE1" s="21" t="s">
        <v>227</v>
      </c>
      <c r="AF1" s="83" t="s">
        <v>228</v>
      </c>
      <c r="AG1" s="84" t="s">
        <v>229</v>
      </c>
      <c r="AH1" s="85" t="s">
        <v>12</v>
      </c>
      <c r="AI1" s="21" t="s">
        <v>13</v>
      </c>
      <c r="AJ1" s="86" t="s">
        <v>230</v>
      </c>
      <c r="AK1" s="86" t="s">
        <v>269</v>
      </c>
    </row>
    <row r="2" spans="1:40" x14ac:dyDescent="0.2">
      <c r="A2" s="2">
        <v>4</v>
      </c>
      <c r="B2" s="2">
        <v>1</v>
      </c>
      <c r="C2" s="2" t="s">
        <v>41</v>
      </c>
      <c r="D2" s="2">
        <v>759</v>
      </c>
      <c r="E2" s="2" t="s">
        <v>233</v>
      </c>
      <c r="F2" s="2" t="s">
        <v>256</v>
      </c>
      <c r="G2" s="10">
        <v>9.9868699999999997</v>
      </c>
      <c r="H2" s="11">
        <v>-83.064229999999995</v>
      </c>
      <c r="I2" s="3" t="s">
        <v>42</v>
      </c>
      <c r="J2" s="2" t="s">
        <v>16</v>
      </c>
      <c r="K2" s="4" t="s">
        <v>36</v>
      </c>
      <c r="L2" s="2" t="s">
        <v>37</v>
      </c>
      <c r="M2" s="2">
        <v>2.4</v>
      </c>
      <c r="N2" s="2" t="str">
        <f>IF(ISBLANK(M2),"???", IF(M2=cat!$F$3,cat!$G$3,IF(M2&lt;=cat!$F$4,cat!$G$4,IF(M2&lt;=cat!$F$5,cat!$G$5,IF(M2&lt;=cat!$F$6,cat!$G$6,IF(M2&lt;=cat!$F$7,cat!$G$7,IF(M2&gt;cat!$F$7,cat!$G$8)))))))</f>
        <v>2.5-1.5 Ma</v>
      </c>
      <c r="O2" s="2" t="str">
        <f>IF(ISBLANK(M2),"???", IF(M2=cat!$J$3,cat!$K$3,IF(M2&lt;=cat!$J$4,cat!$K$4,IF(M2&lt;=cat!$J$5,cat!$K$5,IF(M2&lt;=cat!$F$6,cat!$G$6,IF(M2&lt;=cat!$F$7,cat!$G$7,IF(M2&gt;cat!$F$7,cat!$G$8)))))))</f>
        <v>2.5-0.1 Ma</v>
      </c>
      <c r="P2" s="2" t="s">
        <v>38</v>
      </c>
      <c r="Q2" s="2">
        <v>30</v>
      </c>
      <c r="R2" s="2">
        <v>10</v>
      </c>
      <c r="S2" s="2">
        <f>AVERAGE(Q2:R2)</f>
        <v>20</v>
      </c>
      <c r="T2" s="2" t="s">
        <v>43</v>
      </c>
      <c r="U2" s="15" t="s">
        <v>39</v>
      </c>
      <c r="V2" s="2" t="s">
        <v>40</v>
      </c>
      <c r="W2" s="7">
        <v>-0.77066426426728019</v>
      </c>
      <c r="X2" s="7">
        <v>0.32111980227381109</v>
      </c>
      <c r="Y2" s="7">
        <v>-0.73</v>
      </c>
      <c r="Z2" s="9">
        <v>-1.46</v>
      </c>
      <c r="AA2" s="9">
        <v>0</v>
      </c>
      <c r="AB2" s="7">
        <f t="shared" ref="AB2:AB33" si="0">AA2-Z2</f>
        <v>1.46</v>
      </c>
      <c r="AC2" s="7">
        <v>2.2316027984361968</v>
      </c>
      <c r="AD2" s="7">
        <v>0.34277789270731684</v>
      </c>
      <c r="AE2" s="7">
        <v>2.23</v>
      </c>
      <c r="AF2" s="7">
        <v>0.33</v>
      </c>
      <c r="AG2" s="10">
        <v>7.0000000000000001E-3</v>
      </c>
      <c r="AH2" s="2">
        <v>67</v>
      </c>
      <c r="AI2" s="2" t="s">
        <v>23</v>
      </c>
      <c r="AJ2" s="15">
        <v>-0.12</v>
      </c>
      <c r="AK2" s="2">
        <v>0.62</v>
      </c>
    </row>
    <row r="3" spans="1:40" x14ac:dyDescent="0.2">
      <c r="A3" s="2">
        <v>14</v>
      </c>
      <c r="B3" s="2">
        <v>2</v>
      </c>
      <c r="C3" s="2" t="s">
        <v>84</v>
      </c>
      <c r="E3" s="2" t="s">
        <v>233</v>
      </c>
      <c r="F3" s="2" t="s">
        <v>259</v>
      </c>
      <c r="G3" s="11">
        <f>9+27/60+13.82/3600</f>
        <v>9.4538388888888889</v>
      </c>
      <c r="H3" s="11">
        <f>-82-17/60-57.17/3600</f>
        <v>-82.299213888888886</v>
      </c>
      <c r="I3" s="2" t="s">
        <v>287</v>
      </c>
      <c r="J3" s="2" t="s">
        <v>80</v>
      </c>
      <c r="K3" s="2" t="s">
        <v>85</v>
      </c>
      <c r="L3" s="2">
        <v>1.4</v>
      </c>
      <c r="M3" s="2">
        <v>1.4</v>
      </c>
      <c r="N3" s="2" t="str">
        <f>IF(ISBLANK(M3),"???", IF(M3=cat!$F$3,cat!$G$3,IF(M3&lt;=cat!$F$4,cat!$G$4,IF(M3&lt;=cat!$F$5,cat!$G$5,IF(M3&lt;=cat!$F$6,cat!$G$6,IF(M3&lt;=cat!$F$7,cat!$G$7,IF(M3&gt;cat!$F$7,cat!$G$8)))))))</f>
        <v>1.5 to 0.011 Ma</v>
      </c>
      <c r="O3" s="2" t="str">
        <f>IF(ISBLANK(M3),"???", IF(M3=cat!$J$3,cat!$K$3,IF(M3&lt;=cat!$J$4,cat!$K$4,IF(M3&lt;=cat!$J$5,cat!$K$5,IF(M3&lt;=cat!$J$6,cat!$K$6,IF(M3&lt;=cat!$F$7,cat!$G$7,IF(M3&gt;cat!$F$7,cat!$G$8)))))))</f>
        <v>2.5-0.1 Ma</v>
      </c>
      <c r="P3" s="2" t="s">
        <v>19</v>
      </c>
      <c r="Q3" s="2">
        <v>120</v>
      </c>
      <c r="R3" s="2">
        <v>80</v>
      </c>
      <c r="S3" s="2">
        <f>AVERAGE(Q3:R3)</f>
        <v>100</v>
      </c>
      <c r="T3" s="2" t="s">
        <v>20</v>
      </c>
      <c r="U3" s="15" t="s">
        <v>82</v>
      </c>
      <c r="V3" s="2" t="s">
        <v>22</v>
      </c>
      <c r="W3" s="7">
        <v>1.1693196952995051</v>
      </c>
      <c r="X3" s="7">
        <v>0.21826932466185672</v>
      </c>
      <c r="Y3" s="7">
        <v>1.1609407826301557</v>
      </c>
      <c r="Z3" s="9">
        <v>0.69442033592840813</v>
      </c>
      <c r="AA3" s="9">
        <v>1.7315773805271433</v>
      </c>
      <c r="AB3" s="7">
        <f t="shared" si="0"/>
        <v>1.037157044598735</v>
      </c>
      <c r="AC3" s="7">
        <v>2.3852496226126449</v>
      </c>
      <c r="AD3" s="7">
        <v>0.20694765635252382</v>
      </c>
      <c r="AE3" s="7">
        <v>2.4008714472112</v>
      </c>
      <c r="AF3" s="7">
        <v>0.11848902629916376</v>
      </c>
      <c r="AG3" s="10">
        <v>0.43287347275857924</v>
      </c>
      <c r="AH3" s="2">
        <v>46</v>
      </c>
      <c r="AI3" s="2" t="s">
        <v>23</v>
      </c>
      <c r="AJ3" s="15">
        <v>0.35</v>
      </c>
      <c r="AK3" s="2">
        <v>0.32</v>
      </c>
    </row>
    <row r="4" spans="1:40" x14ac:dyDescent="0.2">
      <c r="A4" s="2">
        <v>14</v>
      </c>
      <c r="B4" s="2">
        <v>3</v>
      </c>
      <c r="C4" s="2" t="s">
        <v>86</v>
      </c>
      <c r="E4" s="2" t="s">
        <v>233</v>
      </c>
      <c r="F4" s="2" t="s">
        <v>259</v>
      </c>
      <c r="G4" s="11">
        <f>9+27/60+13.82/3600</f>
        <v>9.4538388888888889</v>
      </c>
      <c r="H4" s="11">
        <f>-82-17/60-57.17/3600</f>
        <v>-82.299213888888886</v>
      </c>
      <c r="I4" s="2" t="s">
        <v>287</v>
      </c>
      <c r="J4" s="2" t="s">
        <v>80</v>
      </c>
      <c r="K4" s="2" t="s">
        <v>85</v>
      </c>
      <c r="L4" s="2">
        <v>1.4</v>
      </c>
      <c r="M4" s="2">
        <v>1.4</v>
      </c>
      <c r="N4" s="2" t="str">
        <f>IF(ISBLANK(M4),"???", IF(M4=cat!$F$3,cat!$G$3,IF(M4&lt;=cat!$F$4,cat!$G$4,IF(M4&lt;=cat!$F$5,cat!$G$5,IF(M4&lt;=cat!$F$6,cat!$G$6,IF(M4&lt;=cat!$F$7,cat!$G$7,IF(M4&gt;cat!$F$7,cat!$G$8)))))))</f>
        <v>1.5 to 0.011 Ma</v>
      </c>
      <c r="O4" s="2" t="str">
        <f>IF(ISBLANK(M4),"???", IF(M4=cat!$J$3,cat!$K$3,IF(M4&lt;=cat!$J$4,cat!$K$4,IF(M4&lt;=cat!$J$5,cat!$K$5,IF(M4&lt;=cat!$J$6,cat!$K$6,IF(M4&lt;=cat!$F$7,cat!$G$7,IF(M4&gt;cat!$F$7,cat!$G$8)))))))</f>
        <v>2.5-0.1 Ma</v>
      </c>
      <c r="P4" s="2" t="s">
        <v>19</v>
      </c>
      <c r="Q4" s="2">
        <v>120</v>
      </c>
      <c r="R4" s="2">
        <v>80</v>
      </c>
      <c r="S4" s="2">
        <f>AVERAGE(Q4:R4)</f>
        <v>100</v>
      </c>
      <c r="T4" s="2" t="s">
        <v>20</v>
      </c>
      <c r="U4" s="15" t="s">
        <v>82</v>
      </c>
      <c r="V4" s="2" t="s">
        <v>22</v>
      </c>
      <c r="W4" s="7">
        <v>0.12689435106506947</v>
      </c>
      <c r="X4" s="7">
        <v>0.14620554999397078</v>
      </c>
      <c r="Y4" s="7">
        <v>0.1117703359704313</v>
      </c>
      <c r="Z4" s="9">
        <v>-9.9465316935295658E-2</v>
      </c>
      <c r="AA4" s="9">
        <v>0.51021483765990683</v>
      </c>
      <c r="AB4" s="7">
        <f t="shared" si="0"/>
        <v>0.60968015459520253</v>
      </c>
      <c r="AC4" s="7">
        <v>1.8824710471778008</v>
      </c>
      <c r="AD4" s="7">
        <v>0.20601818568149299</v>
      </c>
      <c r="AE4" s="7">
        <v>1.8994172712502153</v>
      </c>
      <c r="AF4" s="7">
        <v>0.17242454462491624</v>
      </c>
      <c r="AG4" s="10">
        <v>0.38027755049185807</v>
      </c>
      <c r="AH4" s="2">
        <v>28</v>
      </c>
      <c r="AI4" s="2" t="s">
        <v>23</v>
      </c>
      <c r="AJ4" s="15">
        <v>0.35</v>
      </c>
      <c r="AK4" s="2">
        <v>0.32</v>
      </c>
    </row>
    <row r="5" spans="1:40" ht="15" customHeight="1" x14ac:dyDescent="0.2">
      <c r="A5" s="2">
        <v>14</v>
      </c>
      <c r="B5" s="2">
        <v>4</v>
      </c>
      <c r="C5" s="2" t="s">
        <v>87</v>
      </c>
      <c r="E5" s="2" t="s">
        <v>233</v>
      </c>
      <c r="F5" s="2" t="s">
        <v>259</v>
      </c>
      <c r="G5" s="11">
        <f>9+27/60+13.82/3600</f>
        <v>9.4538388888888889</v>
      </c>
      <c r="H5" s="11">
        <f>-82-17/60-57.17/3600</f>
        <v>-82.299213888888886</v>
      </c>
      <c r="I5" s="2" t="s">
        <v>287</v>
      </c>
      <c r="J5" s="2" t="s">
        <v>80</v>
      </c>
      <c r="K5" s="2" t="s">
        <v>85</v>
      </c>
      <c r="L5" s="2">
        <v>1.4</v>
      </c>
      <c r="M5" s="2">
        <v>1.4</v>
      </c>
      <c r="N5" s="2" t="str">
        <f>IF(ISBLANK(M5),"???", IF(M5=cat!$F$3,cat!$G$3,IF(M5&lt;=cat!$F$4,cat!$G$4,IF(M5&lt;=cat!$F$5,cat!$G$5,IF(M5&lt;=cat!$F$6,cat!$G$6,IF(M5&lt;=cat!$F$7,cat!$G$7,IF(M5&gt;cat!$F$7,cat!$G$8)))))))</f>
        <v>1.5 to 0.011 Ma</v>
      </c>
      <c r="O5" s="2" t="str">
        <f>IF(ISBLANK(M5),"???", IF(M5=cat!$J$3,cat!$K$3,IF(M5&lt;=cat!$J$4,cat!$K$4,IF(M5&lt;=cat!$J$5,cat!$K$5,IF(M5&lt;=cat!$J$6,cat!$K$6,IF(M5&lt;=cat!$F$7,cat!$G$7,IF(M5&gt;cat!$F$7,cat!$G$8)))))))</f>
        <v>2.5-0.1 Ma</v>
      </c>
      <c r="P5" s="2" t="s">
        <v>19</v>
      </c>
      <c r="Q5" s="2">
        <v>120</v>
      </c>
      <c r="R5" s="2">
        <v>80</v>
      </c>
      <c r="S5" s="2">
        <f>AVERAGE(Q5:R5)</f>
        <v>100</v>
      </c>
      <c r="T5" s="2" t="s">
        <v>20</v>
      </c>
      <c r="U5" s="15" t="s">
        <v>82</v>
      </c>
      <c r="V5" s="2" t="s">
        <v>22</v>
      </c>
      <c r="W5" s="7">
        <v>0.73098533118336362</v>
      </c>
      <c r="X5" s="7">
        <v>0.28527833423754601</v>
      </c>
      <c r="Y5" s="7">
        <v>0.76828503457759978</v>
      </c>
      <c r="Z5" s="9">
        <v>-1.3475029698032728E-2</v>
      </c>
      <c r="AA5" s="9">
        <v>1.1915860274387542</v>
      </c>
      <c r="AB5" s="7">
        <f t="shared" si="0"/>
        <v>1.205061057136787</v>
      </c>
      <c r="AC5" s="7">
        <v>2.5067859214782886</v>
      </c>
      <c r="AD5" s="7">
        <v>0.21265476706433428</v>
      </c>
      <c r="AE5" s="7">
        <v>2.5140558770571015</v>
      </c>
      <c r="AF5" s="7">
        <v>0.34316705179791479</v>
      </c>
      <c r="AG5" s="10">
        <v>7.3805239736104367E-2</v>
      </c>
      <c r="AH5" s="2">
        <v>28</v>
      </c>
      <c r="AI5" s="2" t="s">
        <v>23</v>
      </c>
      <c r="AJ5" s="15">
        <v>0.35</v>
      </c>
      <c r="AK5" s="2">
        <v>0.32</v>
      </c>
    </row>
    <row r="6" spans="1:40" ht="12" customHeight="1" x14ac:dyDescent="0.2">
      <c r="A6" s="2">
        <v>16</v>
      </c>
      <c r="B6" s="2">
        <v>5</v>
      </c>
      <c r="C6" s="2" t="s">
        <v>99</v>
      </c>
      <c r="E6" s="2" t="s">
        <v>233</v>
      </c>
      <c r="F6" s="2" t="s">
        <v>259</v>
      </c>
      <c r="G6" s="11">
        <f>9+21.061/60</f>
        <v>9.3510166666666663</v>
      </c>
      <c r="H6" s="11">
        <f>-82 -10.109/60</f>
        <v>-82.168483333333327</v>
      </c>
      <c r="I6" s="2" t="s">
        <v>287</v>
      </c>
      <c r="J6" s="2" t="s">
        <v>89</v>
      </c>
      <c r="K6" s="4" t="s">
        <v>100</v>
      </c>
      <c r="L6" s="2" t="s">
        <v>101</v>
      </c>
      <c r="M6" s="2">
        <v>2.0499999999999998</v>
      </c>
      <c r="N6" s="2" t="str">
        <f>IF(ISBLANK(M6),"???", IF(M6=cat!$F$3,cat!$G$3,IF(M6&lt;=cat!$F$4,cat!$G$4,IF(M6&lt;=cat!$F$5,cat!$G$5,IF(M6&lt;=cat!$F$6,cat!$G$6,IF(M6&lt;=cat!$F$7,cat!$G$7,IF(M6&gt;cat!$F$7,cat!$G$8)))))))</f>
        <v>2.5-1.5 Ma</v>
      </c>
      <c r="O6" s="2" t="str">
        <f>IF(ISBLANK(M6),"???", IF(M6=cat!$J$3,cat!$K$3,IF(M6&lt;=cat!$J$4,cat!$K$4,IF(M6&lt;=cat!$J$5,cat!$K$5,IF(M6&lt;=cat!$J$6,cat!$K$6,IF(M6&lt;=cat!$F$7,cat!$G$7,IF(M6&gt;cat!$F$7,cat!$G$8)))))))</f>
        <v>2.5-0.1 Ma</v>
      </c>
      <c r="P6" s="2" t="s">
        <v>19</v>
      </c>
      <c r="S6" s="2">
        <v>30</v>
      </c>
      <c r="T6" s="2" t="s">
        <v>43</v>
      </c>
      <c r="U6" s="15" t="s">
        <v>102</v>
      </c>
      <c r="V6" s="2" t="s">
        <v>49</v>
      </c>
      <c r="W6" s="7">
        <v>0.82833333333333348</v>
      </c>
      <c r="X6" s="7">
        <v>0.21155884017724855</v>
      </c>
      <c r="Y6" s="7">
        <v>0.83</v>
      </c>
      <c r="Z6" s="9">
        <v>0.32700000000000001</v>
      </c>
      <c r="AA6" s="9">
        <v>1.21</v>
      </c>
      <c r="AB6" s="7">
        <f t="shared" si="0"/>
        <v>0.88300000000000001</v>
      </c>
      <c r="AC6" s="95">
        <v>2.2641666666666667</v>
      </c>
      <c r="AD6" s="95">
        <v>0.11633387910910314</v>
      </c>
      <c r="AE6" s="7">
        <v>2.27</v>
      </c>
      <c r="AF6" s="7">
        <v>-0.16467357297460966</v>
      </c>
      <c r="AG6" s="10">
        <v>0.33718345914643955</v>
      </c>
      <c r="AH6" s="2">
        <v>36</v>
      </c>
      <c r="AI6" s="2" t="s">
        <v>23</v>
      </c>
      <c r="AJ6" s="15">
        <v>-0.17</v>
      </c>
      <c r="AK6" s="7">
        <v>0.4</v>
      </c>
      <c r="AL6" s="7"/>
      <c r="AM6" s="7"/>
      <c r="AN6" s="7"/>
    </row>
    <row r="7" spans="1:40" ht="15" customHeight="1" x14ac:dyDescent="0.2">
      <c r="A7" s="2">
        <v>16</v>
      </c>
      <c r="B7" s="2">
        <v>6</v>
      </c>
      <c r="C7" s="2" t="s">
        <v>103</v>
      </c>
      <c r="E7" s="2" t="s">
        <v>233</v>
      </c>
      <c r="F7" s="2" t="s">
        <v>259</v>
      </c>
      <c r="G7" s="11">
        <f>9+21.061/60</f>
        <v>9.3510166666666663</v>
      </c>
      <c r="H7" s="11">
        <f>-82 -10.109/60</f>
        <v>-82.168483333333327</v>
      </c>
      <c r="I7" s="2" t="s">
        <v>287</v>
      </c>
      <c r="J7" s="2" t="s">
        <v>89</v>
      </c>
      <c r="K7" s="4" t="s">
        <v>100</v>
      </c>
      <c r="L7" s="2" t="s">
        <v>101</v>
      </c>
      <c r="M7" s="2">
        <v>2.0499999999999998</v>
      </c>
      <c r="N7" s="2" t="str">
        <f>IF(ISBLANK(M7),"???", IF(M7=cat!$F$3,cat!$G$3,IF(M7&lt;=cat!$F$4,cat!$G$4,IF(M7&lt;=cat!$F$5,cat!$G$5,IF(M7&lt;=cat!$F$6,cat!$G$6,IF(M7&lt;=cat!$F$7,cat!$G$7,IF(M7&gt;cat!$F$7,cat!$G$8)))))))</f>
        <v>2.5-1.5 Ma</v>
      </c>
      <c r="O7" s="2" t="str">
        <f>IF(ISBLANK(M7),"???", IF(M7=cat!$J$3,cat!$K$3,IF(M7&lt;=cat!$J$4,cat!$K$4,IF(M7&lt;=cat!$J$5,cat!$K$5,IF(M7&lt;=cat!$J$6,cat!$K$6,IF(M7&lt;=cat!$F$7,cat!$G$7,IF(M7&gt;cat!$F$7,cat!$G$8)))))))</f>
        <v>2.5-0.1 Ma</v>
      </c>
      <c r="P7" s="2" t="s">
        <v>19</v>
      </c>
      <c r="S7" s="2">
        <v>30</v>
      </c>
      <c r="T7" s="2" t="s">
        <v>43</v>
      </c>
      <c r="U7" s="15" t="s">
        <v>102</v>
      </c>
      <c r="V7" s="2" t="s">
        <v>49</v>
      </c>
      <c r="W7" s="7">
        <v>0.63919999999999999</v>
      </c>
      <c r="X7" s="7">
        <v>0.27333934952728617</v>
      </c>
      <c r="Y7" s="7">
        <v>0.67100000000000004</v>
      </c>
      <c r="Z7" s="9">
        <v>0.217</v>
      </c>
      <c r="AA7" s="9">
        <v>1.1040000000000001</v>
      </c>
      <c r="AB7" s="7">
        <f t="shared" si="0"/>
        <v>0.88700000000000012</v>
      </c>
      <c r="AC7" s="7">
        <v>2.5223</v>
      </c>
      <c r="AD7" s="7">
        <v>0.14486549316904657</v>
      </c>
      <c r="AE7" s="7">
        <v>2.5594999999999999</v>
      </c>
      <c r="AF7" s="7">
        <v>0.25181313837981639</v>
      </c>
      <c r="AG7" s="10">
        <v>0.48277869025564979</v>
      </c>
      <c r="AH7" s="2">
        <v>10</v>
      </c>
      <c r="AI7" s="2" t="s">
        <v>23</v>
      </c>
      <c r="AJ7" s="15">
        <v>-0.17</v>
      </c>
      <c r="AK7" s="7">
        <v>0.4</v>
      </c>
      <c r="AL7" s="7"/>
      <c r="AM7" s="7"/>
      <c r="AN7" s="7"/>
    </row>
    <row r="8" spans="1:40" x14ac:dyDescent="0.2">
      <c r="A8" s="2">
        <v>16</v>
      </c>
      <c r="B8" s="2">
        <v>7</v>
      </c>
      <c r="C8" s="2" t="s">
        <v>104</v>
      </c>
      <c r="E8" s="2" t="s">
        <v>233</v>
      </c>
      <c r="F8" s="2" t="s">
        <v>259</v>
      </c>
      <c r="G8" s="19">
        <v>9.3510333333333335</v>
      </c>
      <c r="H8" s="19">
        <v>-82.168700000000001</v>
      </c>
      <c r="I8" s="2" t="s">
        <v>287</v>
      </c>
      <c r="J8" s="2" t="s">
        <v>89</v>
      </c>
      <c r="K8" s="4" t="s">
        <v>100</v>
      </c>
      <c r="L8" s="2" t="s">
        <v>101</v>
      </c>
      <c r="M8" s="2">
        <v>2.0499999999999998</v>
      </c>
      <c r="N8" s="2" t="str">
        <f>IF(ISBLANK(M8),"???", IF(M8=cat!$F$3,cat!$G$3,IF(M8&lt;=cat!$F$4,cat!$G$4,IF(M8&lt;=cat!$F$5,cat!$G$5,IF(M8&lt;=cat!$F$6,cat!$G$6,IF(M8&lt;=cat!$F$7,cat!$G$7,IF(M8&gt;cat!$F$7,cat!$G$8)))))))</f>
        <v>2.5-1.5 Ma</v>
      </c>
      <c r="O8" s="2" t="str">
        <f>IF(ISBLANK(M8),"???", IF(M8=cat!$J$3,cat!$K$3,IF(M8&lt;=cat!$J$4,cat!$K$4,IF(M8&lt;=cat!$J$5,cat!$K$5,IF(M8&lt;=cat!$J$6,cat!$K$6,IF(M8&lt;=cat!$F$7,cat!$G$7,IF(M8&gt;cat!$F$7,cat!$G$8)))))))</f>
        <v>2.5-0.1 Ma</v>
      </c>
      <c r="P8" s="2" t="s">
        <v>19</v>
      </c>
      <c r="R8" s="2" t="s">
        <v>105</v>
      </c>
      <c r="S8" s="2">
        <v>30</v>
      </c>
      <c r="T8" s="2" t="s">
        <v>43</v>
      </c>
      <c r="U8" s="15" t="s">
        <v>102</v>
      </c>
      <c r="V8" s="2" t="s">
        <v>49</v>
      </c>
      <c r="W8" s="7">
        <v>-0.12853925857426707</v>
      </c>
      <c r="X8" s="7">
        <v>0.1730675879800869</v>
      </c>
      <c r="Y8" s="7">
        <v>-0.12</v>
      </c>
      <c r="Z8" s="9">
        <v>-0.52800000000002001</v>
      </c>
      <c r="AA8" s="9">
        <v>0.24793482861173999</v>
      </c>
      <c r="AB8" s="7">
        <f t="shared" si="0"/>
        <v>0.77593482861176</v>
      </c>
      <c r="AC8" s="7">
        <v>1.1474499365285531</v>
      </c>
      <c r="AD8" s="7">
        <v>0.17120757775770912</v>
      </c>
      <c r="AE8" s="8">
        <v>1.1299999999999999</v>
      </c>
      <c r="AF8" s="8">
        <v>-0.04</v>
      </c>
      <c r="AG8" s="12">
        <v>0.79200000000000004</v>
      </c>
      <c r="AH8" s="2">
        <v>46</v>
      </c>
      <c r="AI8" s="2" t="s">
        <v>23</v>
      </c>
      <c r="AJ8" s="15">
        <v>-0.17</v>
      </c>
      <c r="AK8" s="4">
        <v>0.4</v>
      </c>
      <c r="AL8" s="4"/>
      <c r="AM8" s="4"/>
      <c r="AN8" s="4"/>
    </row>
    <row r="9" spans="1:40" x14ac:dyDescent="0.2">
      <c r="A9" s="2">
        <v>33</v>
      </c>
      <c r="B9" s="2">
        <v>8</v>
      </c>
      <c r="C9" s="2" t="s">
        <v>137</v>
      </c>
      <c r="E9" s="2" t="s">
        <v>233</v>
      </c>
      <c r="F9" s="2" t="s">
        <v>259</v>
      </c>
      <c r="G9" s="11">
        <f>9+ 6.327/60</f>
        <v>9.1054499999999994</v>
      </c>
      <c r="H9" s="11">
        <f>-81-34.112/60</f>
        <v>-81.568533333333335</v>
      </c>
      <c r="I9" s="2" t="s">
        <v>287</v>
      </c>
      <c r="J9" s="2" t="s">
        <v>107</v>
      </c>
      <c r="K9" s="4" t="s">
        <v>275</v>
      </c>
      <c r="L9" s="2">
        <v>2</v>
      </c>
      <c r="M9" s="2">
        <v>2</v>
      </c>
      <c r="N9" s="2" t="str">
        <f>IF(ISBLANK(M9),"???", IF(M9=cat!$F$3,cat!$G$3,IF(M9&lt;=cat!$F$4,cat!$G$4,IF(M9&lt;=cat!$F$5,cat!$G$5,IF(M9&lt;=cat!$F$6,cat!$G$6,IF(M9&lt;=cat!$F$7,cat!$G$7,IF(M9&gt;cat!$F$7,cat!$G$8)))))))</f>
        <v>2.5-1.5 Ma</v>
      </c>
      <c r="O9" s="2" t="str">
        <f>IF(ISBLANK(M9),"???", IF(M9=cat!$J$3,cat!$K$3,IF(M9&lt;=cat!$J$4,cat!$K$4,IF(M9&lt;=cat!$J$5,cat!$K$5,IF(M9&lt;=cat!$J$6,cat!$K$6,IF(M9&lt;=cat!$F$7,cat!$G$7,IF(M9&gt;cat!$F$7,cat!$G$8)))))))</f>
        <v>2.5-0.1 Ma</v>
      </c>
      <c r="P9" s="2" t="s">
        <v>138</v>
      </c>
      <c r="S9" s="2">
        <v>125</v>
      </c>
      <c r="T9" s="2" t="s">
        <v>110</v>
      </c>
      <c r="U9" s="2" t="s">
        <v>111</v>
      </c>
      <c r="V9" s="2">
        <v>1</v>
      </c>
      <c r="W9" s="7">
        <v>0.62780116933021746</v>
      </c>
      <c r="X9" s="7">
        <v>0.20969911765446486</v>
      </c>
      <c r="Y9" s="7">
        <v>0.59986979030114373</v>
      </c>
      <c r="Z9" s="9">
        <v>0.2258976555498288</v>
      </c>
      <c r="AA9" s="9">
        <v>1.1539329647612453</v>
      </c>
      <c r="AB9" s="7">
        <f t="shared" si="0"/>
        <v>0.92803530921141653</v>
      </c>
      <c r="AC9" s="7">
        <v>1.5951098457901076</v>
      </c>
      <c r="AD9" s="7">
        <v>0.26675437208417913</v>
      </c>
      <c r="AE9" s="7">
        <v>1.6303404930288095</v>
      </c>
      <c r="AF9" s="7">
        <v>-0.11572498590074137</v>
      </c>
      <c r="AG9" s="10">
        <v>0.37446997867625842</v>
      </c>
      <c r="AH9" s="2">
        <v>61</v>
      </c>
      <c r="AI9" s="2" t="s">
        <v>23</v>
      </c>
      <c r="AJ9" s="2">
        <v>0.38</v>
      </c>
      <c r="AK9" s="2">
        <v>0.17</v>
      </c>
    </row>
    <row r="10" spans="1:40" x14ac:dyDescent="0.2">
      <c r="A10" s="2">
        <v>33</v>
      </c>
      <c r="B10" s="2">
        <v>9</v>
      </c>
      <c r="C10" s="2" t="s">
        <v>139</v>
      </c>
      <c r="E10" s="2" t="s">
        <v>233</v>
      </c>
      <c r="F10" s="2" t="s">
        <v>259</v>
      </c>
      <c r="G10" s="11">
        <f>9+ 6.327/60</f>
        <v>9.1054499999999994</v>
      </c>
      <c r="H10" s="11">
        <f>-81-34.112/60</f>
        <v>-81.568533333333335</v>
      </c>
      <c r="I10" s="2" t="s">
        <v>287</v>
      </c>
      <c r="J10" s="2" t="s">
        <v>107</v>
      </c>
      <c r="K10" s="4" t="s">
        <v>275</v>
      </c>
      <c r="L10" s="2">
        <v>2</v>
      </c>
      <c r="M10" s="2">
        <v>2</v>
      </c>
      <c r="N10" s="2" t="str">
        <f>IF(ISBLANK(M10),"???", IF(M10=cat!$F$3,cat!$G$3,IF(M10&lt;=cat!$F$4,cat!$G$4,IF(M10&lt;=cat!$F$5,cat!$G$5,IF(M10&lt;=cat!$F$6,cat!$G$6,IF(M10&lt;=cat!$F$7,cat!$G$7,IF(M10&gt;cat!$F$7,cat!$G$8)))))))</f>
        <v>2.5-1.5 Ma</v>
      </c>
      <c r="O10" s="2" t="str">
        <f>IF(ISBLANK(M10),"???", IF(M10=cat!$J$3,cat!$K$3,IF(M10&lt;=cat!$J$4,cat!$K$4,IF(M10&lt;=cat!$J$5,cat!$K$5,IF(M10&lt;=cat!$J$6,cat!$K$6,IF(M10&lt;=cat!$F$7,cat!$G$7,IF(M10&gt;cat!$F$7,cat!$G$8)))))))</f>
        <v>2.5-0.1 Ma</v>
      </c>
      <c r="P10" s="2" t="s">
        <v>138</v>
      </c>
      <c r="S10" s="2">
        <v>125</v>
      </c>
      <c r="T10" s="2" t="s">
        <v>110</v>
      </c>
      <c r="U10" s="2" t="s">
        <v>111</v>
      </c>
      <c r="V10" s="2">
        <v>1</v>
      </c>
      <c r="W10" s="7">
        <v>0.10557111247101064</v>
      </c>
      <c r="X10" s="7">
        <v>0.24137148293942173</v>
      </c>
      <c r="Y10" s="7">
        <v>9.7754700232610556E-2</v>
      </c>
      <c r="Z10" s="9">
        <v>-0.48789865024061346</v>
      </c>
      <c r="AA10" s="9">
        <v>0.72445384108088107</v>
      </c>
      <c r="AB10" s="7">
        <f t="shared" si="0"/>
        <v>1.2123524913214945</v>
      </c>
      <c r="AC10" s="7">
        <v>1.8655571426681437</v>
      </c>
      <c r="AD10" s="7">
        <v>0.26184546693379585</v>
      </c>
      <c r="AE10" s="7">
        <v>1.9033387115314353</v>
      </c>
      <c r="AF10" s="7">
        <v>0.20566583094279142</v>
      </c>
      <c r="AG10" s="10">
        <v>0.14354579317786398</v>
      </c>
      <c r="AH10" s="2">
        <v>52</v>
      </c>
      <c r="AI10" s="2" t="s">
        <v>23</v>
      </c>
      <c r="AJ10" s="2">
        <v>0.38</v>
      </c>
      <c r="AK10" s="2">
        <v>0.17</v>
      </c>
    </row>
    <row r="11" spans="1:40" x14ac:dyDescent="0.2">
      <c r="A11" s="2">
        <v>33</v>
      </c>
      <c r="B11" s="2">
        <v>10</v>
      </c>
      <c r="C11" s="2" t="s">
        <v>140</v>
      </c>
      <c r="E11" s="2" t="s">
        <v>233</v>
      </c>
      <c r="F11" s="2" t="s">
        <v>259</v>
      </c>
      <c r="G11" s="11">
        <f>9+ 6.327/60</f>
        <v>9.1054499999999994</v>
      </c>
      <c r="H11" s="11">
        <f>-81-34.112/60</f>
        <v>-81.568533333333335</v>
      </c>
      <c r="I11" s="2" t="s">
        <v>287</v>
      </c>
      <c r="J11" s="2" t="s">
        <v>107</v>
      </c>
      <c r="K11" s="4" t="s">
        <v>275</v>
      </c>
      <c r="L11" s="2">
        <v>2</v>
      </c>
      <c r="M11" s="2">
        <v>2</v>
      </c>
      <c r="N11" s="2" t="str">
        <f>IF(ISBLANK(M11),"???", IF(M11=cat!$F$3,cat!$G$3,IF(M11&lt;=cat!$F$4,cat!$G$4,IF(M11&lt;=cat!$F$5,cat!$G$5,IF(M11&lt;=cat!$F$6,cat!$G$6,IF(M11&lt;=cat!$F$7,cat!$G$7,IF(M11&gt;cat!$F$7,cat!$G$8)))))))</f>
        <v>2.5-1.5 Ma</v>
      </c>
      <c r="O11" s="2" t="str">
        <f>IF(ISBLANK(M11),"???", IF(M11=cat!$J$3,cat!$K$3,IF(M11&lt;=cat!$J$4,cat!$K$4,IF(M11&lt;=cat!$J$5,cat!$K$5,IF(M11&lt;=cat!$J$6,cat!$K$6,IF(M11&lt;=cat!$F$7,cat!$G$7,IF(M11&gt;cat!$F$7,cat!$G$8)))))))</f>
        <v>2.5-0.1 Ma</v>
      </c>
      <c r="P11" s="2" t="s">
        <v>138</v>
      </c>
      <c r="S11" s="2">
        <v>125</v>
      </c>
      <c r="T11" s="2" t="s">
        <v>110</v>
      </c>
      <c r="U11" s="2" t="s">
        <v>111</v>
      </c>
      <c r="V11" s="2">
        <v>1</v>
      </c>
      <c r="W11" s="7">
        <v>7.7956157357510478E-2</v>
      </c>
      <c r="X11" s="7">
        <v>0.3224532522306941</v>
      </c>
      <c r="Y11" s="7">
        <v>7.0284240539538884E-3</v>
      </c>
      <c r="Z11" s="9">
        <v>-0.32273378349728665</v>
      </c>
      <c r="AA11" s="9">
        <v>0.74701643596070388</v>
      </c>
      <c r="AB11" s="7">
        <f t="shared" si="0"/>
        <v>1.0697502194579904</v>
      </c>
      <c r="AC11" s="7">
        <v>1.2467723230894239</v>
      </c>
      <c r="AD11" s="7">
        <v>0.204149427408754</v>
      </c>
      <c r="AE11" s="7">
        <v>1.180478164412782</v>
      </c>
      <c r="AF11" s="7">
        <v>0.46445537107060314</v>
      </c>
      <c r="AG11" s="10">
        <v>0.17626294453133293</v>
      </c>
      <c r="AH11" s="2">
        <v>10</v>
      </c>
      <c r="AI11" s="2" t="s">
        <v>23</v>
      </c>
      <c r="AJ11" s="2">
        <v>0.38</v>
      </c>
      <c r="AK11" s="2">
        <v>0.17</v>
      </c>
    </row>
    <row r="12" spans="1:40" x14ac:dyDescent="0.2">
      <c r="A12" s="2">
        <v>1</v>
      </c>
      <c r="B12" s="2">
        <v>11</v>
      </c>
      <c r="C12" s="2" t="s">
        <v>14</v>
      </c>
      <c r="D12" s="2">
        <v>944</v>
      </c>
      <c r="E12" s="2" t="s">
        <v>233</v>
      </c>
      <c r="F12" s="2" t="s">
        <v>256</v>
      </c>
      <c r="G12" s="10">
        <v>9.9919499999999992</v>
      </c>
      <c r="H12" s="11">
        <v>-83.036720000000003</v>
      </c>
      <c r="I12" s="3" t="s">
        <v>15</v>
      </c>
      <c r="J12" s="2" t="s">
        <v>16</v>
      </c>
      <c r="K12" s="4" t="s">
        <v>17</v>
      </c>
      <c r="L12" s="2" t="s">
        <v>18</v>
      </c>
      <c r="M12" s="2">
        <v>1.6</v>
      </c>
      <c r="N12" s="2" t="str">
        <f>IF(ISBLANK(M12),"???", IF(M12=cat!$F$3,cat!$G$3,IF(M12&lt;=cat!$F$4,cat!$G$4,IF(M12&lt;=cat!$F$5,cat!$G$5,IF(M12&lt;=cat!$F$6,cat!$G$6,IF(M12&lt;=cat!$F$7,cat!$G$7,IF(M12&gt;cat!$F$7,cat!$G$8)))))))</f>
        <v>2.5-1.5 Ma</v>
      </c>
      <c r="O12" s="2" t="str">
        <f>IF(ISBLANK(M12),"???", IF(M12=cat!$J$3,cat!$K$3,IF(M12&lt;=cat!$J$4,cat!$K$4,IF(M12&lt;=cat!$J$5,cat!$K$5,IF(M12&lt;=cat!$F$6,cat!$G$6,IF(M12&lt;=cat!$F$7,cat!$G$7,IF(M12&gt;cat!$F$7,cat!$G$8)))))))</f>
        <v>2.5-0.1 Ma</v>
      </c>
      <c r="P12" s="2" t="s">
        <v>19</v>
      </c>
      <c r="Q12" s="2">
        <v>100</v>
      </c>
      <c r="R12" s="2">
        <v>50</v>
      </c>
      <c r="S12" s="2">
        <f t="shared" ref="S12:S29" si="1">AVERAGE(Q12:R12)</f>
        <v>75</v>
      </c>
      <c r="T12" s="2" t="s">
        <v>20</v>
      </c>
      <c r="U12" s="15" t="s">
        <v>21</v>
      </c>
      <c r="V12" s="2" t="s">
        <v>22</v>
      </c>
      <c r="W12" s="7">
        <v>-0.23369999999999996</v>
      </c>
      <c r="X12" s="7">
        <v>0.12072328633866286</v>
      </c>
      <c r="Y12" s="7">
        <v>-0.23649999999999999</v>
      </c>
      <c r="Z12" s="9">
        <v>-0.52400000000000002</v>
      </c>
      <c r="AA12" s="9">
        <v>4.1000000000000002E-2</v>
      </c>
      <c r="AB12" s="7">
        <f t="shared" si="0"/>
        <v>0.56500000000000006</v>
      </c>
      <c r="AC12" s="7">
        <v>1.6213000000000004</v>
      </c>
      <c r="AD12" s="7">
        <v>0.22357937960163207</v>
      </c>
      <c r="AE12" s="7">
        <v>1.6895</v>
      </c>
      <c r="AF12" s="7">
        <v>9.4317238568040113E-2</v>
      </c>
      <c r="AG12" s="10">
        <v>0.47349134067987875</v>
      </c>
      <c r="AH12" s="2">
        <v>60</v>
      </c>
      <c r="AI12" s="2" t="s">
        <v>23</v>
      </c>
      <c r="AJ12" s="15">
        <v>0.2</v>
      </c>
      <c r="AK12" s="2">
        <v>0.33</v>
      </c>
    </row>
    <row r="13" spans="1:40" x14ac:dyDescent="0.2">
      <c r="A13" s="2">
        <v>1</v>
      </c>
      <c r="B13" s="2">
        <v>12</v>
      </c>
      <c r="C13" s="2" t="s">
        <v>24</v>
      </c>
      <c r="D13" s="2">
        <v>944</v>
      </c>
      <c r="E13" s="2" t="s">
        <v>233</v>
      </c>
      <c r="F13" s="2" t="s">
        <v>256</v>
      </c>
      <c r="G13" s="10">
        <v>9.9919499999999992</v>
      </c>
      <c r="H13" s="11">
        <v>-83.036720000000003</v>
      </c>
      <c r="I13" s="3" t="s">
        <v>15</v>
      </c>
      <c r="J13" s="2" t="s">
        <v>16</v>
      </c>
      <c r="K13" s="4" t="s">
        <v>17</v>
      </c>
      <c r="L13" s="2" t="s">
        <v>18</v>
      </c>
      <c r="M13" s="2">
        <v>1.6</v>
      </c>
      <c r="N13" s="2" t="str">
        <f>IF(ISBLANK(M13),"???", IF(M13=cat!$F$3,cat!$G$3,IF(M13&lt;=cat!$F$4,cat!$G$4,IF(M13&lt;=cat!$F$5,cat!$G$5,IF(M13&lt;=cat!$F$6,cat!$G$6,IF(M13&lt;=cat!$F$7,cat!$G$7,IF(M13&gt;cat!$F$7,cat!$G$8)))))))</f>
        <v>2.5-1.5 Ma</v>
      </c>
      <c r="O13" s="2" t="str">
        <f>IF(ISBLANK(M13),"???", IF(M13=cat!$J$3,cat!$K$3,IF(M13&lt;=cat!$J$4,cat!$K$4,IF(M13&lt;=cat!$J$5,cat!$K$5,IF(M13&lt;=cat!$F$6,cat!$G$6,IF(M13&lt;=cat!$F$7,cat!$G$7,IF(M13&gt;cat!$F$7,cat!$G$8)))))))</f>
        <v>2.5-0.1 Ma</v>
      </c>
      <c r="P13" s="2" t="s">
        <v>19</v>
      </c>
      <c r="Q13" s="2">
        <v>100</v>
      </c>
      <c r="R13" s="2">
        <v>50</v>
      </c>
      <c r="S13" s="2">
        <f t="shared" si="1"/>
        <v>75</v>
      </c>
      <c r="T13" s="2" t="s">
        <v>20</v>
      </c>
      <c r="U13" s="15" t="s">
        <v>21</v>
      </c>
      <c r="V13" s="2" t="s">
        <v>22</v>
      </c>
      <c r="W13" s="7">
        <v>1.6776863496936117E-2</v>
      </c>
      <c r="X13" s="7">
        <v>0.15534201140322471</v>
      </c>
      <c r="Y13" s="7">
        <v>4.063611559152025E-3</v>
      </c>
      <c r="Z13" s="9">
        <v>-0.31</v>
      </c>
      <c r="AA13" s="9">
        <v>0.45</v>
      </c>
      <c r="AB13" s="7">
        <f t="shared" si="0"/>
        <v>0.76</v>
      </c>
      <c r="AC13" s="7">
        <v>1.7452064590732006</v>
      </c>
      <c r="AD13" s="7">
        <v>0.21176432015017427</v>
      </c>
      <c r="AE13" s="7">
        <v>1.7960984592408553</v>
      </c>
      <c r="AF13" s="7">
        <v>0.19194212493455157</v>
      </c>
      <c r="AG13" s="10">
        <v>0.16035543488176648</v>
      </c>
      <c r="AH13" s="2">
        <v>55</v>
      </c>
      <c r="AI13" s="2" t="s">
        <v>23</v>
      </c>
      <c r="AJ13" s="15">
        <v>0.2</v>
      </c>
      <c r="AK13" s="2">
        <v>0.33</v>
      </c>
    </row>
    <row r="14" spans="1:40" x14ac:dyDescent="0.2">
      <c r="A14" s="2">
        <v>2</v>
      </c>
      <c r="B14" s="2">
        <v>13</v>
      </c>
      <c r="C14" s="2" t="s">
        <v>25</v>
      </c>
      <c r="E14" s="2" t="s">
        <v>233</v>
      </c>
      <c r="F14" s="2" t="s">
        <v>256</v>
      </c>
      <c r="G14" s="5">
        <v>9.9962222222222206</v>
      </c>
      <c r="H14" s="19">
        <v>-83.039749999999998</v>
      </c>
      <c r="I14" s="2" t="s">
        <v>287</v>
      </c>
      <c r="J14" s="2" t="s">
        <v>16</v>
      </c>
      <c r="K14" s="2" t="s">
        <v>17</v>
      </c>
      <c r="L14" s="2" t="s">
        <v>18</v>
      </c>
      <c r="M14" s="2">
        <v>1.6</v>
      </c>
      <c r="N14" s="2" t="str">
        <f>IF(ISBLANK(M14),"???", IF(M14=cat!$F$3,cat!$G$3,IF(M14&lt;=cat!$F$4,cat!$G$4,IF(M14&lt;=cat!$F$5,cat!$G$5,IF(M14&lt;=cat!$F$6,cat!$G$6,IF(M14&lt;=cat!$F$7,cat!$G$7,IF(M14&gt;cat!$F$7,cat!$G$8)))))))</f>
        <v>2.5-1.5 Ma</v>
      </c>
      <c r="O14" s="2" t="str">
        <f>IF(ISBLANK(M14),"???", IF(M14=cat!$J$3,cat!$K$3,IF(M14&lt;=cat!$J$4,cat!$K$4,IF(M14&lt;=cat!$J$5,cat!$K$5,IF(M14&lt;=cat!$F$6,cat!$G$6,IF(M14&lt;=cat!$F$7,cat!$G$7,IF(M14&gt;cat!$F$7,cat!$G$8)))))))</f>
        <v>2.5-0.1 Ma</v>
      </c>
      <c r="P14" s="2" t="s">
        <v>19</v>
      </c>
      <c r="Q14" s="2">
        <v>100</v>
      </c>
      <c r="R14" s="2">
        <v>50</v>
      </c>
      <c r="S14" s="2">
        <f t="shared" si="1"/>
        <v>75</v>
      </c>
      <c r="T14" s="2" t="s">
        <v>20</v>
      </c>
      <c r="U14" s="15" t="s">
        <v>21</v>
      </c>
      <c r="V14" s="15" t="s">
        <v>22</v>
      </c>
      <c r="W14" s="7">
        <v>2.7813377854529753E-2</v>
      </c>
      <c r="X14" s="7">
        <v>0.23397720094690416</v>
      </c>
      <c r="Y14" s="7">
        <v>0.04</v>
      </c>
      <c r="Z14" s="9">
        <v>-0.44261091276576181</v>
      </c>
      <c r="AA14" s="9">
        <v>0.45189048213800653</v>
      </c>
      <c r="AB14" s="7">
        <f t="shared" si="0"/>
        <v>0.89450139490376834</v>
      </c>
      <c r="AC14" s="7">
        <v>2.0864211072237739</v>
      </c>
      <c r="AD14" s="7">
        <v>0.1702951906257586</v>
      </c>
      <c r="AE14" s="7">
        <v>2.1</v>
      </c>
      <c r="AF14" s="7">
        <v>0.21</v>
      </c>
      <c r="AG14" s="10">
        <v>0.1840656095738159</v>
      </c>
      <c r="AH14" s="2">
        <v>40</v>
      </c>
      <c r="AI14" s="2" t="s">
        <v>26</v>
      </c>
      <c r="AJ14" s="15">
        <v>0.2</v>
      </c>
      <c r="AK14" s="2">
        <v>0.33</v>
      </c>
    </row>
    <row r="15" spans="1:40" ht="12" customHeight="1" x14ac:dyDescent="0.2">
      <c r="A15" s="2">
        <v>2</v>
      </c>
      <c r="B15" s="2">
        <v>14</v>
      </c>
      <c r="C15" s="2" t="s">
        <v>27</v>
      </c>
      <c r="E15" s="2" t="s">
        <v>233</v>
      </c>
      <c r="F15" s="2" t="s">
        <v>256</v>
      </c>
      <c r="G15" s="5">
        <v>9.9962222222222206</v>
      </c>
      <c r="H15" s="19">
        <v>-83.039749999999998</v>
      </c>
      <c r="I15" s="2" t="s">
        <v>287</v>
      </c>
      <c r="J15" s="2" t="s">
        <v>16</v>
      </c>
      <c r="K15" s="2" t="s">
        <v>17</v>
      </c>
      <c r="L15" s="2" t="s">
        <v>18</v>
      </c>
      <c r="M15" s="2">
        <v>1.6</v>
      </c>
      <c r="N15" s="2" t="str">
        <f>IF(ISBLANK(M15),"???", IF(M15=cat!$F$3,cat!$G$3,IF(M15&lt;=cat!$F$4,cat!$G$4,IF(M15&lt;=cat!$F$5,cat!$G$5,IF(M15&lt;=cat!$F$6,cat!$G$6,IF(M15&lt;=cat!$F$7,cat!$G$7,IF(M15&gt;cat!$F$7,cat!$G$8)))))))</f>
        <v>2.5-1.5 Ma</v>
      </c>
      <c r="O15" s="2" t="str">
        <f>IF(ISBLANK(M15),"???", IF(M15=cat!$J$3,cat!$K$3,IF(M15&lt;=cat!$J$4,cat!$K$4,IF(M15&lt;=cat!$J$5,cat!$K$5,IF(M15&lt;=cat!$F$6,cat!$G$6,IF(M15&lt;=cat!$F$7,cat!$G$7,IF(M15&gt;cat!$F$7,cat!$G$8)))))))</f>
        <v>2.5-0.1 Ma</v>
      </c>
      <c r="P15" s="2" t="s">
        <v>19</v>
      </c>
      <c r="Q15" s="2">
        <v>100</v>
      </c>
      <c r="R15" s="2">
        <v>50</v>
      </c>
      <c r="S15" s="2">
        <f t="shared" si="1"/>
        <v>75</v>
      </c>
      <c r="T15" s="2" t="s">
        <v>20</v>
      </c>
      <c r="U15" s="15" t="s">
        <v>21</v>
      </c>
      <c r="V15" s="2" t="s">
        <v>22</v>
      </c>
      <c r="W15" s="7">
        <v>4.085796229239836E-2</v>
      </c>
      <c r="X15" s="7">
        <v>0.25882837257640107</v>
      </c>
      <c r="Y15" s="7">
        <v>0.02</v>
      </c>
      <c r="Z15" s="9">
        <v>-0.53780009622323632</v>
      </c>
      <c r="AA15" s="9">
        <v>0.57268810354793587</v>
      </c>
      <c r="AB15" s="7">
        <f t="shared" si="0"/>
        <v>1.1104881997711722</v>
      </c>
      <c r="AC15" s="7">
        <v>1.6890291330277591</v>
      </c>
      <c r="AD15" s="7">
        <v>0.15293838456212436</v>
      </c>
      <c r="AE15" s="7">
        <v>1.69</v>
      </c>
      <c r="AF15" s="7">
        <v>0.61</v>
      </c>
      <c r="AG15" s="10">
        <v>0</v>
      </c>
      <c r="AH15" s="2">
        <v>33</v>
      </c>
      <c r="AI15" s="2" t="s">
        <v>26</v>
      </c>
      <c r="AJ15" s="15">
        <v>0.2</v>
      </c>
      <c r="AK15" s="2">
        <v>0.33</v>
      </c>
    </row>
    <row r="16" spans="1:40" ht="12" customHeight="1" x14ac:dyDescent="0.2">
      <c r="A16" s="2">
        <v>3</v>
      </c>
      <c r="B16" s="2">
        <v>15</v>
      </c>
      <c r="C16" s="2" t="s">
        <v>28</v>
      </c>
      <c r="D16" s="2">
        <v>1988</v>
      </c>
      <c r="E16" s="2" t="s">
        <v>233</v>
      </c>
      <c r="F16" s="2" t="s">
        <v>256</v>
      </c>
      <c r="G16" s="6">
        <v>9.9911700000000003</v>
      </c>
      <c r="H16" s="19">
        <v>-83.041650000000004</v>
      </c>
      <c r="I16" s="3" t="s">
        <v>29</v>
      </c>
      <c r="J16" s="2" t="s">
        <v>16</v>
      </c>
      <c r="K16" s="4" t="s">
        <v>30</v>
      </c>
      <c r="L16" s="2" t="s">
        <v>31</v>
      </c>
      <c r="M16" s="2">
        <v>1.7</v>
      </c>
      <c r="N16" s="2" t="str">
        <f>IF(ISBLANK(M16),"???", IF(M16=cat!$F$3,cat!$G$3,IF(M16&lt;=cat!$F$4,cat!$G$4,IF(M16&lt;=cat!$F$5,cat!$G$5,IF(M16&lt;=cat!$F$6,cat!$G$6,IF(M16&lt;=cat!$F$7,cat!$G$7,IF(M16&gt;cat!$F$7,cat!$G$8)))))))</f>
        <v>2.5-1.5 Ma</v>
      </c>
      <c r="O16" s="2" t="str">
        <f>IF(ISBLANK(M16),"???", IF(M16=cat!$J$3,cat!$K$3,IF(M16&lt;=cat!$J$4,cat!$K$4,IF(M16&lt;=cat!$J$5,cat!$K$5,IF(M16&lt;=cat!$F$6,cat!$G$6,IF(M16&lt;=cat!$F$7,cat!$G$7,IF(M16&gt;cat!$F$7,cat!$G$8)))))))</f>
        <v>2.5-0.1 Ma</v>
      </c>
      <c r="P16" s="2" t="s">
        <v>19</v>
      </c>
      <c r="Q16" s="2">
        <v>100</v>
      </c>
      <c r="R16" s="2">
        <v>50</v>
      </c>
      <c r="S16" s="2">
        <f t="shared" si="1"/>
        <v>75</v>
      </c>
      <c r="T16" s="2" t="s">
        <v>20</v>
      </c>
      <c r="U16" s="15" t="s">
        <v>32</v>
      </c>
      <c r="V16" s="2" t="s">
        <v>22</v>
      </c>
      <c r="W16" s="7">
        <v>0.25633333333333341</v>
      </c>
      <c r="X16" s="7">
        <v>0.2910994161046998</v>
      </c>
      <c r="Y16" s="7">
        <v>0.15</v>
      </c>
      <c r="Z16" s="9">
        <v>-0.215</v>
      </c>
      <c r="AA16" s="9">
        <v>1.0009999999999999</v>
      </c>
      <c r="AB16" s="7">
        <f t="shared" si="0"/>
        <v>1.216</v>
      </c>
      <c r="AC16" s="7">
        <v>1.9893333333333334</v>
      </c>
      <c r="AD16" s="7">
        <v>0.18307048440392296</v>
      </c>
      <c r="AE16" s="7">
        <v>2</v>
      </c>
      <c r="AF16" s="7">
        <v>0.32130583714679745</v>
      </c>
      <c r="AG16" s="10">
        <v>1.230648440183825E-2</v>
      </c>
      <c r="AH16" s="2">
        <v>60</v>
      </c>
      <c r="AI16" s="2" t="s">
        <v>26</v>
      </c>
      <c r="AJ16" s="15">
        <v>0.26</v>
      </c>
      <c r="AK16" s="2">
        <v>0.25</v>
      </c>
    </row>
    <row r="17" spans="1:51" ht="12" customHeight="1" x14ac:dyDescent="0.2">
      <c r="A17" s="2">
        <v>3</v>
      </c>
      <c r="B17" s="2">
        <v>16</v>
      </c>
      <c r="C17" s="2" t="s">
        <v>33</v>
      </c>
      <c r="D17" s="2">
        <v>1988</v>
      </c>
      <c r="E17" s="2" t="s">
        <v>233</v>
      </c>
      <c r="F17" s="2" t="s">
        <v>256</v>
      </c>
      <c r="G17" s="6">
        <v>9.9911700000000003</v>
      </c>
      <c r="H17" s="19">
        <v>-83.041650000000004</v>
      </c>
      <c r="I17" s="3" t="s">
        <v>29</v>
      </c>
      <c r="J17" s="2" t="s">
        <v>16</v>
      </c>
      <c r="K17" s="4" t="s">
        <v>30</v>
      </c>
      <c r="L17" s="2" t="s">
        <v>31</v>
      </c>
      <c r="M17" s="2">
        <v>1.7</v>
      </c>
      <c r="N17" s="2" t="str">
        <f>IF(ISBLANK(M17),"???", IF(M17=cat!$F$3,cat!$G$3,IF(M17&lt;=cat!$F$4,cat!$G$4,IF(M17&lt;=cat!$F$5,cat!$G$5,IF(M17&lt;=cat!$F$6,cat!$G$6,IF(M17&lt;=cat!$F$7,cat!$G$7,IF(M17&gt;cat!$F$7,cat!$G$8)))))))</f>
        <v>2.5-1.5 Ma</v>
      </c>
      <c r="O17" s="2" t="str">
        <f>IF(ISBLANK(M17),"???", IF(M17=cat!$J$3,cat!$K$3,IF(M17&lt;=cat!$J$4,cat!$K$4,IF(M17&lt;=cat!$J$5,cat!$K$5,IF(M17&lt;=cat!$F$6,cat!$G$6,IF(M17&lt;=cat!$F$7,cat!$G$7,IF(M17&gt;cat!$F$7,cat!$G$8)))))))</f>
        <v>2.5-0.1 Ma</v>
      </c>
      <c r="P17" s="2" t="s">
        <v>19</v>
      </c>
      <c r="Q17" s="2">
        <v>100</v>
      </c>
      <c r="R17" s="2">
        <v>50</v>
      </c>
      <c r="S17" s="2">
        <f t="shared" si="1"/>
        <v>75</v>
      </c>
      <c r="T17" s="2" t="s">
        <v>20</v>
      </c>
      <c r="U17" s="15" t="s">
        <v>32</v>
      </c>
      <c r="V17" s="2" t="s">
        <v>22</v>
      </c>
      <c r="W17" s="95">
        <v>0.36346938775510207</v>
      </c>
      <c r="X17" s="95">
        <v>0.14011232131769838</v>
      </c>
      <c r="Y17" s="7">
        <v>0.36</v>
      </c>
      <c r="Z17" s="9">
        <v>5.1999999999999998E-2</v>
      </c>
      <c r="AA17" s="9">
        <v>0.64700000000000002</v>
      </c>
      <c r="AB17" s="7">
        <f t="shared" si="0"/>
        <v>0.59499999999999997</v>
      </c>
      <c r="AC17" s="62">
        <v>0.63428571428571434</v>
      </c>
      <c r="AD17" s="62">
        <v>0.49966655548141958</v>
      </c>
      <c r="AE17" s="7">
        <v>0.69</v>
      </c>
      <c r="AF17" s="7">
        <v>0.44591349863515672</v>
      </c>
      <c r="AG17" s="10">
        <v>1.3221281541072004E-3</v>
      </c>
      <c r="AH17" s="2">
        <v>49</v>
      </c>
      <c r="AI17" s="2" t="s">
        <v>26</v>
      </c>
      <c r="AJ17" s="15">
        <v>0.26</v>
      </c>
      <c r="AK17" s="2">
        <v>0.25</v>
      </c>
    </row>
    <row r="18" spans="1:51" ht="12" customHeight="1" x14ac:dyDescent="0.2">
      <c r="A18" s="2">
        <v>5</v>
      </c>
      <c r="B18" s="2">
        <v>17</v>
      </c>
      <c r="C18" s="2" t="s">
        <v>34</v>
      </c>
      <c r="D18" s="2">
        <v>718</v>
      </c>
      <c r="E18" s="2" t="s">
        <v>233</v>
      </c>
      <c r="F18" s="2" t="s">
        <v>256</v>
      </c>
      <c r="G18" s="10">
        <v>9.9853400000000008</v>
      </c>
      <c r="H18" s="11">
        <v>-83.066069999999996</v>
      </c>
      <c r="I18" s="3" t="s">
        <v>35</v>
      </c>
      <c r="J18" s="2" t="s">
        <v>16</v>
      </c>
      <c r="K18" s="4" t="s">
        <v>36</v>
      </c>
      <c r="L18" s="2" t="s">
        <v>37</v>
      </c>
      <c r="M18" s="2">
        <v>2.4</v>
      </c>
      <c r="N18" s="2" t="str">
        <f>IF(ISBLANK(M18),"???", IF(M18=cat!$F$3,cat!$G$3,IF(M18&lt;=cat!$F$4,cat!$G$4,IF(M18&lt;=cat!$F$5,cat!$G$5,IF(M18&lt;=cat!$F$6,cat!$G$6,IF(M18&lt;=cat!$F$7,cat!$G$7,IF(M18&gt;cat!$F$7,cat!$G$8)))))))</f>
        <v>2.5-1.5 Ma</v>
      </c>
      <c r="O18" s="2" t="str">
        <f>IF(ISBLANK(M18),"???", IF(M18=cat!$J$3,cat!$K$3,IF(M18&lt;=cat!$J$4,cat!$K$4,IF(M18&lt;=cat!$J$5,cat!$K$5,IF(M18&lt;=cat!$F$6,cat!$G$6,IF(M18&lt;=cat!$F$7,cat!$G$7,IF(M18&gt;cat!$F$7,cat!$G$8)))))))</f>
        <v>2.5-0.1 Ma</v>
      </c>
      <c r="P18" s="2" t="s">
        <v>38</v>
      </c>
      <c r="Q18" s="2">
        <v>30</v>
      </c>
      <c r="R18" s="2">
        <v>10</v>
      </c>
      <c r="S18" s="2">
        <f t="shared" si="1"/>
        <v>20</v>
      </c>
      <c r="T18" s="2" t="s">
        <v>43</v>
      </c>
      <c r="U18" s="15" t="s">
        <v>39</v>
      </c>
      <c r="V18" s="2" t="s">
        <v>40</v>
      </c>
      <c r="W18" s="7">
        <v>0.35763157894736852</v>
      </c>
      <c r="X18" s="7">
        <v>0.24185582270397754</v>
      </c>
      <c r="Y18" s="7">
        <v>0.37</v>
      </c>
      <c r="Z18" s="9">
        <v>-0.10100000000000001</v>
      </c>
      <c r="AA18" s="9">
        <v>0.72</v>
      </c>
      <c r="AB18" s="7">
        <f t="shared" si="0"/>
        <v>0.82099999999999995</v>
      </c>
      <c r="AC18" s="7">
        <v>1.1918421052631578</v>
      </c>
      <c r="AD18" s="7">
        <v>0.38415126006778155</v>
      </c>
      <c r="AE18" s="7">
        <v>1.25</v>
      </c>
      <c r="AF18" s="7">
        <v>0.83</v>
      </c>
      <c r="AG18" s="10">
        <v>0</v>
      </c>
      <c r="AH18" s="2">
        <v>38</v>
      </c>
      <c r="AI18" s="2" t="s">
        <v>23</v>
      </c>
      <c r="AJ18" s="15">
        <v>-0.12</v>
      </c>
      <c r="AK18" s="2">
        <v>0.62</v>
      </c>
    </row>
    <row r="19" spans="1:51" ht="12" customHeight="1" x14ac:dyDescent="0.2">
      <c r="A19" s="2">
        <v>13</v>
      </c>
      <c r="B19" s="2">
        <v>18</v>
      </c>
      <c r="C19" s="2" t="s">
        <v>78</v>
      </c>
      <c r="D19" s="2">
        <v>1995</v>
      </c>
      <c r="E19" s="2" t="s">
        <v>233</v>
      </c>
      <c r="F19" s="2" t="s">
        <v>259</v>
      </c>
      <c r="G19" s="11">
        <v>9.4524299999999997</v>
      </c>
      <c r="H19" s="11">
        <v>-82.298169999999999</v>
      </c>
      <c r="I19" s="94" t="s">
        <v>79</v>
      </c>
      <c r="J19" s="2" t="s">
        <v>80</v>
      </c>
      <c r="K19" s="4" t="s">
        <v>80</v>
      </c>
      <c r="L19" s="2" t="s">
        <v>81</v>
      </c>
      <c r="M19" s="2">
        <v>1.4</v>
      </c>
      <c r="N19" s="2" t="str">
        <f>IF(ISBLANK(M19),"???", IF(M19=cat!$F$3,cat!$G$3,IF(M19&lt;=cat!$F$4,cat!$G$4,IF(M19&lt;=cat!$F$5,cat!$G$5,IF(M19&lt;=cat!$F$6,cat!$G$6,IF(M19&lt;=cat!$F$7,cat!$G$7,IF(M19&gt;cat!$F$7,cat!$G$8)))))))</f>
        <v>1.5 to 0.011 Ma</v>
      </c>
      <c r="O19" s="2" t="str">
        <f>IF(ISBLANK(M19),"???", IF(M19=cat!$J$3,cat!$K$3,IF(M19&lt;=cat!$J$4,cat!$K$4,IF(M19&lt;=cat!$J$5,cat!$K$5,IF(M19&lt;=cat!$J$6,cat!$K$6,IF(M19&lt;=cat!$F$7,cat!$G$7,IF(M19&gt;cat!$F$7,cat!$G$8)))))))</f>
        <v>2.5-0.1 Ma</v>
      </c>
      <c r="P19" s="2" t="s">
        <v>19</v>
      </c>
      <c r="Q19" s="2">
        <v>120</v>
      </c>
      <c r="R19" s="2">
        <v>80</v>
      </c>
      <c r="S19" s="2">
        <f t="shared" si="1"/>
        <v>100</v>
      </c>
      <c r="T19" s="2" t="s">
        <v>20</v>
      </c>
      <c r="U19" s="15" t="s">
        <v>82</v>
      </c>
      <c r="V19" s="2" t="s">
        <v>22</v>
      </c>
      <c r="W19" s="7">
        <v>0.67472201360284689</v>
      </c>
      <c r="X19" s="7">
        <v>0.23911845526283695</v>
      </c>
      <c r="Y19" s="7">
        <v>0.67121343939086819</v>
      </c>
      <c r="Z19" s="9">
        <v>0.12385905561339258</v>
      </c>
      <c r="AA19" s="9">
        <v>1.0547996994172788</v>
      </c>
      <c r="AB19" s="7">
        <f t="shared" si="0"/>
        <v>0.93094064380388619</v>
      </c>
      <c r="AC19" s="7">
        <v>2.4972733462793961</v>
      </c>
      <c r="AD19" s="7">
        <v>0.17752182539624278</v>
      </c>
      <c r="AE19" s="7">
        <v>2.5656155840238912</v>
      </c>
      <c r="AF19" s="7">
        <v>0.51226107461244241</v>
      </c>
      <c r="AG19" s="10">
        <v>6.1730654520058084E-4</v>
      </c>
      <c r="AH19" s="2">
        <v>46</v>
      </c>
      <c r="AI19" s="2" t="s">
        <v>23</v>
      </c>
      <c r="AJ19" s="15">
        <v>0.35</v>
      </c>
      <c r="AK19" s="7">
        <v>0.31</v>
      </c>
      <c r="AL19" s="7"/>
      <c r="AM19" s="7"/>
      <c r="AN19" s="7"/>
    </row>
    <row r="20" spans="1:51" ht="12" customHeight="1" x14ac:dyDescent="0.2">
      <c r="A20" s="2">
        <v>13</v>
      </c>
      <c r="B20" s="2">
        <v>19</v>
      </c>
      <c r="C20" s="2" t="s">
        <v>83</v>
      </c>
      <c r="D20" s="2">
        <v>1995</v>
      </c>
      <c r="E20" s="2" t="s">
        <v>233</v>
      </c>
      <c r="F20" s="2" t="s">
        <v>259</v>
      </c>
      <c r="G20" s="11">
        <v>9.4524299999999997</v>
      </c>
      <c r="H20" s="11">
        <v>-82.298169999999999</v>
      </c>
      <c r="I20" s="94" t="s">
        <v>79</v>
      </c>
      <c r="J20" s="2" t="s">
        <v>80</v>
      </c>
      <c r="K20" s="4" t="s">
        <v>80</v>
      </c>
      <c r="L20" s="2" t="s">
        <v>81</v>
      </c>
      <c r="M20" s="2">
        <v>1.4</v>
      </c>
      <c r="N20" s="2" t="str">
        <f>IF(ISBLANK(M20),"???", IF(M20=cat!$F$3,cat!$G$3,IF(M20&lt;=cat!$F$4,cat!$G$4,IF(M20&lt;=cat!$F$5,cat!$G$5,IF(M20&lt;=cat!$F$6,cat!$G$6,IF(M20&lt;=cat!$F$7,cat!$G$7,IF(M20&gt;cat!$F$7,cat!$G$8)))))))</f>
        <v>1.5 to 0.011 Ma</v>
      </c>
      <c r="O20" s="2" t="str">
        <f>IF(ISBLANK(M20),"???", IF(M20=cat!$J$3,cat!$K$3,IF(M20&lt;=cat!$J$4,cat!$K$4,IF(M20&lt;=cat!$J$5,cat!$K$5,IF(M20&lt;=cat!$J$6,cat!$K$6,IF(M20&lt;=cat!$F$7,cat!$G$7,IF(M20&gt;cat!$F$7,cat!$G$8)))))))</f>
        <v>2.5-0.1 Ma</v>
      </c>
      <c r="P20" s="2" t="s">
        <v>19</v>
      </c>
      <c r="Q20" s="2">
        <v>120</v>
      </c>
      <c r="R20" s="2">
        <v>80</v>
      </c>
      <c r="S20" s="2">
        <f t="shared" si="1"/>
        <v>100</v>
      </c>
      <c r="T20" s="2" t="s">
        <v>20</v>
      </c>
      <c r="U20" s="15" t="s">
        <v>82</v>
      </c>
      <c r="V20" s="2" t="s">
        <v>22</v>
      </c>
      <c r="W20" s="7">
        <v>0.4208939331352235</v>
      </c>
      <c r="X20" s="7">
        <v>0.21397542589972468</v>
      </c>
      <c r="Y20" s="7">
        <v>0.49</v>
      </c>
      <c r="Z20" s="9">
        <v>0.04</v>
      </c>
      <c r="AA20" s="9">
        <v>0.93</v>
      </c>
      <c r="AB20" s="7">
        <f t="shared" si="0"/>
        <v>0.89</v>
      </c>
      <c r="AC20" s="7">
        <v>2.6835446887600649</v>
      </c>
      <c r="AD20" s="7">
        <v>0.19027008424643022</v>
      </c>
      <c r="AE20" s="7">
        <v>2.68</v>
      </c>
      <c r="AF20" s="7">
        <v>-0.14000000000000001</v>
      </c>
      <c r="AG20" s="10">
        <v>0.372</v>
      </c>
      <c r="AH20" s="2">
        <v>43</v>
      </c>
      <c r="AI20" s="2" t="s">
        <v>23</v>
      </c>
      <c r="AJ20" s="15">
        <v>0.35</v>
      </c>
      <c r="AK20" s="7">
        <v>0.31</v>
      </c>
      <c r="AL20" s="7"/>
      <c r="AM20" s="7"/>
      <c r="AN20" s="7"/>
    </row>
    <row r="21" spans="1:51" ht="12" customHeight="1" x14ac:dyDescent="0.2">
      <c r="A21" s="2">
        <v>29</v>
      </c>
      <c r="B21" s="2">
        <v>20</v>
      </c>
      <c r="C21" s="2" t="s">
        <v>177</v>
      </c>
      <c r="E21" s="2" t="s">
        <v>233</v>
      </c>
      <c r="F21" s="2" t="s">
        <v>259</v>
      </c>
      <c r="G21" s="11">
        <v>9.0653000000000006</v>
      </c>
      <c r="H21" s="11">
        <v>-81.781665000000004</v>
      </c>
      <c r="I21" s="2" t="s">
        <v>287</v>
      </c>
      <c r="J21" s="2" t="s">
        <v>144</v>
      </c>
      <c r="K21" s="2" t="s">
        <v>144</v>
      </c>
      <c r="L21" s="2" t="s">
        <v>178</v>
      </c>
      <c r="M21" s="2">
        <v>5.65</v>
      </c>
      <c r="N21" s="2" t="str">
        <f>IF(ISBLANK(M21),"???", IF(M21=cat!$F$3,cat!$G$3,IF(M21&lt;=cat!$F$4,cat!$G$4,IF(M21&lt;=cat!$F$5,cat!$G$5,IF(M21&lt;=cat!$F$6,cat!$G$6,IF(M21&lt;=cat!$F$7,cat!$G$7,IF(M21&gt;cat!$F$7,cat!$G$8)))))))</f>
        <v>4.25+ Ma</v>
      </c>
      <c r="O21" s="2" t="str">
        <f>IF(ISBLANK(M21),"???", IF(M21=cat!$J$3,cat!$K$3,IF(M21&lt;=cat!$J$4,cat!$K$4,IF(M21&lt;=cat!$J$5,cat!$K$5,IF(M21&lt;=cat!$J$6,cat!$K$6,IF(M21&lt;=cat!$F$7,cat!$G$7,IF(M21&gt;cat!$F$7,cat!$G$8)))))))</f>
        <v>4.25+ Ma</v>
      </c>
      <c r="P21" s="2" t="s">
        <v>56</v>
      </c>
      <c r="Q21" s="2">
        <v>200</v>
      </c>
      <c r="R21" s="2">
        <v>150</v>
      </c>
      <c r="S21" s="2">
        <f t="shared" si="1"/>
        <v>175</v>
      </c>
      <c r="T21" s="2" t="s">
        <v>147</v>
      </c>
      <c r="U21" s="2" t="s">
        <v>148</v>
      </c>
      <c r="V21" s="2" t="s">
        <v>148</v>
      </c>
      <c r="W21" s="7">
        <v>8.1818181818181832E-2</v>
      </c>
      <c r="X21" s="7">
        <v>0.13643761206982116</v>
      </c>
      <c r="Y21" s="7">
        <v>7.0000000000000007E-2</v>
      </c>
      <c r="Z21" s="9">
        <v>-0.21599058169063934</v>
      </c>
      <c r="AA21" s="9">
        <v>0.33608449797628559</v>
      </c>
      <c r="AB21" s="7">
        <f t="shared" si="0"/>
        <v>0.55207507966692493</v>
      </c>
      <c r="AC21" s="7">
        <v>2.0681818181818183</v>
      </c>
      <c r="AD21" s="7">
        <v>0.3187203536766649</v>
      </c>
      <c r="AE21" s="7">
        <v>2.04</v>
      </c>
      <c r="AF21" s="7">
        <v>0.6</v>
      </c>
      <c r="AG21" s="10">
        <v>0</v>
      </c>
      <c r="AH21" s="2">
        <v>44</v>
      </c>
      <c r="AI21" s="2" t="s">
        <v>148</v>
      </c>
      <c r="AJ21" s="2"/>
      <c r="AK21" s="89"/>
      <c r="AQ21" s="89"/>
    </row>
    <row r="22" spans="1:51" x14ac:dyDescent="0.2">
      <c r="A22" s="2">
        <v>7</v>
      </c>
      <c r="B22" s="2">
        <v>21</v>
      </c>
      <c r="C22" s="2" t="s">
        <v>44</v>
      </c>
      <c r="D22" s="2">
        <v>463</v>
      </c>
      <c r="E22" s="2" t="s">
        <v>233</v>
      </c>
      <c r="F22" s="2" t="s">
        <v>256</v>
      </c>
      <c r="G22" s="10">
        <v>9.9395199999999999</v>
      </c>
      <c r="H22" s="11">
        <v>-83.077219999999997</v>
      </c>
      <c r="I22" s="2" t="s">
        <v>287</v>
      </c>
      <c r="J22" s="2" t="s">
        <v>45</v>
      </c>
      <c r="K22" s="4" t="s">
        <v>46</v>
      </c>
      <c r="L22" s="2" t="s">
        <v>47</v>
      </c>
      <c r="M22" s="2">
        <v>3</v>
      </c>
      <c r="N22" s="2" t="str">
        <f>IF(ISBLANK(M22),"???", IF(M22=cat!$F$3,cat!$G$3,IF(M22&lt;=cat!$F$4,cat!$G$4,IF(M22&lt;=cat!$F$5,cat!$G$5,IF(M22&lt;=cat!$F$6,cat!$G$6,IF(M22&lt;=cat!$F$7,cat!$G$7,IF(M22&gt;cat!$F$7,cat!$G$8)))))))</f>
        <v>4.25-2.5 Ma</v>
      </c>
      <c r="O22" s="2" t="str">
        <f>IF(ISBLANK(M22),"???", IF(M22=cat!$J$3,cat!$K$3,IF(M22&lt;=cat!$J$4,cat!$K$4,IF(M22&lt;=cat!$J$5,cat!$K$5,IF(M22&lt;=cat!$F$6,cat!$G$6,IF(M22&lt;=cat!$F$7,cat!$G$7,IF(M22&gt;cat!$F$7,cat!$G$8)))))))</f>
        <v>4.25-2.5 Ma</v>
      </c>
      <c r="P22" s="2" t="s">
        <v>38</v>
      </c>
      <c r="Q22" s="2">
        <v>40</v>
      </c>
      <c r="R22" s="2">
        <v>20</v>
      </c>
      <c r="S22" s="2">
        <f t="shared" si="1"/>
        <v>30</v>
      </c>
      <c r="T22" s="2" t="s">
        <v>43</v>
      </c>
      <c r="U22" s="15" t="s">
        <v>48</v>
      </c>
      <c r="V22" s="2" t="s">
        <v>49</v>
      </c>
      <c r="W22" s="7">
        <v>-0.84972727272727255</v>
      </c>
      <c r="X22" s="7">
        <v>0.15132311119813918</v>
      </c>
      <c r="Y22" s="7">
        <v>-0.83250000000000002</v>
      </c>
      <c r="Z22" s="9">
        <v>-1.1659999999999999</v>
      </c>
      <c r="AA22" s="9">
        <v>-0.63900000000000001</v>
      </c>
      <c r="AB22" s="7">
        <f t="shared" si="0"/>
        <v>0.52699999999999991</v>
      </c>
      <c r="AC22" s="7">
        <v>1.7647272727272727</v>
      </c>
      <c r="AD22" s="7">
        <v>0.2305054863138406</v>
      </c>
      <c r="AE22" s="7">
        <v>1.7885</v>
      </c>
      <c r="AF22" s="7">
        <v>3.9617415747476251E-2</v>
      </c>
      <c r="AG22" s="10">
        <v>0.86104546061167087</v>
      </c>
      <c r="AH22" s="2">
        <v>22</v>
      </c>
      <c r="AI22" s="2" t="s">
        <v>23</v>
      </c>
      <c r="AJ22" s="15">
        <v>-0.63</v>
      </c>
      <c r="AK22" s="2">
        <v>0.2</v>
      </c>
    </row>
    <row r="23" spans="1:51" x14ac:dyDescent="0.2">
      <c r="A23" s="2">
        <v>7</v>
      </c>
      <c r="B23" s="2">
        <v>22</v>
      </c>
      <c r="C23" s="2" t="s">
        <v>50</v>
      </c>
      <c r="D23" s="2">
        <v>463</v>
      </c>
      <c r="E23" s="2" t="s">
        <v>233</v>
      </c>
      <c r="F23" s="2" t="s">
        <v>256</v>
      </c>
      <c r="G23" s="10">
        <v>9.9395199999999999</v>
      </c>
      <c r="H23" s="11">
        <v>-83.077219999999997</v>
      </c>
      <c r="I23" s="3" t="s">
        <v>51</v>
      </c>
      <c r="J23" s="2" t="s">
        <v>45</v>
      </c>
      <c r="K23" s="4" t="s">
        <v>46</v>
      </c>
      <c r="L23" s="2" t="s">
        <v>47</v>
      </c>
      <c r="M23" s="2">
        <v>3</v>
      </c>
      <c r="N23" s="2" t="str">
        <f>IF(ISBLANK(M23),"???", IF(M23=cat!$F$3,cat!$G$3,IF(M23&lt;=cat!$F$4,cat!$G$4,IF(M23&lt;=cat!$F$5,cat!$G$5,IF(M23&lt;=cat!$F$6,cat!$G$6,IF(M23&lt;=cat!$F$7,cat!$G$7,IF(M23&gt;cat!$F$7,cat!$G$8)))))))</f>
        <v>4.25-2.5 Ma</v>
      </c>
      <c r="O23" s="2" t="str">
        <f>IF(ISBLANK(M23),"???", IF(M23=cat!$J$3,cat!$K$3,IF(M23&lt;=cat!$J$4,cat!$K$4,IF(M23&lt;=cat!$J$5,cat!$K$5,IF(M23&lt;=cat!$F$6,cat!$G$6,IF(M23&lt;=cat!$F$7,cat!$G$7,IF(M23&gt;cat!$F$7,cat!$G$8)))))))</f>
        <v>4.25-2.5 Ma</v>
      </c>
      <c r="P23" s="2" t="s">
        <v>38</v>
      </c>
      <c r="Q23" s="2">
        <v>40</v>
      </c>
      <c r="R23" s="2">
        <v>20</v>
      </c>
      <c r="S23" s="2">
        <f t="shared" si="1"/>
        <v>30</v>
      </c>
      <c r="T23" s="2" t="s">
        <v>43</v>
      </c>
      <c r="U23" s="15" t="s">
        <v>48</v>
      </c>
      <c r="V23" s="2" t="s">
        <v>49</v>
      </c>
      <c r="W23" s="7">
        <v>-0.50062500000000021</v>
      </c>
      <c r="X23" s="7">
        <v>0.52804902355424876</v>
      </c>
      <c r="Y23" s="7">
        <v>-0.68500000000000005</v>
      </c>
      <c r="Z23" s="9">
        <v>-1.1519999999999999</v>
      </c>
      <c r="AA23" s="9">
        <v>0.41</v>
      </c>
      <c r="AB23" s="7">
        <f t="shared" si="0"/>
        <v>1.5619999999999998</v>
      </c>
      <c r="AC23" s="7">
        <v>-0.8224999999999999</v>
      </c>
      <c r="AD23" s="7">
        <v>0.20971612018113847</v>
      </c>
      <c r="AE23" s="7">
        <v>-0.85499999999999998</v>
      </c>
      <c r="AF23" s="7">
        <v>-0.17468015510915971</v>
      </c>
      <c r="AG23" s="10">
        <v>0.23504042944034664</v>
      </c>
      <c r="AH23" s="2">
        <v>48</v>
      </c>
      <c r="AI23" s="2" t="s">
        <v>26</v>
      </c>
      <c r="AJ23" s="15">
        <v>-0.63</v>
      </c>
      <c r="AK23" s="2">
        <v>0.2</v>
      </c>
    </row>
    <row r="24" spans="1:51" x14ac:dyDescent="0.2">
      <c r="A24" s="2">
        <v>11</v>
      </c>
      <c r="B24" s="2">
        <v>23</v>
      </c>
      <c r="C24" s="2" t="s">
        <v>52</v>
      </c>
      <c r="D24" s="2">
        <v>1727</v>
      </c>
      <c r="E24" s="2" t="s">
        <v>233</v>
      </c>
      <c r="F24" s="2" t="s">
        <v>256</v>
      </c>
      <c r="G24" s="6">
        <v>9.9142700000000001</v>
      </c>
      <c r="H24" s="19">
        <v>-83.069500000000005</v>
      </c>
      <c r="I24" s="3" t="s">
        <v>53</v>
      </c>
      <c r="J24" s="2" t="s">
        <v>45</v>
      </c>
      <c r="K24" s="4" t="s">
        <v>54</v>
      </c>
      <c r="L24" s="2" t="s">
        <v>55</v>
      </c>
      <c r="M24" s="2">
        <v>3.05</v>
      </c>
      <c r="N24" s="2" t="str">
        <f>IF(ISBLANK(M24),"???", IF(M24=cat!$F$3,cat!$G$3,IF(M24&lt;=cat!$F$4,cat!$G$4,IF(M24&lt;=cat!$F$5,cat!$G$5,IF(M24&lt;=cat!$F$6,cat!$G$6,IF(M24&lt;=cat!$F$7,cat!$G$7,IF(M24&gt;cat!$F$7,cat!$G$8)))))))</f>
        <v>4.25-2.5 Ma</v>
      </c>
      <c r="O24" s="2" t="str">
        <f>IF(ISBLANK(M24),"???", IF(M24=cat!$J$3,cat!$K$3,IF(M24&lt;=cat!$J$4,cat!$K$4,IF(M24&lt;=cat!$J$5,cat!$K$5,IF(M24&lt;=cat!$F$6,cat!$G$6,IF(M24&lt;=cat!$F$7,cat!$G$7,IF(M24&gt;cat!$F$7,cat!$G$8)))))))</f>
        <v>4.25-2.5 Ma</v>
      </c>
      <c r="P24" s="2" t="s">
        <v>56</v>
      </c>
      <c r="Q24" s="2">
        <v>40</v>
      </c>
      <c r="R24" s="2">
        <v>20</v>
      </c>
      <c r="S24" s="2">
        <f t="shared" si="1"/>
        <v>30</v>
      </c>
      <c r="T24" s="2" t="s">
        <v>43</v>
      </c>
      <c r="U24" s="15" t="s">
        <v>57</v>
      </c>
      <c r="V24" s="2" t="s">
        <v>49</v>
      </c>
      <c r="W24" s="7">
        <v>-1.2408333333333335</v>
      </c>
      <c r="X24" s="7">
        <v>0.24947462526774608</v>
      </c>
      <c r="Y24" s="7">
        <v>-1.24</v>
      </c>
      <c r="Z24" s="9">
        <v>-1.7</v>
      </c>
      <c r="AA24" s="9">
        <v>-0.68</v>
      </c>
      <c r="AB24" s="7">
        <f t="shared" si="0"/>
        <v>1.02</v>
      </c>
      <c r="AC24" s="7">
        <v>1.5770833333333336</v>
      </c>
      <c r="AD24" s="7">
        <v>0.25208879162955045</v>
      </c>
      <c r="AE24" s="7">
        <v>1.57</v>
      </c>
      <c r="AF24" s="7">
        <v>-0.56621089101613209</v>
      </c>
      <c r="AG24" s="10">
        <v>2.7334441904552799E-5</v>
      </c>
      <c r="AH24" s="2">
        <v>48</v>
      </c>
      <c r="AI24" s="2" t="s">
        <v>26</v>
      </c>
      <c r="AJ24" s="15">
        <v>-0.39</v>
      </c>
      <c r="AK24" s="2">
        <v>0.19</v>
      </c>
    </row>
    <row r="25" spans="1:51" x14ac:dyDescent="0.2">
      <c r="A25" s="2">
        <v>11</v>
      </c>
      <c r="B25" s="2">
        <v>24</v>
      </c>
      <c r="C25" s="2" t="s">
        <v>58</v>
      </c>
      <c r="D25" s="2">
        <v>1727</v>
      </c>
      <c r="E25" s="2" t="s">
        <v>233</v>
      </c>
      <c r="F25" s="2" t="s">
        <v>256</v>
      </c>
      <c r="G25" s="6">
        <v>9.9142700000000001</v>
      </c>
      <c r="H25" s="19">
        <v>-83.069500000000005</v>
      </c>
      <c r="I25" s="3" t="s">
        <v>53</v>
      </c>
      <c r="J25" s="2" t="s">
        <v>45</v>
      </c>
      <c r="K25" s="4" t="s">
        <v>54</v>
      </c>
      <c r="L25" s="2" t="s">
        <v>55</v>
      </c>
      <c r="M25" s="2">
        <v>3.05</v>
      </c>
      <c r="N25" s="2" t="str">
        <f>IF(ISBLANK(M25),"???", IF(M25=cat!$F$3,cat!$G$3,IF(M25&lt;=cat!$F$4,cat!$G$4,IF(M25&lt;=cat!$F$5,cat!$G$5,IF(M25&lt;=cat!$F$6,cat!$G$6,IF(M25&lt;=cat!$F$7,cat!$G$7,IF(M25&gt;cat!$F$7,cat!$G$8)))))))</f>
        <v>4.25-2.5 Ma</v>
      </c>
      <c r="O25" s="2" t="str">
        <f>IF(ISBLANK(M25),"???", IF(M25=cat!$J$3,cat!$K$3,IF(M25&lt;=cat!$J$4,cat!$K$4,IF(M25&lt;=cat!$J$5,cat!$K$5,IF(M25&lt;=cat!$F$6,cat!$G$6,IF(M25&lt;=cat!$F$7,cat!$G$7,IF(M25&gt;cat!$F$7,cat!$G$8)))))))</f>
        <v>4.25-2.5 Ma</v>
      </c>
      <c r="P25" s="2" t="s">
        <v>56</v>
      </c>
      <c r="Q25" s="2">
        <v>40</v>
      </c>
      <c r="R25" s="2">
        <v>20</v>
      </c>
      <c r="S25" s="2">
        <f t="shared" si="1"/>
        <v>30</v>
      </c>
      <c r="T25" s="2" t="s">
        <v>43</v>
      </c>
      <c r="U25" s="15" t="s">
        <v>57</v>
      </c>
      <c r="V25" s="2" t="s">
        <v>49</v>
      </c>
      <c r="W25" s="7">
        <v>-1.1217647058823526</v>
      </c>
      <c r="X25" s="7">
        <v>0.20014344232189396</v>
      </c>
      <c r="Y25" s="7">
        <v>-1.0550000000000002</v>
      </c>
      <c r="Z25" s="9">
        <v>-1.518</v>
      </c>
      <c r="AA25" s="9">
        <v>-0.73499999999999999</v>
      </c>
      <c r="AB25" s="7">
        <f t="shared" si="0"/>
        <v>0.78300000000000003</v>
      </c>
      <c r="AC25" s="7">
        <v>1.8979411764705882</v>
      </c>
      <c r="AD25" s="7">
        <v>0.21237159274402684</v>
      </c>
      <c r="AE25" s="7">
        <v>1.88</v>
      </c>
      <c r="AF25" s="7">
        <v>-0.46370792105948511</v>
      </c>
      <c r="AG25" s="10">
        <v>5.7416191850067997E-3</v>
      </c>
      <c r="AH25" s="2">
        <v>34</v>
      </c>
      <c r="AI25" s="2" t="s">
        <v>26</v>
      </c>
      <c r="AJ25" s="15">
        <v>-0.39</v>
      </c>
      <c r="AK25" s="2">
        <v>0.19</v>
      </c>
    </row>
    <row r="26" spans="1:51" x14ac:dyDescent="0.2">
      <c r="A26" s="2">
        <v>12</v>
      </c>
      <c r="B26" s="2">
        <v>25</v>
      </c>
      <c r="C26" s="2" t="s">
        <v>59</v>
      </c>
      <c r="E26" s="2" t="s">
        <v>233</v>
      </c>
      <c r="F26" s="2" t="s">
        <v>256</v>
      </c>
      <c r="G26" s="5">
        <v>9.912694444444444</v>
      </c>
      <c r="H26" s="19">
        <v>-83.067472222222221</v>
      </c>
      <c r="I26" s="2" t="s">
        <v>287</v>
      </c>
      <c r="J26" s="2" t="s">
        <v>45</v>
      </c>
      <c r="K26" s="2" t="s">
        <v>54</v>
      </c>
      <c r="L26" s="2" t="s">
        <v>55</v>
      </c>
      <c r="M26" s="2">
        <v>3.05</v>
      </c>
      <c r="N26" s="2" t="str">
        <f>IF(ISBLANK(M26),"???", IF(M26=cat!$F$3,cat!$G$3,IF(M26&lt;=cat!$F$4,cat!$G$4,IF(M26&lt;=cat!$F$5,cat!$G$5,IF(M26&lt;=cat!$F$6,cat!$G$6,IF(M26&lt;=cat!$F$7,cat!$G$7,IF(M26&gt;cat!$F$7,cat!$G$8)))))))</f>
        <v>4.25-2.5 Ma</v>
      </c>
      <c r="O26" s="2" t="str">
        <f>IF(ISBLANK(M26),"???", IF(M26=cat!$J$3,cat!$K$3,IF(M26&lt;=cat!$J$4,cat!$K$4,IF(M26&lt;=cat!$J$5,cat!$K$5,IF(M26&lt;=cat!$F$6,cat!$G$6,IF(M26&lt;=cat!$F$7,cat!$G$7,IF(M26&gt;cat!$F$7,cat!$G$8)))))))</f>
        <v>4.25-2.5 Ma</v>
      </c>
      <c r="P26" s="2" t="s">
        <v>56</v>
      </c>
      <c r="Q26" s="2">
        <v>40</v>
      </c>
      <c r="R26" s="2">
        <v>20</v>
      </c>
      <c r="S26" s="2">
        <f t="shared" si="1"/>
        <v>30</v>
      </c>
      <c r="T26" s="2" t="s">
        <v>43</v>
      </c>
      <c r="U26" s="15" t="s">
        <v>57</v>
      </c>
      <c r="V26" s="2" t="s">
        <v>49</v>
      </c>
      <c r="W26" s="7">
        <v>-0.87395348837209319</v>
      </c>
      <c r="X26" s="7">
        <v>0.23507992090719246</v>
      </c>
      <c r="Y26" s="7">
        <v>-0.9</v>
      </c>
      <c r="Z26" s="9">
        <v>-1.3789820222444016</v>
      </c>
      <c r="AA26" s="9">
        <v>-0.2813524150820923</v>
      </c>
      <c r="AB26" s="7">
        <f t="shared" si="0"/>
        <v>1.0976296071623093</v>
      </c>
      <c r="AC26" s="7">
        <v>1.5341860465116282</v>
      </c>
      <c r="AD26" s="7">
        <v>0.45756203096587456</v>
      </c>
      <c r="AE26" s="7">
        <v>1.63</v>
      </c>
      <c r="AF26" s="7">
        <v>-7.7890478236572426E-3</v>
      </c>
      <c r="AG26" s="10">
        <v>0.96046358877505766</v>
      </c>
      <c r="AH26" s="2">
        <v>43</v>
      </c>
      <c r="AI26" s="2" t="s">
        <v>26</v>
      </c>
      <c r="AJ26" s="15">
        <v>-0.39</v>
      </c>
      <c r="AK26" s="2">
        <v>0.19</v>
      </c>
    </row>
    <row r="27" spans="1:51" x14ac:dyDescent="0.2">
      <c r="A27" s="2">
        <v>12</v>
      </c>
      <c r="B27" s="2">
        <v>26</v>
      </c>
      <c r="C27" s="2" t="s">
        <v>60</v>
      </c>
      <c r="E27" s="2" t="s">
        <v>233</v>
      </c>
      <c r="F27" s="2" t="s">
        <v>256</v>
      </c>
      <c r="G27" s="5">
        <v>9.912694444444444</v>
      </c>
      <c r="H27" s="19">
        <v>-83.067472222222221</v>
      </c>
      <c r="I27" s="2" t="s">
        <v>287</v>
      </c>
      <c r="J27" s="2" t="s">
        <v>45</v>
      </c>
      <c r="K27" s="2" t="s">
        <v>54</v>
      </c>
      <c r="L27" s="2" t="s">
        <v>55</v>
      </c>
      <c r="M27" s="2">
        <v>3.05</v>
      </c>
      <c r="N27" s="2" t="str">
        <f>IF(ISBLANK(M27),"???", IF(M27=cat!$F$3,cat!$G$3,IF(M27&lt;=cat!$F$4,cat!$G$4,IF(M27&lt;=cat!$F$5,cat!$G$5,IF(M27&lt;=cat!$F$6,cat!$G$6,IF(M27&lt;=cat!$F$7,cat!$G$7,IF(M27&gt;cat!$F$7,cat!$G$8)))))))</f>
        <v>4.25-2.5 Ma</v>
      </c>
      <c r="O27" s="2" t="str">
        <f>IF(ISBLANK(M27),"???", IF(M27=cat!$J$3,cat!$K$3,IF(M27&lt;=cat!$J$4,cat!$K$4,IF(M27&lt;=cat!$J$5,cat!$K$5,IF(M27&lt;=cat!$F$6,cat!$G$6,IF(M27&lt;=cat!$F$7,cat!$G$7,IF(M27&gt;cat!$F$7,cat!$G$8)))))))</f>
        <v>4.25-2.5 Ma</v>
      </c>
      <c r="P27" s="2" t="s">
        <v>56</v>
      </c>
      <c r="Q27" s="2">
        <v>40</v>
      </c>
      <c r="R27" s="2">
        <v>20</v>
      </c>
      <c r="S27" s="2">
        <f t="shared" si="1"/>
        <v>30</v>
      </c>
      <c r="T27" s="2" t="s">
        <v>43</v>
      </c>
      <c r="U27" s="15" t="s">
        <v>57</v>
      </c>
      <c r="V27" s="2" t="s">
        <v>49</v>
      </c>
      <c r="W27" s="7">
        <v>-0.84971031569281352</v>
      </c>
      <c r="X27" s="7">
        <v>0.21286282494956932</v>
      </c>
      <c r="Y27" s="7">
        <v>-0.83</v>
      </c>
      <c r="Z27" s="9">
        <v>-1.1945542531183184</v>
      </c>
      <c r="AA27" s="9">
        <v>-0.39815702164169853</v>
      </c>
      <c r="AB27" s="7">
        <f t="shared" si="0"/>
        <v>0.79639723147661989</v>
      </c>
      <c r="AC27" s="7">
        <v>1.3007280893606712</v>
      </c>
      <c r="AD27" s="7">
        <v>0.38634961138052282</v>
      </c>
      <c r="AE27" s="7">
        <v>1.28</v>
      </c>
      <c r="AF27" s="7">
        <v>0.16</v>
      </c>
      <c r="AG27" s="10">
        <v>0.36908082863464398</v>
      </c>
      <c r="AH27" s="2">
        <v>35</v>
      </c>
      <c r="AI27" s="2" t="s">
        <v>26</v>
      </c>
      <c r="AJ27" s="15">
        <v>-0.39</v>
      </c>
      <c r="AK27" s="2">
        <v>0.19</v>
      </c>
      <c r="AY27" s="10"/>
    </row>
    <row r="28" spans="1:51" x14ac:dyDescent="0.2">
      <c r="A28" s="2">
        <v>8</v>
      </c>
      <c r="B28" s="2">
        <v>27</v>
      </c>
      <c r="C28" s="2" t="s">
        <v>61</v>
      </c>
      <c r="D28" s="2">
        <v>696</v>
      </c>
      <c r="E28" s="2" t="s">
        <v>233</v>
      </c>
      <c r="F28" s="2" t="s">
        <v>256</v>
      </c>
      <c r="G28" s="2">
        <v>9.9179999999999993</v>
      </c>
      <c r="H28" s="11">
        <v>-83.075460000000007</v>
      </c>
      <c r="I28" s="3" t="s">
        <v>62</v>
      </c>
      <c r="J28" s="2" t="s">
        <v>45</v>
      </c>
      <c r="K28" s="2" t="s">
        <v>54</v>
      </c>
      <c r="L28" s="2" t="s">
        <v>63</v>
      </c>
      <c r="M28" s="2">
        <v>3.25</v>
      </c>
      <c r="N28" s="2" t="str">
        <f>IF(ISBLANK(M28),"???", IF(M28=cat!$F$3,cat!$G$3,IF(M28&lt;=cat!$F$4,cat!$G$4,IF(M28&lt;=cat!$F$5,cat!$G$5,IF(M28&lt;=cat!$F$6,cat!$G$6,IF(M28&lt;=cat!$F$7,cat!$G$7,IF(M28&gt;cat!$F$7,cat!$G$8)))))))</f>
        <v>4.25-2.5 Ma</v>
      </c>
      <c r="O28" s="2" t="str">
        <f>IF(ISBLANK(M28),"???", IF(M28=cat!$J$3,cat!$K$3,IF(M28&lt;=cat!$J$4,cat!$K$4,IF(M28&lt;=cat!$J$5,cat!$K$5,IF(M28&lt;=cat!$F$6,cat!$G$6,IF(M28&lt;=cat!$F$7,cat!$G$7,IF(M28&gt;cat!$F$7,cat!$G$8)))))))</f>
        <v>4.25-2.5 Ma</v>
      </c>
      <c r="P28" s="2" t="s">
        <v>56</v>
      </c>
      <c r="Q28" s="2">
        <v>40</v>
      </c>
      <c r="R28" s="2">
        <v>20</v>
      </c>
      <c r="S28" s="2">
        <f t="shared" si="1"/>
        <v>30</v>
      </c>
      <c r="T28" s="2" t="s">
        <v>43</v>
      </c>
      <c r="U28" s="15" t="s">
        <v>57</v>
      </c>
      <c r="V28" s="2" t="s">
        <v>49</v>
      </c>
      <c r="W28" s="7">
        <v>-1.0930738167600105</v>
      </c>
      <c r="X28" s="7">
        <v>0.25928873410154857</v>
      </c>
      <c r="Y28" s="7">
        <v>-1.1100000000000001</v>
      </c>
      <c r="Z28" s="9">
        <v>-1.67</v>
      </c>
      <c r="AA28" s="9">
        <v>-0.55000000000000004</v>
      </c>
      <c r="AB28" s="7">
        <f t="shared" si="0"/>
        <v>1.1199999999999999</v>
      </c>
      <c r="AC28" s="7">
        <v>0.12962008573261605</v>
      </c>
      <c r="AD28" s="7">
        <v>0.89984393857982337</v>
      </c>
      <c r="AE28" s="7">
        <v>0.15</v>
      </c>
      <c r="AF28" s="7">
        <v>0.46</v>
      </c>
      <c r="AG28" s="10">
        <v>4.0000000000000001E-3</v>
      </c>
      <c r="AH28" s="2">
        <v>36</v>
      </c>
      <c r="AI28" s="2" t="s">
        <v>23</v>
      </c>
      <c r="AJ28" s="15">
        <v>-0.39</v>
      </c>
      <c r="AK28" s="2">
        <v>0.19</v>
      </c>
    </row>
    <row r="29" spans="1:51" x14ac:dyDescent="0.2">
      <c r="A29" s="2">
        <v>8</v>
      </c>
      <c r="B29" s="2">
        <v>28</v>
      </c>
      <c r="C29" s="2" t="s">
        <v>64</v>
      </c>
      <c r="D29" s="2">
        <v>696</v>
      </c>
      <c r="E29" s="2" t="s">
        <v>233</v>
      </c>
      <c r="F29" s="2" t="s">
        <v>256</v>
      </c>
      <c r="G29" s="2">
        <v>9.9179999999999993</v>
      </c>
      <c r="H29" s="11">
        <v>-83.075460000000007</v>
      </c>
      <c r="I29" s="3" t="s">
        <v>62</v>
      </c>
      <c r="J29" s="2" t="s">
        <v>45</v>
      </c>
      <c r="K29" s="2" t="s">
        <v>54</v>
      </c>
      <c r="L29" s="2" t="s">
        <v>63</v>
      </c>
      <c r="M29" s="2">
        <v>3.25</v>
      </c>
      <c r="N29" s="2" t="str">
        <f>IF(ISBLANK(M29),"???", IF(M29=cat!$F$3,cat!$G$3,IF(M29&lt;=cat!$F$4,cat!$G$4,IF(M29&lt;=cat!$F$5,cat!$G$5,IF(M29&lt;=cat!$F$6,cat!$G$6,IF(M29&lt;=cat!$F$7,cat!$G$7,IF(M29&gt;cat!$F$7,cat!$G$8)))))))</f>
        <v>4.25-2.5 Ma</v>
      </c>
      <c r="O29" s="2" t="str">
        <f>IF(ISBLANK(M29),"???", IF(M29=cat!$J$3,cat!$K$3,IF(M29&lt;=cat!$J$4,cat!$K$4,IF(M29&lt;=cat!$J$5,cat!$K$5,IF(M29&lt;=cat!$F$6,cat!$G$6,IF(M29&lt;=cat!$F$7,cat!$G$7,IF(M29&gt;cat!$F$7,cat!$G$8)))))))</f>
        <v>4.25-2.5 Ma</v>
      </c>
      <c r="P29" s="2" t="s">
        <v>56</v>
      </c>
      <c r="Q29" s="2">
        <v>40</v>
      </c>
      <c r="R29" s="2">
        <v>20</v>
      </c>
      <c r="S29" s="2">
        <f t="shared" si="1"/>
        <v>30</v>
      </c>
      <c r="T29" s="2" t="s">
        <v>43</v>
      </c>
      <c r="U29" s="15" t="s">
        <v>57</v>
      </c>
      <c r="V29" s="2" t="s">
        <v>49</v>
      </c>
      <c r="W29" s="7">
        <v>-1.1825341905397477</v>
      </c>
      <c r="X29" s="7">
        <v>0.26595410985147144</v>
      </c>
      <c r="Y29" s="7">
        <v>-1.1299999999999999</v>
      </c>
      <c r="Z29" s="9">
        <v>-1.6319999999999999</v>
      </c>
      <c r="AA29" s="9">
        <v>-0.64</v>
      </c>
      <c r="AB29" s="7">
        <f t="shared" si="0"/>
        <v>0.99199999999999988</v>
      </c>
      <c r="AC29" s="7">
        <v>-0.14873113106444272</v>
      </c>
      <c r="AD29" s="7">
        <v>1.3792670542512848</v>
      </c>
      <c r="AE29" s="7">
        <v>-1.41</v>
      </c>
      <c r="AF29" s="7">
        <v>0</v>
      </c>
      <c r="AG29" s="10">
        <v>0.999</v>
      </c>
      <c r="AH29" s="2">
        <v>27</v>
      </c>
      <c r="AI29" s="2" t="s">
        <v>23</v>
      </c>
      <c r="AJ29" s="15">
        <v>-0.39</v>
      </c>
      <c r="AK29" s="2">
        <v>0.19</v>
      </c>
    </row>
    <row r="30" spans="1:51" x14ac:dyDescent="0.2">
      <c r="A30" s="2">
        <v>8</v>
      </c>
      <c r="B30" s="2">
        <v>29</v>
      </c>
      <c r="C30" s="2" t="s">
        <v>216</v>
      </c>
      <c r="E30" s="2" t="s">
        <v>233</v>
      </c>
      <c r="F30" s="2" t="s">
        <v>256</v>
      </c>
      <c r="G30" s="10">
        <v>9.92</v>
      </c>
      <c r="H30" s="11">
        <v>-83.08</v>
      </c>
      <c r="I30" s="3" t="s">
        <v>62</v>
      </c>
      <c r="J30" s="2" t="s">
        <v>45</v>
      </c>
      <c r="K30" s="2" t="s">
        <v>66</v>
      </c>
      <c r="L30" s="2">
        <v>3.35</v>
      </c>
      <c r="M30" s="2">
        <v>3.35</v>
      </c>
      <c r="N30" s="2" t="str">
        <f>IF(ISBLANK(M30),"???", IF(M30=cat!$F$3,cat!$G$3,IF(M30&lt;=cat!$F$4,cat!$G$4,IF(M30&lt;=cat!$F$5,cat!$G$5,IF(M30&lt;=cat!$F$6,cat!$G$6,IF(M30&lt;=cat!$F$7,cat!$G$7,IF(M30&gt;cat!$F$7,cat!$G$8)))))))</f>
        <v>4.25-2.5 Ma</v>
      </c>
      <c r="O30" s="2" t="str">
        <f>IF(ISBLANK(M30),"???", IF(M30=cat!$J$3,cat!$K$3,IF(M30&lt;=cat!$J$4,cat!$K$4,IF(M30&lt;=cat!$J$5,cat!$K$5,IF(M30&lt;=cat!$J$6,cat!$K$6,IF(M30&lt;=cat!$F$7,cat!$G$7,IF(M30&gt;cat!$F$7,cat!$G$8)))))))</f>
        <v>4.25-2.5 Ma</v>
      </c>
      <c r="P30" s="2" t="s">
        <v>56</v>
      </c>
      <c r="S30" s="2">
        <v>30</v>
      </c>
      <c r="T30" s="2" t="s">
        <v>43</v>
      </c>
      <c r="U30" s="14" t="s">
        <v>67</v>
      </c>
      <c r="V30" s="2" t="s">
        <v>49</v>
      </c>
      <c r="W30" s="7">
        <v>-1.0702765167519765</v>
      </c>
      <c r="X30" s="7">
        <v>0.1393726943878246</v>
      </c>
      <c r="Y30" s="7">
        <v>-1.03752428700508</v>
      </c>
      <c r="Z30" s="9">
        <v>-1.3</v>
      </c>
      <c r="AA30" s="9">
        <v>-0.73</v>
      </c>
      <c r="AB30" s="7">
        <f t="shared" si="0"/>
        <v>0.57000000000000006</v>
      </c>
      <c r="AC30" s="7">
        <v>1.5587748465642823</v>
      </c>
      <c r="AD30" s="7">
        <v>0.30820228620594553</v>
      </c>
      <c r="AE30" s="7">
        <v>1.6123957177639245</v>
      </c>
      <c r="AF30" s="7">
        <v>0.52464803494771795</v>
      </c>
      <c r="AG30" s="10">
        <v>1.020292960840503E-3</v>
      </c>
      <c r="AH30" s="2">
        <v>36</v>
      </c>
      <c r="AI30" s="2" t="s">
        <v>23</v>
      </c>
      <c r="AJ30" s="14">
        <v>-0.46</v>
      </c>
      <c r="AK30" s="2">
        <v>0.22</v>
      </c>
    </row>
    <row r="31" spans="1:51" x14ac:dyDescent="0.2">
      <c r="A31" s="2">
        <v>8</v>
      </c>
      <c r="B31" s="2">
        <v>30</v>
      </c>
      <c r="C31" s="2" t="s">
        <v>65</v>
      </c>
      <c r="E31" s="2" t="s">
        <v>233</v>
      </c>
      <c r="F31" s="2" t="s">
        <v>256</v>
      </c>
      <c r="G31" s="10">
        <v>9.92</v>
      </c>
      <c r="H31" s="11">
        <v>-83.08</v>
      </c>
      <c r="I31" s="3" t="s">
        <v>62</v>
      </c>
      <c r="J31" s="2" t="s">
        <v>45</v>
      </c>
      <c r="K31" s="2" t="s">
        <v>66</v>
      </c>
      <c r="L31" s="2">
        <v>3.35</v>
      </c>
      <c r="M31" s="2">
        <v>3.35</v>
      </c>
      <c r="N31" s="2" t="str">
        <f>IF(ISBLANK(M31),"???", IF(M31=cat!$F$3,cat!$G$3,IF(M31&lt;=cat!$F$4,cat!$G$4,IF(M31&lt;=cat!$F$5,cat!$G$5,IF(M31&lt;=cat!$F$6,cat!$G$6,IF(M31&lt;=cat!$F$7,cat!$G$7,IF(M31&gt;cat!$F$7,cat!$G$8)))))))</f>
        <v>4.25-2.5 Ma</v>
      </c>
      <c r="O31" s="2" t="str">
        <f>IF(ISBLANK(M31),"???", IF(M31=cat!$J$3,cat!$K$3,IF(M31&lt;=cat!$J$4,cat!$K$4,IF(M31&lt;=cat!$J$5,cat!$K$5,IF(M31&lt;=cat!$J$6,cat!$K$6,IF(M31&lt;=cat!$F$7,cat!$G$7,IF(M31&gt;cat!$F$7,cat!$G$8)))))))</f>
        <v>4.25-2.5 Ma</v>
      </c>
      <c r="P31" s="2" t="s">
        <v>56</v>
      </c>
      <c r="S31" s="2">
        <v>30</v>
      </c>
      <c r="T31" s="2" t="s">
        <v>43</v>
      </c>
      <c r="U31" s="14" t="s">
        <v>67</v>
      </c>
      <c r="V31" s="2" t="s">
        <v>49</v>
      </c>
      <c r="W31" s="7">
        <v>-1.2472186561663812</v>
      </c>
      <c r="X31" s="7">
        <v>0.2729074640757112</v>
      </c>
      <c r="Y31" s="7">
        <v>-1.2066604219063384</v>
      </c>
      <c r="Z31" s="9">
        <v>-1.7644871791075207</v>
      </c>
      <c r="AA31" s="9">
        <v>-0.72435172750314969</v>
      </c>
      <c r="AB31" s="7">
        <f t="shared" si="0"/>
        <v>1.040135451604371</v>
      </c>
      <c r="AC31" s="7">
        <v>1.3585146770588503</v>
      </c>
      <c r="AD31" s="7">
        <v>0.30178414450529095</v>
      </c>
      <c r="AE31" s="7">
        <v>1.3319793929177104</v>
      </c>
      <c r="AF31" s="7">
        <v>0.25453367977108704</v>
      </c>
      <c r="AG31" s="10">
        <v>0.21949959912805037</v>
      </c>
      <c r="AH31" s="90">
        <v>25</v>
      </c>
      <c r="AI31" s="2" t="s">
        <v>23</v>
      </c>
      <c r="AJ31" s="14">
        <v>-0.46</v>
      </c>
      <c r="AK31" s="2">
        <v>0.22</v>
      </c>
    </row>
    <row r="32" spans="1:51" x14ac:dyDescent="0.2">
      <c r="A32" s="2">
        <v>9</v>
      </c>
      <c r="B32" s="2">
        <v>31</v>
      </c>
      <c r="C32" s="2" t="s">
        <v>68</v>
      </c>
      <c r="D32" s="2">
        <v>1734</v>
      </c>
      <c r="E32" s="2" t="s">
        <v>233</v>
      </c>
      <c r="F32" s="2" t="s">
        <v>256</v>
      </c>
      <c r="G32" s="10">
        <v>9.9117599999999992</v>
      </c>
      <c r="H32" s="2">
        <v>-83.086770000000001</v>
      </c>
      <c r="I32" s="3" t="s">
        <v>69</v>
      </c>
      <c r="J32" s="2" t="s">
        <v>45</v>
      </c>
      <c r="K32" s="4" t="s">
        <v>70</v>
      </c>
      <c r="L32" s="7" t="s">
        <v>71</v>
      </c>
      <c r="M32" s="7">
        <v>3.5</v>
      </c>
      <c r="N32" s="2" t="str">
        <f>IF(ISBLANK(M32),"???", IF(M32=cat!$F$3,cat!$G$3,IF(M32&lt;=cat!$F$4,cat!$G$4,IF(M32&lt;=cat!$F$5,cat!$G$5,IF(M32&lt;=cat!$F$6,cat!$G$6,IF(M32&lt;=cat!$F$7,cat!$G$7,IF(M32&gt;cat!$F$7,cat!$G$8)))))))</f>
        <v>4.25-2.5 Ma</v>
      </c>
      <c r="O32" s="2" t="str">
        <f>IF(ISBLANK(M32),"???", IF(M32=cat!$J$3,cat!$K$3,IF(M32&lt;=cat!$J$4,cat!$K$4,IF(M32&lt;=cat!$J$5,cat!$K$5,IF(M32&lt;=cat!$J$6,cat!$K$6,IF(M32&lt;=cat!$F$7,cat!$G$7,IF(M32&gt;cat!$F$7,cat!$G$8)))))))</f>
        <v>4.25-2.5 Ma</v>
      </c>
      <c r="P32" s="2" t="s">
        <v>56</v>
      </c>
      <c r="Q32" s="2">
        <v>40</v>
      </c>
      <c r="R32" s="2">
        <v>20</v>
      </c>
      <c r="S32" s="2">
        <f t="shared" ref="S32:S59" si="2">AVERAGE(Q32:R32)</f>
        <v>30</v>
      </c>
      <c r="T32" s="2" t="s">
        <v>43</v>
      </c>
      <c r="U32" s="15" t="s">
        <v>48</v>
      </c>
      <c r="V32" s="2" t="s">
        <v>49</v>
      </c>
      <c r="W32" s="7">
        <v>-1.2782458541598083</v>
      </c>
      <c r="X32" s="7">
        <v>0.22052282522208072</v>
      </c>
      <c r="Y32" s="7">
        <v>-1.3</v>
      </c>
      <c r="Z32" s="9">
        <v>-1.79</v>
      </c>
      <c r="AA32" s="9">
        <v>-0.81</v>
      </c>
      <c r="AB32" s="7">
        <f t="shared" si="0"/>
        <v>0.98</v>
      </c>
      <c r="AC32" s="7">
        <v>2.012846775950865</v>
      </c>
      <c r="AD32" s="7">
        <v>0.31806669837848839</v>
      </c>
      <c r="AE32" s="7">
        <v>1.86</v>
      </c>
      <c r="AF32" s="7">
        <v>0.16</v>
      </c>
      <c r="AG32" s="10">
        <v>1E-3</v>
      </c>
      <c r="AH32" s="2">
        <v>68</v>
      </c>
      <c r="AI32" s="2" t="s">
        <v>23</v>
      </c>
      <c r="AJ32" s="15">
        <v>-0.63</v>
      </c>
      <c r="AK32" s="2">
        <v>0.2</v>
      </c>
    </row>
    <row r="33" spans="1:43" x14ac:dyDescent="0.2">
      <c r="A33" s="2">
        <v>9</v>
      </c>
      <c r="B33" s="2">
        <v>32</v>
      </c>
      <c r="C33" s="2" t="s">
        <v>72</v>
      </c>
      <c r="D33" s="2">
        <v>1734</v>
      </c>
      <c r="E33" s="2" t="s">
        <v>233</v>
      </c>
      <c r="F33" s="2" t="s">
        <v>256</v>
      </c>
      <c r="G33" s="10">
        <v>9.9117599999999992</v>
      </c>
      <c r="H33" s="2">
        <v>-83.086770000000001</v>
      </c>
      <c r="I33" s="3" t="s">
        <v>69</v>
      </c>
      <c r="J33" s="2" t="s">
        <v>45</v>
      </c>
      <c r="K33" s="4" t="s">
        <v>70</v>
      </c>
      <c r="L33" s="8" t="s">
        <v>71</v>
      </c>
      <c r="M33" s="7">
        <v>3.5</v>
      </c>
      <c r="N33" s="2" t="str">
        <f>IF(ISBLANK(M33),"???", IF(M33=cat!$F$3,cat!$G$3,IF(M33&lt;=cat!$F$4,cat!$G$4,IF(M33&lt;=cat!$F$5,cat!$G$5,IF(M33&lt;=cat!$F$6,cat!$G$6,IF(M33&lt;=cat!$F$7,cat!$G$7,IF(M33&gt;cat!$F$7,cat!$G$8)))))))</f>
        <v>4.25-2.5 Ma</v>
      </c>
      <c r="O33" s="2" t="str">
        <f>IF(ISBLANK(M33),"???", IF(M33=cat!$J$3,cat!$K$3,IF(M33&lt;=cat!$J$4,cat!$K$4,IF(M33&lt;=cat!$J$5,cat!$K$5,IF(M33&lt;=cat!$J$6,cat!$K$6,IF(M33&lt;=cat!$F$7,cat!$G$7,IF(M33&gt;cat!$F$7,cat!$G$8)))))))</f>
        <v>4.25-2.5 Ma</v>
      </c>
      <c r="P33" s="2" t="s">
        <v>56</v>
      </c>
      <c r="Q33" s="2">
        <v>40</v>
      </c>
      <c r="R33" s="2">
        <v>20</v>
      </c>
      <c r="S33" s="2">
        <f t="shared" si="2"/>
        <v>30</v>
      </c>
      <c r="T33" s="2" t="s">
        <v>43</v>
      </c>
      <c r="U33" s="15" t="s">
        <v>48</v>
      </c>
      <c r="V33" s="2" t="s">
        <v>49</v>
      </c>
      <c r="W33" s="7">
        <v>-1.2130162157057176</v>
      </c>
      <c r="X33" s="7">
        <v>0.18105653335100749</v>
      </c>
      <c r="Y33" s="7">
        <v>-1.2050000000000001</v>
      </c>
      <c r="Z33" s="9">
        <v>-1.579</v>
      </c>
      <c r="AA33" s="9">
        <v>-0.75900000000000001</v>
      </c>
      <c r="AB33" s="7">
        <f t="shared" si="0"/>
        <v>0.82</v>
      </c>
      <c r="AC33" s="7">
        <v>1.5595782152319724</v>
      </c>
      <c r="AD33" s="7">
        <v>0.22605502397035437</v>
      </c>
      <c r="AE33" s="7">
        <v>1.5635106145461595</v>
      </c>
      <c r="AF33" s="7">
        <v>0.65293823792742234</v>
      </c>
      <c r="AG33" s="10">
        <v>6.8470835748968241E-5</v>
      </c>
      <c r="AH33" s="2">
        <v>31</v>
      </c>
      <c r="AI33" s="2" t="s">
        <v>23</v>
      </c>
      <c r="AJ33" s="15">
        <v>-0.63</v>
      </c>
      <c r="AK33" s="2">
        <v>0.2</v>
      </c>
    </row>
    <row r="34" spans="1:43" x14ac:dyDescent="0.2">
      <c r="A34" s="2">
        <v>6</v>
      </c>
      <c r="B34" s="2">
        <v>33</v>
      </c>
      <c r="C34" s="2" t="s">
        <v>73</v>
      </c>
      <c r="D34" s="2">
        <v>723</v>
      </c>
      <c r="E34" s="2" t="s">
        <v>233</v>
      </c>
      <c r="F34" s="2" t="s">
        <v>256</v>
      </c>
      <c r="G34" s="10">
        <v>9.9695300000000007</v>
      </c>
      <c r="H34" s="2">
        <v>-83.130260000000007</v>
      </c>
      <c r="I34" s="3" t="s">
        <v>74</v>
      </c>
      <c r="J34" s="2" t="s">
        <v>45</v>
      </c>
      <c r="K34" s="4" t="s">
        <v>75</v>
      </c>
      <c r="L34" s="4" t="s">
        <v>76</v>
      </c>
      <c r="M34" s="2">
        <v>3.55</v>
      </c>
      <c r="N34" s="2" t="str">
        <f>IF(ISBLANK(M34),"???", IF(M34=cat!$F$3,cat!$G$3,IF(M34&lt;=cat!$F$4,cat!$G$4,IF(M34&lt;=cat!$F$5,cat!$G$5,IF(M34&lt;=cat!$F$6,cat!$G$6,IF(M34&lt;=cat!$F$7,cat!$G$7,IF(M34&gt;cat!$F$7,cat!$G$8)))))))</f>
        <v>4.25-2.5 Ma</v>
      </c>
      <c r="O34" s="2" t="str">
        <f>IF(ISBLANK(M34),"???", IF(M34=cat!$J$3,cat!$K$3,IF(M34&lt;=cat!$J$4,cat!$K$4,IF(M34&lt;=cat!$J$5,cat!$K$5,IF(M34&lt;=cat!$J$6,cat!$K$6,IF(M34&lt;=cat!$F$7,cat!$G$7,IF(M34&gt;cat!$F$7,cat!$G$8)))))))</f>
        <v>4.25-2.5 Ma</v>
      </c>
      <c r="P34" s="2" t="s">
        <v>56</v>
      </c>
      <c r="Q34" s="2">
        <v>40</v>
      </c>
      <c r="R34" s="2">
        <v>20</v>
      </c>
      <c r="S34" s="2">
        <f t="shared" si="2"/>
        <v>30</v>
      </c>
      <c r="T34" s="2" t="s">
        <v>43</v>
      </c>
      <c r="U34" s="14" t="s">
        <v>77</v>
      </c>
      <c r="V34" s="2" t="s">
        <v>49</v>
      </c>
      <c r="W34" s="7">
        <v>-0.61317880715846029</v>
      </c>
      <c r="X34" s="7">
        <v>0.21785623354931741</v>
      </c>
      <c r="Y34" s="7">
        <v>-0.62322821581849641</v>
      </c>
      <c r="Z34" s="9">
        <v>-1.145616699044345</v>
      </c>
      <c r="AA34" s="9">
        <v>-0.1</v>
      </c>
      <c r="AB34" s="7">
        <f t="shared" ref="AB34:AB65" si="3">AA34-Z34</f>
        <v>1.045616699044345</v>
      </c>
      <c r="AC34" s="7">
        <v>1.2251506237392347</v>
      </c>
      <c r="AD34" s="7">
        <v>0.33656535201946647</v>
      </c>
      <c r="AE34" s="7">
        <v>1.06</v>
      </c>
      <c r="AF34" s="7">
        <v>0.53</v>
      </c>
      <c r="AG34" s="10">
        <v>2.0438103718127529E-4</v>
      </c>
      <c r="AH34" s="2">
        <v>53</v>
      </c>
      <c r="AI34" s="2" t="s">
        <v>23</v>
      </c>
      <c r="AJ34" s="14">
        <v>-0.68</v>
      </c>
      <c r="AK34" s="2">
        <v>0.2</v>
      </c>
    </row>
    <row r="35" spans="1:43" x14ac:dyDescent="0.2">
      <c r="A35" s="2">
        <v>15</v>
      </c>
      <c r="B35" s="2">
        <v>34</v>
      </c>
      <c r="C35" s="2" t="s">
        <v>88</v>
      </c>
      <c r="D35" s="2">
        <v>1286</v>
      </c>
      <c r="E35" s="2" t="s">
        <v>233</v>
      </c>
      <c r="F35" s="2" t="s">
        <v>259</v>
      </c>
      <c r="G35" s="2">
        <v>9.4057999999999993</v>
      </c>
      <c r="H35" s="11">
        <v>-82.309730000000002</v>
      </c>
      <c r="I35" s="2" t="s">
        <v>287</v>
      </c>
      <c r="J35" s="2" t="s">
        <v>89</v>
      </c>
      <c r="K35" s="2" t="s">
        <v>89</v>
      </c>
      <c r="L35" s="2" t="s">
        <v>90</v>
      </c>
      <c r="M35" s="2">
        <v>2.5499999999999998</v>
      </c>
      <c r="N35" s="2" t="str">
        <f>IF(ISBLANK(M35),"???", IF(M35=cat!$F$3,cat!$G$3,IF(M35&lt;=cat!$F$4,cat!$G$4,IF(M35&lt;=cat!$F$5,cat!$G$5,IF(M35&lt;=cat!$F$6,cat!$G$6,IF(M35&lt;=cat!$F$7,cat!$G$7,IF(M35&gt;cat!$F$7,cat!$G$8)))))))</f>
        <v>4.25-2.5 Ma</v>
      </c>
      <c r="O35" s="2" t="str">
        <f>IF(ISBLANK(M35),"???", IF(M35=cat!$J$3,cat!$K$3,IF(M35&lt;=cat!$J$4,cat!$K$4,IF(M35&lt;=cat!$J$5,cat!$K$5,IF(M35&lt;=cat!$J$6,cat!$K$6,IF(M35&lt;=cat!$F$7,cat!$G$7,IF(M35&gt;cat!$F$7,cat!$G$8)))))))</f>
        <v>4.25-2.5 Ma</v>
      </c>
      <c r="P35" s="2" t="s">
        <v>38</v>
      </c>
      <c r="Q35" s="2">
        <v>50</v>
      </c>
      <c r="R35" s="2">
        <v>0</v>
      </c>
      <c r="S35" s="2">
        <f t="shared" si="2"/>
        <v>25</v>
      </c>
      <c r="T35" s="2" t="s">
        <v>43</v>
      </c>
      <c r="U35" s="15" t="s">
        <v>91</v>
      </c>
      <c r="V35" s="2" t="s">
        <v>92</v>
      </c>
      <c r="W35" s="17">
        <v>-0.92863157894736847</v>
      </c>
      <c r="X35" s="17">
        <v>0.23122101525323491</v>
      </c>
      <c r="Y35" s="7">
        <v>-0.90650000000000008</v>
      </c>
      <c r="Z35" s="9">
        <v>-1.6</v>
      </c>
      <c r="AA35" s="9">
        <v>-0.55900000000000005</v>
      </c>
      <c r="AB35" s="7">
        <f t="shared" si="3"/>
        <v>1.0409999999999999</v>
      </c>
      <c r="AC35" s="7">
        <v>2.0432894736842107</v>
      </c>
      <c r="AD35" s="7">
        <v>0.341863645007908</v>
      </c>
      <c r="AE35" s="7">
        <v>2.1070000000000002</v>
      </c>
      <c r="AF35" s="7">
        <v>0.50679140630423192</v>
      </c>
      <c r="AG35" s="10">
        <v>1.1665727016611017E-3</v>
      </c>
      <c r="AH35" s="2">
        <v>38</v>
      </c>
      <c r="AI35" s="2" t="s">
        <v>26</v>
      </c>
      <c r="AJ35" s="15">
        <v>-0.17</v>
      </c>
      <c r="AK35" s="7">
        <v>0.27</v>
      </c>
      <c r="AL35" s="7"/>
      <c r="AM35" s="7"/>
      <c r="AN35" s="7"/>
    </row>
    <row r="36" spans="1:43" x14ac:dyDescent="0.2">
      <c r="A36" s="2">
        <v>15</v>
      </c>
      <c r="B36" s="2">
        <v>35</v>
      </c>
      <c r="C36" s="2" t="s">
        <v>93</v>
      </c>
      <c r="D36" s="2">
        <v>1286</v>
      </c>
      <c r="E36" s="2" t="s">
        <v>233</v>
      </c>
      <c r="F36" s="2" t="s">
        <v>259</v>
      </c>
      <c r="G36" s="2">
        <v>9.4057999999999993</v>
      </c>
      <c r="H36" s="11">
        <v>-82.309730000000002</v>
      </c>
      <c r="I36" s="2" t="s">
        <v>287</v>
      </c>
      <c r="J36" s="2" t="s">
        <v>89</v>
      </c>
      <c r="K36" s="2" t="s">
        <v>89</v>
      </c>
      <c r="L36" s="2" t="s">
        <v>90</v>
      </c>
      <c r="M36" s="2">
        <v>2.5499999999999998</v>
      </c>
      <c r="N36" s="2" t="str">
        <f>IF(ISBLANK(M36),"???", IF(M36=cat!$F$3,cat!$G$3,IF(M36&lt;=cat!$F$4,cat!$G$4,IF(M36&lt;=cat!$F$5,cat!$G$5,IF(M36&lt;=cat!$F$6,cat!$G$6,IF(M36&lt;=cat!$F$7,cat!$G$7,IF(M36&gt;cat!$F$7,cat!$G$8)))))))</f>
        <v>4.25-2.5 Ma</v>
      </c>
      <c r="O36" s="2" t="str">
        <f>IF(ISBLANK(M36),"???", IF(M36=cat!$J$3,cat!$K$3,IF(M36&lt;=cat!$J$4,cat!$K$4,IF(M36&lt;=cat!$J$5,cat!$K$5,IF(M36&lt;=cat!$J$6,cat!$K$6,IF(M36&lt;=cat!$F$7,cat!$G$7,IF(M36&gt;cat!$F$7,cat!$G$8)))))))</f>
        <v>4.25-2.5 Ma</v>
      </c>
      <c r="P36" s="2" t="s">
        <v>38</v>
      </c>
      <c r="Q36" s="2">
        <v>50</v>
      </c>
      <c r="R36" s="2">
        <v>0</v>
      </c>
      <c r="S36" s="2">
        <f t="shared" si="2"/>
        <v>25</v>
      </c>
      <c r="T36" s="2" t="s">
        <v>43</v>
      </c>
      <c r="U36" s="15" t="s">
        <v>91</v>
      </c>
      <c r="V36" s="2" t="s">
        <v>92</v>
      </c>
      <c r="W36" s="17">
        <v>-0.66526086956521746</v>
      </c>
      <c r="X36" s="17">
        <v>0.24346947118521722</v>
      </c>
      <c r="Y36" s="7">
        <v>-0.68200000000000005</v>
      </c>
      <c r="Z36" s="9">
        <v>-1.1839999999999999</v>
      </c>
      <c r="AA36" s="9">
        <v>-0.14099999999999999</v>
      </c>
      <c r="AB36" s="7">
        <f t="shared" si="3"/>
        <v>1.0429999999999999</v>
      </c>
      <c r="AC36" s="17">
        <v>2.1977826086956518</v>
      </c>
      <c r="AD36" s="17">
        <v>0.22807992150315742</v>
      </c>
      <c r="AE36" s="7">
        <v>2.2229999999999999</v>
      </c>
      <c r="AF36" s="7">
        <v>0.5898705324193203</v>
      </c>
      <c r="AG36" s="10">
        <v>3.051183972972877E-3</v>
      </c>
      <c r="AH36" s="2">
        <v>23</v>
      </c>
      <c r="AI36" s="2" t="s">
        <v>26</v>
      </c>
      <c r="AJ36" s="15">
        <v>-0.17</v>
      </c>
      <c r="AK36" s="7">
        <v>0.27</v>
      </c>
      <c r="AL36" s="7"/>
      <c r="AM36" s="7"/>
      <c r="AN36" s="7"/>
    </row>
    <row r="37" spans="1:43" x14ac:dyDescent="0.2">
      <c r="A37" s="2">
        <v>15</v>
      </c>
      <c r="B37" s="2">
        <v>36</v>
      </c>
      <c r="C37" s="2" t="s">
        <v>94</v>
      </c>
      <c r="D37" s="2">
        <v>1286</v>
      </c>
      <c r="E37" s="2" t="s">
        <v>233</v>
      </c>
      <c r="F37" s="2" t="s">
        <v>259</v>
      </c>
      <c r="G37" s="11">
        <v>9.4057999999999993</v>
      </c>
      <c r="H37" s="11">
        <v>-82.309730000000002</v>
      </c>
      <c r="I37" s="3" t="s">
        <v>95</v>
      </c>
      <c r="J37" s="2" t="s">
        <v>96</v>
      </c>
      <c r="K37" s="2" t="s">
        <v>97</v>
      </c>
      <c r="L37" s="2" t="s">
        <v>90</v>
      </c>
      <c r="M37" s="2">
        <v>2.5499999999999998</v>
      </c>
      <c r="N37" s="2" t="str">
        <f>IF(ISBLANK(M37),"???", IF(M37=cat!$F$3,cat!$G$3,IF(M37&lt;=cat!$F$4,cat!$G$4,IF(M37&lt;=cat!$F$5,cat!$G$5,IF(M37&lt;=cat!$F$6,cat!$G$6,IF(M37&lt;=cat!$F$7,cat!$G$7,IF(M37&gt;cat!$F$7,cat!$G$8)))))))</f>
        <v>4.25-2.5 Ma</v>
      </c>
      <c r="O37" s="2" t="str">
        <f>IF(ISBLANK(M37),"???", IF(M37=cat!$J$3,cat!$K$3,IF(M37&lt;=cat!$J$4,cat!$K$4,IF(M37&lt;=cat!$J$5,cat!$K$5,IF(M37&lt;=cat!$J$6,cat!$K$6,IF(M37&lt;=cat!$F$7,cat!$G$7,IF(M37&gt;cat!$F$7,cat!$G$8)))))))</f>
        <v>4.25-2.5 Ma</v>
      </c>
      <c r="P37" s="2" t="s">
        <v>38</v>
      </c>
      <c r="Q37" s="2">
        <v>50</v>
      </c>
      <c r="R37" s="2">
        <v>0</v>
      </c>
      <c r="S37" s="2">
        <f t="shared" si="2"/>
        <v>25</v>
      </c>
      <c r="T37" s="2" t="s">
        <v>43</v>
      </c>
      <c r="U37" s="15" t="s">
        <v>98</v>
      </c>
      <c r="V37" s="2">
        <v>2</v>
      </c>
      <c r="W37" s="7">
        <v>-0.85372320035859994</v>
      </c>
      <c r="X37" s="7">
        <v>0.17818572812775302</v>
      </c>
      <c r="Y37" s="7">
        <v>-0.95</v>
      </c>
      <c r="Z37" s="9">
        <v>-1.34</v>
      </c>
      <c r="AA37" s="9">
        <v>-0.55756646059464443</v>
      </c>
      <c r="AB37" s="7">
        <f t="shared" si="3"/>
        <v>0.78243353940535565</v>
      </c>
      <c r="AC37" s="7">
        <v>-5.4967617808558472E-3</v>
      </c>
      <c r="AD37" s="7">
        <v>0.36398650276112321</v>
      </c>
      <c r="AE37" s="7">
        <v>7.0000000000000007E-2</v>
      </c>
      <c r="AF37" s="7">
        <v>-0.78</v>
      </c>
      <c r="AG37" s="10">
        <v>3.735398279768982E-10</v>
      </c>
      <c r="AH37" s="2">
        <v>61</v>
      </c>
      <c r="AI37" s="2" t="s">
        <v>23</v>
      </c>
      <c r="AJ37" s="15" t="s">
        <v>274</v>
      </c>
      <c r="AK37" s="2">
        <v>0.27</v>
      </c>
    </row>
    <row r="38" spans="1:43" ht="15" customHeight="1" x14ac:dyDescent="0.2">
      <c r="A38" s="2">
        <v>19</v>
      </c>
      <c r="B38" s="2">
        <v>37</v>
      </c>
      <c r="C38" s="2" t="s">
        <v>120</v>
      </c>
      <c r="D38" s="2">
        <v>1276</v>
      </c>
      <c r="E38" s="2" t="s">
        <v>233</v>
      </c>
      <c r="F38" s="2" t="s">
        <v>259</v>
      </c>
      <c r="G38" s="18">
        <v>9.1768699999999992</v>
      </c>
      <c r="H38" s="18">
        <v>-82.074280000000002</v>
      </c>
      <c r="I38" s="2" t="s">
        <v>287</v>
      </c>
      <c r="J38" s="2" t="s">
        <v>121</v>
      </c>
      <c r="K38" s="4" t="s">
        <v>122</v>
      </c>
      <c r="L38" s="2" t="s">
        <v>123</v>
      </c>
      <c r="M38" s="2">
        <v>4.25</v>
      </c>
      <c r="N38" s="2" t="str">
        <f>IF(ISBLANK(M38),"???", IF(M38=cat!$F$3,cat!$G$3,IF(M38&lt;=cat!$F$4,cat!$G$4,IF(M38&lt;=cat!$F$5,cat!$G$5,IF(M38&lt;=cat!$F$6,cat!$G$6,IF(M38&lt;=cat!$F$7,cat!$G$7,IF(M38&gt;cat!$F$7,cat!$G$8)))))))</f>
        <v>4.25-2.5 Ma</v>
      </c>
      <c r="O38" s="2" t="str">
        <f>IF(ISBLANK(M38),"???", IF(M38=cat!$J$3,cat!$K$3,IF(M38&lt;=cat!$J$4,cat!$K$4,IF(M38&lt;=cat!$J$5,cat!$K$5,IF(M38&lt;=cat!$J$6,cat!$K$6,IF(M38&lt;=cat!$F$7,cat!$G$7,IF(M38&gt;cat!$F$7,cat!$G$8)))))))</f>
        <v>4.25-2.5 Ma</v>
      </c>
      <c r="P38" s="2" t="s">
        <v>56</v>
      </c>
      <c r="Q38" s="2">
        <v>50</v>
      </c>
      <c r="R38" s="2">
        <v>0</v>
      </c>
      <c r="S38" s="2">
        <f t="shared" si="2"/>
        <v>25</v>
      </c>
      <c r="T38" s="2" t="s">
        <v>43</v>
      </c>
      <c r="U38" s="15" t="s">
        <v>124</v>
      </c>
      <c r="V38" s="2">
        <v>2</v>
      </c>
      <c r="W38" s="7">
        <v>-0.84767857142857106</v>
      </c>
      <c r="X38" s="7">
        <v>0.49382363827006714</v>
      </c>
      <c r="Y38" s="7">
        <v>-0.745</v>
      </c>
      <c r="Z38" s="9">
        <v>-2.36</v>
      </c>
      <c r="AA38" s="9">
        <v>-0.03</v>
      </c>
      <c r="AB38" s="7">
        <f t="shared" si="3"/>
        <v>2.33</v>
      </c>
      <c r="AC38" s="7">
        <v>1.8794642857142854</v>
      </c>
      <c r="AD38" s="7">
        <v>0.21282019421318038</v>
      </c>
      <c r="AE38" s="7">
        <v>1.8650000000000002</v>
      </c>
      <c r="AF38" s="7">
        <v>0.18316988855045549</v>
      </c>
      <c r="AG38" s="10">
        <v>0.17661011499784204</v>
      </c>
      <c r="AH38" s="2">
        <v>56</v>
      </c>
      <c r="AI38" s="3" t="s">
        <v>125</v>
      </c>
      <c r="AJ38" s="15">
        <v>-0.49</v>
      </c>
      <c r="AK38" s="2">
        <v>0.2</v>
      </c>
    </row>
    <row r="39" spans="1:43" ht="15" customHeight="1" x14ac:dyDescent="0.2">
      <c r="A39" s="2">
        <v>19</v>
      </c>
      <c r="B39" s="2">
        <v>38</v>
      </c>
      <c r="C39" s="2" t="s">
        <v>126</v>
      </c>
      <c r="D39" s="2">
        <v>1276</v>
      </c>
      <c r="E39" s="2" t="s">
        <v>233</v>
      </c>
      <c r="F39" s="2" t="s">
        <v>259</v>
      </c>
      <c r="G39" s="18">
        <v>9.1768699999999992</v>
      </c>
      <c r="H39" s="18">
        <v>-82.074280000000002</v>
      </c>
      <c r="I39" s="2" t="s">
        <v>287</v>
      </c>
      <c r="J39" s="2" t="s">
        <v>121</v>
      </c>
      <c r="K39" s="4" t="s">
        <v>122</v>
      </c>
      <c r="L39" s="2" t="s">
        <v>123</v>
      </c>
      <c r="M39" s="2">
        <v>4.25</v>
      </c>
      <c r="N39" s="2" t="str">
        <f>IF(ISBLANK(M39),"???", IF(M39=cat!$F$3,cat!$G$3,IF(M39&lt;=cat!$F$4,cat!$G$4,IF(M39&lt;=cat!$F$5,cat!$G$5,IF(M39&lt;=cat!$F$6,cat!$G$6,IF(M39&lt;=cat!$F$7,cat!$G$7,IF(M39&gt;cat!$F$7,cat!$G$8)))))))</f>
        <v>4.25-2.5 Ma</v>
      </c>
      <c r="O39" s="2" t="str">
        <f>IF(ISBLANK(M39),"???", IF(M39=cat!$J$3,cat!$K$3,IF(M39&lt;=cat!$J$4,cat!$K$4,IF(M39&lt;=cat!$J$5,cat!$K$5,IF(M39&lt;=cat!$J$6,cat!$K$6,IF(M39&lt;=cat!$F$7,cat!$G$7,IF(M39&gt;cat!$F$7,cat!$G$8)))))))</f>
        <v>4.25-2.5 Ma</v>
      </c>
      <c r="P39" s="2" t="s">
        <v>56</v>
      </c>
      <c r="Q39" s="2">
        <v>50</v>
      </c>
      <c r="R39" s="2">
        <v>0</v>
      </c>
      <c r="S39" s="2">
        <f t="shared" si="2"/>
        <v>25</v>
      </c>
      <c r="T39" s="2" t="s">
        <v>43</v>
      </c>
      <c r="U39" s="15" t="s">
        <v>124</v>
      </c>
      <c r="V39" s="2">
        <v>2</v>
      </c>
      <c r="W39" s="7">
        <v>-0.85297872340425507</v>
      </c>
      <c r="X39" s="7">
        <v>0.19882169085604598</v>
      </c>
      <c r="Y39" s="7">
        <v>-0.8</v>
      </c>
      <c r="Z39" s="9">
        <v>-1.6</v>
      </c>
      <c r="AA39" s="9">
        <v>-0.57999999999999996</v>
      </c>
      <c r="AB39" s="7">
        <f t="shared" si="3"/>
        <v>1.02</v>
      </c>
      <c r="AC39" s="7">
        <v>1.7172340425531913</v>
      </c>
      <c r="AD39" s="7">
        <v>0.21759258027291478</v>
      </c>
      <c r="AE39" s="7">
        <v>1.71</v>
      </c>
      <c r="AF39" s="7">
        <v>9.8596519218070403E-2</v>
      </c>
      <c r="AG39" s="10">
        <v>0.50967002736852463</v>
      </c>
      <c r="AH39" s="2">
        <v>47</v>
      </c>
      <c r="AI39" s="3" t="s">
        <v>125</v>
      </c>
      <c r="AJ39" s="15">
        <v>-0.49</v>
      </c>
      <c r="AK39" s="2">
        <v>0.2</v>
      </c>
    </row>
    <row r="40" spans="1:43" ht="12" customHeight="1" x14ac:dyDescent="0.2">
      <c r="A40" s="2">
        <v>24</v>
      </c>
      <c r="B40" s="2">
        <v>39</v>
      </c>
      <c r="C40" s="2" t="s">
        <v>163</v>
      </c>
      <c r="D40" s="2">
        <v>350</v>
      </c>
      <c r="E40" s="2" t="s">
        <v>233</v>
      </c>
      <c r="F40" s="2" t="s">
        <v>259</v>
      </c>
      <c r="G40" s="11">
        <v>9.1474309999999992</v>
      </c>
      <c r="H40" s="11">
        <v>-82.014887000000002</v>
      </c>
      <c r="I40" s="3" t="s">
        <v>164</v>
      </c>
      <c r="J40" s="2" t="s">
        <v>121</v>
      </c>
      <c r="K40" s="2" t="s">
        <v>217</v>
      </c>
      <c r="L40" s="2" t="s">
        <v>123</v>
      </c>
      <c r="M40" s="2">
        <v>4.25</v>
      </c>
      <c r="N40" s="2" t="str">
        <f>IF(ISBLANK(M40),"???", IF(M40=cat!$F$3,cat!$G$3,IF(M40&lt;=cat!$F$4,cat!$G$4,IF(M40&lt;=cat!$F$5,cat!$G$5,IF(M40&lt;=cat!$F$6,cat!$G$6,IF(M40&lt;=cat!$F$7,cat!$G$7,IF(M40&gt;cat!$F$7,cat!$G$8)))))))</f>
        <v>4.25-2.5 Ma</v>
      </c>
      <c r="O40" s="2" t="str">
        <f>IF(ISBLANK(M40),"???", IF(M40=cat!$J$3,cat!$K$3,IF(M40&lt;=cat!$J$4,cat!$K$4,IF(M40&lt;=cat!$J$5,cat!$K$5,IF(M40&lt;=cat!$J$6,cat!$K$6,IF(M40&lt;=cat!$F$7,cat!$G$7,IF(M40&gt;cat!$F$7,cat!$G$8)))))))</f>
        <v>4.25-2.5 Ma</v>
      </c>
      <c r="P40" s="2" t="s">
        <v>56</v>
      </c>
      <c r="Q40" s="2">
        <v>75</v>
      </c>
      <c r="R40" s="2">
        <v>10</v>
      </c>
      <c r="S40" s="2">
        <f t="shared" si="2"/>
        <v>42.5</v>
      </c>
      <c r="T40" s="2" t="s">
        <v>43</v>
      </c>
      <c r="U40" s="15" t="s">
        <v>165</v>
      </c>
      <c r="V40" s="2">
        <v>2</v>
      </c>
      <c r="W40" s="7">
        <v>-0.80365230572878044</v>
      </c>
      <c r="X40" s="7">
        <v>0.25762968063312558</v>
      </c>
      <c r="Y40" s="7">
        <v>-0.81005544528007445</v>
      </c>
      <c r="Z40" s="9">
        <v>-1.4273529966435956</v>
      </c>
      <c r="AA40" s="9">
        <v>-0.25968173848185422</v>
      </c>
      <c r="AB40" s="7">
        <f t="shared" si="3"/>
        <v>1.1676712581617414</v>
      </c>
      <c r="AC40" s="7">
        <v>1.7654214993546562</v>
      </c>
      <c r="AD40" s="7">
        <v>0.21355363579979128</v>
      </c>
      <c r="AE40" s="7">
        <v>1.8357196693214832</v>
      </c>
      <c r="AF40" s="7">
        <v>0.27625509489131966</v>
      </c>
      <c r="AG40" s="10">
        <v>0.28312157114158271</v>
      </c>
      <c r="AH40" s="2">
        <v>17</v>
      </c>
      <c r="AI40" s="2" t="s">
        <v>23</v>
      </c>
      <c r="AJ40" s="15">
        <v>-0.61</v>
      </c>
      <c r="AK40" s="2">
        <v>0.23</v>
      </c>
    </row>
    <row r="41" spans="1:43" ht="12" customHeight="1" x14ac:dyDescent="0.2">
      <c r="A41" s="2">
        <v>25</v>
      </c>
      <c r="B41" s="2">
        <v>40</v>
      </c>
      <c r="C41" s="2" t="s">
        <v>166</v>
      </c>
      <c r="D41" s="2">
        <v>2236</v>
      </c>
      <c r="E41" s="2" t="s">
        <v>233</v>
      </c>
      <c r="F41" s="2" t="s">
        <v>259</v>
      </c>
      <c r="G41" s="11">
        <v>9.1462869999999992</v>
      </c>
      <c r="H41" s="11">
        <v>-82.017455999999996</v>
      </c>
      <c r="I41" s="3" t="s">
        <v>288</v>
      </c>
      <c r="J41" s="2" t="s">
        <v>121</v>
      </c>
      <c r="K41" s="2" t="s">
        <v>217</v>
      </c>
      <c r="L41" s="2" t="s">
        <v>123</v>
      </c>
      <c r="M41" s="2">
        <v>4.25</v>
      </c>
      <c r="N41" s="2" t="str">
        <f>IF(ISBLANK(M41),"???", IF(M41=cat!$F$3,cat!$G$3,IF(M41&lt;=cat!$F$4,cat!$G$4,IF(M41&lt;=cat!$F$5,cat!$G$5,IF(M41&lt;=cat!$F$6,cat!$G$6,IF(M41&lt;=cat!$F$7,cat!$G$7,IF(M41&gt;cat!$F$7,cat!$G$8)))))))</f>
        <v>4.25-2.5 Ma</v>
      </c>
      <c r="O41" s="2" t="str">
        <f>IF(ISBLANK(M41),"???", IF(M41=cat!$J$3,cat!$K$3,IF(M41&lt;=cat!$J$4,cat!$K$4,IF(M41&lt;=cat!$J$5,cat!$K$5,IF(M41&lt;=cat!$J$6,cat!$K$6,IF(M41&lt;=cat!$F$7,cat!$G$7,IF(M41&gt;cat!$F$7,cat!$G$8)))))))</f>
        <v>4.25-2.5 Ma</v>
      </c>
      <c r="P41" s="2" t="s">
        <v>56</v>
      </c>
      <c r="Q41" s="2">
        <v>75</v>
      </c>
      <c r="R41" s="2">
        <v>10</v>
      </c>
      <c r="S41" s="2">
        <f t="shared" si="2"/>
        <v>42.5</v>
      </c>
      <c r="T41" s="2" t="s">
        <v>43</v>
      </c>
      <c r="U41" s="15" t="s">
        <v>165</v>
      </c>
      <c r="V41" s="2">
        <v>2</v>
      </c>
      <c r="W41" s="7">
        <v>-0.92335375956722976</v>
      </c>
      <c r="X41" s="7">
        <v>0.12775982004901923</v>
      </c>
      <c r="Y41" s="7">
        <v>-0.91341506921760651</v>
      </c>
      <c r="Z41" s="9">
        <v>-1.2165700964649022</v>
      </c>
      <c r="AA41" s="9">
        <v>-0.65221230274258912</v>
      </c>
      <c r="AB41" s="7">
        <f t="shared" si="3"/>
        <v>0.56435779372231309</v>
      </c>
      <c r="AC41" s="7">
        <v>-0.90755513301009505</v>
      </c>
      <c r="AD41" s="7">
        <v>0.11492654387662575</v>
      </c>
      <c r="AE41" s="7">
        <v>-0.897212338287807</v>
      </c>
      <c r="AF41" s="7">
        <v>0.52820452002892437</v>
      </c>
      <c r="AG41" s="10">
        <v>4.5970742521979878E-4</v>
      </c>
      <c r="AH41" s="2">
        <v>40</v>
      </c>
      <c r="AI41" s="2" t="s">
        <v>23</v>
      </c>
      <c r="AJ41" s="15">
        <v>-0.61</v>
      </c>
      <c r="AK41" s="2">
        <v>0.23</v>
      </c>
    </row>
    <row r="42" spans="1:43" ht="11.25" customHeight="1" x14ac:dyDescent="0.2">
      <c r="A42" s="2">
        <v>25</v>
      </c>
      <c r="B42" s="2">
        <v>41</v>
      </c>
      <c r="C42" s="2" t="s">
        <v>167</v>
      </c>
      <c r="D42" s="2">
        <v>2236</v>
      </c>
      <c r="E42" s="2" t="s">
        <v>233</v>
      </c>
      <c r="F42" s="2" t="s">
        <v>259</v>
      </c>
      <c r="G42" s="11">
        <v>9.1462869999999992</v>
      </c>
      <c r="H42" s="11">
        <v>-82.017455999999996</v>
      </c>
      <c r="I42" s="3" t="s">
        <v>288</v>
      </c>
      <c r="J42" s="2" t="s">
        <v>121</v>
      </c>
      <c r="K42" s="2" t="s">
        <v>217</v>
      </c>
      <c r="L42" s="2" t="s">
        <v>123</v>
      </c>
      <c r="M42" s="2">
        <v>4.25</v>
      </c>
      <c r="N42" s="2" t="str">
        <f>IF(ISBLANK(M42),"???", IF(M42=cat!$F$3,cat!$G$3,IF(M42&lt;=cat!$F$4,cat!$G$4,IF(M42&lt;=cat!$F$5,cat!$G$5,IF(M42&lt;=cat!$F$6,cat!$G$6,IF(M42&lt;=cat!$F$7,cat!$G$7,IF(M42&gt;cat!$F$7,cat!$G$8)))))))</f>
        <v>4.25-2.5 Ma</v>
      </c>
      <c r="O42" s="2" t="str">
        <f>IF(ISBLANK(M42),"???", IF(M42=cat!$J$3,cat!$K$3,IF(M42&lt;=cat!$J$4,cat!$K$4,IF(M42&lt;=cat!$J$5,cat!$K$5,IF(M42&lt;=cat!$J$6,cat!$K$6,IF(M42&lt;=cat!$F$7,cat!$G$7,IF(M42&gt;cat!$F$7,cat!$G$8)))))))</f>
        <v>4.25-2.5 Ma</v>
      </c>
      <c r="P42" s="2" t="s">
        <v>56</v>
      </c>
      <c r="Q42" s="2">
        <v>75</v>
      </c>
      <c r="R42" s="2">
        <v>10</v>
      </c>
      <c r="S42" s="2">
        <f t="shared" si="2"/>
        <v>42.5</v>
      </c>
      <c r="T42" s="2" t="s">
        <v>43</v>
      </c>
      <c r="U42" s="15" t="s">
        <v>165</v>
      </c>
      <c r="V42" s="2">
        <v>2</v>
      </c>
      <c r="W42" s="7">
        <v>-1.2892380952380955</v>
      </c>
      <c r="X42" s="7">
        <v>0.17996885974020621</v>
      </c>
      <c r="Y42" s="7">
        <v>-1.234</v>
      </c>
      <c r="Z42" s="9">
        <v>-1.724</v>
      </c>
      <c r="AA42" s="9">
        <v>-1.0620000000000001</v>
      </c>
      <c r="AB42" s="7">
        <f t="shared" si="3"/>
        <v>0.66199999999999992</v>
      </c>
      <c r="AC42" s="7">
        <v>-1.0380476190476191</v>
      </c>
      <c r="AD42" s="7">
        <v>0.68988632949134954</v>
      </c>
      <c r="AE42" s="7">
        <v>-0.78900000000000003</v>
      </c>
      <c r="AF42" s="7">
        <v>0.83556630459528736</v>
      </c>
      <c r="AG42" s="10">
        <v>2.4212497611265181E-6</v>
      </c>
      <c r="AH42" s="2">
        <v>21</v>
      </c>
      <c r="AI42" s="2" t="s">
        <v>23</v>
      </c>
      <c r="AJ42" s="15">
        <v>-0.61</v>
      </c>
      <c r="AK42" s="2">
        <v>0.23</v>
      </c>
    </row>
    <row r="43" spans="1:43" x14ac:dyDescent="0.2">
      <c r="A43" s="2">
        <v>24</v>
      </c>
      <c r="B43" s="2">
        <v>42</v>
      </c>
      <c r="C43" s="2" t="s">
        <v>168</v>
      </c>
      <c r="D43" s="2">
        <v>350</v>
      </c>
      <c r="E43" s="2" t="s">
        <v>233</v>
      </c>
      <c r="F43" s="2" t="s">
        <v>259</v>
      </c>
      <c r="G43" s="11">
        <v>9.1474309999999992</v>
      </c>
      <c r="H43" s="11">
        <v>-82.014887000000002</v>
      </c>
      <c r="I43" s="3" t="s">
        <v>95</v>
      </c>
      <c r="J43" s="2" t="s">
        <v>121</v>
      </c>
      <c r="K43" s="2" t="s">
        <v>217</v>
      </c>
      <c r="L43" s="2" t="s">
        <v>123</v>
      </c>
      <c r="M43" s="2">
        <v>4.25</v>
      </c>
      <c r="N43" s="2" t="str">
        <f>IF(ISBLANK(M43),"???", IF(M43=cat!$F$3,cat!$G$3,IF(M43&lt;=cat!$F$4,cat!$G$4,IF(M43&lt;=cat!$F$5,cat!$G$5,IF(M43&lt;=cat!$F$6,cat!$G$6,IF(M43&lt;=cat!$F$7,cat!$G$7,IF(M43&gt;cat!$F$7,cat!$G$8)))))))</f>
        <v>4.25-2.5 Ma</v>
      </c>
      <c r="O43" s="2" t="str">
        <f>IF(ISBLANK(M43),"???", IF(M43=cat!$J$3,cat!$K$3,IF(M43&lt;=cat!$J$4,cat!$K$4,IF(M43&lt;=cat!$J$5,cat!$K$5,IF(M43&lt;=cat!$J$6,cat!$K$6,IF(M43&lt;=cat!$F$7,cat!$G$7,IF(M43&gt;cat!$F$7,cat!$G$8)))))))</f>
        <v>4.25-2.5 Ma</v>
      </c>
      <c r="P43" s="2" t="s">
        <v>56</v>
      </c>
      <c r="Q43" s="2">
        <v>75</v>
      </c>
      <c r="R43" s="2">
        <v>10</v>
      </c>
      <c r="S43" s="2">
        <f t="shared" si="2"/>
        <v>42.5</v>
      </c>
      <c r="T43" s="2" t="s">
        <v>43</v>
      </c>
      <c r="U43" s="15" t="s">
        <v>165</v>
      </c>
      <c r="V43" s="2">
        <v>2</v>
      </c>
      <c r="W43" s="7">
        <v>-0.55101449275362324</v>
      </c>
      <c r="X43" s="7">
        <v>0.15149398092815242</v>
      </c>
      <c r="Y43" s="7">
        <v>-0.54</v>
      </c>
      <c r="Z43" s="9">
        <v>-0.86</v>
      </c>
      <c r="AA43" s="9">
        <v>-0.24</v>
      </c>
      <c r="AB43" s="7">
        <f t="shared" si="3"/>
        <v>0.62</v>
      </c>
      <c r="AC43" s="7">
        <v>-0.55347826086956531</v>
      </c>
      <c r="AD43" s="7">
        <v>0.35426322087893786</v>
      </c>
      <c r="AE43" s="7">
        <v>-0.45</v>
      </c>
      <c r="AF43" s="7">
        <v>0.58185264859908181</v>
      </c>
      <c r="AG43" s="10">
        <v>1.5758487827468415E-7</v>
      </c>
      <c r="AH43" s="2">
        <v>69</v>
      </c>
      <c r="AI43" s="2" t="s">
        <v>26</v>
      </c>
      <c r="AJ43" s="15">
        <v>-0.61</v>
      </c>
      <c r="AK43" s="2">
        <v>0.23</v>
      </c>
    </row>
    <row r="44" spans="1:43" x14ac:dyDescent="0.2">
      <c r="A44" s="2">
        <v>26</v>
      </c>
      <c r="B44" s="2">
        <v>43</v>
      </c>
      <c r="C44" s="2" t="s">
        <v>169</v>
      </c>
      <c r="E44" s="2" t="s">
        <v>233</v>
      </c>
      <c r="F44" s="2" t="s">
        <v>259</v>
      </c>
      <c r="G44" s="11">
        <f>9+10.754/60</f>
        <v>9.1792333333333325</v>
      </c>
      <c r="H44" s="11">
        <f>-82- 3.229/60</f>
        <v>-82.053816666666663</v>
      </c>
      <c r="I44" s="2" t="s">
        <v>287</v>
      </c>
      <c r="J44" s="2" t="s">
        <v>121</v>
      </c>
      <c r="K44" s="2" t="s">
        <v>170</v>
      </c>
      <c r="L44" s="2">
        <v>3.55</v>
      </c>
      <c r="M44" s="2">
        <v>3.55</v>
      </c>
      <c r="N44" s="2" t="str">
        <f>IF(ISBLANK(M44),"???", IF(M44=cat!$F$3,cat!$G$3,IF(M44&lt;=cat!$F$4,cat!$G$4,IF(M44&lt;=cat!$F$5,cat!$G$5,IF(M44&lt;=cat!$F$6,cat!$G$6,IF(M44&lt;=cat!$F$7,cat!$G$7,IF(M44&gt;cat!$F$7,cat!$G$8)))))))</f>
        <v>4.25-2.5 Ma</v>
      </c>
      <c r="O44" s="2" t="str">
        <f>IF(ISBLANK(M44),"???", IF(M44=cat!$J$3,cat!$K$3,IF(M44&lt;=cat!$J$4,cat!$K$4,IF(M44&lt;=cat!$J$5,cat!$K$5,IF(M44&lt;=cat!$J$6,cat!$K$6,IF(M44&lt;=cat!$F$7,cat!$G$7,IF(M44&gt;cat!$F$7,cat!$G$8)))))))</f>
        <v>4.25-2.5 Ma</v>
      </c>
      <c r="P44" s="2" t="s">
        <v>56</v>
      </c>
      <c r="Q44" s="2">
        <v>40</v>
      </c>
      <c r="R44" s="2">
        <v>20</v>
      </c>
      <c r="S44" s="2">
        <f t="shared" si="2"/>
        <v>30</v>
      </c>
      <c r="T44" s="2" t="s">
        <v>43</v>
      </c>
      <c r="U44" s="15" t="s">
        <v>171</v>
      </c>
      <c r="V44" s="2" t="s">
        <v>172</v>
      </c>
      <c r="W44" s="7">
        <v>-1.0633170605352273</v>
      </c>
      <c r="X44" s="7">
        <v>0.26206303311076629</v>
      </c>
      <c r="Y44" s="7">
        <v>-1.0361476785361958</v>
      </c>
      <c r="Z44" s="9">
        <v>-2.2081880131610627</v>
      </c>
      <c r="AA44" s="9">
        <v>-0.53210146928399082</v>
      </c>
      <c r="AB44" s="7">
        <f t="shared" si="3"/>
        <v>1.676086543877072</v>
      </c>
      <c r="AC44" s="7">
        <v>0.81133735740340385</v>
      </c>
      <c r="AD44" s="7">
        <v>0.61266155832050651</v>
      </c>
      <c r="AE44" s="7">
        <v>0.84994491561308683</v>
      </c>
      <c r="AF44" s="7">
        <v>0.41751705950038226</v>
      </c>
      <c r="AG44" s="10">
        <v>1.3998699521588724E-5</v>
      </c>
      <c r="AH44" s="2">
        <v>100</v>
      </c>
      <c r="AI44" s="2" t="s">
        <v>23</v>
      </c>
      <c r="AJ44" s="15">
        <v>-0.33</v>
      </c>
      <c r="AK44" s="2">
        <v>0.2</v>
      </c>
    </row>
    <row r="45" spans="1:43" x14ac:dyDescent="0.2">
      <c r="A45" s="2">
        <v>26</v>
      </c>
      <c r="B45" s="2">
        <v>44</v>
      </c>
      <c r="C45" s="2" t="s">
        <v>173</v>
      </c>
      <c r="E45" s="2" t="s">
        <v>233</v>
      </c>
      <c r="F45" s="2" t="s">
        <v>259</v>
      </c>
      <c r="G45" s="11">
        <f>9+10.754/60</f>
        <v>9.1792333333333325</v>
      </c>
      <c r="H45" s="11">
        <f>-82- 3.229/60</f>
        <v>-82.053816666666663</v>
      </c>
      <c r="I45" s="2" t="s">
        <v>287</v>
      </c>
      <c r="J45" s="2" t="s">
        <v>121</v>
      </c>
      <c r="K45" s="2" t="s">
        <v>170</v>
      </c>
      <c r="L45" s="2">
        <v>3.55</v>
      </c>
      <c r="M45" s="2">
        <v>3.55</v>
      </c>
      <c r="N45" s="2" t="str">
        <f>IF(ISBLANK(M45),"???", IF(M45=cat!$F$3,cat!$G$3,IF(M45&lt;=cat!$F$4,cat!$G$4,IF(M45&lt;=cat!$F$5,cat!$G$5,IF(M45&lt;=cat!$F$6,cat!$G$6,IF(M45&lt;=cat!$F$7,cat!$G$7,IF(M45&gt;cat!$F$7,cat!$G$8)))))))</f>
        <v>4.25-2.5 Ma</v>
      </c>
      <c r="O45" s="2" t="str">
        <f>IF(ISBLANK(M45),"???", IF(M45=cat!$J$3,cat!$K$3,IF(M45&lt;=cat!$J$4,cat!$K$4,IF(M45&lt;=cat!$J$5,cat!$K$5,IF(M45&lt;=cat!$J$6,cat!$K$6,IF(M45&lt;=cat!$F$7,cat!$G$7,IF(M45&gt;cat!$F$7,cat!$G$8)))))))</f>
        <v>4.25-2.5 Ma</v>
      </c>
      <c r="P45" s="2" t="s">
        <v>56</v>
      </c>
      <c r="Q45" s="2">
        <v>40</v>
      </c>
      <c r="R45" s="2">
        <v>20</v>
      </c>
      <c r="S45" s="2">
        <f t="shared" si="2"/>
        <v>30</v>
      </c>
      <c r="T45" s="2" t="s">
        <v>43</v>
      </c>
      <c r="U45" s="15" t="s">
        <v>171</v>
      </c>
      <c r="V45" s="2" t="s">
        <v>172</v>
      </c>
      <c r="W45" s="7">
        <v>-0.39137562142702553</v>
      </c>
      <c r="X45" s="7">
        <v>0.29636717441649219</v>
      </c>
      <c r="Y45" s="7">
        <v>-0.3809763401744114</v>
      </c>
      <c r="Z45" s="9">
        <v>-1.1427709419699104</v>
      </c>
      <c r="AA45" s="9">
        <v>0.1954091308105437</v>
      </c>
      <c r="AB45" s="7">
        <f t="shared" si="3"/>
        <v>1.338180072780454</v>
      </c>
      <c r="AC45" s="7">
        <v>-2.5531200657261417</v>
      </c>
      <c r="AD45" s="7">
        <v>3.7611478393096509</v>
      </c>
      <c r="AE45" s="7">
        <v>-0.97608750101677377</v>
      </c>
      <c r="AF45" s="7">
        <v>5.7108766479645849E-2</v>
      </c>
      <c r="AG45" s="10">
        <v>0.62412561101681741</v>
      </c>
      <c r="AH45" s="2">
        <v>76</v>
      </c>
      <c r="AI45" s="2" t="s">
        <v>23</v>
      </c>
      <c r="AJ45" s="15">
        <v>-0.33</v>
      </c>
      <c r="AK45" s="2">
        <v>0.2</v>
      </c>
    </row>
    <row r="46" spans="1:43" x14ac:dyDescent="0.2">
      <c r="A46" s="2">
        <v>26</v>
      </c>
      <c r="B46" s="2">
        <v>45</v>
      </c>
      <c r="C46" s="2" t="s">
        <v>174</v>
      </c>
      <c r="E46" s="2" t="s">
        <v>233</v>
      </c>
      <c r="F46" s="2" t="s">
        <v>259</v>
      </c>
      <c r="G46" s="11">
        <f>9+10.754/60</f>
        <v>9.1792333333333325</v>
      </c>
      <c r="H46" s="11">
        <f>-82- 3.229/60</f>
        <v>-82.053816666666663</v>
      </c>
      <c r="I46" s="2" t="s">
        <v>287</v>
      </c>
      <c r="J46" s="2" t="s">
        <v>121</v>
      </c>
      <c r="K46" s="2" t="s">
        <v>170</v>
      </c>
      <c r="L46" s="2">
        <v>3.55</v>
      </c>
      <c r="M46" s="2">
        <v>3.55</v>
      </c>
      <c r="N46" s="2" t="str">
        <f>IF(ISBLANK(M46),"???", IF(M46=cat!$F$3,cat!$G$3,IF(M46&lt;=cat!$F$4,cat!$G$4,IF(M46&lt;=cat!$F$5,cat!$G$5,IF(M46&lt;=cat!$F$6,cat!$G$6,IF(M46&lt;=cat!$F$7,cat!$G$7,IF(M46&gt;cat!$F$7,cat!$G$8)))))))</f>
        <v>4.25-2.5 Ma</v>
      </c>
      <c r="O46" s="2" t="str">
        <f>IF(ISBLANK(M46),"???", IF(M46=cat!$J$3,cat!$K$3,IF(M46&lt;=cat!$J$4,cat!$K$4,IF(M46&lt;=cat!$J$5,cat!$K$5,IF(M46&lt;=cat!$J$6,cat!$K$6,IF(M46&lt;=cat!$F$7,cat!$G$7,IF(M46&gt;cat!$F$7,cat!$G$8)))))))</f>
        <v>4.25-2.5 Ma</v>
      </c>
      <c r="P46" s="2" t="s">
        <v>56</v>
      </c>
      <c r="Q46" s="2">
        <v>40</v>
      </c>
      <c r="R46" s="2">
        <v>20</v>
      </c>
      <c r="S46" s="2">
        <f t="shared" si="2"/>
        <v>30</v>
      </c>
      <c r="T46" s="2" t="s">
        <v>43</v>
      </c>
      <c r="U46" s="15" t="s">
        <v>171</v>
      </c>
      <c r="V46" s="2" t="s">
        <v>172</v>
      </c>
      <c r="W46" s="7">
        <v>-0.76699747917456285</v>
      </c>
      <c r="X46" s="7">
        <v>0.40176871944330539</v>
      </c>
      <c r="Y46" s="7">
        <v>-0.76073854772565208</v>
      </c>
      <c r="Z46" s="9">
        <v>-1.7467082192346648</v>
      </c>
      <c r="AA46" s="9">
        <v>0.22582358104893893</v>
      </c>
      <c r="AB46" s="7">
        <f t="shared" si="3"/>
        <v>1.9725318002836036</v>
      </c>
      <c r="AC46" s="7">
        <v>-0.27805190042602035</v>
      </c>
      <c r="AD46" s="7">
        <v>0.54496065714987474</v>
      </c>
      <c r="AE46" s="7">
        <v>-0.19345311881249319</v>
      </c>
      <c r="AF46" s="7">
        <v>-6.4822731117899546E-2</v>
      </c>
      <c r="AG46" s="10">
        <v>0.73832101145833351</v>
      </c>
      <c r="AH46" s="2">
        <v>29</v>
      </c>
      <c r="AI46" s="2" t="s">
        <v>23</v>
      </c>
      <c r="AJ46" s="15">
        <v>-0.33</v>
      </c>
      <c r="AK46" s="2">
        <v>0.2</v>
      </c>
    </row>
    <row r="47" spans="1:43" x14ac:dyDescent="0.2">
      <c r="A47" s="2">
        <v>31</v>
      </c>
      <c r="B47" s="2">
        <v>46</v>
      </c>
      <c r="C47" s="2" t="s">
        <v>106</v>
      </c>
      <c r="D47" s="2">
        <v>362</v>
      </c>
      <c r="E47" s="2" t="s">
        <v>233</v>
      </c>
      <c r="F47" s="2" t="s">
        <v>259</v>
      </c>
      <c r="G47" s="11">
        <v>9.1018539999999994</v>
      </c>
      <c r="H47" s="11">
        <v>-81.561672999999999</v>
      </c>
      <c r="I47" s="2" t="s">
        <v>287</v>
      </c>
      <c r="J47" s="2" t="s">
        <v>107</v>
      </c>
      <c r="K47" s="4" t="s">
        <v>108</v>
      </c>
      <c r="L47" s="2" t="s">
        <v>109</v>
      </c>
      <c r="M47" s="2">
        <v>2.75</v>
      </c>
      <c r="N47" s="2" t="str">
        <f>IF(ISBLANK(M47),"???", IF(M47=cat!$F$3,cat!$G$3,IF(M47&lt;=cat!$F$4,cat!$G$4,IF(M47&lt;=cat!$F$5,cat!$G$5,IF(M47&lt;=cat!$F$6,cat!$G$6,IF(M47&lt;=cat!$F$7,cat!$G$7,IF(M47&gt;cat!$F$7,cat!$G$8)))))))</f>
        <v>4.25-2.5 Ma</v>
      </c>
      <c r="O47" s="2" t="str">
        <f>IF(ISBLANK(M47),"???", IF(M47=cat!$J$3,cat!$K$3,IF(M47&lt;=cat!$J$4,cat!$K$4,IF(M47&lt;=cat!$J$5,cat!$K$5,IF(M47&lt;=cat!$J$6,cat!$K$6,IF(M47&lt;=cat!$F$7,cat!$G$7,IF(M47&gt;cat!$F$7,cat!$G$8)))))))</f>
        <v>4.25-2.5 Ma</v>
      </c>
      <c r="P47" s="2" t="s">
        <v>38</v>
      </c>
      <c r="Q47" s="2">
        <v>150</v>
      </c>
      <c r="R47" s="2">
        <v>100</v>
      </c>
      <c r="S47" s="2">
        <f t="shared" si="2"/>
        <v>125</v>
      </c>
      <c r="T47" s="2" t="s">
        <v>110</v>
      </c>
      <c r="U47" s="15" t="s">
        <v>111</v>
      </c>
      <c r="V47" s="2">
        <v>1</v>
      </c>
      <c r="W47" s="7">
        <v>0.44156250000000008</v>
      </c>
      <c r="X47" s="7">
        <v>0.17795014479414736</v>
      </c>
      <c r="Y47" s="7">
        <v>0.45350000000000001</v>
      </c>
      <c r="Z47" s="9">
        <v>8.0000000000000002E-3</v>
      </c>
      <c r="AA47" s="9">
        <v>0.81499999999999995</v>
      </c>
      <c r="AB47" s="7">
        <f t="shared" si="3"/>
        <v>0.80699999999999994</v>
      </c>
      <c r="AC47" s="7">
        <v>2.0023124999999995</v>
      </c>
      <c r="AD47" s="7">
        <v>0.34561011386597562</v>
      </c>
      <c r="AE47" s="7">
        <v>2.0739999999999998</v>
      </c>
      <c r="AF47" s="7">
        <v>-0.14446236063878323</v>
      </c>
      <c r="AG47" s="10">
        <v>0.43020527303956879</v>
      </c>
      <c r="AH47" s="2">
        <v>32</v>
      </c>
      <c r="AI47" s="3" t="s">
        <v>112</v>
      </c>
      <c r="AJ47" s="15">
        <v>0.38</v>
      </c>
      <c r="AK47" s="90">
        <v>0.17</v>
      </c>
      <c r="AL47" s="7"/>
      <c r="AM47" s="7"/>
      <c r="AN47" s="7"/>
      <c r="AO47" s="7"/>
      <c r="AP47" s="7"/>
      <c r="AQ47" s="7"/>
    </row>
    <row r="48" spans="1:43" x14ac:dyDescent="0.2">
      <c r="A48" s="2">
        <v>30</v>
      </c>
      <c r="B48" s="2">
        <v>47</v>
      </c>
      <c r="C48" s="2" t="s">
        <v>113</v>
      </c>
      <c r="D48" s="2">
        <v>2170</v>
      </c>
      <c r="E48" s="2" t="s">
        <v>233</v>
      </c>
      <c r="F48" s="2" t="s">
        <v>259</v>
      </c>
      <c r="G48" s="11">
        <v>9.1043649999999996</v>
      </c>
      <c r="H48" s="11">
        <v>-81.566535999999999</v>
      </c>
      <c r="I48" s="2" t="s">
        <v>287</v>
      </c>
      <c r="J48" s="2" t="s">
        <v>107</v>
      </c>
      <c r="K48" s="4" t="s">
        <v>108</v>
      </c>
      <c r="L48" s="2" t="s">
        <v>109</v>
      </c>
      <c r="M48" s="2">
        <v>2.75</v>
      </c>
      <c r="N48" s="2" t="str">
        <f>IF(ISBLANK(M48),"???", IF(M48=cat!$F$3,cat!$G$3,IF(M48&lt;=cat!$F$4,cat!$G$4,IF(M48&lt;=cat!$F$5,cat!$G$5,IF(M48&lt;=cat!$F$6,cat!$G$6,IF(M48&lt;=cat!$F$7,cat!$G$7,IF(M48&gt;cat!$F$7,cat!$G$8)))))))</f>
        <v>4.25-2.5 Ma</v>
      </c>
      <c r="O48" s="2" t="str">
        <f>IF(ISBLANK(M48),"???", IF(M48=cat!$J$3,cat!$K$3,IF(M48&lt;=cat!$J$4,cat!$K$4,IF(M48&lt;=cat!$J$5,cat!$K$5,IF(M48&lt;=cat!$J$6,cat!$K$6,IF(M48&lt;=cat!$F$7,cat!$G$7,IF(M48&gt;cat!$F$7,cat!$G$8)))))))</f>
        <v>4.25-2.5 Ma</v>
      </c>
      <c r="P48" s="2" t="s">
        <v>38</v>
      </c>
      <c r="Q48" s="2">
        <v>150</v>
      </c>
      <c r="R48" s="2">
        <v>100</v>
      </c>
      <c r="S48" s="2">
        <f t="shared" si="2"/>
        <v>125</v>
      </c>
      <c r="T48" s="2" t="s">
        <v>110</v>
      </c>
      <c r="U48" s="15" t="s">
        <v>111</v>
      </c>
      <c r="V48" s="2">
        <v>1</v>
      </c>
      <c r="W48" s="7">
        <v>0.23051111111111117</v>
      </c>
      <c r="X48" s="7">
        <v>0.19874270966871868</v>
      </c>
      <c r="Y48" s="7">
        <v>0.24199999999999999</v>
      </c>
      <c r="Z48" s="9">
        <v>-0.19600000000000001</v>
      </c>
      <c r="AA48" s="9">
        <v>0.60299999999999998</v>
      </c>
      <c r="AB48" s="7">
        <f t="shared" si="3"/>
        <v>0.79899999999999993</v>
      </c>
      <c r="AC48" s="7">
        <v>1.5520444444444441</v>
      </c>
      <c r="AD48" s="7">
        <v>0.16805545020449608</v>
      </c>
      <c r="AE48" s="7">
        <v>1.52</v>
      </c>
      <c r="AF48" s="7">
        <v>0.38397824714145179</v>
      </c>
      <c r="AG48" s="10">
        <v>9.2146673096407759E-3</v>
      </c>
      <c r="AH48" s="2">
        <v>45</v>
      </c>
      <c r="AI48" s="3" t="s">
        <v>112</v>
      </c>
      <c r="AJ48" s="15">
        <v>0.38</v>
      </c>
      <c r="AK48" s="90">
        <v>0.17</v>
      </c>
      <c r="AL48" s="7"/>
      <c r="AM48" s="7"/>
      <c r="AN48" s="7"/>
      <c r="AO48" s="7"/>
      <c r="AP48" s="7"/>
      <c r="AQ48" s="7"/>
    </row>
    <row r="49" spans="1:43" ht="15" customHeight="1" x14ac:dyDescent="0.2">
      <c r="A49" s="2">
        <v>30</v>
      </c>
      <c r="B49" s="2">
        <v>48</v>
      </c>
      <c r="C49" s="2" t="s">
        <v>114</v>
      </c>
      <c r="D49" s="2">
        <v>2170</v>
      </c>
      <c r="E49" s="2" t="s">
        <v>233</v>
      </c>
      <c r="F49" s="2" t="s">
        <v>259</v>
      </c>
      <c r="G49" s="11">
        <v>9.1043649999999996</v>
      </c>
      <c r="H49" s="11">
        <v>-81.566535999999999</v>
      </c>
      <c r="I49" s="3" t="s">
        <v>79</v>
      </c>
      <c r="J49" s="2" t="s">
        <v>107</v>
      </c>
      <c r="K49" s="4" t="s">
        <v>108</v>
      </c>
      <c r="L49" s="2" t="s">
        <v>109</v>
      </c>
      <c r="M49" s="2">
        <v>2.75</v>
      </c>
      <c r="N49" s="2" t="str">
        <f>IF(ISBLANK(M49),"???", IF(M49=cat!$F$3,cat!$G$3,IF(M49&lt;=cat!$F$4,cat!$G$4,IF(M49&lt;=cat!$F$5,cat!$G$5,IF(M49&lt;=cat!$F$6,cat!$G$6,IF(M49&lt;=cat!$F$7,cat!$G$7,IF(M49&gt;cat!$F$7,cat!$G$8)))))))</f>
        <v>4.25-2.5 Ma</v>
      </c>
      <c r="O49" s="2" t="str">
        <f>IF(ISBLANK(M49),"???", IF(M49=cat!$J$3,cat!$K$3,IF(M49&lt;=cat!$J$4,cat!$K$4,IF(M49&lt;=cat!$J$5,cat!$K$5,IF(M49&lt;=cat!$J$6,cat!$K$6,IF(M49&lt;=cat!$F$7,cat!$G$7,IF(M49&gt;cat!$F$7,cat!$G$8)))))))</f>
        <v>4.25-2.5 Ma</v>
      </c>
      <c r="P49" s="2" t="s">
        <v>38</v>
      </c>
      <c r="Q49" s="2">
        <v>150</v>
      </c>
      <c r="R49" s="2">
        <v>100</v>
      </c>
      <c r="S49" s="2">
        <f t="shared" si="2"/>
        <v>125</v>
      </c>
      <c r="T49" s="2" t="s">
        <v>110</v>
      </c>
      <c r="U49" s="15" t="s">
        <v>111</v>
      </c>
      <c r="V49" s="2">
        <v>1</v>
      </c>
      <c r="W49" s="7">
        <v>0.69276560583229796</v>
      </c>
      <c r="X49" s="7">
        <v>0.27147090077860442</v>
      </c>
      <c r="Y49" s="7">
        <v>0.73</v>
      </c>
      <c r="Z49" s="9">
        <v>-0.104</v>
      </c>
      <c r="AA49" s="9">
        <v>1.139</v>
      </c>
      <c r="AB49" s="7">
        <f t="shared" si="3"/>
        <v>1.2430000000000001</v>
      </c>
      <c r="AC49" s="7">
        <v>2.1386812577076522</v>
      </c>
      <c r="AD49" s="7">
        <v>0.2705037380339122</v>
      </c>
      <c r="AE49" s="7">
        <v>2.2755000000000001</v>
      </c>
      <c r="AF49" s="7">
        <v>0.32044529463842875</v>
      </c>
      <c r="AG49" s="10">
        <v>6.464961364198199E-2</v>
      </c>
      <c r="AH49" s="2">
        <v>34</v>
      </c>
      <c r="AI49" s="3" t="s">
        <v>112</v>
      </c>
      <c r="AJ49" s="15">
        <v>0.38</v>
      </c>
      <c r="AK49" s="90">
        <v>0.17</v>
      </c>
      <c r="AL49" s="7"/>
      <c r="AM49" s="7"/>
      <c r="AN49" s="7"/>
      <c r="AO49" s="7"/>
      <c r="AP49" s="7"/>
      <c r="AQ49" s="7"/>
    </row>
    <row r="50" spans="1:43" ht="15" customHeight="1" x14ac:dyDescent="0.2">
      <c r="A50" s="2">
        <v>32</v>
      </c>
      <c r="B50" s="2">
        <v>49</v>
      </c>
      <c r="C50" s="2" t="s">
        <v>132</v>
      </c>
      <c r="D50" s="2">
        <v>368</v>
      </c>
      <c r="E50" s="2" t="s">
        <v>233</v>
      </c>
      <c r="F50" s="2" t="s">
        <v>259</v>
      </c>
      <c r="G50" s="11">
        <v>9.1040829999999993</v>
      </c>
      <c r="H50" s="11">
        <v>-81.556803000000002</v>
      </c>
      <c r="I50" s="2" t="s">
        <v>287</v>
      </c>
      <c r="J50" s="2" t="s">
        <v>107</v>
      </c>
      <c r="K50" s="4" t="s">
        <v>133</v>
      </c>
      <c r="L50" s="2" t="s">
        <v>76</v>
      </c>
      <c r="M50" s="2">
        <v>3.55</v>
      </c>
      <c r="N50" s="2" t="str">
        <f>IF(ISBLANK(M50),"???", IF(M50=cat!$F$3,cat!$G$3,IF(M50&lt;=cat!$F$4,cat!$G$4,IF(M50&lt;=cat!$F$5,cat!$G$5,IF(M50&lt;=cat!$F$6,cat!$G$6,IF(M50&lt;=cat!$F$7,cat!$G$7,IF(M50&gt;cat!$F$7,cat!$G$8)))))))</f>
        <v>4.25-2.5 Ma</v>
      </c>
      <c r="O50" s="2" t="str">
        <f>IF(ISBLANK(M50),"???", IF(M50=cat!$J$3,cat!$K$3,IF(M50&lt;=cat!$J$4,cat!$K$4,IF(M50&lt;=cat!$J$5,cat!$K$5,IF(M50&lt;=cat!$J$6,cat!$K$6,IF(M50&lt;=cat!$F$7,cat!$G$7,IF(M50&gt;cat!$F$7,cat!$G$8)))))))</f>
        <v>4.25-2.5 Ma</v>
      </c>
      <c r="P50" s="2" t="s">
        <v>56</v>
      </c>
      <c r="Q50" s="2">
        <v>150</v>
      </c>
      <c r="R50" s="2">
        <v>100</v>
      </c>
      <c r="S50" s="2">
        <f t="shared" si="2"/>
        <v>125</v>
      </c>
      <c r="T50" s="2" t="s">
        <v>110</v>
      </c>
      <c r="U50" s="15" t="s">
        <v>111</v>
      </c>
      <c r="V50" s="2">
        <v>1</v>
      </c>
      <c r="W50" s="7">
        <v>-7.3932203389830517E-2</v>
      </c>
      <c r="X50" s="7">
        <v>0.20964912102143754</v>
      </c>
      <c r="Y50" s="7">
        <v>-6.3E-2</v>
      </c>
      <c r="Z50" s="9">
        <v>-0.85599999999999998</v>
      </c>
      <c r="AA50" s="9">
        <v>0.28599999999999998</v>
      </c>
      <c r="AB50" s="7">
        <f t="shared" si="3"/>
        <v>1.1419999999999999</v>
      </c>
      <c r="AC50" s="7">
        <v>1.9669830508474577</v>
      </c>
      <c r="AD50" s="7">
        <v>0.16460825926458875</v>
      </c>
      <c r="AE50" s="7">
        <v>2.0019999999999998</v>
      </c>
      <c r="AF50" s="7">
        <v>-2.9982300197774887E-2</v>
      </c>
      <c r="AG50" s="10">
        <v>0.82165133915961963</v>
      </c>
      <c r="AH50" s="2">
        <v>59</v>
      </c>
      <c r="AI50" s="3" t="s">
        <v>112</v>
      </c>
      <c r="AJ50" s="15">
        <v>0.38</v>
      </c>
      <c r="AK50" s="90">
        <v>0.17</v>
      </c>
      <c r="AL50" s="7"/>
      <c r="AM50" s="7"/>
      <c r="AN50" s="7"/>
      <c r="AO50" s="7"/>
      <c r="AP50" s="7"/>
      <c r="AQ50" s="7"/>
    </row>
    <row r="51" spans="1:43" ht="15" customHeight="1" x14ac:dyDescent="0.2">
      <c r="A51" s="2">
        <v>32</v>
      </c>
      <c r="B51" s="2">
        <v>50</v>
      </c>
      <c r="C51" s="2" t="s">
        <v>134</v>
      </c>
      <c r="D51" s="2">
        <v>368</v>
      </c>
      <c r="E51" s="2" t="s">
        <v>233</v>
      </c>
      <c r="F51" s="2" t="s">
        <v>259</v>
      </c>
      <c r="G51" s="11">
        <v>9.1040829999999993</v>
      </c>
      <c r="H51" s="11">
        <v>-81.556803000000002</v>
      </c>
      <c r="I51" s="3" t="s">
        <v>288</v>
      </c>
      <c r="J51" s="2" t="s">
        <v>107</v>
      </c>
      <c r="K51" s="4" t="s">
        <v>133</v>
      </c>
      <c r="L51" s="2" t="s">
        <v>76</v>
      </c>
      <c r="M51" s="2">
        <v>3.55</v>
      </c>
      <c r="N51" s="2" t="str">
        <f>IF(ISBLANK(M51),"???", IF(M51=cat!$F$3,cat!$G$3,IF(M51&lt;=cat!$F$4,cat!$G$4,IF(M51&lt;=cat!$F$5,cat!$G$5,IF(M51&lt;=cat!$F$6,cat!$G$6,IF(M51&lt;=cat!$F$7,cat!$G$7,IF(M51&gt;cat!$F$7,cat!$G$8)))))))</f>
        <v>4.25-2.5 Ma</v>
      </c>
      <c r="O51" s="2" t="str">
        <f>IF(ISBLANK(M51),"???", IF(M51=cat!$J$3,cat!$K$3,IF(M51&lt;=cat!$J$4,cat!$K$4,IF(M51&lt;=cat!$J$5,cat!$K$5,IF(M51&lt;=cat!$J$6,cat!$K$6,IF(M51&lt;=cat!$F$7,cat!$G$7,IF(M51&gt;cat!$F$7,cat!$G$8)))))))</f>
        <v>4.25-2.5 Ma</v>
      </c>
      <c r="P51" s="2" t="s">
        <v>56</v>
      </c>
      <c r="Q51" s="2">
        <v>150</v>
      </c>
      <c r="R51" s="2">
        <v>100</v>
      </c>
      <c r="S51" s="2">
        <f t="shared" si="2"/>
        <v>125</v>
      </c>
      <c r="T51" s="2" t="s">
        <v>110</v>
      </c>
      <c r="U51" s="2" t="s">
        <v>111</v>
      </c>
      <c r="V51" s="2">
        <v>1</v>
      </c>
      <c r="W51" s="7">
        <v>0.44354838709677419</v>
      </c>
      <c r="X51" s="7">
        <v>0.18652164105176963</v>
      </c>
      <c r="Y51" s="7">
        <v>0.48</v>
      </c>
      <c r="Z51" s="9">
        <v>0.14000000000000001</v>
      </c>
      <c r="AA51" s="9">
        <v>0.82</v>
      </c>
      <c r="AB51" s="7">
        <f t="shared" si="3"/>
        <v>0.67999999999999994</v>
      </c>
      <c r="AC51" s="7">
        <v>-0.47387096774193549</v>
      </c>
      <c r="AD51" s="7">
        <v>0.26373822146660036</v>
      </c>
      <c r="AE51" s="7">
        <v>-0.38</v>
      </c>
      <c r="AF51" s="7">
        <v>-0.41548974858796522</v>
      </c>
      <c r="AG51" s="10">
        <v>2.0099539773827498E-2</v>
      </c>
      <c r="AH51" s="2">
        <v>31</v>
      </c>
      <c r="AI51" s="3" t="s">
        <v>112</v>
      </c>
      <c r="AJ51" s="2">
        <v>0.38</v>
      </c>
      <c r="AK51" s="2">
        <v>0.17</v>
      </c>
      <c r="AL51" s="4"/>
      <c r="AM51" s="4"/>
      <c r="AN51" s="4"/>
      <c r="AO51" s="4"/>
      <c r="AP51" s="4"/>
      <c r="AQ51" s="4"/>
    </row>
    <row r="52" spans="1:43" ht="12" customHeight="1" x14ac:dyDescent="0.2">
      <c r="A52" s="2">
        <v>32</v>
      </c>
      <c r="B52" s="2">
        <v>51</v>
      </c>
      <c r="C52" s="2" t="s">
        <v>135</v>
      </c>
      <c r="D52" s="2">
        <v>2169</v>
      </c>
      <c r="E52" s="2" t="s">
        <v>233</v>
      </c>
      <c r="F52" s="2" t="s">
        <v>259</v>
      </c>
      <c r="G52" s="11">
        <v>9.1040860000000006</v>
      </c>
      <c r="H52" s="11">
        <v>-81.556805999999995</v>
      </c>
      <c r="I52" s="2" t="s">
        <v>287</v>
      </c>
      <c r="J52" s="2" t="s">
        <v>107</v>
      </c>
      <c r="K52" s="4" t="s">
        <v>133</v>
      </c>
      <c r="L52" s="2" t="s">
        <v>76</v>
      </c>
      <c r="M52" s="2">
        <v>3.55</v>
      </c>
      <c r="N52" s="2" t="str">
        <f>IF(ISBLANK(M52),"???", IF(M52=cat!$F$3,cat!$G$3,IF(M52&lt;=cat!$F$4,cat!$G$4,IF(M52&lt;=cat!$F$5,cat!$G$5,IF(M52&lt;=cat!$F$6,cat!$G$6,IF(M52&lt;=cat!$F$7,cat!$G$7,IF(M52&gt;cat!$F$7,cat!$G$8)))))))</f>
        <v>4.25-2.5 Ma</v>
      </c>
      <c r="O52" s="2" t="str">
        <f>IF(ISBLANK(M52),"???", IF(M52=cat!$J$3,cat!$K$3,IF(M52&lt;=cat!$J$4,cat!$K$4,IF(M52&lt;=cat!$J$5,cat!$K$5,IF(M52&lt;=cat!$J$6,cat!$K$6,IF(M52&lt;=cat!$F$7,cat!$G$7,IF(M52&gt;cat!$F$7,cat!$G$8)))))))</f>
        <v>4.25-2.5 Ma</v>
      </c>
      <c r="P52" s="2" t="s">
        <v>56</v>
      </c>
      <c r="Q52" s="2">
        <v>150</v>
      </c>
      <c r="R52" s="2">
        <v>100</v>
      </c>
      <c r="S52" s="2">
        <f t="shared" si="2"/>
        <v>125</v>
      </c>
      <c r="T52" s="2" t="s">
        <v>110</v>
      </c>
      <c r="U52" s="2" t="s">
        <v>111</v>
      </c>
      <c r="V52" s="2">
        <v>1</v>
      </c>
      <c r="W52" s="7">
        <v>-2.2104581243678032E-3</v>
      </c>
      <c r="X52" s="7">
        <v>0.21311516590175697</v>
      </c>
      <c r="Y52" s="7">
        <v>-1.4300961308358374E-3</v>
      </c>
      <c r="Z52" s="9">
        <v>-0.51834188064640574</v>
      </c>
      <c r="AA52" s="9">
        <v>0.49051010459171129</v>
      </c>
      <c r="AB52" s="7">
        <f t="shared" si="3"/>
        <v>1.008851985238117</v>
      </c>
      <c r="AC52" s="7">
        <v>1.7529820785424444</v>
      </c>
      <c r="AD52" s="7">
        <v>0.20605798774259756</v>
      </c>
      <c r="AE52" s="7">
        <v>1.7743831283015477</v>
      </c>
      <c r="AF52" s="7">
        <v>0.10254819797166322</v>
      </c>
      <c r="AG52" s="10">
        <v>0.57650556685978915</v>
      </c>
      <c r="AH52" s="2">
        <v>32</v>
      </c>
      <c r="AI52" s="3" t="s">
        <v>112</v>
      </c>
      <c r="AJ52" s="2">
        <v>0.38</v>
      </c>
      <c r="AK52" s="90">
        <v>0.17</v>
      </c>
      <c r="AL52" s="7"/>
      <c r="AM52" s="7"/>
      <c r="AN52" s="7"/>
      <c r="AO52" s="7"/>
      <c r="AP52" s="7"/>
      <c r="AQ52" s="7"/>
    </row>
    <row r="53" spans="1:43" ht="12" customHeight="1" x14ac:dyDescent="0.2">
      <c r="A53" s="2">
        <v>32</v>
      </c>
      <c r="B53" s="2">
        <v>52</v>
      </c>
      <c r="C53" s="2" t="s">
        <v>136</v>
      </c>
      <c r="D53" s="2">
        <v>2169</v>
      </c>
      <c r="E53" s="2" t="s">
        <v>233</v>
      </c>
      <c r="F53" s="2" t="s">
        <v>259</v>
      </c>
      <c r="G53" s="11">
        <v>9.1040860000000006</v>
      </c>
      <c r="H53" s="11">
        <v>-81.556805999999995</v>
      </c>
      <c r="I53" s="2" t="s">
        <v>287</v>
      </c>
      <c r="J53" s="2" t="s">
        <v>107</v>
      </c>
      <c r="K53" s="4" t="s">
        <v>133</v>
      </c>
      <c r="L53" s="2" t="s">
        <v>76</v>
      </c>
      <c r="M53" s="2">
        <v>3.55</v>
      </c>
      <c r="N53" s="2" t="str">
        <f>IF(ISBLANK(M53),"???", IF(M53=cat!$F$3,cat!$G$3,IF(M53&lt;=cat!$F$4,cat!$G$4,IF(M53&lt;=cat!$F$5,cat!$G$5,IF(M53&lt;=cat!$F$6,cat!$G$6,IF(M53&lt;=cat!$F$7,cat!$G$7,IF(M53&gt;cat!$F$7,cat!$G$8)))))))</f>
        <v>4.25-2.5 Ma</v>
      </c>
      <c r="O53" s="2" t="str">
        <f>IF(ISBLANK(M53),"???", IF(M53=cat!$J$3,cat!$K$3,IF(M53&lt;=cat!$J$4,cat!$K$4,IF(M53&lt;=cat!$J$5,cat!$K$5,IF(M53&lt;=cat!$J$6,cat!$K$6,IF(M53&lt;=cat!$F$7,cat!$G$7,IF(M53&gt;cat!$F$7,cat!$G$8)))))))</f>
        <v>4.25-2.5 Ma</v>
      </c>
      <c r="P53" s="2" t="s">
        <v>56</v>
      </c>
      <c r="Q53" s="2">
        <v>150</v>
      </c>
      <c r="R53" s="2">
        <v>100</v>
      </c>
      <c r="S53" s="2">
        <f t="shared" si="2"/>
        <v>125</v>
      </c>
      <c r="T53" s="2" t="s">
        <v>110</v>
      </c>
      <c r="U53" s="2" t="s">
        <v>111</v>
      </c>
      <c r="V53" s="2">
        <v>1</v>
      </c>
      <c r="W53" s="7">
        <v>0.11259169403455274</v>
      </c>
      <c r="X53" s="7">
        <v>0.23314028213850782</v>
      </c>
      <c r="Y53" s="7">
        <v>0.12085109907543892</v>
      </c>
      <c r="Z53" s="9">
        <v>-0.47147486849505948</v>
      </c>
      <c r="AA53" s="9">
        <v>0.58338166333617392</v>
      </c>
      <c r="AB53" s="7">
        <f t="shared" si="3"/>
        <v>1.0548565318312333</v>
      </c>
      <c r="AC53" s="7">
        <v>1.9175743056235111</v>
      </c>
      <c r="AD53" s="7">
        <v>0.12782619114734928</v>
      </c>
      <c r="AE53" s="7">
        <v>1.9095250491358691</v>
      </c>
      <c r="AF53" s="7">
        <v>0.29387826403532263</v>
      </c>
      <c r="AG53" s="10">
        <v>0.10256069374469644</v>
      </c>
      <c r="AH53" s="2">
        <v>32</v>
      </c>
      <c r="AI53" s="3" t="s">
        <v>112</v>
      </c>
      <c r="AJ53" s="2">
        <v>0.38</v>
      </c>
      <c r="AK53" s="90">
        <v>0.17</v>
      </c>
      <c r="AL53" s="7"/>
      <c r="AM53" s="7"/>
      <c r="AN53" s="7"/>
      <c r="AO53" s="7"/>
      <c r="AP53" s="7"/>
      <c r="AQ53" s="7"/>
    </row>
    <row r="54" spans="1:43" x14ac:dyDescent="0.2">
      <c r="A54" s="2">
        <v>34</v>
      </c>
      <c r="B54" s="2">
        <v>53</v>
      </c>
      <c r="C54" s="2" t="s">
        <v>141</v>
      </c>
      <c r="E54" s="2" t="s">
        <v>233</v>
      </c>
      <c r="F54" s="2" t="s">
        <v>259</v>
      </c>
      <c r="G54" s="5">
        <v>9.0903833333333299</v>
      </c>
      <c r="H54" s="19">
        <v>-81.54046666666666</v>
      </c>
      <c r="I54" s="2" t="s">
        <v>287</v>
      </c>
      <c r="J54" s="2" t="s">
        <v>107</v>
      </c>
      <c r="K54" s="2" t="s">
        <v>142</v>
      </c>
      <c r="L54" s="2" t="s">
        <v>76</v>
      </c>
      <c r="M54" s="2">
        <v>3.55</v>
      </c>
      <c r="N54" s="2" t="str">
        <f>IF(ISBLANK(M54),"???", IF(M54=cat!$F$3,cat!$G$3,IF(M54&lt;=cat!$F$4,cat!$G$4,IF(M54&lt;=cat!$F$5,cat!$G$5,IF(M54&lt;=cat!$F$6,cat!$G$6,IF(M54&lt;=cat!$F$7,cat!$G$7,IF(M54&gt;cat!$F$7,cat!$G$8)))))))</f>
        <v>4.25-2.5 Ma</v>
      </c>
      <c r="O54" s="2" t="str">
        <f>IF(ISBLANK(M54),"???", IF(M54=cat!$J$3,cat!$K$3,IF(M54&lt;=cat!$J$4,cat!$K$4,IF(M54&lt;=cat!$J$5,cat!$K$5,IF(M54&lt;=cat!$J$6,cat!$K$6,IF(M54&lt;=cat!$F$7,cat!$G$7,IF(M54&gt;cat!$F$7,cat!$G$8)))))))</f>
        <v>4.25-2.5 Ma</v>
      </c>
      <c r="P54" s="2" t="s">
        <v>56</v>
      </c>
      <c r="Q54" s="2">
        <v>150</v>
      </c>
      <c r="R54" s="2">
        <v>100</v>
      </c>
      <c r="S54" s="2">
        <f t="shared" si="2"/>
        <v>125</v>
      </c>
      <c r="T54" s="2" t="s">
        <v>110</v>
      </c>
      <c r="U54" s="2" t="s">
        <v>111</v>
      </c>
      <c r="V54" s="2">
        <v>1</v>
      </c>
      <c r="W54" s="7">
        <v>0.70277777777777761</v>
      </c>
      <c r="X54" s="7">
        <v>0.3215108184015068</v>
      </c>
      <c r="Y54" s="7">
        <v>0.72</v>
      </c>
      <c r="Z54" s="9">
        <v>4.2269665624303343E-2</v>
      </c>
      <c r="AA54" s="9">
        <v>1.3800547697397914</v>
      </c>
      <c r="AB54" s="7">
        <f t="shared" si="3"/>
        <v>1.337785104115488</v>
      </c>
      <c r="AC54" s="7">
        <v>2.1988888888888889</v>
      </c>
      <c r="AD54" s="7">
        <v>0.16780563208286592</v>
      </c>
      <c r="AE54" s="7">
        <v>2.21</v>
      </c>
      <c r="AF54" s="7">
        <v>0.32</v>
      </c>
      <c r="AG54" s="10">
        <v>5.8735865360891419E-2</v>
      </c>
      <c r="AH54" s="2">
        <v>36</v>
      </c>
      <c r="AI54" s="3" t="s">
        <v>112</v>
      </c>
      <c r="AJ54" s="2">
        <v>0.38</v>
      </c>
      <c r="AK54" s="2">
        <v>0.17</v>
      </c>
    </row>
    <row r="55" spans="1:43" x14ac:dyDescent="0.2">
      <c r="A55" s="2">
        <v>28</v>
      </c>
      <c r="B55" s="2">
        <v>54</v>
      </c>
      <c r="C55" s="2" t="s">
        <v>143</v>
      </c>
      <c r="D55" s="2">
        <v>400</v>
      </c>
      <c r="E55" s="2" t="s">
        <v>233</v>
      </c>
      <c r="F55" s="2" t="s">
        <v>259</v>
      </c>
      <c r="G55" s="11">
        <v>9.0770099999999996</v>
      </c>
      <c r="H55" s="11">
        <v>-81.82696</v>
      </c>
      <c r="I55" s="2" t="s">
        <v>287</v>
      </c>
      <c r="J55" s="2" t="s">
        <v>144</v>
      </c>
      <c r="K55" s="4" t="s">
        <v>145</v>
      </c>
      <c r="L55" s="2" t="s">
        <v>146</v>
      </c>
      <c r="M55" s="2">
        <v>3.45</v>
      </c>
      <c r="N55" s="2" t="str">
        <f>IF(ISBLANK(M55),"???", IF(M55=cat!$F$3,cat!$G$3,IF(M55&lt;=cat!$F$4,cat!$G$4,IF(M55&lt;=cat!$F$5,cat!$G$5,IF(M55&lt;=cat!$F$6,cat!$G$6,IF(M55&lt;=cat!$F$7,cat!$G$7,IF(M55&gt;cat!$F$7,cat!$G$8)))))))</f>
        <v>4.25-2.5 Ma</v>
      </c>
      <c r="O55" s="2" t="str">
        <f>IF(ISBLANK(M55),"???", IF(M55=cat!$J$3,cat!$K$3,IF(M55&lt;=cat!$J$4,cat!$K$4,IF(M55&lt;=cat!$J$5,cat!$K$5,IF(M55&lt;=cat!$J$6,cat!$K$6,IF(M55&lt;=cat!$F$7,cat!$G$7,IF(M55&gt;cat!$F$7,cat!$G$8)))))))</f>
        <v>4.25-2.5 Ma</v>
      </c>
      <c r="P55" s="2" t="s">
        <v>56</v>
      </c>
      <c r="Q55" s="2">
        <v>200</v>
      </c>
      <c r="R55" s="2">
        <v>150</v>
      </c>
      <c r="S55" s="2">
        <f t="shared" si="2"/>
        <v>175</v>
      </c>
      <c r="T55" s="2" t="s">
        <v>147</v>
      </c>
      <c r="U55" s="2" t="s">
        <v>148</v>
      </c>
      <c r="V55" s="2" t="s">
        <v>148</v>
      </c>
      <c r="W55" s="7">
        <v>1.8222534582390877</v>
      </c>
      <c r="X55" s="7">
        <v>0.11766987021281963</v>
      </c>
      <c r="Y55" s="7">
        <v>1.8233682161525626</v>
      </c>
      <c r="Z55" s="9">
        <v>1.6051165738015443</v>
      </c>
      <c r="AA55" s="9">
        <v>2.080814225359306</v>
      </c>
      <c r="AB55" s="7">
        <f t="shared" si="3"/>
        <v>0.47569765155776178</v>
      </c>
      <c r="AC55" s="7">
        <v>1.4046500845488412</v>
      </c>
      <c r="AD55" s="7">
        <v>0.15176541339346461</v>
      </c>
      <c r="AE55" s="7">
        <v>1.3546879587196505</v>
      </c>
      <c r="AF55" s="7">
        <v>0.60245935284783803</v>
      </c>
      <c r="AG55" s="10">
        <v>9.4242811475145675E-6</v>
      </c>
      <c r="AH55" s="2">
        <v>45</v>
      </c>
      <c r="AI55" s="2" t="s">
        <v>148</v>
      </c>
      <c r="AJ55" s="2"/>
      <c r="AK55" s="90"/>
      <c r="AL55" s="7"/>
      <c r="AM55" s="7"/>
      <c r="AN55" s="7"/>
      <c r="AO55" s="7"/>
      <c r="AP55" s="7"/>
      <c r="AQ55" s="7"/>
    </row>
    <row r="56" spans="1:43" x14ac:dyDescent="0.2">
      <c r="A56" s="2">
        <v>27</v>
      </c>
      <c r="B56" s="2">
        <v>55</v>
      </c>
      <c r="C56" s="2" t="s">
        <v>149</v>
      </c>
      <c r="E56" s="2" t="s">
        <v>233</v>
      </c>
      <c r="F56" s="2" t="s">
        <v>259</v>
      </c>
      <c r="G56" s="11">
        <f>9+2.632/60</f>
        <v>9.0438666666666663</v>
      </c>
      <c r="H56" s="11">
        <f>-81-44.394/60</f>
        <v>-81.739900000000006</v>
      </c>
      <c r="I56" s="2" t="s">
        <v>287</v>
      </c>
      <c r="J56" s="2" t="s">
        <v>144</v>
      </c>
      <c r="K56" s="2" t="s">
        <v>145</v>
      </c>
      <c r="L56" s="2" t="s">
        <v>146</v>
      </c>
      <c r="M56" s="2">
        <v>3.45</v>
      </c>
      <c r="N56" s="2" t="str">
        <f>IF(ISBLANK(M56),"???", IF(M56=cat!$F$3,cat!$G$3,IF(M56&lt;=cat!$F$4,cat!$G$4,IF(M56&lt;=cat!$F$5,cat!$G$5,IF(M56&lt;=cat!$F$6,cat!$G$6,IF(M56&lt;=cat!$F$7,cat!$G$7,IF(M56&gt;cat!$F$7,cat!$G$8)))))))</f>
        <v>4.25-2.5 Ma</v>
      </c>
      <c r="O56" s="2" t="str">
        <f>IF(ISBLANK(M56),"???", IF(M56=cat!$J$3,cat!$K$3,IF(M56&lt;=cat!$J$4,cat!$K$4,IF(M56&lt;=cat!$J$5,cat!$K$5,IF(M56&lt;=cat!$J$6,cat!$K$6,IF(M56&lt;=cat!$F$7,cat!$G$7,IF(M56&gt;cat!$F$7,cat!$G$8)))))))</f>
        <v>4.25-2.5 Ma</v>
      </c>
      <c r="P56" s="2" t="s">
        <v>56</v>
      </c>
      <c r="Q56" s="2">
        <v>200</v>
      </c>
      <c r="R56" s="2">
        <v>150</v>
      </c>
      <c r="S56" s="2">
        <f t="shared" si="2"/>
        <v>175</v>
      </c>
      <c r="T56" s="2" t="s">
        <v>147</v>
      </c>
      <c r="U56" s="2" t="s">
        <v>148</v>
      </c>
      <c r="V56" s="2" t="s">
        <v>148</v>
      </c>
      <c r="W56" s="7">
        <v>0.91082716795728769</v>
      </c>
      <c r="X56" s="7">
        <v>0.26750579616380143</v>
      </c>
      <c r="Y56" s="7">
        <v>0.99246380625748876</v>
      </c>
      <c r="Z56" s="9">
        <v>0.1359070782461495</v>
      </c>
      <c r="AA56" s="9">
        <v>1.1527228069821911</v>
      </c>
      <c r="AB56" s="7">
        <f t="shared" si="3"/>
        <v>1.0168157287360415</v>
      </c>
      <c r="AC56" s="7">
        <v>1.7775387553612101</v>
      </c>
      <c r="AD56" s="7">
        <v>0.10056686714409874</v>
      </c>
      <c r="AE56" s="7">
        <v>1.7671206190779105</v>
      </c>
      <c r="AF56" s="7">
        <v>-0.12710671084543312</v>
      </c>
      <c r="AG56" s="10">
        <v>0.63900179088501796</v>
      </c>
      <c r="AH56" s="2">
        <v>16</v>
      </c>
      <c r="AI56" s="2" t="s">
        <v>23</v>
      </c>
      <c r="AJ56" s="2"/>
      <c r="AK56" s="2"/>
    </row>
    <row r="57" spans="1:43" x14ac:dyDescent="0.2">
      <c r="A57" s="2">
        <v>27</v>
      </c>
      <c r="B57" s="2">
        <v>56</v>
      </c>
      <c r="C57" s="2" t="s">
        <v>150</v>
      </c>
      <c r="E57" s="2" t="s">
        <v>233</v>
      </c>
      <c r="F57" s="2" t="s">
        <v>259</v>
      </c>
      <c r="G57" s="11">
        <f>9+2.632/60</f>
        <v>9.0438666666666663</v>
      </c>
      <c r="H57" s="11">
        <f>-81-44.394/60</f>
        <v>-81.739900000000006</v>
      </c>
      <c r="I57" s="2" t="s">
        <v>287</v>
      </c>
      <c r="J57" s="2" t="s">
        <v>144</v>
      </c>
      <c r="K57" s="2" t="s">
        <v>145</v>
      </c>
      <c r="L57" s="2" t="s">
        <v>146</v>
      </c>
      <c r="M57" s="2">
        <v>3.45</v>
      </c>
      <c r="N57" s="2" t="str">
        <f>IF(ISBLANK(M57),"???", IF(M57=cat!$F$3,cat!$G$3,IF(M57&lt;=cat!$F$4,cat!$G$4,IF(M57&lt;=cat!$F$5,cat!$G$5,IF(M57&lt;=cat!$F$6,cat!$G$6,IF(M57&lt;=cat!$F$7,cat!$G$7,IF(M57&gt;cat!$F$7,cat!$G$8)))))))</f>
        <v>4.25-2.5 Ma</v>
      </c>
      <c r="O57" s="2" t="str">
        <f>IF(ISBLANK(M57),"???", IF(M57=cat!$J$3,cat!$K$3,IF(M57&lt;=cat!$J$4,cat!$K$4,IF(M57&lt;=cat!$J$5,cat!$K$5,IF(M57&lt;=cat!$J$6,cat!$K$6,IF(M57&lt;=cat!$F$7,cat!$G$7,IF(M57&gt;cat!$F$7,cat!$G$8)))))))</f>
        <v>4.25-2.5 Ma</v>
      </c>
      <c r="P57" s="2" t="s">
        <v>56</v>
      </c>
      <c r="Q57" s="2">
        <v>200</v>
      </c>
      <c r="R57" s="2">
        <v>150</v>
      </c>
      <c r="S57" s="2">
        <f t="shared" si="2"/>
        <v>175</v>
      </c>
      <c r="T57" s="2" t="s">
        <v>147</v>
      </c>
      <c r="U57" s="2" t="s">
        <v>148</v>
      </c>
      <c r="V57" s="2" t="s">
        <v>148</v>
      </c>
      <c r="W57" s="7">
        <v>0.91346006754671782</v>
      </c>
      <c r="X57" s="7">
        <v>0.13684991102671948</v>
      </c>
      <c r="Y57" s="7">
        <v>0.91072790886994892</v>
      </c>
      <c r="Z57" s="9">
        <v>0.66316681297199365</v>
      </c>
      <c r="AA57" s="9">
        <v>1.1624547848632623</v>
      </c>
      <c r="AB57" s="7">
        <f t="shared" si="3"/>
        <v>0.49928797189126861</v>
      </c>
      <c r="AC57" s="7">
        <v>1.6283677578301763</v>
      </c>
      <c r="AD57" s="7">
        <v>0.23621094939659343</v>
      </c>
      <c r="AE57" s="7">
        <v>1.6998231751262116</v>
      </c>
      <c r="AF57" s="7">
        <v>0.41992797622617917</v>
      </c>
      <c r="AG57" s="10">
        <v>3.2697992066820315E-2</v>
      </c>
      <c r="AH57" s="2">
        <v>26</v>
      </c>
      <c r="AI57" s="2" t="s">
        <v>23</v>
      </c>
      <c r="AJ57" s="2"/>
      <c r="AK57" s="2"/>
    </row>
    <row r="58" spans="1:43" ht="15" customHeight="1" x14ac:dyDescent="0.2">
      <c r="A58" s="2">
        <v>18</v>
      </c>
      <c r="B58" s="2">
        <v>57</v>
      </c>
      <c r="C58" s="2" t="s">
        <v>115</v>
      </c>
      <c r="D58" s="2">
        <v>1256</v>
      </c>
      <c r="E58" s="2" t="s">
        <v>233</v>
      </c>
      <c r="F58" s="2" t="s">
        <v>259</v>
      </c>
      <c r="G58" s="11">
        <v>9.3180940000000003</v>
      </c>
      <c r="H58" s="11">
        <v>-82.111592000000002</v>
      </c>
      <c r="I58" s="2" t="s">
        <v>287</v>
      </c>
      <c r="J58" s="2" t="s">
        <v>89</v>
      </c>
      <c r="K58" s="4" t="s">
        <v>116</v>
      </c>
      <c r="L58" s="2" t="s">
        <v>117</v>
      </c>
      <c r="M58" s="2">
        <v>2.6</v>
      </c>
      <c r="N58" s="2" t="str">
        <f>IF(ISBLANK(M58),"???", IF(M58=cat!$F$3,cat!$G$3,IF(M58&lt;=cat!$F$4,cat!$G$4,IF(M58&lt;=cat!$F$5,cat!$G$5,IF(M58&lt;=cat!$F$6,cat!$G$6,IF(M58&lt;=cat!$F$7,cat!$G$7,IF(M58&gt;cat!$F$7,cat!$G$8)))))))</f>
        <v>4.25-2.5 Ma</v>
      </c>
      <c r="O58" s="2" t="str">
        <f>IF(ISBLANK(M58),"???", IF(M58=cat!$J$3,cat!$K$3,IF(M58&lt;=cat!$J$4,cat!$K$4,IF(M58&lt;=cat!$J$5,cat!$K$5,IF(M58&lt;=cat!$J$6,cat!$K$6,IF(M58&lt;=cat!$F$7,cat!$G$7,IF(M58&gt;cat!$F$7,cat!$G$8)))))))</f>
        <v>4.25-2.5 Ma</v>
      </c>
      <c r="P58" s="2" t="s">
        <v>38</v>
      </c>
      <c r="Q58" s="2">
        <v>100</v>
      </c>
      <c r="R58" s="2">
        <v>75</v>
      </c>
      <c r="S58" s="2">
        <f t="shared" si="2"/>
        <v>87.5</v>
      </c>
      <c r="T58" s="2" t="s">
        <v>20</v>
      </c>
      <c r="U58" s="2" t="s">
        <v>118</v>
      </c>
      <c r="V58" s="2" t="s">
        <v>92</v>
      </c>
      <c r="W58" s="96">
        <v>-0.17240963855421684</v>
      </c>
      <c r="X58" s="96">
        <v>0.18672132856241053</v>
      </c>
      <c r="Y58" s="7">
        <v>-0.17</v>
      </c>
      <c r="Z58" s="9">
        <v>-0.56999999999999995</v>
      </c>
      <c r="AA58" s="9">
        <v>0.41</v>
      </c>
      <c r="AB58" s="7">
        <f t="shared" si="3"/>
        <v>0.98</v>
      </c>
      <c r="AC58" s="7">
        <v>2.4012048192771074</v>
      </c>
      <c r="AD58" s="7">
        <v>0.24909787277372941</v>
      </c>
      <c r="AE58" s="7">
        <v>2.39</v>
      </c>
      <c r="AF58" s="7">
        <v>0.32893269755694937</v>
      </c>
      <c r="AG58" s="10">
        <v>2.3954832025903285E-3</v>
      </c>
      <c r="AH58" s="2">
        <v>83</v>
      </c>
      <c r="AI58" s="2" t="s">
        <v>26</v>
      </c>
      <c r="AJ58" s="2">
        <v>0.16</v>
      </c>
      <c r="AK58" s="2">
        <v>0.32</v>
      </c>
    </row>
    <row r="59" spans="1:43" ht="15" customHeight="1" x14ac:dyDescent="0.2">
      <c r="A59" s="2">
        <v>18</v>
      </c>
      <c r="B59" s="2">
        <v>58</v>
      </c>
      <c r="C59" s="2" t="s">
        <v>119</v>
      </c>
      <c r="D59" s="2">
        <v>3203</v>
      </c>
      <c r="E59" s="2" t="s">
        <v>233</v>
      </c>
      <c r="F59" s="2" t="s">
        <v>259</v>
      </c>
      <c r="G59" s="11">
        <f>9+19/60+5.33/3600</f>
        <v>9.3181472222222226</v>
      </c>
      <c r="H59" s="2">
        <f>-82-6/60-34.92/3600</f>
        <v>-82.109699999999989</v>
      </c>
      <c r="I59" s="2" t="s">
        <v>287</v>
      </c>
      <c r="J59" s="2" t="s">
        <v>89</v>
      </c>
      <c r="K59" s="4" t="s">
        <v>116</v>
      </c>
      <c r="L59" s="2" t="s">
        <v>117</v>
      </c>
      <c r="M59" s="2">
        <v>2.6</v>
      </c>
      <c r="N59" s="2" t="str">
        <f>IF(ISBLANK(M59),"???", IF(M59=cat!$F$3,cat!$G$3,IF(M59&lt;=cat!$F$4,cat!$G$4,IF(M59&lt;=cat!$F$5,cat!$G$5,IF(M59&lt;=cat!$F$6,cat!$G$6,IF(M59&lt;=cat!$F$7,cat!$G$7,IF(M59&gt;cat!$F$7,cat!$G$8)))))))</f>
        <v>4.25-2.5 Ma</v>
      </c>
      <c r="O59" s="2" t="str">
        <f>IF(ISBLANK(M59),"???", IF(M59=cat!$J$3,cat!$K$3,IF(M59&lt;=cat!$J$4,cat!$K$4,IF(M59&lt;=cat!$J$5,cat!$K$5,IF(M59&lt;=cat!$J$6,cat!$K$6,IF(M59&lt;=cat!$F$7,cat!$G$7,IF(M59&gt;cat!$F$7,cat!$G$8)))))))</f>
        <v>4.25-2.5 Ma</v>
      </c>
      <c r="P59" s="2" t="s">
        <v>38</v>
      </c>
      <c r="Q59" s="2">
        <v>100</v>
      </c>
      <c r="R59" s="2">
        <v>75</v>
      </c>
      <c r="S59" s="2">
        <f t="shared" si="2"/>
        <v>87.5</v>
      </c>
      <c r="T59" s="2" t="s">
        <v>20</v>
      </c>
      <c r="U59" s="2" t="s">
        <v>118</v>
      </c>
      <c r="V59" s="2" t="s">
        <v>92</v>
      </c>
      <c r="W59" s="17">
        <v>0.93610441324488214</v>
      </c>
      <c r="X59" s="17">
        <v>0.17650651643760584</v>
      </c>
      <c r="Y59" s="7">
        <v>0.88</v>
      </c>
      <c r="Z59" s="9">
        <v>0.48</v>
      </c>
      <c r="AA59" s="9">
        <v>1.276592829430484</v>
      </c>
      <c r="AB59" s="7">
        <f t="shared" si="3"/>
        <v>0.79659282943048404</v>
      </c>
      <c r="AC59" s="17">
        <v>1.4153521292081799</v>
      </c>
      <c r="AD59" s="17">
        <v>0.52175267640588663</v>
      </c>
      <c r="AE59" s="8">
        <v>1.5204150535158072</v>
      </c>
      <c r="AF59" s="8">
        <v>0.25</v>
      </c>
      <c r="AG59" s="12">
        <v>7.5999999999999998E-2</v>
      </c>
      <c r="AH59" s="2">
        <v>53</v>
      </c>
      <c r="AI59" s="2" t="s">
        <v>23</v>
      </c>
      <c r="AJ59" s="2">
        <v>0.16</v>
      </c>
      <c r="AK59" s="4">
        <v>0.32</v>
      </c>
      <c r="AL59" s="4"/>
      <c r="AM59" s="4"/>
      <c r="AN59" s="4"/>
    </row>
    <row r="60" spans="1:43" ht="12" customHeight="1" x14ac:dyDescent="0.2">
      <c r="A60" s="2">
        <v>17</v>
      </c>
      <c r="B60" s="2">
        <v>59</v>
      </c>
      <c r="C60" s="2" t="s">
        <v>127</v>
      </c>
      <c r="E60" s="2" t="s">
        <v>233</v>
      </c>
      <c r="F60" s="2" t="s">
        <v>259</v>
      </c>
      <c r="G60" s="18">
        <v>9.3331499999999998</v>
      </c>
      <c r="H60" s="18">
        <v>-82.218230000000005</v>
      </c>
      <c r="I60" s="2" t="s">
        <v>287</v>
      </c>
      <c r="J60" s="2" t="s">
        <v>128</v>
      </c>
      <c r="K60" s="4" t="s">
        <v>129</v>
      </c>
      <c r="L60" s="2" t="s">
        <v>76</v>
      </c>
      <c r="M60" s="2">
        <v>3.55</v>
      </c>
      <c r="N60" s="2" t="str">
        <f>IF(ISBLANK(M60),"???", IF(M60=cat!$F$3,cat!$G$3,IF(M60&lt;=cat!$F$4,cat!$G$4,IF(M60&lt;=cat!$F$5,cat!$G$5,IF(M60&lt;=cat!$F$6,cat!$G$6,IF(M60&lt;=cat!$F$7,cat!$G$7,IF(M60&gt;cat!$F$7,cat!$G$8)))))))</f>
        <v>4.25-2.5 Ma</v>
      </c>
      <c r="O60" s="2" t="str">
        <f>IF(ISBLANK(M60),"???", IF(M60=cat!$J$3,cat!$K$3,IF(M60&lt;=cat!$J$4,cat!$K$4,IF(M60&lt;=cat!$J$5,cat!$K$5,IF(M60&lt;=cat!$J$6,cat!$K$6,IF(M60&lt;=cat!$F$7,cat!$G$7,IF(M60&gt;cat!$F$7,cat!$G$8)))))))</f>
        <v>4.25-2.5 Ma</v>
      </c>
      <c r="P60" s="2" t="s">
        <v>56</v>
      </c>
      <c r="Q60" s="2">
        <v>100</v>
      </c>
      <c r="R60" s="2">
        <v>50</v>
      </c>
      <c r="S60" s="2">
        <v>75</v>
      </c>
      <c r="T60" s="2" t="s">
        <v>20</v>
      </c>
      <c r="U60" s="15" t="s">
        <v>130</v>
      </c>
      <c r="V60" s="2" t="s">
        <v>92</v>
      </c>
      <c r="W60" s="7">
        <v>-0.36055555555555557</v>
      </c>
      <c r="X60" s="7">
        <v>0.20721203004851185</v>
      </c>
      <c r="Y60" s="7">
        <v>-0.38500000000000001</v>
      </c>
      <c r="Z60" s="9">
        <v>-0.73</v>
      </c>
      <c r="AA60" s="9">
        <v>-1.4E-2</v>
      </c>
      <c r="AB60" s="7">
        <f t="shared" si="3"/>
        <v>0.71599999999999997</v>
      </c>
      <c r="AC60" s="7">
        <v>1.629722222222223</v>
      </c>
      <c r="AD60" s="7">
        <v>0.14674537931126264</v>
      </c>
      <c r="AE60" s="7">
        <v>1.65</v>
      </c>
      <c r="AF60" s="7">
        <v>0.27530363179167683</v>
      </c>
      <c r="AG60" s="10">
        <v>0.10414039705111094</v>
      </c>
      <c r="AH60" s="2">
        <v>36</v>
      </c>
      <c r="AI60" s="2" t="s">
        <v>26</v>
      </c>
      <c r="AJ60" s="15">
        <v>-0.06</v>
      </c>
      <c r="AK60" s="7">
        <v>0.24</v>
      </c>
      <c r="AN60" s="89"/>
    </row>
    <row r="61" spans="1:43" ht="15" customHeight="1" x14ac:dyDescent="0.2">
      <c r="A61" s="2">
        <v>17</v>
      </c>
      <c r="B61" s="2">
        <v>60</v>
      </c>
      <c r="C61" s="2" t="s">
        <v>131</v>
      </c>
      <c r="E61" s="2" t="s">
        <v>233</v>
      </c>
      <c r="F61" s="2" t="s">
        <v>259</v>
      </c>
      <c r="G61" s="18">
        <v>9.3331499999999998</v>
      </c>
      <c r="H61" s="18">
        <v>-82.218230000000005</v>
      </c>
      <c r="I61" s="2" t="s">
        <v>287</v>
      </c>
      <c r="J61" s="2" t="s">
        <v>128</v>
      </c>
      <c r="K61" s="4" t="s">
        <v>129</v>
      </c>
      <c r="L61" s="2" t="s">
        <v>76</v>
      </c>
      <c r="M61" s="2">
        <v>3.55</v>
      </c>
      <c r="N61" s="2" t="str">
        <f>IF(ISBLANK(M61),"???", IF(M61=cat!$F$3,cat!$G$3,IF(M61&lt;=cat!$F$4,cat!$G$4,IF(M61&lt;=cat!$F$5,cat!$G$5,IF(M61&lt;=cat!$F$6,cat!$G$6,IF(M61&lt;=cat!$F$7,cat!$G$7,IF(M61&gt;cat!$F$7,cat!$G$8)))))))</f>
        <v>4.25-2.5 Ma</v>
      </c>
      <c r="O61" s="2" t="str">
        <f>IF(ISBLANK(M61),"???", IF(M61=cat!$J$3,cat!$K$3,IF(M61&lt;=cat!$J$4,cat!$K$4,IF(M61&lt;=cat!$J$5,cat!$K$5,IF(M61&lt;=cat!$J$6,cat!$K$6,IF(M61&lt;=cat!$F$7,cat!$G$7,IF(M61&gt;cat!$F$7,cat!$G$8)))))))</f>
        <v>4.25-2.5 Ma</v>
      </c>
      <c r="P61" s="2" t="s">
        <v>56</v>
      </c>
      <c r="Q61" s="2">
        <v>100</v>
      </c>
      <c r="R61" s="2">
        <v>50</v>
      </c>
      <c r="S61" s="2">
        <v>75</v>
      </c>
      <c r="T61" s="2" t="s">
        <v>20</v>
      </c>
      <c r="U61" s="15" t="s">
        <v>130</v>
      </c>
      <c r="V61" s="2" t="s">
        <v>92</v>
      </c>
      <c r="W61" s="7">
        <v>1.1500000000000003E-2</v>
      </c>
      <c r="X61" s="7">
        <v>0.23834048426710464</v>
      </c>
      <c r="Y61" s="7">
        <v>0.01</v>
      </c>
      <c r="Z61" s="9">
        <v>-0.6</v>
      </c>
      <c r="AA61" s="9">
        <v>0.55000000000000004</v>
      </c>
      <c r="AB61" s="7">
        <f t="shared" si="3"/>
        <v>1.1499999999999999</v>
      </c>
      <c r="AC61" s="7">
        <v>1.787333333333333</v>
      </c>
      <c r="AD61" s="7">
        <v>0.33583120592056159</v>
      </c>
      <c r="AE61" s="7">
        <v>1.83</v>
      </c>
      <c r="AF61" s="7">
        <v>0.70912618190733467</v>
      </c>
      <c r="AG61" s="10">
        <v>2.2836140673469843E-10</v>
      </c>
      <c r="AH61" s="2">
        <v>60</v>
      </c>
      <c r="AI61" s="2" t="s">
        <v>26</v>
      </c>
      <c r="AJ61" s="15">
        <v>-0.06</v>
      </c>
      <c r="AK61" s="90">
        <v>0.24</v>
      </c>
      <c r="AL61" s="7"/>
      <c r="AM61" s="7"/>
      <c r="AN61" s="7"/>
      <c r="AO61" s="7"/>
      <c r="AP61" s="7"/>
      <c r="AQ61" s="7"/>
    </row>
    <row r="62" spans="1:43" ht="12" customHeight="1" x14ac:dyDescent="0.2">
      <c r="A62" s="2">
        <v>25</v>
      </c>
      <c r="B62" s="2">
        <v>61</v>
      </c>
      <c r="C62" s="2" t="s">
        <v>151</v>
      </c>
      <c r="D62" s="2">
        <v>294</v>
      </c>
      <c r="E62" s="2" t="s">
        <v>233</v>
      </c>
      <c r="F62" s="2" t="s">
        <v>259</v>
      </c>
      <c r="G62" s="11">
        <v>9.1548940000000005</v>
      </c>
      <c r="H62" s="11">
        <v>-82.026523999999995</v>
      </c>
      <c r="I62" s="3" t="s">
        <v>288</v>
      </c>
      <c r="J62" s="2" t="s">
        <v>121</v>
      </c>
      <c r="K62" s="2" t="s">
        <v>152</v>
      </c>
      <c r="L62" s="2" t="s">
        <v>76</v>
      </c>
      <c r="M62" s="2">
        <v>3.55</v>
      </c>
      <c r="N62" s="2" t="str">
        <f>IF(ISBLANK(M62),"???", IF(M62=cat!$F$3,cat!$G$3,IF(M62&lt;=cat!$F$4,cat!$G$4,IF(M62&lt;=cat!$F$5,cat!$G$5,IF(M62&lt;=cat!$F$6,cat!$G$6,IF(M62&lt;=cat!$F$7,cat!$G$7,IF(M62&gt;cat!$F$7,cat!$G$8)))))))</f>
        <v>4.25-2.5 Ma</v>
      </c>
      <c r="O62" s="2" t="str">
        <f>IF(ISBLANK(M62),"???", IF(M62=cat!$J$3,cat!$K$3,IF(M62&lt;=cat!$J$4,cat!$K$4,IF(M62&lt;=cat!$J$5,cat!$K$5,IF(M62&lt;=cat!$J$6,cat!$K$6,IF(M62&lt;=cat!$F$7,cat!$G$7,IF(M62&gt;cat!$F$7,cat!$G$8)))))))</f>
        <v>4.25-2.5 Ma</v>
      </c>
      <c r="P62" s="2" t="s">
        <v>56</v>
      </c>
      <c r="Q62" s="2">
        <v>80</v>
      </c>
      <c r="R62" s="2">
        <v>40</v>
      </c>
      <c r="S62" s="2">
        <f t="shared" ref="S62:S72" si="4">AVERAGE(Q62:R62)</f>
        <v>60</v>
      </c>
      <c r="T62" s="2" t="s">
        <v>20</v>
      </c>
      <c r="U62" s="15" t="s">
        <v>153</v>
      </c>
      <c r="V62" s="2">
        <v>2</v>
      </c>
      <c r="W62" s="7">
        <v>-0.998142857142857</v>
      </c>
      <c r="X62" s="7">
        <v>0.33343666325609977</v>
      </c>
      <c r="Y62" s="7">
        <v>-0.93</v>
      </c>
      <c r="Z62" s="9">
        <v>-1.64</v>
      </c>
      <c r="AA62" s="9">
        <v>-0.23</v>
      </c>
      <c r="AB62" s="7">
        <f t="shared" si="3"/>
        <v>1.41</v>
      </c>
      <c r="AC62" s="7">
        <v>-0.33868571428571426</v>
      </c>
      <c r="AD62" s="7">
        <v>0.25734101561804673</v>
      </c>
      <c r="AE62" s="7">
        <v>-0.93</v>
      </c>
      <c r="AF62" s="7">
        <v>0.19</v>
      </c>
      <c r="AG62" s="10">
        <v>0.27</v>
      </c>
      <c r="AH62" s="2">
        <v>81</v>
      </c>
      <c r="AI62" s="2" t="s">
        <v>23</v>
      </c>
      <c r="AJ62" s="15">
        <v>-0.11</v>
      </c>
      <c r="AK62" s="2">
        <v>0.57999999999999996</v>
      </c>
    </row>
    <row r="63" spans="1:43" ht="12" customHeight="1" x14ac:dyDescent="0.2">
      <c r="A63" s="2">
        <v>25</v>
      </c>
      <c r="B63" s="2">
        <v>62</v>
      </c>
      <c r="C63" s="2" t="s">
        <v>154</v>
      </c>
      <c r="E63" s="2" t="s">
        <v>233</v>
      </c>
      <c r="F63" s="2" t="s">
        <v>259</v>
      </c>
      <c r="G63" s="11">
        <f>9+ 9.392/60</f>
        <v>9.1565333333333339</v>
      </c>
      <c r="H63" s="11">
        <f>-82- 1.568/60</f>
        <v>-82.026133333333334</v>
      </c>
      <c r="I63" s="2" t="s">
        <v>287</v>
      </c>
      <c r="J63" s="2" t="s">
        <v>121</v>
      </c>
      <c r="K63" s="2" t="s">
        <v>152</v>
      </c>
      <c r="L63" s="2" t="s">
        <v>76</v>
      </c>
      <c r="M63" s="2">
        <v>3.55</v>
      </c>
      <c r="N63" s="2" t="str">
        <f>IF(ISBLANK(M63),"???", IF(M63=cat!$F$3,cat!$G$3,IF(M63&lt;=cat!$F$4,cat!$G$4,IF(M63&lt;=cat!$F$5,cat!$G$5,IF(M63&lt;=cat!$F$6,cat!$G$6,IF(M63&lt;=cat!$F$7,cat!$G$7,IF(M63&gt;cat!$F$7,cat!$G$8)))))))</f>
        <v>4.25-2.5 Ma</v>
      </c>
      <c r="O63" s="2" t="str">
        <f>IF(ISBLANK(M63),"???", IF(M63=cat!$J$3,cat!$K$3,IF(M63&lt;=cat!$J$4,cat!$K$4,IF(M63&lt;=cat!$J$5,cat!$K$5,IF(M63&lt;=cat!$J$6,cat!$K$6,IF(M63&lt;=cat!$F$7,cat!$G$7,IF(M63&gt;cat!$F$7,cat!$G$8)))))))</f>
        <v>4.25-2.5 Ma</v>
      </c>
      <c r="P63" s="2" t="s">
        <v>56</v>
      </c>
      <c r="Q63" s="2">
        <v>80</v>
      </c>
      <c r="R63" s="2">
        <v>40</v>
      </c>
      <c r="S63" s="2">
        <f t="shared" si="4"/>
        <v>60</v>
      </c>
      <c r="T63" s="2" t="s">
        <v>20</v>
      </c>
      <c r="U63" s="15" t="s">
        <v>153</v>
      </c>
      <c r="V63" s="2">
        <v>2</v>
      </c>
      <c r="W63" s="7">
        <v>-0.66744263849099927</v>
      </c>
      <c r="X63" s="7">
        <v>0.23502902269328638</v>
      </c>
      <c r="Y63" s="7">
        <v>-0.64652362106442018</v>
      </c>
      <c r="Z63" s="9">
        <v>-1.1681216365964242</v>
      </c>
      <c r="AA63" s="9">
        <v>-0.20902231058804152</v>
      </c>
      <c r="AB63" s="7">
        <f t="shared" si="3"/>
        <v>0.95909932600838266</v>
      </c>
      <c r="AC63" s="7">
        <v>1.6061578790169306</v>
      </c>
      <c r="AD63" s="7">
        <v>0.40043411465665224</v>
      </c>
      <c r="AE63" s="7">
        <v>1.789736228945104</v>
      </c>
      <c r="AF63" s="7">
        <v>-7.3283378809671377E-4</v>
      </c>
      <c r="AG63" s="10">
        <v>0.9947213201027616</v>
      </c>
      <c r="AH63" s="2">
        <v>84</v>
      </c>
      <c r="AI63" s="2" t="s">
        <v>23</v>
      </c>
      <c r="AJ63" s="15">
        <v>-0.11</v>
      </c>
      <c r="AK63" s="2">
        <v>0.57999999999999996</v>
      </c>
    </row>
    <row r="64" spans="1:43" x14ac:dyDescent="0.2">
      <c r="A64" s="2">
        <v>24</v>
      </c>
      <c r="B64" s="2">
        <v>63</v>
      </c>
      <c r="C64" s="2" t="s">
        <v>155</v>
      </c>
      <c r="D64" s="2">
        <v>310</v>
      </c>
      <c r="E64" s="2" t="s">
        <v>233</v>
      </c>
      <c r="F64" s="2" t="s">
        <v>259</v>
      </c>
      <c r="G64" s="11">
        <v>9.166976</v>
      </c>
      <c r="H64" s="11">
        <v>-82.030553999999995</v>
      </c>
      <c r="I64" s="2" t="s">
        <v>287</v>
      </c>
      <c r="J64" s="2" t="s">
        <v>121</v>
      </c>
      <c r="K64" s="2" t="s">
        <v>156</v>
      </c>
      <c r="L64" s="2" t="s">
        <v>76</v>
      </c>
      <c r="M64" s="2">
        <v>3.55</v>
      </c>
      <c r="N64" s="2" t="str">
        <f>IF(ISBLANK(M64),"???", IF(M64=cat!$F$3,cat!$G$3,IF(M64&lt;=cat!$F$4,cat!$G$4,IF(M64&lt;=cat!$F$5,cat!$G$5,IF(M64&lt;=cat!$F$6,cat!$G$6,IF(M64&lt;=cat!$F$7,cat!$G$7,IF(M64&gt;cat!$F$7,cat!$G$8)))))))</f>
        <v>4.25-2.5 Ma</v>
      </c>
      <c r="O64" s="2" t="str">
        <f>IF(ISBLANK(M64),"???", IF(M64=cat!$J$3,cat!$K$3,IF(M64&lt;=cat!$J$4,cat!$K$4,IF(M64&lt;=cat!$J$5,cat!$K$5,IF(M64&lt;=cat!$J$6,cat!$K$6,IF(M64&lt;=cat!$F$7,cat!$G$7,IF(M64&gt;cat!$F$7,cat!$G$8)))))))</f>
        <v>4.25-2.5 Ma</v>
      </c>
      <c r="P64" s="2" t="s">
        <v>56</v>
      </c>
      <c r="Q64" s="2">
        <v>80</v>
      </c>
      <c r="R64" s="2">
        <v>40</v>
      </c>
      <c r="S64" s="2">
        <f t="shared" si="4"/>
        <v>60</v>
      </c>
      <c r="T64" s="2" t="s">
        <v>20</v>
      </c>
      <c r="U64" s="15" t="s">
        <v>153</v>
      </c>
      <c r="V64" s="2">
        <v>2</v>
      </c>
      <c r="W64" s="7">
        <v>-2.211899949074319</v>
      </c>
      <c r="X64" s="7">
        <v>0.64093586987004203</v>
      </c>
      <c r="Y64" s="7">
        <v>-1.85</v>
      </c>
      <c r="Z64" s="9">
        <v>-3.49</v>
      </c>
      <c r="AA64" s="9">
        <v>-0.21</v>
      </c>
      <c r="AB64" s="7">
        <f t="shared" si="3"/>
        <v>3.2800000000000002</v>
      </c>
      <c r="AC64" s="7">
        <v>-5.604077926305906</v>
      </c>
      <c r="AD64" s="7">
        <v>2.0541333090637188</v>
      </c>
      <c r="AE64" s="7">
        <v>-5</v>
      </c>
      <c r="AF64" s="7">
        <v>0.94382065487218036</v>
      </c>
      <c r="AG64" s="10">
        <v>1.3201544966200401E-28</v>
      </c>
      <c r="AH64" s="2">
        <v>68</v>
      </c>
      <c r="AI64" s="2" t="s">
        <v>23</v>
      </c>
      <c r="AJ64" s="15">
        <v>-0.11</v>
      </c>
      <c r="AK64" s="2">
        <v>0.57999999999999996</v>
      </c>
    </row>
    <row r="65" spans="1:40" ht="12" customHeight="1" x14ac:dyDescent="0.2">
      <c r="A65" s="2">
        <v>21</v>
      </c>
      <c r="B65" s="2">
        <v>64</v>
      </c>
      <c r="C65" s="2" t="s">
        <v>157</v>
      </c>
      <c r="D65" s="2">
        <v>326</v>
      </c>
      <c r="E65" s="2" t="s">
        <v>233</v>
      </c>
      <c r="F65" s="2" t="s">
        <v>259</v>
      </c>
      <c r="G65" s="11">
        <v>9.1683179999999993</v>
      </c>
      <c r="H65" s="11">
        <v>-82.034628999999995</v>
      </c>
      <c r="I65" s="3" t="s">
        <v>95</v>
      </c>
      <c r="J65" s="2" t="s">
        <v>121</v>
      </c>
      <c r="K65" s="2" t="s">
        <v>156</v>
      </c>
      <c r="L65" s="2" t="s">
        <v>76</v>
      </c>
      <c r="M65" s="2">
        <v>3.55</v>
      </c>
      <c r="N65" s="2" t="str">
        <f>IF(ISBLANK(M65),"???", IF(M65=cat!$F$3,cat!$G$3,IF(M65&lt;=cat!$F$4,cat!$G$4,IF(M65&lt;=cat!$F$5,cat!$G$5,IF(M65&lt;=cat!$F$6,cat!$G$6,IF(M65&lt;=cat!$F$7,cat!$G$7,IF(M65&gt;cat!$F$7,cat!$G$8)))))))</f>
        <v>4.25-2.5 Ma</v>
      </c>
      <c r="O65" s="2" t="str">
        <f>IF(ISBLANK(M65),"???", IF(M65=cat!$J$3,cat!$K$3,IF(M65&lt;=cat!$J$4,cat!$K$4,IF(M65&lt;=cat!$J$5,cat!$K$5,IF(M65&lt;=cat!$J$6,cat!$K$6,IF(M65&lt;=cat!$F$7,cat!$G$7,IF(M65&gt;cat!$F$7,cat!$G$8)))))))</f>
        <v>4.25-2.5 Ma</v>
      </c>
      <c r="P65" s="2" t="s">
        <v>56</v>
      </c>
      <c r="Q65" s="2">
        <v>80</v>
      </c>
      <c r="R65" s="2">
        <v>40</v>
      </c>
      <c r="S65" s="2">
        <f t="shared" si="4"/>
        <v>60</v>
      </c>
      <c r="T65" s="2" t="s">
        <v>20</v>
      </c>
      <c r="U65" s="15" t="s">
        <v>153</v>
      </c>
      <c r="V65" s="2">
        <v>2</v>
      </c>
      <c r="W65" s="7">
        <v>-1.1023196506380195</v>
      </c>
      <c r="X65" s="7">
        <v>0.17835217243692419</v>
      </c>
      <c r="Y65" s="7">
        <v>-1.1172343421412312</v>
      </c>
      <c r="Z65" s="9">
        <v>-1.4593507233470375</v>
      </c>
      <c r="AA65" s="9">
        <v>-0.63029414141868378</v>
      </c>
      <c r="AB65" s="7">
        <f t="shared" si="3"/>
        <v>0.82905658192835374</v>
      </c>
      <c r="AC65" s="7">
        <v>-1.2503797683415727</v>
      </c>
      <c r="AD65" s="7">
        <v>0.36782254345830157</v>
      </c>
      <c r="AE65" s="7">
        <v>-1.2460314959894061</v>
      </c>
      <c r="AF65" s="7">
        <v>0.1489788735522003</v>
      </c>
      <c r="AG65" s="10">
        <v>0.3720256472228799</v>
      </c>
      <c r="AH65" s="2">
        <v>38</v>
      </c>
      <c r="AI65" s="2" t="s">
        <v>23</v>
      </c>
      <c r="AJ65" s="15">
        <v>-0.11</v>
      </c>
      <c r="AK65" s="2">
        <v>0.57999999999999996</v>
      </c>
    </row>
    <row r="66" spans="1:40" ht="12" customHeight="1" x14ac:dyDescent="0.2">
      <c r="A66" s="2">
        <v>21</v>
      </c>
      <c r="B66" s="2">
        <v>65</v>
      </c>
      <c r="C66" s="2" t="s">
        <v>158</v>
      </c>
      <c r="D66" s="2">
        <v>326</v>
      </c>
      <c r="E66" s="2" t="s">
        <v>233</v>
      </c>
      <c r="F66" s="2" t="s">
        <v>259</v>
      </c>
      <c r="G66" s="11">
        <v>9.1683179999999993</v>
      </c>
      <c r="H66" s="11">
        <v>-82.034628999999995</v>
      </c>
      <c r="I66" s="3" t="s">
        <v>95</v>
      </c>
      <c r="J66" s="2" t="s">
        <v>121</v>
      </c>
      <c r="K66" s="2" t="s">
        <v>156</v>
      </c>
      <c r="L66" s="2" t="s">
        <v>76</v>
      </c>
      <c r="M66" s="2">
        <v>3.55</v>
      </c>
      <c r="N66" s="2" t="str">
        <f>IF(ISBLANK(M66),"???", IF(M66=cat!$F$3,cat!$G$3,IF(M66&lt;=cat!$F$4,cat!$G$4,IF(M66&lt;=cat!$F$5,cat!$G$5,IF(M66&lt;=cat!$F$6,cat!$G$6,IF(M66&lt;=cat!$F$7,cat!$G$7,IF(M66&gt;cat!$F$7,cat!$G$8)))))))</f>
        <v>4.25-2.5 Ma</v>
      </c>
      <c r="O66" s="2" t="str">
        <f>IF(ISBLANK(M66),"???", IF(M66=cat!$J$3,cat!$K$3,IF(M66&lt;=cat!$J$4,cat!$K$4,IF(M66&lt;=cat!$J$5,cat!$K$5,IF(M66&lt;=cat!$J$6,cat!$K$6,IF(M66&lt;=cat!$F$7,cat!$G$7,IF(M66&gt;cat!$F$7,cat!$G$8)))))))</f>
        <v>4.25-2.5 Ma</v>
      </c>
      <c r="P66" s="2" t="s">
        <v>56</v>
      </c>
      <c r="Q66" s="2">
        <v>80</v>
      </c>
      <c r="R66" s="2">
        <v>40</v>
      </c>
      <c r="S66" s="2">
        <f t="shared" si="4"/>
        <v>60</v>
      </c>
      <c r="T66" s="2" t="s">
        <v>20</v>
      </c>
      <c r="U66" s="15" t="s">
        <v>153</v>
      </c>
      <c r="V66" s="2">
        <v>2</v>
      </c>
      <c r="W66" s="7">
        <v>-1.0908620689655171</v>
      </c>
      <c r="X66" s="7">
        <v>0.12723508167896255</v>
      </c>
      <c r="Y66" s="7">
        <v>-1.075</v>
      </c>
      <c r="Z66" s="9">
        <v>-1.5169999999999999</v>
      </c>
      <c r="AA66" s="9">
        <v>-0.91</v>
      </c>
      <c r="AB66" s="7">
        <f t="shared" ref="AB66:AB75" si="5">AA66-Z66</f>
        <v>0.60699999999999987</v>
      </c>
      <c r="AC66" s="7">
        <v>-1.2598275862068964</v>
      </c>
      <c r="AD66" s="7">
        <v>0.35431131075102384</v>
      </c>
      <c r="AE66" s="7">
        <v>-1.1919999999999999</v>
      </c>
      <c r="AF66" s="7">
        <v>0.32422422710227911</v>
      </c>
      <c r="AG66" s="10">
        <v>8.6180143861102121E-2</v>
      </c>
      <c r="AH66" s="2">
        <v>29</v>
      </c>
      <c r="AI66" s="2" t="s">
        <v>23</v>
      </c>
      <c r="AJ66" s="15">
        <v>-0.11</v>
      </c>
      <c r="AK66" s="2">
        <v>0.57999999999999996</v>
      </c>
    </row>
    <row r="67" spans="1:40" x14ac:dyDescent="0.2">
      <c r="A67" s="2">
        <v>22</v>
      </c>
      <c r="B67" s="2">
        <v>66</v>
      </c>
      <c r="C67" s="2" t="s">
        <v>159</v>
      </c>
      <c r="D67" s="2">
        <v>2239</v>
      </c>
      <c r="E67" s="2" t="s">
        <v>233</v>
      </c>
      <c r="F67" s="2" t="s">
        <v>259</v>
      </c>
      <c r="G67" s="11">
        <v>9.1685549999999996</v>
      </c>
      <c r="H67" s="11">
        <v>-82.031914</v>
      </c>
      <c r="I67" s="2" t="s">
        <v>287</v>
      </c>
      <c r="J67" s="2" t="s">
        <v>121</v>
      </c>
      <c r="K67" s="2" t="s">
        <v>156</v>
      </c>
      <c r="L67" s="2" t="s">
        <v>76</v>
      </c>
      <c r="M67" s="2">
        <v>3.55</v>
      </c>
      <c r="N67" s="2" t="str">
        <f>IF(ISBLANK(M67),"???", IF(M67=cat!$F$3,cat!$G$3,IF(M67&lt;=cat!$F$4,cat!$G$4,IF(M67&lt;=cat!$F$5,cat!$G$5,IF(M67&lt;=cat!$F$6,cat!$G$6,IF(M67&lt;=cat!$F$7,cat!$G$7,IF(M67&gt;cat!$F$7,cat!$G$8)))))))</f>
        <v>4.25-2.5 Ma</v>
      </c>
      <c r="O67" s="2" t="str">
        <f>IF(ISBLANK(M67),"???", IF(M67=cat!$J$3,cat!$K$3,IF(M67&lt;=cat!$J$4,cat!$K$4,IF(M67&lt;=cat!$J$5,cat!$K$5,IF(M67&lt;=cat!$J$6,cat!$K$6,IF(M67&lt;=cat!$F$7,cat!$G$7,IF(M67&gt;cat!$F$7,cat!$G$8)))))))</f>
        <v>4.25-2.5 Ma</v>
      </c>
      <c r="P67" s="2" t="s">
        <v>56</v>
      </c>
      <c r="Q67" s="2">
        <v>80</v>
      </c>
      <c r="R67" s="2">
        <v>40</v>
      </c>
      <c r="S67" s="2">
        <f t="shared" si="4"/>
        <v>60</v>
      </c>
      <c r="T67" s="2" t="s">
        <v>20</v>
      </c>
      <c r="U67" s="15" t="s">
        <v>153</v>
      </c>
      <c r="V67" s="2">
        <v>2</v>
      </c>
      <c r="W67" s="7">
        <v>-0.60907934029671129</v>
      </c>
      <c r="X67" s="7">
        <v>7.9675175641896204E-2</v>
      </c>
      <c r="Y67" s="7">
        <v>-0.6172748183979393</v>
      </c>
      <c r="Z67" s="9">
        <v>-0.82503839555588809</v>
      </c>
      <c r="AA67" s="9">
        <v>-0.42044190569496576</v>
      </c>
      <c r="AB67" s="7">
        <f t="shared" si="5"/>
        <v>0.40459648986092234</v>
      </c>
      <c r="AC67" s="7">
        <v>-15.801981918540982</v>
      </c>
      <c r="AD67" s="7">
        <v>2.2398943183771372</v>
      </c>
      <c r="AE67" s="8">
        <v>-16.024219639206564</v>
      </c>
      <c r="AF67" s="8">
        <v>-0.37749973726355651</v>
      </c>
      <c r="AG67" s="12">
        <v>1.1530260421575202E-2</v>
      </c>
      <c r="AH67" s="2">
        <v>44</v>
      </c>
      <c r="AI67" s="2" t="s">
        <v>23</v>
      </c>
      <c r="AJ67" s="15">
        <v>-0.11</v>
      </c>
      <c r="AK67" s="4">
        <v>0.57999999999999996</v>
      </c>
      <c r="AL67" s="4"/>
      <c r="AM67" s="4"/>
      <c r="AN67" s="4"/>
    </row>
    <row r="68" spans="1:40" x14ac:dyDescent="0.2">
      <c r="A68" s="2">
        <v>22</v>
      </c>
      <c r="B68" s="2">
        <v>67</v>
      </c>
      <c r="C68" s="2" t="s">
        <v>160</v>
      </c>
      <c r="D68" s="2">
        <v>2239</v>
      </c>
      <c r="E68" s="2" t="s">
        <v>233</v>
      </c>
      <c r="F68" s="2" t="s">
        <v>259</v>
      </c>
      <c r="G68" s="11">
        <v>9.1685549999999996</v>
      </c>
      <c r="H68" s="11">
        <v>-82.031914</v>
      </c>
      <c r="I68" s="2" t="s">
        <v>287</v>
      </c>
      <c r="J68" s="2" t="s">
        <v>121</v>
      </c>
      <c r="K68" s="2" t="s">
        <v>156</v>
      </c>
      <c r="L68" s="2" t="s">
        <v>76</v>
      </c>
      <c r="M68" s="2">
        <v>3.55</v>
      </c>
      <c r="N68" s="2" t="str">
        <f>IF(ISBLANK(M68),"???", IF(M68=cat!$F$3,cat!$G$3,IF(M68&lt;=cat!$F$4,cat!$G$4,IF(M68&lt;=cat!$F$5,cat!$G$5,IF(M68&lt;=cat!$F$6,cat!$G$6,IF(M68&lt;=cat!$F$7,cat!$G$7,IF(M68&gt;cat!$F$7,cat!$G$8)))))))</f>
        <v>4.25-2.5 Ma</v>
      </c>
      <c r="O68" s="2" t="str">
        <f>IF(ISBLANK(M68),"???", IF(M68=cat!$J$3,cat!$K$3,IF(M68&lt;=cat!$J$4,cat!$K$4,IF(M68&lt;=cat!$J$5,cat!$K$5,IF(M68&lt;=cat!$J$6,cat!$K$6,IF(M68&lt;=cat!$F$7,cat!$G$7,IF(M68&gt;cat!$F$7,cat!$G$8)))))))</f>
        <v>4.25-2.5 Ma</v>
      </c>
      <c r="P68" s="2" t="s">
        <v>56</v>
      </c>
      <c r="Q68" s="2">
        <v>80</v>
      </c>
      <c r="R68" s="2">
        <v>40</v>
      </c>
      <c r="S68" s="2">
        <f t="shared" si="4"/>
        <v>60</v>
      </c>
      <c r="T68" s="2" t="s">
        <v>20</v>
      </c>
      <c r="U68" s="15" t="s">
        <v>153</v>
      </c>
      <c r="V68" s="2">
        <v>2</v>
      </c>
      <c r="W68" s="7">
        <v>-1.0155082138428932</v>
      </c>
      <c r="X68" s="7">
        <v>0.32783138051522276</v>
      </c>
      <c r="Y68" s="7">
        <v>-0.98</v>
      </c>
      <c r="Z68" s="9">
        <v>-1.69</v>
      </c>
      <c r="AA68" s="9">
        <v>-0.55000000000000004</v>
      </c>
      <c r="AB68" s="7">
        <f t="shared" si="5"/>
        <v>1.1399999999999999</v>
      </c>
      <c r="AC68" s="7">
        <v>-3.6303778287005981</v>
      </c>
      <c r="AD68" s="7">
        <v>2.6499622021148106</v>
      </c>
      <c r="AE68" s="8">
        <v>-3.42</v>
      </c>
      <c r="AF68" s="8">
        <v>-0.57999999999999996</v>
      </c>
      <c r="AG68" s="12">
        <v>9.0000000000000006E-5</v>
      </c>
      <c r="AH68" s="2">
        <v>40</v>
      </c>
      <c r="AI68" s="2" t="s">
        <v>23</v>
      </c>
      <c r="AJ68" s="15">
        <v>-0.11</v>
      </c>
      <c r="AK68" s="4">
        <v>0.57999999999999996</v>
      </c>
      <c r="AL68" s="4"/>
      <c r="AM68" s="4"/>
      <c r="AN68" s="4"/>
    </row>
    <row r="69" spans="1:40" x14ac:dyDescent="0.2">
      <c r="A69" s="2">
        <v>23</v>
      </c>
      <c r="B69" s="2">
        <v>68</v>
      </c>
      <c r="C69" s="2" t="s">
        <v>161</v>
      </c>
      <c r="E69" s="2" t="s">
        <v>233</v>
      </c>
      <c r="F69" s="2" t="s">
        <v>259</v>
      </c>
      <c r="G69" s="11">
        <v>9.1690000000000005</v>
      </c>
      <c r="H69" s="11">
        <v>-82.031999999999996</v>
      </c>
      <c r="I69" s="2" t="s">
        <v>287</v>
      </c>
      <c r="J69" s="2" t="s">
        <v>121</v>
      </c>
      <c r="K69" s="2" t="s">
        <v>156</v>
      </c>
      <c r="L69" s="2" t="s">
        <v>76</v>
      </c>
      <c r="M69" s="2">
        <v>3.55</v>
      </c>
      <c r="N69" s="2" t="str">
        <f>IF(ISBLANK(M69),"???", IF(M69=cat!$F$3,cat!$G$3,IF(M69&lt;=cat!$F$4,cat!$G$4,IF(M69&lt;=cat!$F$5,cat!$G$5,IF(M69&lt;=cat!$F$6,cat!$G$6,IF(M69&lt;=cat!$F$7,cat!$G$7,IF(M69&gt;cat!$F$7,cat!$G$8)))))))</f>
        <v>4.25-2.5 Ma</v>
      </c>
      <c r="O69" s="2" t="str">
        <f>IF(ISBLANK(M69),"???", IF(M69=cat!$J$3,cat!$K$3,IF(M69&lt;=cat!$J$4,cat!$K$4,IF(M69&lt;=cat!$J$5,cat!$K$5,IF(M69&lt;=cat!$J$6,cat!$K$6,IF(M69&lt;=cat!$F$7,cat!$G$7,IF(M69&gt;cat!$F$7,cat!$G$8)))))))</f>
        <v>4.25-2.5 Ma</v>
      </c>
      <c r="P69" s="2" t="s">
        <v>56</v>
      </c>
      <c r="Q69" s="2">
        <v>80</v>
      </c>
      <c r="R69" s="2">
        <v>40</v>
      </c>
      <c r="S69" s="2">
        <f t="shared" si="4"/>
        <v>60</v>
      </c>
      <c r="T69" s="2" t="s">
        <v>20</v>
      </c>
      <c r="U69" s="15" t="s">
        <v>153</v>
      </c>
      <c r="V69" s="2">
        <v>2</v>
      </c>
      <c r="W69" s="7">
        <v>-0.15527999371522</v>
      </c>
      <c r="X69" s="7">
        <v>0.32038938093893171</v>
      </c>
      <c r="Y69" s="7">
        <v>-0.15019080109300992</v>
      </c>
      <c r="Z69" s="9">
        <v>-0.82589449479436472</v>
      </c>
      <c r="AA69" s="9">
        <v>0.58900183027155939</v>
      </c>
      <c r="AB69" s="7">
        <f t="shared" si="5"/>
        <v>1.4148963250659241</v>
      </c>
      <c r="AC69" s="7">
        <v>1.6013034751413469</v>
      </c>
      <c r="AD69" s="7">
        <v>0.36122354755594022</v>
      </c>
      <c r="AE69" s="7">
        <v>1.7268315240059076</v>
      </c>
      <c r="AF69" s="7">
        <v>-3.7728807674893707E-2</v>
      </c>
      <c r="AG69" s="10">
        <v>0.81721104990778126</v>
      </c>
      <c r="AH69" s="2">
        <v>40</v>
      </c>
      <c r="AI69" s="2" t="s">
        <v>23</v>
      </c>
      <c r="AJ69" s="15">
        <v>-0.11</v>
      </c>
      <c r="AK69" s="2">
        <v>0.57999999999999996</v>
      </c>
    </row>
    <row r="70" spans="1:40" x14ac:dyDescent="0.2">
      <c r="A70" s="2">
        <v>23</v>
      </c>
      <c r="B70" s="2">
        <v>69</v>
      </c>
      <c r="C70" s="2" t="s">
        <v>162</v>
      </c>
      <c r="E70" s="2" t="s">
        <v>233</v>
      </c>
      <c r="F70" s="2" t="s">
        <v>259</v>
      </c>
      <c r="G70" s="11">
        <v>9.1690000000000005</v>
      </c>
      <c r="H70" s="11">
        <v>-82.031999999999996</v>
      </c>
      <c r="I70" s="2" t="s">
        <v>287</v>
      </c>
      <c r="J70" s="2" t="s">
        <v>121</v>
      </c>
      <c r="K70" s="2" t="s">
        <v>156</v>
      </c>
      <c r="L70" s="2" t="s">
        <v>76</v>
      </c>
      <c r="M70" s="2">
        <v>3.55</v>
      </c>
      <c r="N70" s="2" t="str">
        <f>IF(ISBLANK(M70),"???", IF(M70=cat!$F$3,cat!$G$3,IF(M70&lt;=cat!$F$4,cat!$G$4,IF(M70&lt;=cat!$F$5,cat!$G$5,IF(M70&lt;=cat!$F$6,cat!$G$6,IF(M70&lt;=cat!$F$7,cat!$G$7,IF(M70&gt;cat!$F$7,cat!$G$8)))))))</f>
        <v>4.25-2.5 Ma</v>
      </c>
      <c r="O70" s="2" t="str">
        <f>IF(ISBLANK(M70),"???", IF(M70=cat!$J$3,cat!$K$3,IF(M70&lt;=cat!$J$4,cat!$K$4,IF(M70&lt;=cat!$J$5,cat!$K$5,IF(M70&lt;=cat!$J$6,cat!$K$6,IF(M70&lt;=cat!$F$7,cat!$G$7,IF(M70&gt;cat!$F$7,cat!$G$8)))))))</f>
        <v>4.25-2.5 Ma</v>
      </c>
      <c r="P70" s="2" t="s">
        <v>56</v>
      </c>
      <c r="Q70" s="2">
        <v>80</v>
      </c>
      <c r="R70" s="2">
        <v>40</v>
      </c>
      <c r="S70" s="2">
        <f t="shared" si="4"/>
        <v>60</v>
      </c>
      <c r="T70" s="2" t="s">
        <v>20</v>
      </c>
      <c r="U70" s="15" t="s">
        <v>153</v>
      </c>
      <c r="V70" s="2">
        <v>2</v>
      </c>
      <c r="W70" s="7">
        <v>-0.76353187815412027</v>
      </c>
      <c r="X70" s="7">
        <v>0.25870458494579335</v>
      </c>
      <c r="Y70" s="7">
        <v>-0.78659181909808917</v>
      </c>
      <c r="Z70" s="9">
        <v>-1.4678381978335342</v>
      </c>
      <c r="AA70" s="9">
        <v>-0.23232331568907322</v>
      </c>
      <c r="AB70" s="7">
        <f t="shared" si="5"/>
        <v>1.235514882144461</v>
      </c>
      <c r="AC70" s="7">
        <v>1.5210379959420872</v>
      </c>
      <c r="AD70" s="7">
        <v>0.35489125530365617</v>
      </c>
      <c r="AE70" s="7">
        <v>1.6053689577315222</v>
      </c>
      <c r="AF70" s="7">
        <v>-0.26433611069369006</v>
      </c>
      <c r="AG70" s="10">
        <v>6.3594860219479785E-2</v>
      </c>
      <c r="AH70" s="2">
        <v>50</v>
      </c>
      <c r="AI70" s="2" t="s">
        <v>23</v>
      </c>
      <c r="AJ70" s="15">
        <v>-0.11</v>
      </c>
      <c r="AK70" s="2">
        <v>0.57999999999999996</v>
      </c>
    </row>
    <row r="71" spans="1:40" ht="12" customHeight="1" x14ac:dyDescent="0.2">
      <c r="A71" s="2">
        <v>20</v>
      </c>
      <c r="B71" s="2">
        <v>70</v>
      </c>
      <c r="C71" s="2" t="s">
        <v>175</v>
      </c>
      <c r="E71" s="2" t="s">
        <v>233</v>
      </c>
      <c r="F71" s="2" t="s">
        <v>259</v>
      </c>
      <c r="G71" s="11">
        <v>9.1748833333333337</v>
      </c>
      <c r="H71" s="11">
        <v>-82.042416666666668</v>
      </c>
      <c r="I71" s="2" t="s">
        <v>287</v>
      </c>
      <c r="J71" s="2" t="s">
        <v>121</v>
      </c>
      <c r="K71" s="2" t="s">
        <v>176</v>
      </c>
      <c r="L71" s="2" t="s">
        <v>123</v>
      </c>
      <c r="M71" s="2">
        <v>4.25</v>
      </c>
      <c r="N71" s="2" t="str">
        <f>IF(ISBLANK(M71),"???", IF(M71=cat!$F$3,cat!$G$3,IF(M71&lt;=cat!$F$4,cat!$G$4,IF(M71&lt;=cat!$F$5,cat!$G$5,IF(M71&lt;=cat!$F$6,cat!$G$6,IF(M71&lt;=cat!$F$7,cat!$G$7,IF(M71&gt;cat!$F$7,cat!$G$8)))))))</f>
        <v>4.25-2.5 Ma</v>
      </c>
      <c r="O71" s="2" t="str">
        <f>IF(ISBLANK(M71),"???", IF(M71=cat!$J$3,cat!$K$3,IF(M71&lt;=cat!$J$4,cat!$K$4,IF(M71&lt;=cat!$J$5,cat!$K$5,IF(M71&lt;=cat!$J$6,cat!$K$6,IF(M71&lt;=cat!$F$7,cat!$G$7,IF(M71&gt;cat!$F$7,cat!$G$8)))))))</f>
        <v>4.25-2.5 Ma</v>
      </c>
      <c r="P71" s="2" t="s">
        <v>56</v>
      </c>
      <c r="Q71" s="2">
        <v>80</v>
      </c>
      <c r="R71" s="2">
        <v>40</v>
      </c>
      <c r="S71" s="2">
        <f t="shared" si="4"/>
        <v>60</v>
      </c>
      <c r="T71" s="2" t="s">
        <v>20</v>
      </c>
      <c r="U71" s="15" t="s">
        <v>153</v>
      </c>
      <c r="V71" s="2">
        <v>2</v>
      </c>
      <c r="W71" s="7">
        <v>-0.66644597250090576</v>
      </c>
      <c r="X71" s="7">
        <v>0.21561421280745721</v>
      </c>
      <c r="Y71" s="7">
        <v>-0.65</v>
      </c>
      <c r="Z71" s="9">
        <v>-1.3220191760799915</v>
      </c>
      <c r="AA71" s="9">
        <v>-0.22192268038911944</v>
      </c>
      <c r="AB71" s="7">
        <f t="shared" si="5"/>
        <v>1.1000964956908721</v>
      </c>
      <c r="AC71" s="7">
        <v>0.24256605181388088</v>
      </c>
      <c r="AD71" s="7">
        <v>0.72575336353496156</v>
      </c>
      <c r="AE71" s="7">
        <v>0.35</v>
      </c>
      <c r="AF71" s="7">
        <v>0.25</v>
      </c>
      <c r="AG71" s="10">
        <v>2.6112066806728548E-2</v>
      </c>
      <c r="AH71" s="2">
        <v>80</v>
      </c>
      <c r="AI71" s="2" t="s">
        <v>26</v>
      </c>
      <c r="AJ71" s="15">
        <v>-0.11</v>
      </c>
      <c r="AK71" s="2">
        <v>0.57999999999999996</v>
      </c>
    </row>
    <row r="72" spans="1:40" ht="12" customHeight="1" x14ac:dyDescent="0.2">
      <c r="A72" s="2">
        <v>35</v>
      </c>
      <c r="B72" s="2">
        <v>71</v>
      </c>
      <c r="C72" s="2" t="s">
        <v>185</v>
      </c>
      <c r="E72" s="2" t="s">
        <v>235</v>
      </c>
      <c r="F72" s="2" t="s">
        <v>268</v>
      </c>
      <c r="G72" s="11">
        <f>8+16.764/60</f>
        <v>8.2794000000000008</v>
      </c>
      <c r="H72" s="11">
        <f>-82-52.005/60</f>
        <v>-82.866749999999996</v>
      </c>
      <c r="I72" s="2" t="s">
        <v>287</v>
      </c>
      <c r="J72" s="2" t="s">
        <v>186</v>
      </c>
      <c r="K72" s="2" t="s">
        <v>187</v>
      </c>
      <c r="L72" s="2">
        <v>0.36</v>
      </c>
      <c r="M72" s="2">
        <v>0.36</v>
      </c>
      <c r="O72" s="2" t="str">
        <f>IF(ISBLANK(M72),"???", IF(M72=cat!$J$3,cat!$K$3,IF(M72&lt;=cat!$J$4,cat!$K$4,IF(M72&lt;=cat!$J$5,cat!$K$5,IF(M72&lt;=cat!$J$6,cat!$K$6,IF(M72&lt;=cat!$F$7,cat!$G$7,IF(M72&gt;cat!$F$7,cat!$G$8)))))))</f>
        <v>2.5-0.1 Ma</v>
      </c>
      <c r="P72" s="2" t="s">
        <v>19</v>
      </c>
      <c r="Q72" s="2">
        <v>80</v>
      </c>
      <c r="R72" s="2">
        <v>1</v>
      </c>
      <c r="S72" s="2">
        <f t="shared" si="4"/>
        <v>40.5</v>
      </c>
      <c r="T72" s="2" t="s">
        <v>43</v>
      </c>
      <c r="U72" s="14" t="s">
        <v>188</v>
      </c>
      <c r="V72" s="2" t="s">
        <v>189</v>
      </c>
      <c r="W72" s="7">
        <v>-0.66263636363636369</v>
      </c>
      <c r="X72" s="7">
        <v>0.46941789656569494</v>
      </c>
      <c r="Y72" s="7">
        <v>-0.70599999999999996</v>
      </c>
      <c r="Z72" s="9">
        <v>-1.625</v>
      </c>
      <c r="AA72" s="9">
        <v>0.51500000000000001</v>
      </c>
      <c r="AB72" s="7">
        <f t="shared" si="5"/>
        <v>2.14</v>
      </c>
      <c r="AC72" s="7">
        <v>-0.90196363636363641</v>
      </c>
      <c r="AD72" s="7">
        <v>0.66048049186533897</v>
      </c>
      <c r="AE72" s="7">
        <v>-0.77100000000000002</v>
      </c>
      <c r="AF72" s="7">
        <v>0.5044803738663477</v>
      </c>
      <c r="AG72" s="10">
        <v>8.5909674651548176E-5</v>
      </c>
      <c r="AH72" s="2">
        <v>55</v>
      </c>
      <c r="AI72" s="3" t="s">
        <v>23</v>
      </c>
      <c r="AJ72" s="14">
        <v>-0.28999999999999998</v>
      </c>
      <c r="AK72" s="2">
        <v>0.63</v>
      </c>
    </row>
    <row r="73" spans="1:40" ht="12" customHeight="1" x14ac:dyDescent="0.2">
      <c r="A73" s="2">
        <v>37</v>
      </c>
      <c r="B73" s="2">
        <v>72</v>
      </c>
      <c r="C73" s="2" t="s">
        <v>190</v>
      </c>
      <c r="E73" s="2" t="s">
        <v>235</v>
      </c>
      <c r="F73" s="2" t="s">
        <v>268</v>
      </c>
      <c r="G73" s="11">
        <f>8+7.831/60</f>
        <v>8.1305166666666668</v>
      </c>
      <c r="H73" s="11">
        <f>-82-52.295/60</f>
        <v>-82.871583333333334</v>
      </c>
      <c r="I73" s="2" t="s">
        <v>287</v>
      </c>
      <c r="J73" s="2" t="s">
        <v>191</v>
      </c>
      <c r="K73" s="2" t="s">
        <v>192</v>
      </c>
      <c r="L73" s="2">
        <v>1</v>
      </c>
      <c r="M73" s="2">
        <v>1</v>
      </c>
      <c r="O73" s="2" t="str">
        <f>IF(ISBLANK(M73),"???", IF(M73=cat!$J$3,cat!$K$3,IF(M73&lt;=cat!$J$4,cat!$K$4,IF(M73&lt;=cat!$J$5,cat!$K$5,IF(M73&lt;=cat!$J$6,cat!$K$6,IF(M73&lt;=cat!$F$7,cat!$G$7,IF(M73&gt;cat!$F$7,cat!$G$8)))))))</f>
        <v>2.5-0.1 Ma</v>
      </c>
      <c r="P73" s="2" t="s">
        <v>19</v>
      </c>
      <c r="T73" s="2" t="s">
        <v>43</v>
      </c>
      <c r="U73" s="14" t="s">
        <v>193</v>
      </c>
      <c r="V73" s="2" t="s">
        <v>194</v>
      </c>
      <c r="W73" s="7">
        <v>1.1485660377358493</v>
      </c>
      <c r="X73" s="7">
        <v>0.36933477150109589</v>
      </c>
      <c r="Y73" s="7">
        <v>1.1850000000000001</v>
      </c>
      <c r="Z73" s="9">
        <v>0.26100000000000001</v>
      </c>
      <c r="AA73" s="9">
        <v>1.8959999999999999</v>
      </c>
      <c r="AB73" s="7">
        <f t="shared" si="5"/>
        <v>1.6349999999999998</v>
      </c>
      <c r="AC73" s="7">
        <v>1.0447735849056605</v>
      </c>
      <c r="AD73" s="7">
        <v>0.45066662766264831</v>
      </c>
      <c r="AE73" s="7">
        <v>0.94599999999999995</v>
      </c>
      <c r="AF73" s="7">
        <v>-0.23930763824718151</v>
      </c>
      <c r="AG73" s="10">
        <v>8.4380198358243313E-2</v>
      </c>
      <c r="AH73" s="2">
        <v>53</v>
      </c>
      <c r="AI73" s="3" t="s">
        <v>23</v>
      </c>
      <c r="AJ73" s="14">
        <v>-0.08</v>
      </c>
      <c r="AK73" s="2">
        <v>0.38</v>
      </c>
    </row>
    <row r="74" spans="1:40" ht="15" customHeight="1" x14ac:dyDescent="0.2">
      <c r="A74" s="2">
        <v>36</v>
      </c>
      <c r="B74" s="2">
        <v>73</v>
      </c>
      <c r="C74" s="2" t="s">
        <v>179</v>
      </c>
      <c r="E74" s="2" t="s">
        <v>235</v>
      </c>
      <c r="F74" s="2" t="s">
        <v>268</v>
      </c>
      <c r="G74" s="11">
        <v>8.2143666670000002</v>
      </c>
      <c r="H74" s="11">
        <v>-82.947233330000003</v>
      </c>
      <c r="I74" s="2" t="s">
        <v>287</v>
      </c>
      <c r="J74" s="2" t="s">
        <v>180</v>
      </c>
      <c r="K74" s="90" t="s">
        <v>181</v>
      </c>
      <c r="L74" s="2" t="s">
        <v>182</v>
      </c>
      <c r="M74" s="2">
        <v>3.5</v>
      </c>
      <c r="O74" s="2" t="str">
        <f>IF(ISBLANK(M74),"???", IF(M74=cat!$J$3,cat!$K$3,IF(M74&lt;=cat!$J$4,cat!$K$4,IF(M74&lt;=cat!$J$5,cat!$K$5,IF(M74&lt;=cat!$J$6,cat!$K$6,IF(M74&lt;=cat!$F$7,cat!$G$7,IF(M74&gt;cat!$F$7,cat!$G$8)))))))</f>
        <v>4.25-2.5 Ma</v>
      </c>
      <c r="P74" s="2" t="s">
        <v>56</v>
      </c>
      <c r="R74" s="2" t="s">
        <v>105</v>
      </c>
      <c r="T74" s="2" t="s">
        <v>43</v>
      </c>
      <c r="U74" s="15" t="s">
        <v>183</v>
      </c>
      <c r="V74" s="2">
        <v>5</v>
      </c>
      <c r="W74" s="7">
        <v>-0.81775280898876401</v>
      </c>
      <c r="X74" s="7">
        <v>0.42223634271736715</v>
      </c>
      <c r="Y74" s="7">
        <v>-0.76</v>
      </c>
      <c r="Z74" s="9">
        <v>-1.8982652141125156</v>
      </c>
      <c r="AA74" s="9">
        <v>0.10499999999999998</v>
      </c>
      <c r="AB74" s="7">
        <f t="shared" si="5"/>
        <v>2.0032652141125156</v>
      </c>
      <c r="AC74" s="7">
        <v>2.3174157303370797</v>
      </c>
      <c r="AD74" s="7">
        <v>0.40943844051080813</v>
      </c>
      <c r="AE74" s="7">
        <v>2.4500000000000002</v>
      </c>
      <c r="AF74" s="7">
        <v>-0.26</v>
      </c>
      <c r="AG74" s="10">
        <v>1.4999999999999999E-2</v>
      </c>
      <c r="AH74" s="2">
        <v>89</v>
      </c>
      <c r="AI74" s="3" t="s">
        <v>125</v>
      </c>
      <c r="AJ74" s="15">
        <v>-0.9</v>
      </c>
      <c r="AK74" s="2">
        <v>0.25</v>
      </c>
    </row>
    <row r="75" spans="1:40" x14ac:dyDescent="0.2">
      <c r="A75" s="2">
        <v>36</v>
      </c>
      <c r="B75" s="2">
        <v>74</v>
      </c>
      <c r="C75" s="2" t="s">
        <v>184</v>
      </c>
      <c r="E75" s="2" t="s">
        <v>235</v>
      </c>
      <c r="F75" s="2" t="s">
        <v>268</v>
      </c>
      <c r="G75" s="11">
        <v>8.2143666670000002</v>
      </c>
      <c r="H75" s="11">
        <v>-82.947233330000003</v>
      </c>
      <c r="I75" s="2" t="s">
        <v>287</v>
      </c>
      <c r="J75" s="2" t="s">
        <v>180</v>
      </c>
      <c r="K75" s="90" t="s">
        <v>181</v>
      </c>
      <c r="L75" s="2" t="s">
        <v>264</v>
      </c>
      <c r="M75" s="2">
        <v>3.5</v>
      </c>
      <c r="O75" s="2" t="str">
        <f>IF(ISBLANK(M75),"???", IF(M75=cat!$J$3,cat!$K$3,IF(M75&lt;=cat!$J$4,cat!$K$4,IF(M75&lt;=cat!$J$5,cat!$K$5,IF(M75&lt;=cat!$J$6,cat!$K$6,IF(M75&lt;=cat!$F$7,cat!$G$7,IF(M75&gt;cat!$F$7,cat!$G$8)))))))</f>
        <v>4.25-2.5 Ma</v>
      </c>
      <c r="P75" s="2" t="s">
        <v>56</v>
      </c>
      <c r="R75" s="2" t="s">
        <v>105</v>
      </c>
      <c r="T75" s="2" t="s">
        <v>43</v>
      </c>
      <c r="U75" s="15" t="s">
        <v>183</v>
      </c>
      <c r="V75" s="2">
        <v>5</v>
      </c>
      <c r="W75" s="7">
        <v>-0.42049999999999998</v>
      </c>
      <c r="X75" s="7">
        <v>0.39044320641534741</v>
      </c>
      <c r="Y75" s="7">
        <v>-0.3</v>
      </c>
      <c r="Z75" s="9">
        <v>-1.300327225641551</v>
      </c>
      <c r="AA75" s="9">
        <v>0.18714773418304631</v>
      </c>
      <c r="AB75" s="7">
        <f t="shared" si="5"/>
        <v>1.4874749598245973</v>
      </c>
      <c r="AC75" s="7">
        <v>2.7017500000000005</v>
      </c>
      <c r="AD75" s="7">
        <v>0.20775833470892482</v>
      </c>
      <c r="AE75" s="7">
        <v>2.71</v>
      </c>
      <c r="AF75" s="7">
        <v>0.32</v>
      </c>
      <c r="AG75" s="10">
        <v>4.2000000000000003E-2</v>
      </c>
      <c r="AH75" s="2">
        <v>40</v>
      </c>
      <c r="AI75" s="3" t="s">
        <v>125</v>
      </c>
      <c r="AJ75" s="15">
        <v>-0.9</v>
      </c>
      <c r="AK75" s="2">
        <v>0.25</v>
      </c>
    </row>
    <row r="76" spans="1:40" x14ac:dyDescent="0.2">
      <c r="G76" s="10"/>
      <c r="H76" s="11"/>
      <c r="I76" s="3"/>
      <c r="K76" s="4"/>
      <c r="U76" s="15"/>
      <c r="AJ76" s="65"/>
    </row>
    <row r="77" spans="1:40" x14ac:dyDescent="0.2">
      <c r="D77" s="13" t="s">
        <v>195</v>
      </c>
      <c r="E77" s="13"/>
      <c r="F77" s="13"/>
      <c r="G77" s="13"/>
      <c r="H77" s="13"/>
      <c r="I77" s="13"/>
      <c r="J77" s="13"/>
    </row>
    <row r="78" spans="1:40" x14ac:dyDescent="0.2">
      <c r="D78" s="1" t="s">
        <v>196</v>
      </c>
      <c r="E78" s="1"/>
      <c r="F78" s="1"/>
      <c r="G78" s="1"/>
      <c r="H78" s="1"/>
      <c r="I78" s="1"/>
      <c r="J78" s="1"/>
      <c r="Z78" s="91"/>
      <c r="AA78" s="91"/>
    </row>
    <row r="80" spans="1:40" x14ac:dyDescent="0.2">
      <c r="A80" s="97" t="s">
        <v>197</v>
      </c>
      <c r="B80" s="1"/>
      <c r="C80" s="1" t="s">
        <v>198</v>
      </c>
      <c r="G80" s="1"/>
      <c r="H80" s="1"/>
      <c r="K80" s="1" t="s">
        <v>198</v>
      </c>
      <c r="Z80" s="92"/>
      <c r="AA80" s="92"/>
    </row>
    <row r="81" spans="1:37" s="99" customFormat="1" x14ac:dyDescent="0.25">
      <c r="A81" s="98" t="s">
        <v>199</v>
      </c>
      <c r="C81" s="100" t="s">
        <v>200</v>
      </c>
      <c r="G81" s="101"/>
      <c r="H81" s="101"/>
      <c r="K81" s="98" t="s">
        <v>201</v>
      </c>
      <c r="Z81" s="102"/>
      <c r="AA81" s="102"/>
      <c r="AC81" s="103"/>
      <c r="AF81" s="104"/>
      <c r="AG81" s="6"/>
      <c r="AJ81" s="105"/>
      <c r="AK81" s="105"/>
    </row>
    <row r="82" spans="1:37" s="99" customFormat="1" x14ac:dyDescent="0.25">
      <c r="A82" s="98" t="s">
        <v>199</v>
      </c>
      <c r="C82" s="106" t="s">
        <v>202</v>
      </c>
      <c r="G82" s="107"/>
      <c r="H82" s="107"/>
      <c r="K82" s="98" t="s">
        <v>203</v>
      </c>
      <c r="Z82" s="108"/>
      <c r="AA82" s="108"/>
      <c r="AC82" s="103"/>
      <c r="AF82" s="104"/>
      <c r="AG82" s="6"/>
      <c r="AJ82" s="105"/>
      <c r="AK82" s="105"/>
    </row>
    <row r="83" spans="1:37" s="99" customFormat="1" x14ac:dyDescent="0.25">
      <c r="A83" s="98" t="s">
        <v>204</v>
      </c>
      <c r="C83" s="109" t="s">
        <v>205</v>
      </c>
      <c r="G83" s="110"/>
      <c r="H83" s="110"/>
      <c r="K83" s="98" t="s">
        <v>206</v>
      </c>
      <c r="Z83" s="102"/>
      <c r="AA83" s="102"/>
      <c r="AC83" s="103"/>
      <c r="AF83" s="104"/>
      <c r="AG83" s="6"/>
      <c r="AJ83" s="105"/>
      <c r="AK83" s="105"/>
    </row>
    <row r="84" spans="1:37" s="99" customFormat="1" x14ac:dyDescent="0.25">
      <c r="A84" s="98" t="s">
        <v>207</v>
      </c>
      <c r="C84" s="109" t="s">
        <v>208</v>
      </c>
      <c r="G84" s="110"/>
      <c r="H84" s="110"/>
      <c r="Z84" s="102"/>
      <c r="AA84" s="102"/>
      <c r="AC84" s="103"/>
      <c r="AF84" s="104"/>
      <c r="AG84" s="6"/>
      <c r="AJ84" s="105"/>
      <c r="AK84" s="105"/>
    </row>
    <row r="85" spans="1:37" s="99" customFormat="1" x14ac:dyDescent="0.25">
      <c r="A85" s="98" t="s">
        <v>209</v>
      </c>
      <c r="C85" s="109" t="s">
        <v>210</v>
      </c>
      <c r="G85" s="110"/>
      <c r="H85" s="110"/>
      <c r="Y85" s="103"/>
      <c r="Z85" s="102"/>
      <c r="AA85" s="102"/>
      <c r="AB85" s="103"/>
      <c r="AC85" s="103"/>
      <c r="AD85" s="103"/>
      <c r="AE85" s="103"/>
      <c r="AF85" s="104"/>
      <c r="AG85" s="6"/>
      <c r="AJ85" s="105"/>
      <c r="AK85" s="105"/>
    </row>
    <row r="86" spans="1:37" s="99" customFormat="1" x14ac:dyDescent="0.25">
      <c r="A86" s="98" t="s">
        <v>211</v>
      </c>
      <c r="C86" s="109" t="s">
        <v>212</v>
      </c>
      <c r="G86" s="110"/>
      <c r="H86" s="110"/>
      <c r="W86" s="111"/>
      <c r="X86" s="111"/>
      <c r="AC86" s="112"/>
      <c r="AD86" s="112"/>
      <c r="AJ86" s="105"/>
      <c r="AK86" s="105"/>
    </row>
    <row r="87" spans="1:37" s="99" customFormat="1" ht="27" customHeight="1" x14ac:dyDescent="0.25">
      <c r="A87" s="116" t="s">
        <v>213</v>
      </c>
      <c r="B87" s="116"/>
      <c r="C87" s="109" t="s">
        <v>214</v>
      </c>
      <c r="G87" s="110"/>
      <c r="H87" s="110"/>
      <c r="AC87" s="103"/>
      <c r="AJ87" s="105"/>
      <c r="AK87" s="105"/>
    </row>
    <row r="88" spans="1:37" s="99" customFormat="1" ht="28.5" customHeight="1" x14ac:dyDescent="0.25">
      <c r="A88" s="116" t="s">
        <v>213</v>
      </c>
      <c r="B88" s="116"/>
      <c r="C88" s="115" t="s">
        <v>293</v>
      </c>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2"/>
      <c r="AC88" s="103"/>
      <c r="AE88" s="112"/>
      <c r="AF88" s="113"/>
      <c r="AG88" s="114"/>
      <c r="AH88" s="111"/>
      <c r="AJ88" s="105"/>
      <c r="AK88" s="105"/>
    </row>
    <row r="89" spans="1:37" x14ac:dyDescent="0.2">
      <c r="C89" s="88" t="s">
        <v>215</v>
      </c>
      <c r="AG89" s="2"/>
    </row>
    <row r="90" spans="1:37" x14ac:dyDescent="0.2">
      <c r="D90" s="1"/>
      <c r="E90" s="1"/>
      <c r="F90" s="1"/>
      <c r="G90" s="1"/>
      <c r="J90" s="1"/>
      <c r="K90" s="1"/>
      <c r="L90" s="1"/>
      <c r="M90" s="1"/>
      <c r="N90" s="1"/>
      <c r="O90" s="1"/>
      <c r="P90" s="1"/>
      <c r="Q90" s="1"/>
      <c r="R90" s="1"/>
    </row>
    <row r="92" spans="1:37" x14ac:dyDescent="0.2">
      <c r="Z92" s="91"/>
      <c r="AA92" s="91"/>
    </row>
    <row r="97" spans="28:33" x14ac:dyDescent="0.2">
      <c r="AD97" s="10"/>
    </row>
    <row r="99" spans="28:33" x14ac:dyDescent="0.2">
      <c r="AB99" s="10"/>
      <c r="AF99" s="1"/>
      <c r="AG99" s="2"/>
    </row>
    <row r="100" spans="28:33" x14ac:dyDescent="0.2">
      <c r="AB100" s="10"/>
      <c r="AF100" s="1"/>
      <c r="AG100" s="2"/>
    </row>
    <row r="101" spans="28:33" x14ac:dyDescent="0.2">
      <c r="AB101" s="10"/>
      <c r="AF101" s="1"/>
      <c r="AG101" s="2"/>
    </row>
    <row r="102" spans="28:33" x14ac:dyDescent="0.2">
      <c r="AB102" s="10"/>
      <c r="AF102" s="1"/>
      <c r="AG102" s="2"/>
    </row>
    <row r="209" spans="26:27" x14ac:dyDescent="0.2">
      <c r="Z209" s="93"/>
      <c r="AA209" s="93"/>
    </row>
    <row r="210" spans="26:27" x14ac:dyDescent="0.2">
      <c r="Z210" s="93"/>
      <c r="AA210" s="93"/>
    </row>
    <row r="211" spans="26:27" x14ac:dyDescent="0.2">
      <c r="Z211" s="93"/>
      <c r="AA211" s="93"/>
    </row>
    <row r="212" spans="26:27" x14ac:dyDescent="0.2">
      <c r="Z212" s="93"/>
      <c r="AA212" s="93"/>
    </row>
    <row r="213" spans="26:27" x14ac:dyDescent="0.2">
      <c r="Z213" s="93"/>
      <c r="AA213" s="93"/>
    </row>
    <row r="214" spans="26:27" x14ac:dyDescent="0.2">
      <c r="Z214" s="93"/>
      <c r="AA214" s="93"/>
    </row>
    <row r="215" spans="26:27" x14ac:dyDescent="0.2">
      <c r="Z215" s="93"/>
      <c r="AA215" s="93"/>
    </row>
    <row r="216" spans="26:27" x14ac:dyDescent="0.2">
      <c r="Z216" s="93"/>
      <c r="AA216" s="93"/>
    </row>
    <row r="217" spans="26:27" x14ac:dyDescent="0.2">
      <c r="Z217" s="93"/>
      <c r="AA217" s="93"/>
    </row>
    <row r="218" spans="26:27" x14ac:dyDescent="0.2">
      <c r="Z218" s="93"/>
      <c r="AA218" s="93"/>
    </row>
    <row r="219" spans="26:27" x14ac:dyDescent="0.2">
      <c r="Z219" s="93"/>
      <c r="AA219" s="93"/>
    </row>
    <row r="220" spans="26:27" x14ac:dyDescent="0.2">
      <c r="Z220" s="93"/>
      <c r="AA220" s="93"/>
    </row>
    <row r="221" spans="26:27" x14ac:dyDescent="0.2">
      <c r="Z221" s="93"/>
      <c r="AA221" s="93"/>
    </row>
    <row r="222" spans="26:27" x14ac:dyDescent="0.2">
      <c r="Z222" s="93"/>
      <c r="AA222" s="93"/>
    </row>
    <row r="223" spans="26:27" x14ac:dyDescent="0.2">
      <c r="Z223" s="93"/>
      <c r="AA223" s="93"/>
    </row>
    <row r="224" spans="26:27" x14ac:dyDescent="0.2">
      <c r="Z224" s="93"/>
      <c r="AA224" s="93"/>
    </row>
    <row r="225" spans="26:27" x14ac:dyDescent="0.2">
      <c r="Z225" s="93"/>
      <c r="AA225" s="93"/>
    </row>
    <row r="226" spans="26:27" x14ac:dyDescent="0.2">
      <c r="Z226" s="93"/>
      <c r="AA226" s="93"/>
    </row>
    <row r="227" spans="26:27" x14ac:dyDescent="0.2">
      <c r="Z227" s="93"/>
      <c r="AA227" s="93"/>
    </row>
    <row r="228" spans="26:27" x14ac:dyDescent="0.2">
      <c r="Z228" s="93"/>
      <c r="AA228" s="93"/>
    </row>
    <row r="229" spans="26:27" x14ac:dyDescent="0.2">
      <c r="Z229" s="93"/>
      <c r="AA229" s="93"/>
    </row>
    <row r="230" spans="26:27" x14ac:dyDescent="0.2">
      <c r="Z230" s="93"/>
      <c r="AA230" s="93"/>
    </row>
    <row r="231" spans="26:27" x14ac:dyDescent="0.2">
      <c r="Z231" s="93"/>
      <c r="AA231" s="93"/>
    </row>
    <row r="232" spans="26:27" x14ac:dyDescent="0.2">
      <c r="Z232" s="93"/>
      <c r="AA232" s="93"/>
    </row>
    <row r="233" spans="26:27" x14ac:dyDescent="0.2">
      <c r="Z233" s="93"/>
      <c r="AA233" s="93"/>
    </row>
    <row r="234" spans="26:27" x14ac:dyDescent="0.2">
      <c r="Z234" s="93"/>
      <c r="AA234" s="93"/>
    </row>
    <row r="235" spans="26:27" x14ac:dyDescent="0.2">
      <c r="Z235" s="93"/>
      <c r="AA235" s="93"/>
    </row>
    <row r="236" spans="26:27" x14ac:dyDescent="0.2">
      <c r="Z236" s="93"/>
      <c r="AA236" s="93"/>
    </row>
    <row r="237" spans="26:27" x14ac:dyDescent="0.2">
      <c r="Z237" s="93"/>
      <c r="AA237" s="93"/>
    </row>
    <row r="238" spans="26:27" x14ac:dyDescent="0.2">
      <c r="Z238" s="93"/>
      <c r="AA238" s="93"/>
    </row>
    <row r="239" spans="26:27" x14ac:dyDescent="0.2">
      <c r="Z239" s="93"/>
      <c r="AA239" s="93"/>
    </row>
    <row r="240" spans="26:27" x14ac:dyDescent="0.2">
      <c r="Z240" s="93"/>
      <c r="AA240" s="93"/>
    </row>
    <row r="241" spans="26:27" x14ac:dyDescent="0.2">
      <c r="Z241" s="93"/>
      <c r="AA241" s="93"/>
    </row>
    <row r="242" spans="26:27" x14ac:dyDescent="0.2">
      <c r="Z242" s="93"/>
      <c r="AA242" s="93"/>
    </row>
    <row r="243" spans="26:27" x14ac:dyDescent="0.2">
      <c r="Z243" s="93"/>
      <c r="AA243" s="93"/>
    </row>
    <row r="244" spans="26:27" x14ac:dyDescent="0.2">
      <c r="Z244" s="93"/>
      <c r="AA244" s="93"/>
    </row>
    <row r="245" spans="26:27" x14ac:dyDescent="0.2">
      <c r="Z245" s="93"/>
      <c r="AA245" s="93"/>
    </row>
    <row r="246" spans="26:27" x14ac:dyDescent="0.2">
      <c r="Z246" s="93"/>
      <c r="AA246" s="93"/>
    </row>
    <row r="247" spans="26:27" x14ac:dyDescent="0.2">
      <c r="Z247" s="93"/>
      <c r="AA247" s="93"/>
    </row>
    <row r="248" spans="26:27" x14ac:dyDescent="0.2">
      <c r="Z248" s="93"/>
      <c r="AA248" s="93"/>
    </row>
    <row r="249" spans="26:27" x14ac:dyDescent="0.2">
      <c r="Z249" s="93"/>
      <c r="AA249" s="93"/>
    </row>
    <row r="250" spans="26:27" x14ac:dyDescent="0.2">
      <c r="Z250" s="93"/>
      <c r="AA250" s="93"/>
    </row>
    <row r="251" spans="26:27" x14ac:dyDescent="0.2">
      <c r="Z251" s="93"/>
      <c r="AA251" s="93"/>
    </row>
    <row r="252" spans="26:27" x14ac:dyDescent="0.2">
      <c r="Z252" s="93"/>
      <c r="AA252" s="93"/>
    </row>
    <row r="253" spans="26:27" x14ac:dyDescent="0.2">
      <c r="Z253" s="93"/>
      <c r="AA253" s="93"/>
    </row>
    <row r="254" spans="26:27" x14ac:dyDescent="0.2">
      <c r="Z254" s="93"/>
      <c r="AA254" s="93"/>
    </row>
    <row r="255" spans="26:27" x14ac:dyDescent="0.2">
      <c r="Z255" s="93"/>
      <c r="AA255" s="93"/>
    </row>
    <row r="256" spans="26:27" x14ac:dyDescent="0.2">
      <c r="Z256" s="93"/>
      <c r="AA256" s="93"/>
    </row>
    <row r="257" spans="26:27" x14ac:dyDescent="0.2">
      <c r="Z257" s="93"/>
      <c r="AA257" s="93"/>
    </row>
    <row r="258" spans="26:27" x14ac:dyDescent="0.2">
      <c r="Z258" s="93"/>
      <c r="AA258" s="93"/>
    </row>
    <row r="259" spans="26:27" x14ac:dyDescent="0.2">
      <c r="Z259" s="93"/>
      <c r="AA259" s="93"/>
    </row>
    <row r="260" spans="26:27" x14ac:dyDescent="0.2">
      <c r="Z260" s="93"/>
      <c r="AA260" s="93"/>
    </row>
    <row r="261" spans="26:27" x14ac:dyDescent="0.2">
      <c r="Z261" s="93"/>
      <c r="AA261" s="93"/>
    </row>
    <row r="262" spans="26:27" x14ac:dyDescent="0.2">
      <c r="Z262" s="93"/>
      <c r="AA262" s="93"/>
    </row>
    <row r="263" spans="26:27" x14ac:dyDescent="0.2">
      <c r="Z263" s="93"/>
      <c r="AA263" s="93"/>
    </row>
    <row r="264" spans="26:27" x14ac:dyDescent="0.2">
      <c r="Z264" s="93"/>
      <c r="AA264" s="93"/>
    </row>
    <row r="265" spans="26:27" x14ac:dyDescent="0.2">
      <c r="Z265" s="93"/>
      <c r="AA265" s="93"/>
    </row>
    <row r="266" spans="26:27" x14ac:dyDescent="0.2">
      <c r="Z266" s="93"/>
      <c r="AA266" s="93"/>
    </row>
    <row r="267" spans="26:27" x14ac:dyDescent="0.2">
      <c r="Z267" s="93"/>
      <c r="AA267" s="93"/>
    </row>
    <row r="268" spans="26:27" x14ac:dyDescent="0.2">
      <c r="Z268" s="93"/>
      <c r="AA268" s="93"/>
    </row>
    <row r="269" spans="26:27" x14ac:dyDescent="0.2">
      <c r="Z269" s="93"/>
      <c r="AA269" s="93"/>
    </row>
    <row r="270" spans="26:27" x14ac:dyDescent="0.2">
      <c r="Z270" s="93"/>
      <c r="AA270" s="93"/>
    </row>
    <row r="271" spans="26:27" x14ac:dyDescent="0.2">
      <c r="Z271" s="93"/>
      <c r="AA271" s="93"/>
    </row>
    <row r="272" spans="26:27" x14ac:dyDescent="0.2">
      <c r="Z272" s="93"/>
      <c r="AA272" s="93"/>
    </row>
    <row r="273" spans="26:27" x14ac:dyDescent="0.2">
      <c r="Z273" s="93"/>
      <c r="AA273" s="93"/>
    </row>
    <row r="274" spans="26:27" x14ac:dyDescent="0.2">
      <c r="Z274" s="93"/>
      <c r="AA274" s="93"/>
    </row>
    <row r="275" spans="26:27" x14ac:dyDescent="0.2">
      <c r="Z275" s="93"/>
      <c r="AA275" s="93"/>
    </row>
    <row r="276" spans="26:27" x14ac:dyDescent="0.2">
      <c r="Z276" s="93"/>
      <c r="AA276" s="93"/>
    </row>
    <row r="277" spans="26:27" x14ac:dyDescent="0.2">
      <c r="Z277" s="93"/>
      <c r="AA277" s="93"/>
    </row>
    <row r="278" spans="26:27" x14ac:dyDescent="0.2">
      <c r="Z278" s="93"/>
      <c r="AA278" s="93"/>
    </row>
    <row r="279" spans="26:27" x14ac:dyDescent="0.2">
      <c r="Z279" s="93"/>
      <c r="AA279" s="93"/>
    </row>
    <row r="280" spans="26:27" x14ac:dyDescent="0.2">
      <c r="Z280" s="93"/>
      <c r="AA280" s="93"/>
    </row>
    <row r="281" spans="26:27" x14ac:dyDescent="0.2">
      <c r="Z281" s="93"/>
      <c r="AA281" s="93"/>
    </row>
    <row r="282" spans="26:27" x14ac:dyDescent="0.2">
      <c r="Z282" s="93"/>
      <c r="AA282" s="93"/>
    </row>
    <row r="283" spans="26:27" x14ac:dyDescent="0.2">
      <c r="Z283" s="93"/>
      <c r="AA283" s="93"/>
    </row>
    <row r="284" spans="26:27" x14ac:dyDescent="0.2">
      <c r="Z284" s="93"/>
      <c r="AA284" s="93"/>
    </row>
    <row r="285" spans="26:27" x14ac:dyDescent="0.2">
      <c r="Z285" s="93"/>
      <c r="AA285" s="93"/>
    </row>
    <row r="286" spans="26:27" x14ac:dyDescent="0.2">
      <c r="Z286" s="93"/>
      <c r="AA286" s="93"/>
    </row>
    <row r="287" spans="26:27" x14ac:dyDescent="0.2">
      <c r="Z287" s="93"/>
      <c r="AA287" s="93"/>
    </row>
    <row r="288" spans="26:27" x14ac:dyDescent="0.2">
      <c r="Z288" s="93"/>
      <c r="AA288" s="93"/>
    </row>
    <row r="289" spans="26:27" x14ac:dyDescent="0.2">
      <c r="Z289" s="93"/>
      <c r="AA289" s="93"/>
    </row>
    <row r="290" spans="26:27" x14ac:dyDescent="0.2">
      <c r="Z290" s="93"/>
      <c r="AA290" s="93"/>
    </row>
    <row r="291" spans="26:27" x14ac:dyDescent="0.2">
      <c r="Z291" s="93"/>
      <c r="AA291" s="93"/>
    </row>
    <row r="292" spans="26:27" x14ac:dyDescent="0.2">
      <c r="Z292" s="93"/>
      <c r="AA292" s="93"/>
    </row>
    <row r="293" spans="26:27" x14ac:dyDescent="0.2">
      <c r="Z293" s="93"/>
      <c r="AA293" s="93"/>
    </row>
    <row r="294" spans="26:27" x14ac:dyDescent="0.2">
      <c r="Z294" s="93"/>
      <c r="AA294" s="93"/>
    </row>
    <row r="295" spans="26:27" x14ac:dyDescent="0.2">
      <c r="Z295" s="93"/>
      <c r="AA295" s="93"/>
    </row>
    <row r="296" spans="26:27" x14ac:dyDescent="0.2">
      <c r="Z296" s="93"/>
      <c r="AA296" s="93"/>
    </row>
    <row r="297" spans="26:27" x14ac:dyDescent="0.2">
      <c r="Z297" s="93"/>
      <c r="AA297" s="93"/>
    </row>
    <row r="298" spans="26:27" x14ac:dyDescent="0.2">
      <c r="Z298" s="93"/>
      <c r="AA298" s="93"/>
    </row>
    <row r="299" spans="26:27" x14ac:dyDescent="0.2">
      <c r="Z299" s="93"/>
      <c r="AA299" s="93"/>
    </row>
    <row r="300" spans="26:27" x14ac:dyDescent="0.2">
      <c r="Z300" s="93"/>
      <c r="AA300" s="93"/>
    </row>
    <row r="301" spans="26:27" x14ac:dyDescent="0.2">
      <c r="Z301" s="93"/>
      <c r="AA301" s="93"/>
    </row>
    <row r="302" spans="26:27" x14ac:dyDescent="0.2">
      <c r="Z302" s="93"/>
      <c r="AA302" s="93"/>
    </row>
    <row r="303" spans="26:27" x14ac:dyDescent="0.2">
      <c r="Z303" s="93"/>
      <c r="AA303" s="93"/>
    </row>
    <row r="304" spans="26:27" x14ac:dyDescent="0.2">
      <c r="Z304" s="93"/>
      <c r="AA304" s="93"/>
    </row>
    <row r="305" spans="26:27" x14ac:dyDescent="0.2">
      <c r="Z305" s="93"/>
      <c r="AA305" s="93"/>
    </row>
    <row r="306" spans="26:27" x14ac:dyDescent="0.2">
      <c r="Z306" s="93"/>
      <c r="AA306" s="93"/>
    </row>
    <row r="307" spans="26:27" x14ac:dyDescent="0.2">
      <c r="Z307" s="93"/>
      <c r="AA307" s="93"/>
    </row>
    <row r="308" spans="26:27" x14ac:dyDescent="0.2">
      <c r="Z308" s="93"/>
      <c r="AA308" s="93"/>
    </row>
    <row r="309" spans="26:27" x14ac:dyDescent="0.2">
      <c r="Z309" s="93"/>
      <c r="AA309" s="93"/>
    </row>
    <row r="310" spans="26:27" x14ac:dyDescent="0.2">
      <c r="Z310" s="93"/>
      <c r="AA310" s="93"/>
    </row>
    <row r="311" spans="26:27" x14ac:dyDescent="0.2">
      <c r="Z311" s="93"/>
      <c r="AA311" s="93"/>
    </row>
    <row r="312" spans="26:27" x14ac:dyDescent="0.2">
      <c r="Z312" s="93"/>
      <c r="AA312" s="93"/>
    </row>
    <row r="313" spans="26:27" x14ac:dyDescent="0.2">
      <c r="Z313" s="93"/>
      <c r="AA313" s="93"/>
    </row>
    <row r="314" spans="26:27" x14ac:dyDescent="0.2">
      <c r="Z314" s="93"/>
      <c r="AA314" s="93"/>
    </row>
    <row r="315" spans="26:27" x14ac:dyDescent="0.2">
      <c r="Z315" s="93"/>
      <c r="AA315" s="93"/>
    </row>
    <row r="316" spans="26:27" x14ac:dyDescent="0.2">
      <c r="Z316" s="93"/>
      <c r="AA316" s="93"/>
    </row>
    <row r="317" spans="26:27" x14ac:dyDescent="0.2">
      <c r="Z317" s="93"/>
      <c r="AA317" s="93"/>
    </row>
    <row r="318" spans="26:27" x14ac:dyDescent="0.2">
      <c r="Z318" s="93"/>
      <c r="AA318" s="93"/>
    </row>
    <row r="319" spans="26:27" x14ac:dyDescent="0.2">
      <c r="Z319" s="93"/>
      <c r="AA319" s="93"/>
    </row>
    <row r="320" spans="26:27" x14ac:dyDescent="0.2">
      <c r="Z320" s="93"/>
      <c r="AA320" s="93"/>
    </row>
    <row r="321" spans="26:27" x14ac:dyDescent="0.2">
      <c r="Z321" s="93"/>
      <c r="AA321" s="93"/>
    </row>
    <row r="322" spans="26:27" x14ac:dyDescent="0.2">
      <c r="Z322" s="93"/>
      <c r="AA322" s="93"/>
    </row>
    <row r="323" spans="26:27" x14ac:dyDescent="0.2">
      <c r="Z323" s="93"/>
      <c r="AA323" s="93"/>
    </row>
    <row r="324" spans="26:27" x14ac:dyDescent="0.2">
      <c r="Z324" s="93"/>
      <c r="AA324" s="93"/>
    </row>
    <row r="325" spans="26:27" x14ac:dyDescent="0.2">
      <c r="Z325" s="93"/>
      <c r="AA325" s="93"/>
    </row>
    <row r="326" spans="26:27" x14ac:dyDescent="0.2">
      <c r="Z326" s="93"/>
      <c r="AA326" s="93"/>
    </row>
    <row r="327" spans="26:27" x14ac:dyDescent="0.2">
      <c r="Z327" s="93"/>
      <c r="AA327" s="93"/>
    </row>
    <row r="328" spans="26:27" x14ac:dyDescent="0.2">
      <c r="Z328" s="93"/>
      <c r="AA328" s="93"/>
    </row>
    <row r="329" spans="26:27" x14ac:dyDescent="0.2">
      <c r="Z329" s="93"/>
      <c r="AA329" s="93"/>
    </row>
    <row r="330" spans="26:27" x14ac:dyDescent="0.2">
      <c r="Z330" s="93"/>
      <c r="AA330" s="93"/>
    </row>
    <row r="331" spans="26:27" x14ac:dyDescent="0.2">
      <c r="Z331" s="93"/>
      <c r="AA331" s="93"/>
    </row>
    <row r="332" spans="26:27" x14ac:dyDescent="0.2">
      <c r="Z332" s="93"/>
      <c r="AA332" s="93"/>
    </row>
    <row r="333" spans="26:27" x14ac:dyDescent="0.2">
      <c r="Z333" s="93"/>
      <c r="AA333" s="93"/>
    </row>
    <row r="334" spans="26:27" x14ac:dyDescent="0.2">
      <c r="Z334" s="93"/>
      <c r="AA334" s="93"/>
    </row>
    <row r="335" spans="26:27" x14ac:dyDescent="0.2">
      <c r="Z335" s="93"/>
      <c r="AA335" s="93"/>
    </row>
    <row r="336" spans="26:27" x14ac:dyDescent="0.2">
      <c r="Z336" s="93"/>
      <c r="AA336" s="93"/>
    </row>
    <row r="337" spans="26:27" x14ac:dyDescent="0.2">
      <c r="Z337" s="93"/>
      <c r="AA337" s="93"/>
    </row>
    <row r="338" spans="26:27" x14ac:dyDescent="0.2">
      <c r="Z338" s="93"/>
      <c r="AA338" s="93"/>
    </row>
    <row r="339" spans="26:27" x14ac:dyDescent="0.2">
      <c r="Z339" s="93"/>
      <c r="AA339" s="93"/>
    </row>
    <row r="340" spans="26:27" x14ac:dyDescent="0.2">
      <c r="Z340" s="93"/>
      <c r="AA340" s="93"/>
    </row>
    <row r="341" spans="26:27" x14ac:dyDescent="0.2">
      <c r="Z341" s="93"/>
      <c r="AA341" s="93"/>
    </row>
    <row r="342" spans="26:27" x14ac:dyDescent="0.2">
      <c r="Z342" s="93"/>
      <c r="AA342" s="93"/>
    </row>
    <row r="343" spans="26:27" x14ac:dyDescent="0.2">
      <c r="Z343" s="93"/>
      <c r="AA343" s="93"/>
    </row>
    <row r="344" spans="26:27" x14ac:dyDescent="0.2">
      <c r="Z344" s="93"/>
      <c r="AA344" s="93"/>
    </row>
    <row r="345" spans="26:27" x14ac:dyDescent="0.2">
      <c r="Z345" s="93"/>
      <c r="AA345" s="93"/>
    </row>
    <row r="346" spans="26:27" x14ac:dyDescent="0.2">
      <c r="Z346" s="93"/>
      <c r="AA346" s="93"/>
    </row>
    <row r="347" spans="26:27" x14ac:dyDescent="0.2">
      <c r="Z347" s="93"/>
      <c r="AA347" s="93"/>
    </row>
    <row r="348" spans="26:27" x14ac:dyDescent="0.2">
      <c r="Z348" s="93"/>
      <c r="AA348" s="93"/>
    </row>
    <row r="349" spans="26:27" x14ac:dyDescent="0.2">
      <c r="Z349" s="93"/>
      <c r="AA349" s="93"/>
    </row>
    <row r="350" spans="26:27" x14ac:dyDescent="0.2">
      <c r="Z350" s="93"/>
      <c r="AA350" s="93"/>
    </row>
    <row r="351" spans="26:27" x14ac:dyDescent="0.2">
      <c r="Z351" s="93"/>
      <c r="AA351" s="93"/>
    </row>
    <row r="352" spans="26:27" x14ac:dyDescent="0.2">
      <c r="Z352" s="93"/>
      <c r="AA352" s="93"/>
    </row>
    <row r="353" spans="26:27" x14ac:dyDescent="0.2">
      <c r="Z353" s="93"/>
      <c r="AA353" s="93"/>
    </row>
    <row r="354" spans="26:27" x14ac:dyDescent="0.2">
      <c r="Z354" s="93"/>
      <c r="AA354" s="93"/>
    </row>
    <row r="355" spans="26:27" x14ac:dyDescent="0.2">
      <c r="Z355" s="93"/>
      <c r="AA355" s="93"/>
    </row>
    <row r="356" spans="26:27" x14ac:dyDescent="0.2">
      <c r="Z356" s="93"/>
      <c r="AA356" s="93"/>
    </row>
    <row r="357" spans="26:27" x14ac:dyDescent="0.2">
      <c r="Z357" s="93"/>
      <c r="AA357" s="93"/>
    </row>
    <row r="358" spans="26:27" x14ac:dyDescent="0.2">
      <c r="Z358" s="93"/>
      <c r="AA358" s="93"/>
    </row>
    <row r="359" spans="26:27" x14ac:dyDescent="0.2">
      <c r="Z359" s="93"/>
      <c r="AA359" s="93"/>
    </row>
    <row r="360" spans="26:27" x14ac:dyDescent="0.2">
      <c r="Z360" s="93"/>
      <c r="AA360" s="93"/>
    </row>
    <row r="361" spans="26:27" x14ac:dyDescent="0.2">
      <c r="Z361" s="93"/>
      <c r="AA361" s="93"/>
    </row>
    <row r="362" spans="26:27" x14ac:dyDescent="0.2">
      <c r="Z362" s="93"/>
      <c r="AA362" s="93"/>
    </row>
    <row r="363" spans="26:27" x14ac:dyDescent="0.2">
      <c r="Z363" s="93"/>
      <c r="AA363" s="93"/>
    </row>
    <row r="364" spans="26:27" x14ac:dyDescent="0.2">
      <c r="Z364" s="93"/>
      <c r="AA364" s="93"/>
    </row>
    <row r="365" spans="26:27" x14ac:dyDescent="0.2">
      <c r="Z365" s="93"/>
      <c r="AA365" s="93"/>
    </row>
    <row r="366" spans="26:27" x14ac:dyDescent="0.2">
      <c r="Z366" s="93"/>
      <c r="AA366" s="93"/>
    </row>
    <row r="367" spans="26:27" x14ac:dyDescent="0.2">
      <c r="Z367" s="93"/>
      <c r="AA367" s="93"/>
    </row>
    <row r="368" spans="26:27" x14ac:dyDescent="0.2">
      <c r="Z368" s="93"/>
      <c r="AA368" s="93"/>
    </row>
    <row r="369" spans="26:27" x14ac:dyDescent="0.2">
      <c r="Z369" s="93"/>
      <c r="AA369" s="93"/>
    </row>
    <row r="370" spans="26:27" x14ac:dyDescent="0.2">
      <c r="Z370" s="93"/>
      <c r="AA370" s="93"/>
    </row>
    <row r="371" spans="26:27" x14ac:dyDescent="0.2">
      <c r="Z371" s="93"/>
      <c r="AA371" s="93"/>
    </row>
    <row r="372" spans="26:27" x14ac:dyDescent="0.2">
      <c r="Z372" s="93"/>
      <c r="AA372" s="93"/>
    </row>
    <row r="373" spans="26:27" x14ac:dyDescent="0.2">
      <c r="Z373" s="93"/>
      <c r="AA373" s="93"/>
    </row>
    <row r="374" spans="26:27" x14ac:dyDescent="0.2">
      <c r="Z374" s="93"/>
      <c r="AA374" s="93"/>
    </row>
    <row r="375" spans="26:27" x14ac:dyDescent="0.2">
      <c r="Z375" s="93"/>
      <c r="AA375" s="93"/>
    </row>
    <row r="376" spans="26:27" x14ac:dyDescent="0.2">
      <c r="Z376" s="93"/>
      <c r="AA376" s="93"/>
    </row>
    <row r="377" spans="26:27" x14ac:dyDescent="0.2">
      <c r="Z377" s="93"/>
      <c r="AA377" s="93"/>
    </row>
    <row r="378" spans="26:27" x14ac:dyDescent="0.2">
      <c r="Z378" s="93"/>
      <c r="AA378" s="93"/>
    </row>
    <row r="379" spans="26:27" x14ac:dyDescent="0.2">
      <c r="Z379" s="93"/>
      <c r="AA379" s="93"/>
    </row>
    <row r="380" spans="26:27" x14ac:dyDescent="0.2">
      <c r="Z380" s="93"/>
      <c r="AA380" s="93"/>
    </row>
    <row r="381" spans="26:27" x14ac:dyDescent="0.2">
      <c r="Z381" s="93"/>
      <c r="AA381" s="93"/>
    </row>
    <row r="382" spans="26:27" x14ac:dyDescent="0.2">
      <c r="Z382" s="93"/>
      <c r="AA382" s="93"/>
    </row>
    <row r="383" spans="26:27" x14ac:dyDescent="0.2">
      <c r="Z383" s="93"/>
      <c r="AA383" s="93"/>
    </row>
    <row r="384" spans="26:27" x14ac:dyDescent="0.2">
      <c r="Z384" s="93"/>
      <c r="AA384" s="93"/>
    </row>
    <row r="385" spans="26:27" x14ac:dyDescent="0.2">
      <c r="Z385" s="93"/>
      <c r="AA385" s="93"/>
    </row>
    <row r="386" spans="26:27" x14ac:dyDescent="0.2">
      <c r="Z386" s="93"/>
      <c r="AA386" s="93"/>
    </row>
    <row r="387" spans="26:27" x14ac:dyDescent="0.2">
      <c r="Z387" s="93"/>
      <c r="AA387" s="93"/>
    </row>
    <row r="388" spans="26:27" x14ac:dyDescent="0.2">
      <c r="Z388" s="93"/>
      <c r="AA388" s="93"/>
    </row>
    <row r="389" spans="26:27" x14ac:dyDescent="0.2">
      <c r="Z389" s="93"/>
      <c r="AA389" s="93"/>
    </row>
    <row r="390" spans="26:27" x14ac:dyDescent="0.2">
      <c r="Z390" s="93"/>
      <c r="AA390" s="93"/>
    </row>
    <row r="391" spans="26:27" x14ac:dyDescent="0.2">
      <c r="Z391" s="93"/>
      <c r="AA391" s="93"/>
    </row>
    <row r="392" spans="26:27" x14ac:dyDescent="0.2">
      <c r="Z392" s="93"/>
      <c r="AA392" s="93"/>
    </row>
    <row r="393" spans="26:27" x14ac:dyDescent="0.2">
      <c r="Z393" s="93"/>
      <c r="AA393" s="93"/>
    </row>
    <row r="394" spans="26:27" x14ac:dyDescent="0.2">
      <c r="Z394" s="93"/>
      <c r="AA394" s="93"/>
    </row>
    <row r="395" spans="26:27" x14ac:dyDescent="0.2">
      <c r="Z395" s="93"/>
      <c r="AA395" s="93"/>
    </row>
    <row r="396" spans="26:27" x14ac:dyDescent="0.2">
      <c r="Z396" s="93"/>
      <c r="AA396" s="93"/>
    </row>
    <row r="397" spans="26:27" x14ac:dyDescent="0.2">
      <c r="Z397" s="93"/>
      <c r="AA397" s="93"/>
    </row>
    <row r="398" spans="26:27" x14ac:dyDescent="0.2">
      <c r="Z398" s="93"/>
      <c r="AA398" s="93"/>
    </row>
    <row r="399" spans="26:27" x14ac:dyDescent="0.2">
      <c r="Z399" s="93"/>
      <c r="AA399" s="93"/>
    </row>
    <row r="400" spans="26:27" x14ac:dyDescent="0.2">
      <c r="Z400" s="93"/>
      <c r="AA400" s="93"/>
    </row>
    <row r="401" spans="26:27" x14ac:dyDescent="0.2">
      <c r="Z401" s="93"/>
      <c r="AA401" s="93"/>
    </row>
    <row r="402" spans="26:27" x14ac:dyDescent="0.2">
      <c r="Z402" s="93"/>
      <c r="AA402" s="93"/>
    </row>
    <row r="403" spans="26:27" x14ac:dyDescent="0.2">
      <c r="Z403" s="93"/>
      <c r="AA403" s="93"/>
    </row>
    <row r="404" spans="26:27" x14ac:dyDescent="0.2">
      <c r="Z404" s="93"/>
      <c r="AA404" s="93"/>
    </row>
    <row r="405" spans="26:27" x14ac:dyDescent="0.2">
      <c r="Z405" s="93"/>
      <c r="AA405" s="93"/>
    </row>
    <row r="406" spans="26:27" x14ac:dyDescent="0.2">
      <c r="Z406" s="93"/>
      <c r="AA406" s="93"/>
    </row>
    <row r="407" spans="26:27" x14ac:dyDescent="0.2">
      <c r="Z407" s="93"/>
      <c r="AA407" s="93"/>
    </row>
    <row r="408" spans="26:27" x14ac:dyDescent="0.2">
      <c r="Z408" s="93"/>
      <c r="AA408" s="93"/>
    </row>
    <row r="409" spans="26:27" x14ac:dyDescent="0.2">
      <c r="Z409" s="93"/>
      <c r="AA409" s="93"/>
    </row>
    <row r="410" spans="26:27" x14ac:dyDescent="0.2">
      <c r="Z410" s="93"/>
      <c r="AA410" s="93"/>
    </row>
    <row r="411" spans="26:27" x14ac:dyDescent="0.2">
      <c r="Z411" s="93"/>
      <c r="AA411" s="93"/>
    </row>
    <row r="412" spans="26:27" x14ac:dyDescent="0.2">
      <c r="Z412" s="93"/>
      <c r="AA412" s="93"/>
    </row>
    <row r="413" spans="26:27" x14ac:dyDescent="0.2">
      <c r="Z413" s="93"/>
      <c r="AA413" s="93"/>
    </row>
    <row r="414" spans="26:27" x14ac:dyDescent="0.2">
      <c r="Z414" s="93"/>
      <c r="AA414" s="93"/>
    </row>
    <row r="415" spans="26:27" x14ac:dyDescent="0.2">
      <c r="Z415" s="93"/>
      <c r="AA415" s="93"/>
    </row>
    <row r="416" spans="26:27" x14ac:dyDescent="0.2">
      <c r="Z416" s="93"/>
      <c r="AA416" s="93"/>
    </row>
    <row r="417" spans="26:27" x14ac:dyDescent="0.2">
      <c r="Z417" s="93"/>
      <c r="AA417" s="93"/>
    </row>
    <row r="418" spans="26:27" x14ac:dyDescent="0.2">
      <c r="Z418" s="93"/>
      <c r="AA418" s="93"/>
    </row>
    <row r="419" spans="26:27" x14ac:dyDescent="0.2">
      <c r="Z419" s="93"/>
      <c r="AA419" s="93"/>
    </row>
    <row r="420" spans="26:27" x14ac:dyDescent="0.2">
      <c r="Z420" s="93"/>
      <c r="AA420" s="93"/>
    </row>
    <row r="421" spans="26:27" x14ac:dyDescent="0.2">
      <c r="Z421" s="93"/>
      <c r="AA421" s="93"/>
    </row>
    <row r="422" spans="26:27" x14ac:dyDescent="0.2">
      <c r="Z422" s="93"/>
      <c r="AA422" s="93"/>
    </row>
    <row r="423" spans="26:27" x14ac:dyDescent="0.2">
      <c r="Z423" s="93"/>
      <c r="AA423" s="93"/>
    </row>
    <row r="424" spans="26:27" x14ac:dyDescent="0.2">
      <c r="Z424" s="93"/>
      <c r="AA424" s="93"/>
    </row>
    <row r="425" spans="26:27" x14ac:dyDescent="0.2">
      <c r="Z425" s="93"/>
      <c r="AA425" s="93"/>
    </row>
    <row r="426" spans="26:27" x14ac:dyDescent="0.2">
      <c r="Z426" s="93"/>
      <c r="AA426" s="93"/>
    </row>
    <row r="427" spans="26:27" x14ac:dyDescent="0.2">
      <c r="Z427" s="93"/>
      <c r="AA427" s="93"/>
    </row>
    <row r="428" spans="26:27" x14ac:dyDescent="0.2">
      <c r="Z428" s="93"/>
      <c r="AA428" s="93"/>
    </row>
    <row r="429" spans="26:27" x14ac:dyDescent="0.2">
      <c r="Z429" s="93"/>
      <c r="AA429" s="93"/>
    </row>
    <row r="430" spans="26:27" x14ac:dyDescent="0.2">
      <c r="Z430" s="93"/>
      <c r="AA430" s="93"/>
    </row>
    <row r="431" spans="26:27" x14ac:dyDescent="0.2">
      <c r="Z431" s="93"/>
      <c r="AA431" s="93"/>
    </row>
    <row r="432" spans="26:27" x14ac:dyDescent="0.2">
      <c r="Z432" s="93"/>
      <c r="AA432" s="93"/>
    </row>
    <row r="433" spans="26:27" x14ac:dyDescent="0.2">
      <c r="Z433" s="93"/>
      <c r="AA433" s="93"/>
    </row>
    <row r="434" spans="26:27" x14ac:dyDescent="0.2">
      <c r="Z434" s="93"/>
      <c r="AA434" s="93"/>
    </row>
    <row r="435" spans="26:27" x14ac:dyDescent="0.2">
      <c r="Z435" s="93"/>
      <c r="AA435" s="93"/>
    </row>
    <row r="436" spans="26:27" x14ac:dyDescent="0.2">
      <c r="Z436" s="93"/>
      <c r="AA436" s="93"/>
    </row>
    <row r="437" spans="26:27" x14ac:dyDescent="0.2">
      <c r="Z437" s="93"/>
      <c r="AA437" s="93"/>
    </row>
    <row r="438" spans="26:27" x14ac:dyDescent="0.2">
      <c r="Z438" s="93"/>
      <c r="AA438" s="93"/>
    </row>
    <row r="439" spans="26:27" x14ac:dyDescent="0.2">
      <c r="Z439" s="93"/>
      <c r="AA439" s="93"/>
    </row>
    <row r="440" spans="26:27" x14ac:dyDescent="0.2">
      <c r="Z440" s="93"/>
      <c r="AA440" s="93"/>
    </row>
    <row r="441" spans="26:27" x14ac:dyDescent="0.2">
      <c r="Z441" s="93"/>
      <c r="AA441" s="93"/>
    </row>
    <row r="442" spans="26:27" x14ac:dyDescent="0.2">
      <c r="Z442" s="93"/>
      <c r="AA442" s="93"/>
    </row>
    <row r="443" spans="26:27" x14ac:dyDescent="0.2">
      <c r="Z443" s="93"/>
      <c r="AA443" s="93"/>
    </row>
    <row r="444" spans="26:27" x14ac:dyDescent="0.2">
      <c r="Z444" s="93"/>
      <c r="AA444" s="93"/>
    </row>
    <row r="445" spans="26:27" x14ac:dyDescent="0.2">
      <c r="Z445" s="93"/>
      <c r="AA445" s="93"/>
    </row>
    <row r="446" spans="26:27" x14ac:dyDescent="0.2">
      <c r="Z446" s="93"/>
      <c r="AA446" s="93"/>
    </row>
    <row r="447" spans="26:27" x14ac:dyDescent="0.2">
      <c r="Z447" s="93"/>
      <c r="AA447" s="93"/>
    </row>
    <row r="448" spans="26:27" x14ac:dyDescent="0.2">
      <c r="Z448" s="93"/>
      <c r="AA448" s="93"/>
    </row>
    <row r="449" spans="26:27" x14ac:dyDescent="0.2">
      <c r="Z449" s="93"/>
      <c r="AA449" s="93"/>
    </row>
    <row r="450" spans="26:27" x14ac:dyDescent="0.2">
      <c r="Z450" s="93"/>
      <c r="AA450" s="93"/>
    </row>
    <row r="451" spans="26:27" x14ac:dyDescent="0.2">
      <c r="Z451" s="93"/>
      <c r="AA451" s="93"/>
    </row>
    <row r="452" spans="26:27" x14ac:dyDescent="0.2">
      <c r="Z452" s="93"/>
      <c r="AA452" s="93"/>
    </row>
    <row r="453" spans="26:27" x14ac:dyDescent="0.2">
      <c r="Z453" s="93"/>
      <c r="AA453" s="93"/>
    </row>
    <row r="454" spans="26:27" x14ac:dyDescent="0.2">
      <c r="Z454" s="93"/>
      <c r="AA454" s="93"/>
    </row>
    <row r="455" spans="26:27" x14ac:dyDescent="0.2">
      <c r="Z455" s="93"/>
      <c r="AA455" s="93"/>
    </row>
    <row r="456" spans="26:27" x14ac:dyDescent="0.2">
      <c r="Z456" s="93"/>
      <c r="AA456" s="93"/>
    </row>
    <row r="457" spans="26:27" x14ac:dyDescent="0.2">
      <c r="Z457" s="93"/>
      <c r="AA457" s="93"/>
    </row>
    <row r="458" spans="26:27" x14ac:dyDescent="0.2">
      <c r="Z458" s="93"/>
      <c r="AA458" s="93"/>
    </row>
    <row r="459" spans="26:27" x14ac:dyDescent="0.2">
      <c r="Z459" s="93"/>
      <c r="AA459" s="93"/>
    </row>
    <row r="460" spans="26:27" x14ac:dyDescent="0.2">
      <c r="Z460" s="93"/>
      <c r="AA460" s="93"/>
    </row>
    <row r="461" spans="26:27" x14ac:dyDescent="0.2">
      <c r="Z461" s="93"/>
      <c r="AA461" s="93"/>
    </row>
    <row r="462" spans="26:27" x14ac:dyDescent="0.2">
      <c r="Z462" s="93"/>
      <c r="AA462" s="93"/>
    </row>
    <row r="463" spans="26:27" x14ac:dyDescent="0.2">
      <c r="Z463" s="93"/>
      <c r="AA463" s="93"/>
    </row>
    <row r="464" spans="26:27" x14ac:dyDescent="0.2">
      <c r="Z464" s="93"/>
      <c r="AA464" s="93"/>
    </row>
    <row r="465" spans="26:27" x14ac:dyDescent="0.2">
      <c r="Z465" s="93"/>
      <c r="AA465" s="93"/>
    </row>
    <row r="466" spans="26:27" x14ac:dyDescent="0.2">
      <c r="Z466" s="93"/>
      <c r="AA466" s="93"/>
    </row>
    <row r="467" spans="26:27" x14ac:dyDescent="0.2">
      <c r="Z467" s="93"/>
      <c r="AA467" s="93"/>
    </row>
    <row r="468" spans="26:27" x14ac:dyDescent="0.2">
      <c r="Z468" s="93"/>
      <c r="AA468" s="93"/>
    </row>
    <row r="469" spans="26:27" x14ac:dyDescent="0.2">
      <c r="Z469" s="93"/>
      <c r="AA469" s="93"/>
    </row>
    <row r="470" spans="26:27" x14ac:dyDescent="0.2">
      <c r="Z470" s="93"/>
      <c r="AA470" s="93"/>
    </row>
    <row r="471" spans="26:27" x14ac:dyDescent="0.2">
      <c r="Z471" s="93"/>
      <c r="AA471" s="93"/>
    </row>
    <row r="472" spans="26:27" x14ac:dyDescent="0.2">
      <c r="Z472" s="93"/>
      <c r="AA472" s="93"/>
    </row>
    <row r="473" spans="26:27" x14ac:dyDescent="0.2">
      <c r="Z473" s="93"/>
      <c r="AA473" s="93"/>
    </row>
    <row r="474" spans="26:27" x14ac:dyDescent="0.2">
      <c r="Z474" s="93"/>
      <c r="AA474" s="93"/>
    </row>
    <row r="475" spans="26:27" x14ac:dyDescent="0.2">
      <c r="Z475" s="93"/>
      <c r="AA475" s="93"/>
    </row>
    <row r="476" spans="26:27" x14ac:dyDescent="0.2">
      <c r="Z476" s="93"/>
      <c r="AA476" s="93"/>
    </row>
    <row r="477" spans="26:27" x14ac:dyDescent="0.2">
      <c r="Z477" s="93"/>
      <c r="AA477" s="93"/>
    </row>
    <row r="478" spans="26:27" x14ac:dyDescent="0.2">
      <c r="Z478" s="93"/>
      <c r="AA478" s="93"/>
    </row>
    <row r="479" spans="26:27" x14ac:dyDescent="0.2">
      <c r="Z479" s="93"/>
      <c r="AA479" s="93"/>
    </row>
    <row r="480" spans="26:27" x14ac:dyDescent="0.2">
      <c r="Z480" s="93"/>
      <c r="AA480" s="93"/>
    </row>
    <row r="481" spans="26:27" x14ac:dyDescent="0.2">
      <c r="Z481" s="93"/>
      <c r="AA481" s="93"/>
    </row>
    <row r="482" spans="26:27" x14ac:dyDescent="0.2">
      <c r="Z482" s="93"/>
      <c r="AA482" s="93"/>
    </row>
    <row r="483" spans="26:27" x14ac:dyDescent="0.2">
      <c r="Z483" s="93"/>
      <c r="AA483" s="93"/>
    </row>
    <row r="484" spans="26:27" x14ac:dyDescent="0.2">
      <c r="Z484" s="93"/>
      <c r="AA484" s="93"/>
    </row>
    <row r="485" spans="26:27" x14ac:dyDescent="0.2">
      <c r="Z485" s="93"/>
      <c r="AA485" s="93"/>
    </row>
    <row r="486" spans="26:27" x14ac:dyDescent="0.2">
      <c r="Z486" s="93"/>
      <c r="AA486" s="93"/>
    </row>
    <row r="487" spans="26:27" x14ac:dyDescent="0.2">
      <c r="Z487" s="93"/>
      <c r="AA487" s="93"/>
    </row>
    <row r="488" spans="26:27" x14ac:dyDescent="0.2">
      <c r="Z488" s="93"/>
      <c r="AA488" s="93"/>
    </row>
    <row r="489" spans="26:27" x14ac:dyDescent="0.2">
      <c r="Z489" s="93"/>
      <c r="AA489" s="93"/>
    </row>
    <row r="490" spans="26:27" x14ac:dyDescent="0.2">
      <c r="Z490" s="93"/>
      <c r="AA490" s="93"/>
    </row>
    <row r="491" spans="26:27" x14ac:dyDescent="0.2">
      <c r="Z491" s="93"/>
      <c r="AA491" s="93"/>
    </row>
    <row r="492" spans="26:27" x14ac:dyDescent="0.2">
      <c r="Z492" s="93"/>
      <c r="AA492" s="93"/>
    </row>
    <row r="493" spans="26:27" x14ac:dyDescent="0.2">
      <c r="Z493" s="93"/>
      <c r="AA493" s="93"/>
    </row>
    <row r="494" spans="26:27" x14ac:dyDescent="0.2">
      <c r="Z494" s="93"/>
      <c r="AA494" s="93"/>
    </row>
    <row r="495" spans="26:27" x14ac:dyDescent="0.2">
      <c r="Z495" s="93"/>
      <c r="AA495" s="93"/>
    </row>
    <row r="496" spans="26:27" x14ac:dyDescent="0.2">
      <c r="Z496" s="93"/>
      <c r="AA496" s="93"/>
    </row>
    <row r="497" spans="26:27" x14ac:dyDescent="0.2">
      <c r="Z497" s="93"/>
      <c r="AA497" s="93"/>
    </row>
    <row r="498" spans="26:27" x14ac:dyDescent="0.2">
      <c r="Z498" s="93"/>
      <c r="AA498" s="93"/>
    </row>
    <row r="499" spans="26:27" x14ac:dyDescent="0.2">
      <c r="Z499" s="93"/>
      <c r="AA499" s="93"/>
    </row>
    <row r="500" spans="26:27" x14ac:dyDescent="0.2">
      <c r="Z500" s="93"/>
      <c r="AA500" s="93"/>
    </row>
    <row r="501" spans="26:27" x14ac:dyDescent="0.2">
      <c r="Z501" s="93"/>
      <c r="AA501" s="93"/>
    </row>
    <row r="502" spans="26:27" x14ac:dyDescent="0.2">
      <c r="Z502" s="93"/>
      <c r="AA502" s="93"/>
    </row>
    <row r="503" spans="26:27" x14ac:dyDescent="0.2">
      <c r="Z503" s="93"/>
      <c r="AA503" s="93"/>
    </row>
    <row r="504" spans="26:27" x14ac:dyDescent="0.2">
      <c r="Z504" s="93"/>
      <c r="AA504" s="93"/>
    </row>
    <row r="505" spans="26:27" x14ac:dyDescent="0.2">
      <c r="Z505" s="93"/>
      <c r="AA505" s="93"/>
    </row>
    <row r="506" spans="26:27" x14ac:dyDescent="0.2">
      <c r="Z506" s="93"/>
      <c r="AA506" s="93"/>
    </row>
    <row r="507" spans="26:27" x14ac:dyDescent="0.2">
      <c r="Z507" s="93"/>
      <c r="AA507" s="93"/>
    </row>
    <row r="508" spans="26:27" x14ac:dyDescent="0.2">
      <c r="Z508" s="93"/>
      <c r="AA508" s="93"/>
    </row>
    <row r="509" spans="26:27" x14ac:dyDescent="0.2">
      <c r="Z509" s="93"/>
      <c r="AA509" s="93"/>
    </row>
    <row r="510" spans="26:27" x14ac:dyDescent="0.2">
      <c r="Z510" s="93"/>
      <c r="AA510" s="93"/>
    </row>
    <row r="511" spans="26:27" x14ac:dyDescent="0.2">
      <c r="Z511" s="93"/>
      <c r="AA511" s="93"/>
    </row>
    <row r="512" spans="26:27" x14ac:dyDescent="0.2">
      <c r="Z512" s="93"/>
      <c r="AA512" s="93"/>
    </row>
    <row r="513" spans="26:27" x14ac:dyDescent="0.2">
      <c r="Z513" s="93"/>
      <c r="AA513" s="93"/>
    </row>
    <row r="514" spans="26:27" x14ac:dyDescent="0.2">
      <c r="Z514" s="93"/>
      <c r="AA514" s="93"/>
    </row>
    <row r="515" spans="26:27" x14ac:dyDescent="0.2">
      <c r="Z515" s="93"/>
      <c r="AA515" s="93"/>
    </row>
    <row r="516" spans="26:27" x14ac:dyDescent="0.2">
      <c r="Z516" s="93"/>
      <c r="AA516" s="93"/>
    </row>
    <row r="517" spans="26:27" x14ac:dyDescent="0.2">
      <c r="Z517" s="93"/>
      <c r="AA517" s="93"/>
    </row>
    <row r="518" spans="26:27" x14ac:dyDescent="0.2">
      <c r="Z518" s="93"/>
      <c r="AA518" s="93"/>
    </row>
    <row r="519" spans="26:27" x14ac:dyDescent="0.2">
      <c r="Z519" s="93"/>
      <c r="AA519" s="93"/>
    </row>
    <row r="520" spans="26:27" x14ac:dyDescent="0.2">
      <c r="Z520" s="93"/>
      <c r="AA520" s="93"/>
    </row>
    <row r="521" spans="26:27" x14ac:dyDescent="0.2">
      <c r="Z521" s="93"/>
      <c r="AA521" s="93"/>
    </row>
    <row r="522" spans="26:27" x14ac:dyDescent="0.2">
      <c r="Z522" s="93"/>
      <c r="AA522" s="93"/>
    </row>
    <row r="523" spans="26:27" x14ac:dyDescent="0.2">
      <c r="Z523" s="93"/>
      <c r="AA523" s="93"/>
    </row>
    <row r="524" spans="26:27" x14ac:dyDescent="0.2">
      <c r="Z524" s="93"/>
      <c r="AA524" s="93"/>
    </row>
    <row r="525" spans="26:27" x14ac:dyDescent="0.2">
      <c r="Z525" s="93"/>
      <c r="AA525" s="93"/>
    </row>
    <row r="526" spans="26:27" x14ac:dyDescent="0.2">
      <c r="Z526" s="93"/>
      <c r="AA526" s="93"/>
    </row>
    <row r="527" spans="26:27" x14ac:dyDescent="0.2">
      <c r="Z527" s="93"/>
      <c r="AA527" s="93"/>
    </row>
    <row r="528" spans="26:27" x14ac:dyDescent="0.2">
      <c r="Z528" s="93"/>
      <c r="AA528" s="93"/>
    </row>
    <row r="529" spans="26:27" x14ac:dyDescent="0.2">
      <c r="Z529" s="93"/>
      <c r="AA529" s="93"/>
    </row>
    <row r="530" spans="26:27" x14ac:dyDescent="0.2">
      <c r="Z530" s="93"/>
      <c r="AA530" s="93"/>
    </row>
    <row r="531" spans="26:27" x14ac:dyDescent="0.2">
      <c r="Z531" s="93"/>
      <c r="AA531" s="93"/>
    </row>
    <row r="532" spans="26:27" x14ac:dyDescent="0.2">
      <c r="Z532" s="93"/>
      <c r="AA532" s="93"/>
    </row>
    <row r="533" spans="26:27" x14ac:dyDescent="0.2">
      <c r="Z533" s="93"/>
      <c r="AA533" s="93"/>
    </row>
    <row r="534" spans="26:27" x14ac:dyDescent="0.2">
      <c r="Z534" s="93"/>
      <c r="AA534" s="93"/>
    </row>
    <row r="535" spans="26:27" x14ac:dyDescent="0.2">
      <c r="Z535" s="93"/>
      <c r="AA535" s="93"/>
    </row>
    <row r="536" spans="26:27" x14ac:dyDescent="0.2">
      <c r="Z536" s="93"/>
      <c r="AA536" s="93"/>
    </row>
    <row r="537" spans="26:27" x14ac:dyDescent="0.2">
      <c r="Z537" s="93"/>
      <c r="AA537" s="93"/>
    </row>
    <row r="538" spans="26:27" x14ac:dyDescent="0.2">
      <c r="Z538" s="93"/>
      <c r="AA538" s="93"/>
    </row>
    <row r="539" spans="26:27" x14ac:dyDescent="0.2">
      <c r="Z539" s="93"/>
      <c r="AA539" s="93"/>
    </row>
    <row r="540" spans="26:27" x14ac:dyDescent="0.2">
      <c r="Z540" s="93"/>
      <c r="AA540" s="93"/>
    </row>
    <row r="541" spans="26:27" x14ac:dyDescent="0.2">
      <c r="Z541" s="93"/>
      <c r="AA541" s="93"/>
    </row>
    <row r="542" spans="26:27" x14ac:dyDescent="0.2">
      <c r="Z542" s="93"/>
      <c r="AA542" s="93"/>
    </row>
    <row r="543" spans="26:27" x14ac:dyDescent="0.2">
      <c r="Z543" s="93"/>
      <c r="AA543" s="93"/>
    </row>
    <row r="544" spans="26:27" x14ac:dyDescent="0.2">
      <c r="Z544" s="93"/>
      <c r="AA544" s="93"/>
    </row>
    <row r="545" spans="26:27" x14ac:dyDescent="0.2">
      <c r="Z545" s="93"/>
      <c r="AA545" s="93"/>
    </row>
    <row r="546" spans="26:27" x14ac:dyDescent="0.2">
      <c r="Z546" s="93"/>
      <c r="AA546" s="93"/>
    </row>
    <row r="547" spans="26:27" x14ac:dyDescent="0.2">
      <c r="Z547" s="93"/>
      <c r="AA547" s="93"/>
    </row>
    <row r="548" spans="26:27" x14ac:dyDescent="0.2">
      <c r="Z548" s="93"/>
      <c r="AA548" s="93"/>
    </row>
    <row r="549" spans="26:27" x14ac:dyDescent="0.2">
      <c r="Z549" s="93"/>
      <c r="AA549" s="93"/>
    </row>
    <row r="550" spans="26:27" x14ac:dyDescent="0.2">
      <c r="Z550" s="93"/>
      <c r="AA550" s="93"/>
    </row>
    <row r="551" spans="26:27" x14ac:dyDescent="0.2">
      <c r="Z551" s="93"/>
      <c r="AA551" s="93"/>
    </row>
    <row r="552" spans="26:27" x14ac:dyDescent="0.2">
      <c r="Z552" s="93"/>
      <c r="AA552" s="93"/>
    </row>
    <row r="553" spans="26:27" x14ac:dyDescent="0.2">
      <c r="Z553" s="93"/>
      <c r="AA553" s="93"/>
    </row>
    <row r="554" spans="26:27" x14ac:dyDescent="0.2">
      <c r="Z554" s="93"/>
      <c r="AA554" s="93"/>
    </row>
    <row r="555" spans="26:27" x14ac:dyDescent="0.2">
      <c r="Z555" s="93"/>
      <c r="AA555" s="93"/>
    </row>
    <row r="556" spans="26:27" x14ac:dyDescent="0.2">
      <c r="Z556" s="93"/>
      <c r="AA556" s="93"/>
    </row>
    <row r="557" spans="26:27" x14ac:dyDescent="0.2">
      <c r="Z557" s="93"/>
      <c r="AA557" s="93"/>
    </row>
    <row r="558" spans="26:27" x14ac:dyDescent="0.2">
      <c r="Z558" s="93"/>
      <c r="AA558" s="93"/>
    </row>
    <row r="559" spans="26:27" x14ac:dyDescent="0.2">
      <c r="Z559" s="93"/>
      <c r="AA559" s="93"/>
    </row>
    <row r="560" spans="26:27" x14ac:dyDescent="0.2">
      <c r="Z560" s="93"/>
      <c r="AA560" s="93"/>
    </row>
    <row r="561" spans="26:27" x14ac:dyDescent="0.2">
      <c r="Z561" s="93"/>
      <c r="AA561" s="93"/>
    </row>
    <row r="562" spans="26:27" x14ac:dyDescent="0.2">
      <c r="Z562" s="93"/>
      <c r="AA562" s="93"/>
    </row>
    <row r="563" spans="26:27" x14ac:dyDescent="0.2">
      <c r="Z563" s="93"/>
      <c r="AA563" s="93"/>
    </row>
    <row r="564" spans="26:27" x14ac:dyDescent="0.2">
      <c r="Z564" s="93"/>
      <c r="AA564" s="93"/>
    </row>
    <row r="565" spans="26:27" x14ac:dyDescent="0.2">
      <c r="Z565" s="93"/>
      <c r="AA565" s="93"/>
    </row>
    <row r="566" spans="26:27" x14ac:dyDescent="0.2">
      <c r="Z566" s="93"/>
      <c r="AA566" s="93"/>
    </row>
    <row r="567" spans="26:27" x14ac:dyDescent="0.2">
      <c r="Z567" s="93"/>
      <c r="AA567" s="93"/>
    </row>
    <row r="568" spans="26:27" x14ac:dyDescent="0.2">
      <c r="Z568" s="93"/>
      <c r="AA568" s="93"/>
    </row>
    <row r="569" spans="26:27" x14ac:dyDescent="0.2">
      <c r="Z569" s="93"/>
      <c r="AA569" s="93"/>
    </row>
    <row r="570" spans="26:27" x14ac:dyDescent="0.2">
      <c r="Z570" s="93"/>
      <c r="AA570" s="93"/>
    </row>
    <row r="571" spans="26:27" x14ac:dyDescent="0.2">
      <c r="Z571" s="93"/>
      <c r="AA571" s="93"/>
    </row>
    <row r="572" spans="26:27" x14ac:dyDescent="0.2">
      <c r="Z572" s="93"/>
      <c r="AA572" s="93"/>
    </row>
    <row r="573" spans="26:27" x14ac:dyDescent="0.2">
      <c r="Z573" s="93"/>
      <c r="AA573" s="93"/>
    </row>
    <row r="574" spans="26:27" x14ac:dyDescent="0.2">
      <c r="Z574" s="93"/>
      <c r="AA574" s="93"/>
    </row>
    <row r="575" spans="26:27" x14ac:dyDescent="0.2">
      <c r="Z575" s="93"/>
      <c r="AA575" s="93"/>
    </row>
    <row r="576" spans="26:27" x14ac:dyDescent="0.2">
      <c r="Z576" s="93"/>
      <c r="AA576" s="93"/>
    </row>
    <row r="577" spans="26:27" x14ac:dyDescent="0.2">
      <c r="Z577" s="93"/>
      <c r="AA577" s="93"/>
    </row>
    <row r="578" spans="26:27" x14ac:dyDescent="0.2">
      <c r="Z578" s="93"/>
      <c r="AA578" s="93"/>
    </row>
    <row r="579" spans="26:27" x14ac:dyDescent="0.2">
      <c r="Z579" s="93"/>
      <c r="AA579" s="93"/>
    </row>
    <row r="580" spans="26:27" x14ac:dyDescent="0.2">
      <c r="Z580" s="93"/>
      <c r="AA580" s="93"/>
    </row>
    <row r="581" spans="26:27" x14ac:dyDescent="0.2">
      <c r="Z581" s="93"/>
      <c r="AA581" s="93"/>
    </row>
    <row r="582" spans="26:27" x14ac:dyDescent="0.2">
      <c r="Z582" s="93"/>
      <c r="AA582" s="93"/>
    </row>
    <row r="583" spans="26:27" x14ac:dyDescent="0.2">
      <c r="Z583" s="93"/>
      <c r="AA583" s="93"/>
    </row>
    <row r="584" spans="26:27" x14ac:dyDescent="0.2">
      <c r="Z584" s="93"/>
      <c r="AA584" s="93"/>
    </row>
    <row r="585" spans="26:27" x14ac:dyDescent="0.2">
      <c r="Z585" s="93"/>
      <c r="AA585" s="93"/>
    </row>
    <row r="586" spans="26:27" x14ac:dyDescent="0.2">
      <c r="Z586" s="93"/>
      <c r="AA586" s="93"/>
    </row>
    <row r="587" spans="26:27" x14ac:dyDescent="0.2">
      <c r="Z587" s="93"/>
      <c r="AA587" s="93"/>
    </row>
    <row r="588" spans="26:27" x14ac:dyDescent="0.2">
      <c r="Z588" s="93"/>
      <c r="AA588" s="93"/>
    </row>
    <row r="589" spans="26:27" x14ac:dyDescent="0.2">
      <c r="Z589" s="93"/>
      <c r="AA589" s="93"/>
    </row>
    <row r="590" spans="26:27" x14ac:dyDescent="0.2">
      <c r="Z590" s="93"/>
      <c r="AA590" s="93"/>
    </row>
    <row r="591" spans="26:27" x14ac:dyDescent="0.2">
      <c r="Z591" s="93"/>
      <c r="AA591" s="93"/>
    </row>
    <row r="592" spans="26:27" x14ac:dyDescent="0.2">
      <c r="Z592" s="93"/>
      <c r="AA592" s="93"/>
    </row>
    <row r="593" spans="26:27" x14ac:dyDescent="0.2">
      <c r="Z593" s="93"/>
      <c r="AA593" s="93"/>
    </row>
    <row r="594" spans="26:27" x14ac:dyDescent="0.2">
      <c r="Z594" s="93"/>
      <c r="AA594" s="93"/>
    </row>
    <row r="595" spans="26:27" x14ac:dyDescent="0.2">
      <c r="Z595" s="93"/>
      <c r="AA595" s="93"/>
    </row>
    <row r="596" spans="26:27" x14ac:dyDescent="0.2">
      <c r="Z596" s="93"/>
      <c r="AA596" s="93"/>
    </row>
    <row r="597" spans="26:27" x14ac:dyDescent="0.2">
      <c r="Z597" s="93"/>
      <c r="AA597" s="93"/>
    </row>
    <row r="598" spans="26:27" x14ac:dyDescent="0.2">
      <c r="Z598" s="93"/>
      <c r="AA598" s="93"/>
    </row>
    <row r="599" spans="26:27" x14ac:dyDescent="0.2">
      <c r="Z599" s="93"/>
      <c r="AA599" s="93"/>
    </row>
    <row r="600" spans="26:27" x14ac:dyDescent="0.2">
      <c r="Z600" s="93"/>
      <c r="AA600" s="93"/>
    </row>
    <row r="601" spans="26:27" x14ac:dyDescent="0.2">
      <c r="Z601" s="93"/>
      <c r="AA601" s="93"/>
    </row>
    <row r="602" spans="26:27" x14ac:dyDescent="0.2">
      <c r="Z602" s="93"/>
      <c r="AA602" s="93"/>
    </row>
    <row r="603" spans="26:27" x14ac:dyDescent="0.2">
      <c r="Z603" s="93"/>
      <c r="AA603" s="93"/>
    </row>
    <row r="604" spans="26:27" x14ac:dyDescent="0.2">
      <c r="Z604" s="93"/>
      <c r="AA604" s="93"/>
    </row>
    <row r="605" spans="26:27" x14ac:dyDescent="0.2">
      <c r="Z605" s="93"/>
      <c r="AA605" s="93"/>
    </row>
    <row r="606" spans="26:27" x14ac:dyDescent="0.2">
      <c r="Z606" s="93"/>
      <c r="AA606" s="93"/>
    </row>
    <row r="607" spans="26:27" x14ac:dyDescent="0.2">
      <c r="Z607" s="93"/>
      <c r="AA607" s="93"/>
    </row>
    <row r="608" spans="26:27" x14ac:dyDescent="0.2">
      <c r="Z608" s="93"/>
      <c r="AA608" s="93"/>
    </row>
    <row r="609" spans="26:27" x14ac:dyDescent="0.2">
      <c r="Z609" s="93"/>
      <c r="AA609" s="93"/>
    </row>
    <row r="610" spans="26:27" x14ac:dyDescent="0.2">
      <c r="Z610" s="93"/>
      <c r="AA610" s="93"/>
    </row>
    <row r="611" spans="26:27" x14ac:dyDescent="0.2">
      <c r="Z611" s="93"/>
      <c r="AA611" s="93"/>
    </row>
    <row r="612" spans="26:27" x14ac:dyDescent="0.2">
      <c r="Z612" s="93"/>
      <c r="AA612" s="93"/>
    </row>
    <row r="613" spans="26:27" x14ac:dyDescent="0.2">
      <c r="Z613" s="93"/>
      <c r="AA613" s="93"/>
    </row>
    <row r="614" spans="26:27" x14ac:dyDescent="0.2">
      <c r="Z614" s="93"/>
      <c r="AA614" s="93"/>
    </row>
    <row r="615" spans="26:27" x14ac:dyDescent="0.2">
      <c r="Z615" s="93"/>
      <c r="AA615" s="93"/>
    </row>
    <row r="616" spans="26:27" x14ac:dyDescent="0.2">
      <c r="Z616" s="93"/>
      <c r="AA616" s="93"/>
    </row>
    <row r="617" spans="26:27" x14ac:dyDescent="0.2">
      <c r="Z617" s="93"/>
      <c r="AA617" s="93"/>
    </row>
    <row r="618" spans="26:27" x14ac:dyDescent="0.2">
      <c r="Z618" s="93"/>
      <c r="AA618" s="93"/>
    </row>
    <row r="619" spans="26:27" x14ac:dyDescent="0.2">
      <c r="Z619" s="93"/>
      <c r="AA619" s="93"/>
    </row>
    <row r="620" spans="26:27" x14ac:dyDescent="0.2">
      <c r="Z620" s="93"/>
      <c r="AA620" s="93"/>
    </row>
    <row r="621" spans="26:27" x14ac:dyDescent="0.2">
      <c r="Z621" s="93"/>
      <c r="AA621" s="93"/>
    </row>
    <row r="622" spans="26:27" x14ac:dyDescent="0.2">
      <c r="Z622" s="93"/>
      <c r="AA622" s="93"/>
    </row>
    <row r="623" spans="26:27" x14ac:dyDescent="0.2">
      <c r="Z623" s="93"/>
      <c r="AA623" s="93"/>
    </row>
    <row r="624" spans="26:27" x14ac:dyDescent="0.2">
      <c r="Z624" s="93"/>
      <c r="AA624" s="93"/>
    </row>
    <row r="625" spans="26:27" x14ac:dyDescent="0.2">
      <c r="Z625" s="93"/>
      <c r="AA625" s="93"/>
    </row>
    <row r="626" spans="26:27" x14ac:dyDescent="0.2">
      <c r="Z626" s="93"/>
      <c r="AA626" s="93"/>
    </row>
    <row r="627" spans="26:27" x14ac:dyDescent="0.2">
      <c r="Z627" s="93"/>
      <c r="AA627" s="93"/>
    </row>
    <row r="628" spans="26:27" x14ac:dyDescent="0.2">
      <c r="Z628" s="93"/>
      <c r="AA628" s="93"/>
    </row>
    <row r="629" spans="26:27" x14ac:dyDescent="0.2">
      <c r="Z629" s="93"/>
      <c r="AA629" s="93"/>
    </row>
    <row r="630" spans="26:27" x14ac:dyDescent="0.2">
      <c r="Z630" s="93"/>
      <c r="AA630" s="93"/>
    </row>
    <row r="631" spans="26:27" x14ac:dyDescent="0.2">
      <c r="Z631" s="93"/>
      <c r="AA631" s="93"/>
    </row>
    <row r="632" spans="26:27" x14ac:dyDescent="0.2">
      <c r="Z632" s="93"/>
      <c r="AA632" s="93"/>
    </row>
    <row r="633" spans="26:27" x14ac:dyDescent="0.2">
      <c r="Z633" s="93"/>
      <c r="AA633" s="93"/>
    </row>
    <row r="634" spans="26:27" x14ac:dyDescent="0.2">
      <c r="Z634" s="93"/>
      <c r="AA634" s="93"/>
    </row>
    <row r="635" spans="26:27" x14ac:dyDescent="0.2">
      <c r="Z635" s="93"/>
      <c r="AA635" s="93"/>
    </row>
    <row r="636" spans="26:27" x14ac:dyDescent="0.2">
      <c r="Z636" s="93"/>
      <c r="AA636" s="93"/>
    </row>
    <row r="637" spans="26:27" x14ac:dyDescent="0.2">
      <c r="Z637" s="93"/>
      <c r="AA637" s="93"/>
    </row>
    <row r="638" spans="26:27" x14ac:dyDescent="0.2">
      <c r="Z638" s="93"/>
      <c r="AA638" s="93"/>
    </row>
    <row r="639" spans="26:27" x14ac:dyDescent="0.2">
      <c r="Z639" s="93"/>
      <c r="AA639" s="93"/>
    </row>
    <row r="640" spans="26:27" x14ac:dyDescent="0.2">
      <c r="Z640" s="93"/>
      <c r="AA640" s="93"/>
    </row>
    <row r="641" spans="26:27" x14ac:dyDescent="0.2">
      <c r="Z641" s="93"/>
      <c r="AA641" s="93"/>
    </row>
    <row r="642" spans="26:27" x14ac:dyDescent="0.2">
      <c r="Z642" s="93"/>
      <c r="AA642" s="93"/>
    </row>
    <row r="643" spans="26:27" x14ac:dyDescent="0.2">
      <c r="Z643" s="93"/>
      <c r="AA643" s="93"/>
    </row>
    <row r="644" spans="26:27" x14ac:dyDescent="0.2">
      <c r="Z644" s="93"/>
      <c r="AA644" s="93"/>
    </row>
    <row r="645" spans="26:27" x14ac:dyDescent="0.2">
      <c r="Z645" s="93"/>
      <c r="AA645" s="93"/>
    </row>
    <row r="646" spans="26:27" x14ac:dyDescent="0.2">
      <c r="Z646" s="93"/>
      <c r="AA646" s="93"/>
    </row>
    <row r="647" spans="26:27" x14ac:dyDescent="0.2">
      <c r="Z647" s="93"/>
      <c r="AA647" s="93"/>
    </row>
    <row r="648" spans="26:27" x14ac:dyDescent="0.2">
      <c r="Z648" s="93"/>
      <c r="AA648" s="93"/>
    </row>
    <row r="649" spans="26:27" x14ac:dyDescent="0.2">
      <c r="Z649" s="93"/>
      <c r="AA649" s="93"/>
    </row>
    <row r="650" spans="26:27" x14ac:dyDescent="0.2">
      <c r="Z650" s="93"/>
      <c r="AA650" s="93"/>
    </row>
    <row r="651" spans="26:27" x14ac:dyDescent="0.2">
      <c r="Z651" s="93"/>
      <c r="AA651" s="93"/>
    </row>
    <row r="652" spans="26:27" x14ac:dyDescent="0.2">
      <c r="Z652" s="93"/>
      <c r="AA652" s="93"/>
    </row>
    <row r="653" spans="26:27" x14ac:dyDescent="0.2">
      <c r="Z653" s="93"/>
      <c r="AA653" s="93"/>
    </row>
    <row r="654" spans="26:27" x14ac:dyDescent="0.2">
      <c r="Z654" s="93"/>
      <c r="AA654" s="93"/>
    </row>
    <row r="655" spans="26:27" x14ac:dyDescent="0.2">
      <c r="Z655" s="93"/>
      <c r="AA655" s="93"/>
    </row>
    <row r="656" spans="26:27" x14ac:dyDescent="0.2">
      <c r="Z656" s="93"/>
      <c r="AA656" s="93"/>
    </row>
    <row r="657" spans="26:27" x14ac:dyDescent="0.2">
      <c r="Z657" s="93"/>
      <c r="AA657" s="93"/>
    </row>
    <row r="658" spans="26:27" x14ac:dyDescent="0.2">
      <c r="Z658" s="93"/>
      <c r="AA658" s="93"/>
    </row>
    <row r="659" spans="26:27" x14ac:dyDescent="0.2">
      <c r="Z659" s="93"/>
      <c r="AA659" s="93"/>
    </row>
    <row r="660" spans="26:27" x14ac:dyDescent="0.2">
      <c r="Z660" s="93"/>
      <c r="AA660" s="93"/>
    </row>
    <row r="661" spans="26:27" x14ac:dyDescent="0.2">
      <c r="Z661" s="93"/>
      <c r="AA661" s="93"/>
    </row>
    <row r="662" spans="26:27" x14ac:dyDescent="0.2">
      <c r="Z662" s="93"/>
      <c r="AA662" s="93"/>
    </row>
    <row r="663" spans="26:27" x14ac:dyDescent="0.2">
      <c r="Z663" s="93"/>
      <c r="AA663" s="93"/>
    </row>
    <row r="664" spans="26:27" x14ac:dyDescent="0.2">
      <c r="Z664" s="93"/>
      <c r="AA664" s="93"/>
    </row>
    <row r="665" spans="26:27" x14ac:dyDescent="0.2">
      <c r="Z665" s="93"/>
      <c r="AA665" s="93"/>
    </row>
    <row r="666" spans="26:27" x14ac:dyDescent="0.2">
      <c r="Z666" s="93"/>
      <c r="AA666" s="93"/>
    </row>
    <row r="667" spans="26:27" x14ac:dyDescent="0.2">
      <c r="Z667" s="93"/>
      <c r="AA667" s="93"/>
    </row>
    <row r="668" spans="26:27" x14ac:dyDescent="0.2">
      <c r="Z668" s="93"/>
      <c r="AA668" s="93"/>
    </row>
    <row r="669" spans="26:27" x14ac:dyDescent="0.2">
      <c r="Z669" s="93"/>
      <c r="AA669" s="93"/>
    </row>
    <row r="670" spans="26:27" x14ac:dyDescent="0.2">
      <c r="Z670" s="93"/>
      <c r="AA670" s="93"/>
    </row>
    <row r="671" spans="26:27" x14ac:dyDescent="0.2">
      <c r="Z671" s="93"/>
      <c r="AA671" s="93"/>
    </row>
    <row r="672" spans="26:27" x14ac:dyDescent="0.2">
      <c r="Z672" s="93"/>
      <c r="AA672" s="93"/>
    </row>
    <row r="673" spans="26:27" x14ac:dyDescent="0.2">
      <c r="Z673" s="93"/>
      <c r="AA673" s="93"/>
    </row>
    <row r="674" spans="26:27" x14ac:dyDescent="0.2">
      <c r="Z674" s="93"/>
      <c r="AA674" s="93"/>
    </row>
    <row r="675" spans="26:27" x14ac:dyDescent="0.2">
      <c r="Z675" s="93"/>
      <c r="AA675" s="93"/>
    </row>
    <row r="676" spans="26:27" x14ac:dyDescent="0.2">
      <c r="Z676" s="93"/>
      <c r="AA676" s="93"/>
    </row>
    <row r="677" spans="26:27" x14ac:dyDescent="0.2">
      <c r="Z677" s="93"/>
      <c r="AA677" s="93"/>
    </row>
    <row r="678" spans="26:27" x14ac:dyDescent="0.2">
      <c r="Z678" s="93"/>
      <c r="AA678" s="93"/>
    </row>
    <row r="679" spans="26:27" x14ac:dyDescent="0.2">
      <c r="Z679" s="93"/>
      <c r="AA679" s="93"/>
    </row>
    <row r="680" spans="26:27" x14ac:dyDescent="0.2">
      <c r="Z680" s="93"/>
      <c r="AA680" s="93"/>
    </row>
    <row r="681" spans="26:27" x14ac:dyDescent="0.2">
      <c r="Z681" s="93"/>
      <c r="AA681" s="93"/>
    </row>
    <row r="682" spans="26:27" x14ac:dyDescent="0.2">
      <c r="Z682" s="93"/>
      <c r="AA682" s="93"/>
    </row>
    <row r="683" spans="26:27" x14ac:dyDescent="0.2">
      <c r="Z683" s="93"/>
      <c r="AA683" s="93"/>
    </row>
    <row r="684" spans="26:27" x14ac:dyDescent="0.2">
      <c r="Z684" s="93"/>
      <c r="AA684" s="93"/>
    </row>
    <row r="685" spans="26:27" x14ac:dyDescent="0.2">
      <c r="Z685" s="93"/>
      <c r="AA685" s="93"/>
    </row>
    <row r="686" spans="26:27" x14ac:dyDescent="0.2">
      <c r="Z686" s="93"/>
      <c r="AA686" s="93"/>
    </row>
    <row r="687" spans="26:27" x14ac:dyDescent="0.2">
      <c r="Z687" s="93"/>
      <c r="AA687" s="93"/>
    </row>
    <row r="688" spans="26:27" x14ac:dyDescent="0.2">
      <c r="Z688" s="93"/>
      <c r="AA688" s="93"/>
    </row>
    <row r="689" spans="26:27" x14ac:dyDescent="0.2">
      <c r="Z689" s="93"/>
      <c r="AA689" s="93"/>
    </row>
    <row r="690" spans="26:27" x14ac:dyDescent="0.2">
      <c r="Z690" s="93"/>
      <c r="AA690" s="93"/>
    </row>
    <row r="691" spans="26:27" x14ac:dyDescent="0.2">
      <c r="Z691" s="93"/>
      <c r="AA691" s="93"/>
    </row>
    <row r="692" spans="26:27" x14ac:dyDescent="0.2">
      <c r="Z692" s="93"/>
      <c r="AA692" s="93"/>
    </row>
    <row r="693" spans="26:27" x14ac:dyDescent="0.2">
      <c r="Z693" s="93"/>
      <c r="AA693" s="93"/>
    </row>
    <row r="694" spans="26:27" x14ac:dyDescent="0.2">
      <c r="Z694" s="93"/>
      <c r="AA694" s="93"/>
    </row>
    <row r="695" spans="26:27" x14ac:dyDescent="0.2">
      <c r="Z695" s="93"/>
      <c r="AA695" s="93"/>
    </row>
    <row r="696" spans="26:27" x14ac:dyDescent="0.2">
      <c r="Z696" s="93"/>
      <c r="AA696" s="93"/>
    </row>
    <row r="697" spans="26:27" x14ac:dyDescent="0.2">
      <c r="Z697" s="93"/>
      <c r="AA697" s="93"/>
    </row>
    <row r="698" spans="26:27" x14ac:dyDescent="0.2">
      <c r="Z698" s="93"/>
      <c r="AA698" s="93"/>
    </row>
    <row r="699" spans="26:27" x14ac:dyDescent="0.2">
      <c r="Z699" s="93"/>
      <c r="AA699" s="93"/>
    </row>
    <row r="700" spans="26:27" x14ac:dyDescent="0.2">
      <c r="Z700" s="93"/>
      <c r="AA700" s="93"/>
    </row>
    <row r="701" spans="26:27" x14ac:dyDescent="0.2">
      <c r="Z701" s="93"/>
      <c r="AA701" s="93"/>
    </row>
    <row r="702" spans="26:27" x14ac:dyDescent="0.2">
      <c r="Z702" s="93"/>
      <c r="AA702" s="93"/>
    </row>
    <row r="703" spans="26:27" x14ac:dyDescent="0.2">
      <c r="Z703" s="93"/>
      <c r="AA703" s="93"/>
    </row>
    <row r="704" spans="26:27" x14ac:dyDescent="0.2">
      <c r="Z704" s="93"/>
      <c r="AA704" s="93"/>
    </row>
    <row r="705" spans="26:27" x14ac:dyDescent="0.2">
      <c r="Z705" s="93"/>
      <c r="AA705" s="93"/>
    </row>
    <row r="706" spans="26:27" x14ac:dyDescent="0.2">
      <c r="Z706" s="93"/>
      <c r="AA706" s="93"/>
    </row>
    <row r="707" spans="26:27" x14ac:dyDescent="0.2">
      <c r="Z707" s="93"/>
      <c r="AA707" s="93"/>
    </row>
    <row r="708" spans="26:27" x14ac:dyDescent="0.2">
      <c r="Z708" s="93"/>
      <c r="AA708" s="93"/>
    </row>
    <row r="709" spans="26:27" x14ac:dyDescent="0.2">
      <c r="Z709" s="93"/>
      <c r="AA709" s="93"/>
    </row>
    <row r="710" spans="26:27" x14ac:dyDescent="0.2">
      <c r="Z710" s="93"/>
      <c r="AA710" s="93"/>
    </row>
    <row r="711" spans="26:27" x14ac:dyDescent="0.2">
      <c r="Z711" s="93"/>
      <c r="AA711" s="93"/>
    </row>
    <row r="712" spans="26:27" x14ac:dyDescent="0.2">
      <c r="Z712" s="93"/>
      <c r="AA712" s="93"/>
    </row>
    <row r="713" spans="26:27" x14ac:dyDescent="0.2">
      <c r="Z713" s="93"/>
      <c r="AA713" s="93"/>
    </row>
    <row r="714" spans="26:27" x14ac:dyDescent="0.2">
      <c r="Z714" s="93"/>
      <c r="AA714" s="93"/>
    </row>
    <row r="715" spans="26:27" x14ac:dyDescent="0.2">
      <c r="Z715" s="93"/>
      <c r="AA715" s="93"/>
    </row>
    <row r="716" spans="26:27" x14ac:dyDescent="0.2">
      <c r="Z716" s="93"/>
      <c r="AA716" s="93"/>
    </row>
    <row r="717" spans="26:27" x14ac:dyDescent="0.2">
      <c r="Z717" s="93"/>
      <c r="AA717" s="93"/>
    </row>
    <row r="718" spans="26:27" x14ac:dyDescent="0.2">
      <c r="Z718" s="93"/>
      <c r="AA718" s="93"/>
    </row>
    <row r="719" spans="26:27" x14ac:dyDescent="0.2">
      <c r="Z719" s="93"/>
      <c r="AA719" s="93"/>
    </row>
    <row r="720" spans="26:27" x14ac:dyDescent="0.2">
      <c r="Z720" s="93"/>
      <c r="AA720" s="93"/>
    </row>
    <row r="721" spans="26:27" x14ac:dyDescent="0.2">
      <c r="Z721" s="93"/>
      <c r="AA721" s="93"/>
    </row>
    <row r="722" spans="26:27" x14ac:dyDescent="0.2">
      <c r="Z722" s="93"/>
      <c r="AA722" s="93"/>
    </row>
    <row r="723" spans="26:27" x14ac:dyDescent="0.2">
      <c r="Z723" s="93"/>
      <c r="AA723" s="93"/>
    </row>
    <row r="724" spans="26:27" x14ac:dyDescent="0.2">
      <c r="Z724" s="93"/>
      <c r="AA724" s="93"/>
    </row>
    <row r="725" spans="26:27" x14ac:dyDescent="0.2">
      <c r="Z725" s="93"/>
      <c r="AA725" s="93"/>
    </row>
    <row r="726" spans="26:27" x14ac:dyDescent="0.2">
      <c r="Z726" s="93"/>
      <c r="AA726" s="93"/>
    </row>
    <row r="727" spans="26:27" x14ac:dyDescent="0.2">
      <c r="Z727" s="93"/>
      <c r="AA727" s="93"/>
    </row>
    <row r="728" spans="26:27" x14ac:dyDescent="0.2">
      <c r="Z728" s="93"/>
      <c r="AA728" s="93"/>
    </row>
    <row r="729" spans="26:27" x14ac:dyDescent="0.2">
      <c r="Z729" s="93"/>
      <c r="AA729" s="93"/>
    </row>
    <row r="730" spans="26:27" x14ac:dyDescent="0.2">
      <c r="Z730" s="93"/>
      <c r="AA730" s="93"/>
    </row>
    <row r="731" spans="26:27" x14ac:dyDescent="0.2">
      <c r="Z731" s="93"/>
      <c r="AA731" s="93"/>
    </row>
    <row r="732" spans="26:27" x14ac:dyDescent="0.2">
      <c r="Z732" s="93"/>
      <c r="AA732" s="93"/>
    </row>
    <row r="733" spans="26:27" x14ac:dyDescent="0.2">
      <c r="Z733" s="93"/>
      <c r="AA733" s="93"/>
    </row>
    <row r="734" spans="26:27" x14ac:dyDescent="0.2">
      <c r="Z734" s="93"/>
      <c r="AA734" s="93"/>
    </row>
    <row r="735" spans="26:27" x14ac:dyDescent="0.2">
      <c r="Z735" s="93"/>
      <c r="AA735" s="93"/>
    </row>
    <row r="736" spans="26:27" x14ac:dyDescent="0.2">
      <c r="Z736" s="93"/>
      <c r="AA736" s="93"/>
    </row>
    <row r="737" spans="26:27" x14ac:dyDescent="0.2">
      <c r="Z737" s="93"/>
      <c r="AA737" s="93"/>
    </row>
    <row r="738" spans="26:27" x14ac:dyDescent="0.2">
      <c r="Z738" s="93"/>
      <c r="AA738" s="93"/>
    </row>
    <row r="739" spans="26:27" x14ac:dyDescent="0.2">
      <c r="Z739" s="93"/>
      <c r="AA739" s="93"/>
    </row>
    <row r="740" spans="26:27" x14ac:dyDescent="0.2">
      <c r="Z740" s="93"/>
      <c r="AA740" s="93"/>
    </row>
    <row r="741" spans="26:27" x14ac:dyDescent="0.2">
      <c r="Z741" s="93"/>
      <c r="AA741" s="93"/>
    </row>
    <row r="742" spans="26:27" x14ac:dyDescent="0.2">
      <c r="Z742" s="93"/>
      <c r="AA742" s="93"/>
    </row>
    <row r="743" spans="26:27" x14ac:dyDescent="0.2">
      <c r="Z743" s="93"/>
      <c r="AA743" s="93"/>
    </row>
    <row r="744" spans="26:27" x14ac:dyDescent="0.2">
      <c r="Z744" s="93"/>
      <c r="AA744" s="93"/>
    </row>
    <row r="745" spans="26:27" x14ac:dyDescent="0.2">
      <c r="Z745" s="93"/>
      <c r="AA745" s="93"/>
    </row>
    <row r="746" spans="26:27" x14ac:dyDescent="0.2">
      <c r="Z746" s="93"/>
      <c r="AA746" s="93"/>
    </row>
    <row r="747" spans="26:27" x14ac:dyDescent="0.2">
      <c r="Z747" s="93"/>
      <c r="AA747" s="93"/>
    </row>
    <row r="748" spans="26:27" x14ac:dyDescent="0.2">
      <c r="Z748" s="93"/>
      <c r="AA748" s="93"/>
    </row>
    <row r="749" spans="26:27" x14ac:dyDescent="0.2">
      <c r="Z749" s="93"/>
      <c r="AA749" s="93"/>
    </row>
    <row r="750" spans="26:27" x14ac:dyDescent="0.2">
      <c r="Z750" s="93"/>
      <c r="AA750" s="93"/>
    </row>
    <row r="751" spans="26:27" x14ac:dyDescent="0.2">
      <c r="Z751" s="93"/>
      <c r="AA751" s="93"/>
    </row>
    <row r="752" spans="26:27" x14ac:dyDescent="0.2">
      <c r="Z752" s="93"/>
      <c r="AA752" s="93"/>
    </row>
    <row r="753" spans="26:27" x14ac:dyDescent="0.2">
      <c r="Z753" s="93"/>
      <c r="AA753" s="93"/>
    </row>
    <row r="754" spans="26:27" x14ac:dyDescent="0.2">
      <c r="Z754" s="93"/>
      <c r="AA754" s="93"/>
    </row>
    <row r="755" spans="26:27" x14ac:dyDescent="0.2">
      <c r="Z755" s="93"/>
      <c r="AA755" s="93"/>
    </row>
    <row r="756" spans="26:27" x14ac:dyDescent="0.2">
      <c r="Z756" s="93"/>
      <c r="AA756" s="93"/>
    </row>
    <row r="757" spans="26:27" x14ac:dyDescent="0.2">
      <c r="Z757" s="93"/>
      <c r="AA757" s="93"/>
    </row>
    <row r="758" spans="26:27" x14ac:dyDescent="0.2">
      <c r="Z758" s="93"/>
      <c r="AA758" s="93"/>
    </row>
    <row r="759" spans="26:27" x14ac:dyDescent="0.2">
      <c r="Z759" s="93"/>
      <c r="AA759" s="93"/>
    </row>
    <row r="760" spans="26:27" x14ac:dyDescent="0.2">
      <c r="Z760" s="93"/>
      <c r="AA760" s="93"/>
    </row>
    <row r="761" spans="26:27" x14ac:dyDescent="0.2">
      <c r="Z761" s="93"/>
      <c r="AA761" s="93"/>
    </row>
    <row r="762" spans="26:27" x14ac:dyDescent="0.2">
      <c r="Z762" s="93"/>
      <c r="AA762" s="93"/>
    </row>
    <row r="763" spans="26:27" x14ac:dyDescent="0.2">
      <c r="Z763" s="93"/>
      <c r="AA763" s="93"/>
    </row>
    <row r="764" spans="26:27" x14ac:dyDescent="0.2">
      <c r="Z764" s="93"/>
      <c r="AA764" s="93"/>
    </row>
    <row r="765" spans="26:27" x14ac:dyDescent="0.2">
      <c r="Z765" s="93"/>
      <c r="AA765" s="93"/>
    </row>
    <row r="766" spans="26:27" x14ac:dyDescent="0.2">
      <c r="Z766" s="93"/>
      <c r="AA766" s="93"/>
    </row>
    <row r="767" spans="26:27" x14ac:dyDescent="0.2">
      <c r="Z767" s="93"/>
      <c r="AA767" s="93"/>
    </row>
    <row r="768" spans="26:27" x14ac:dyDescent="0.2">
      <c r="Z768" s="93"/>
      <c r="AA768" s="93"/>
    </row>
    <row r="769" spans="26:27" x14ac:dyDescent="0.2">
      <c r="Z769" s="93"/>
      <c r="AA769" s="93"/>
    </row>
    <row r="770" spans="26:27" x14ac:dyDescent="0.2">
      <c r="Z770" s="93"/>
      <c r="AA770" s="93"/>
    </row>
    <row r="771" spans="26:27" x14ac:dyDescent="0.2">
      <c r="Z771" s="93"/>
      <c r="AA771" s="93"/>
    </row>
    <row r="772" spans="26:27" x14ac:dyDescent="0.2">
      <c r="Z772" s="93"/>
      <c r="AA772" s="93"/>
    </row>
    <row r="773" spans="26:27" x14ac:dyDescent="0.2">
      <c r="Z773" s="93"/>
      <c r="AA773" s="93"/>
    </row>
    <row r="774" spans="26:27" x14ac:dyDescent="0.2">
      <c r="Z774" s="93"/>
      <c r="AA774" s="93"/>
    </row>
    <row r="775" spans="26:27" x14ac:dyDescent="0.2">
      <c r="Z775" s="93"/>
      <c r="AA775" s="93"/>
    </row>
    <row r="776" spans="26:27" x14ac:dyDescent="0.2">
      <c r="Z776" s="93"/>
      <c r="AA776" s="93"/>
    </row>
    <row r="777" spans="26:27" x14ac:dyDescent="0.2">
      <c r="Z777" s="93"/>
      <c r="AA777" s="93"/>
    </row>
    <row r="778" spans="26:27" x14ac:dyDescent="0.2">
      <c r="Z778" s="93"/>
      <c r="AA778" s="93"/>
    </row>
    <row r="779" spans="26:27" x14ac:dyDescent="0.2">
      <c r="Z779" s="93"/>
      <c r="AA779" s="93"/>
    </row>
    <row r="780" spans="26:27" x14ac:dyDescent="0.2">
      <c r="Z780" s="93"/>
      <c r="AA780" s="93"/>
    </row>
    <row r="781" spans="26:27" x14ac:dyDescent="0.2">
      <c r="Z781" s="93"/>
      <c r="AA781" s="93"/>
    </row>
    <row r="782" spans="26:27" x14ac:dyDescent="0.2">
      <c r="Z782" s="93"/>
      <c r="AA782" s="93"/>
    </row>
    <row r="783" spans="26:27" x14ac:dyDescent="0.2">
      <c r="Z783" s="93"/>
      <c r="AA783" s="93"/>
    </row>
    <row r="784" spans="26:27" x14ac:dyDescent="0.2">
      <c r="Z784" s="93"/>
      <c r="AA784" s="93"/>
    </row>
    <row r="785" spans="26:27" x14ac:dyDescent="0.2">
      <c r="Z785" s="93"/>
      <c r="AA785" s="93"/>
    </row>
    <row r="786" spans="26:27" x14ac:dyDescent="0.2">
      <c r="Z786" s="93"/>
      <c r="AA786" s="93"/>
    </row>
    <row r="787" spans="26:27" x14ac:dyDescent="0.2">
      <c r="Z787" s="93"/>
      <c r="AA787" s="93"/>
    </row>
    <row r="788" spans="26:27" x14ac:dyDescent="0.2">
      <c r="Z788" s="93"/>
      <c r="AA788" s="93"/>
    </row>
    <row r="789" spans="26:27" x14ac:dyDescent="0.2">
      <c r="Z789" s="93"/>
      <c r="AA789" s="93"/>
    </row>
    <row r="790" spans="26:27" x14ac:dyDescent="0.2">
      <c r="Z790" s="93"/>
      <c r="AA790" s="93"/>
    </row>
    <row r="791" spans="26:27" x14ac:dyDescent="0.2">
      <c r="Z791" s="93"/>
      <c r="AA791" s="93"/>
    </row>
    <row r="792" spans="26:27" x14ac:dyDescent="0.2">
      <c r="Z792" s="93"/>
      <c r="AA792" s="93"/>
    </row>
    <row r="793" spans="26:27" x14ac:dyDescent="0.2">
      <c r="Z793" s="93"/>
      <c r="AA793" s="93"/>
    </row>
    <row r="794" spans="26:27" x14ac:dyDescent="0.2">
      <c r="Z794" s="93"/>
      <c r="AA794" s="93"/>
    </row>
    <row r="795" spans="26:27" x14ac:dyDescent="0.2">
      <c r="Z795" s="93"/>
      <c r="AA795" s="93"/>
    </row>
    <row r="796" spans="26:27" x14ac:dyDescent="0.2">
      <c r="Z796" s="93"/>
      <c r="AA796" s="93"/>
    </row>
    <row r="797" spans="26:27" x14ac:dyDescent="0.2">
      <c r="Z797" s="93"/>
      <c r="AA797" s="93"/>
    </row>
    <row r="798" spans="26:27" x14ac:dyDescent="0.2">
      <c r="Z798" s="93"/>
      <c r="AA798" s="93"/>
    </row>
    <row r="799" spans="26:27" x14ac:dyDescent="0.2">
      <c r="Z799" s="93"/>
      <c r="AA799" s="93"/>
    </row>
    <row r="800" spans="26:27" x14ac:dyDescent="0.2">
      <c r="Z800" s="93"/>
      <c r="AA800" s="93"/>
    </row>
    <row r="801" spans="26:27" x14ac:dyDescent="0.2">
      <c r="Z801" s="93"/>
      <c r="AA801" s="93"/>
    </row>
    <row r="802" spans="26:27" x14ac:dyDescent="0.2">
      <c r="Z802" s="93"/>
      <c r="AA802" s="93"/>
    </row>
    <row r="803" spans="26:27" x14ac:dyDescent="0.2">
      <c r="Z803" s="93"/>
      <c r="AA803" s="93"/>
    </row>
    <row r="804" spans="26:27" x14ac:dyDescent="0.2">
      <c r="Z804" s="93"/>
      <c r="AA804" s="93"/>
    </row>
    <row r="805" spans="26:27" x14ac:dyDescent="0.2">
      <c r="Z805" s="93"/>
      <c r="AA805" s="93"/>
    </row>
    <row r="806" spans="26:27" x14ac:dyDescent="0.2">
      <c r="Z806" s="93"/>
      <c r="AA806" s="93"/>
    </row>
    <row r="807" spans="26:27" x14ac:dyDescent="0.2">
      <c r="Z807" s="93"/>
      <c r="AA807" s="93"/>
    </row>
    <row r="808" spans="26:27" x14ac:dyDescent="0.2">
      <c r="Z808" s="93"/>
      <c r="AA808" s="93"/>
    </row>
    <row r="809" spans="26:27" x14ac:dyDescent="0.2">
      <c r="Z809" s="93"/>
      <c r="AA809" s="93"/>
    </row>
    <row r="810" spans="26:27" x14ac:dyDescent="0.2">
      <c r="Z810" s="93"/>
      <c r="AA810" s="93"/>
    </row>
    <row r="811" spans="26:27" x14ac:dyDescent="0.2">
      <c r="Z811" s="93"/>
      <c r="AA811" s="93"/>
    </row>
    <row r="812" spans="26:27" x14ac:dyDescent="0.2">
      <c r="Z812" s="93"/>
      <c r="AA812" s="93"/>
    </row>
    <row r="813" spans="26:27" x14ac:dyDescent="0.2">
      <c r="Z813" s="93"/>
      <c r="AA813" s="93"/>
    </row>
    <row r="814" spans="26:27" x14ac:dyDescent="0.2">
      <c r="Z814" s="93"/>
      <c r="AA814" s="93"/>
    </row>
    <row r="815" spans="26:27" x14ac:dyDescent="0.2">
      <c r="Z815" s="93"/>
      <c r="AA815" s="93"/>
    </row>
    <row r="816" spans="26:27" x14ac:dyDescent="0.2">
      <c r="Z816" s="93"/>
      <c r="AA816" s="93"/>
    </row>
    <row r="817" spans="26:27" x14ac:dyDescent="0.2">
      <c r="Z817" s="93"/>
      <c r="AA817" s="93"/>
    </row>
    <row r="818" spans="26:27" x14ac:dyDescent="0.2">
      <c r="Z818" s="93"/>
      <c r="AA818" s="93"/>
    </row>
    <row r="819" spans="26:27" x14ac:dyDescent="0.2">
      <c r="Z819" s="93"/>
      <c r="AA819" s="93"/>
    </row>
    <row r="820" spans="26:27" x14ac:dyDescent="0.2">
      <c r="Z820" s="93"/>
      <c r="AA820" s="93"/>
    </row>
    <row r="821" spans="26:27" x14ac:dyDescent="0.2">
      <c r="Z821" s="93"/>
      <c r="AA821" s="93"/>
    </row>
    <row r="822" spans="26:27" x14ac:dyDescent="0.2">
      <c r="Z822" s="93"/>
      <c r="AA822" s="93"/>
    </row>
    <row r="823" spans="26:27" x14ac:dyDescent="0.2">
      <c r="Z823" s="93"/>
      <c r="AA823" s="93"/>
    </row>
    <row r="824" spans="26:27" x14ac:dyDescent="0.2">
      <c r="Z824" s="93"/>
      <c r="AA824" s="93"/>
    </row>
    <row r="825" spans="26:27" x14ac:dyDescent="0.2">
      <c r="Z825" s="93"/>
      <c r="AA825" s="93"/>
    </row>
    <row r="826" spans="26:27" x14ac:dyDescent="0.2">
      <c r="Z826" s="93"/>
      <c r="AA826" s="93"/>
    </row>
    <row r="827" spans="26:27" x14ac:dyDescent="0.2">
      <c r="Z827" s="93"/>
      <c r="AA827" s="93"/>
    </row>
    <row r="828" spans="26:27" x14ac:dyDescent="0.2">
      <c r="Z828" s="93"/>
      <c r="AA828" s="93"/>
    </row>
    <row r="829" spans="26:27" x14ac:dyDescent="0.2">
      <c r="Z829" s="93"/>
      <c r="AA829" s="93"/>
    </row>
    <row r="830" spans="26:27" x14ac:dyDescent="0.2">
      <c r="Z830" s="93"/>
      <c r="AA830" s="93"/>
    </row>
    <row r="831" spans="26:27" x14ac:dyDescent="0.2">
      <c r="Z831" s="93"/>
      <c r="AA831" s="93"/>
    </row>
    <row r="832" spans="26:27" x14ac:dyDescent="0.2">
      <c r="Z832" s="93"/>
      <c r="AA832" s="93"/>
    </row>
    <row r="833" spans="26:27" x14ac:dyDescent="0.2">
      <c r="Z833" s="93"/>
      <c r="AA833" s="93"/>
    </row>
    <row r="834" spans="26:27" x14ac:dyDescent="0.2">
      <c r="Z834" s="93"/>
      <c r="AA834" s="93"/>
    </row>
    <row r="835" spans="26:27" x14ac:dyDescent="0.2">
      <c r="Z835" s="93"/>
      <c r="AA835" s="93"/>
    </row>
    <row r="836" spans="26:27" x14ac:dyDescent="0.2">
      <c r="Z836" s="93"/>
      <c r="AA836" s="93"/>
    </row>
    <row r="837" spans="26:27" x14ac:dyDescent="0.2">
      <c r="Z837" s="93"/>
      <c r="AA837" s="93"/>
    </row>
    <row r="838" spans="26:27" x14ac:dyDescent="0.2">
      <c r="Z838" s="93"/>
      <c r="AA838" s="93"/>
    </row>
    <row r="839" spans="26:27" x14ac:dyDescent="0.2">
      <c r="Z839" s="93"/>
      <c r="AA839" s="93"/>
    </row>
    <row r="840" spans="26:27" x14ac:dyDescent="0.2">
      <c r="Z840" s="93"/>
      <c r="AA840" s="93"/>
    </row>
    <row r="841" spans="26:27" x14ac:dyDescent="0.2">
      <c r="Z841" s="93"/>
      <c r="AA841" s="93"/>
    </row>
    <row r="842" spans="26:27" x14ac:dyDescent="0.2">
      <c r="Z842" s="93"/>
      <c r="AA842" s="93"/>
    </row>
    <row r="843" spans="26:27" x14ac:dyDescent="0.2">
      <c r="Z843" s="93"/>
      <c r="AA843" s="93"/>
    </row>
    <row r="844" spans="26:27" x14ac:dyDescent="0.2">
      <c r="Z844" s="93"/>
      <c r="AA844" s="93"/>
    </row>
    <row r="845" spans="26:27" x14ac:dyDescent="0.2">
      <c r="Z845" s="93"/>
      <c r="AA845" s="93"/>
    </row>
    <row r="846" spans="26:27" x14ac:dyDescent="0.2">
      <c r="Z846" s="93"/>
      <c r="AA846" s="93"/>
    </row>
    <row r="847" spans="26:27" x14ac:dyDescent="0.2">
      <c r="Z847" s="93"/>
      <c r="AA847" s="93"/>
    </row>
    <row r="848" spans="26:27" x14ac:dyDescent="0.2">
      <c r="Z848" s="93"/>
      <c r="AA848" s="93"/>
    </row>
    <row r="849" spans="26:27" x14ac:dyDescent="0.2">
      <c r="Z849" s="93"/>
      <c r="AA849" s="93"/>
    </row>
    <row r="850" spans="26:27" x14ac:dyDescent="0.2">
      <c r="Z850" s="93"/>
      <c r="AA850" s="93"/>
    </row>
    <row r="851" spans="26:27" x14ac:dyDescent="0.2">
      <c r="Z851" s="93"/>
      <c r="AA851" s="93"/>
    </row>
    <row r="852" spans="26:27" x14ac:dyDescent="0.2">
      <c r="Z852" s="93"/>
      <c r="AA852" s="93"/>
    </row>
    <row r="853" spans="26:27" x14ac:dyDescent="0.2">
      <c r="Z853" s="93"/>
      <c r="AA853" s="93"/>
    </row>
    <row r="854" spans="26:27" x14ac:dyDescent="0.2">
      <c r="Z854" s="93"/>
      <c r="AA854" s="93"/>
    </row>
    <row r="855" spans="26:27" x14ac:dyDescent="0.2">
      <c r="Z855" s="93"/>
      <c r="AA855" s="93"/>
    </row>
    <row r="856" spans="26:27" x14ac:dyDescent="0.2">
      <c r="Z856" s="93"/>
      <c r="AA856" s="93"/>
    </row>
    <row r="857" spans="26:27" x14ac:dyDescent="0.2">
      <c r="Z857" s="93"/>
      <c r="AA857" s="93"/>
    </row>
    <row r="858" spans="26:27" x14ac:dyDescent="0.2">
      <c r="Z858" s="93"/>
      <c r="AA858" s="93"/>
    </row>
    <row r="859" spans="26:27" x14ac:dyDescent="0.2">
      <c r="Z859" s="93"/>
      <c r="AA859" s="93"/>
    </row>
    <row r="860" spans="26:27" x14ac:dyDescent="0.2">
      <c r="Z860" s="93"/>
      <c r="AA860" s="93"/>
    </row>
    <row r="861" spans="26:27" x14ac:dyDescent="0.2">
      <c r="Z861" s="93"/>
      <c r="AA861" s="93"/>
    </row>
    <row r="862" spans="26:27" x14ac:dyDescent="0.2">
      <c r="Z862" s="93"/>
      <c r="AA862" s="93"/>
    </row>
    <row r="863" spans="26:27" x14ac:dyDescent="0.2">
      <c r="Z863" s="93"/>
      <c r="AA863" s="93"/>
    </row>
    <row r="864" spans="26:27" x14ac:dyDescent="0.2">
      <c r="Z864" s="93"/>
      <c r="AA864" s="93"/>
    </row>
    <row r="865" spans="26:27" x14ac:dyDescent="0.2">
      <c r="Z865" s="93"/>
      <c r="AA865" s="93"/>
    </row>
    <row r="866" spans="26:27" x14ac:dyDescent="0.2">
      <c r="Z866" s="93"/>
      <c r="AA866" s="93"/>
    </row>
    <row r="867" spans="26:27" x14ac:dyDescent="0.2">
      <c r="Z867" s="93"/>
      <c r="AA867" s="93"/>
    </row>
    <row r="868" spans="26:27" x14ac:dyDescent="0.2">
      <c r="Z868" s="93"/>
      <c r="AA868" s="93"/>
    </row>
    <row r="869" spans="26:27" x14ac:dyDescent="0.2">
      <c r="Z869" s="93"/>
      <c r="AA869" s="93"/>
    </row>
    <row r="870" spans="26:27" x14ac:dyDescent="0.2">
      <c r="Z870" s="93"/>
      <c r="AA870" s="93"/>
    </row>
    <row r="871" spans="26:27" x14ac:dyDescent="0.2">
      <c r="Z871" s="93"/>
      <c r="AA871" s="93"/>
    </row>
    <row r="872" spans="26:27" x14ac:dyDescent="0.2">
      <c r="Z872" s="93"/>
      <c r="AA872" s="93"/>
    </row>
    <row r="873" spans="26:27" x14ac:dyDescent="0.2">
      <c r="Z873" s="93"/>
      <c r="AA873" s="93"/>
    </row>
    <row r="874" spans="26:27" x14ac:dyDescent="0.2">
      <c r="Z874" s="93"/>
      <c r="AA874" s="93"/>
    </row>
    <row r="875" spans="26:27" x14ac:dyDescent="0.2">
      <c r="Z875" s="93"/>
      <c r="AA875" s="93"/>
    </row>
    <row r="876" spans="26:27" x14ac:dyDescent="0.2">
      <c r="Z876" s="93"/>
      <c r="AA876" s="93"/>
    </row>
    <row r="877" spans="26:27" x14ac:dyDescent="0.2">
      <c r="Z877" s="93"/>
      <c r="AA877" s="93"/>
    </row>
    <row r="878" spans="26:27" x14ac:dyDescent="0.2">
      <c r="Z878" s="93"/>
      <c r="AA878" s="93"/>
    </row>
    <row r="879" spans="26:27" x14ac:dyDescent="0.2">
      <c r="Z879" s="93"/>
      <c r="AA879" s="93"/>
    </row>
    <row r="880" spans="26:27" x14ac:dyDescent="0.2">
      <c r="Z880" s="93"/>
      <c r="AA880" s="93"/>
    </row>
    <row r="881" spans="26:27" x14ac:dyDescent="0.2">
      <c r="Z881" s="93"/>
      <c r="AA881" s="93"/>
    </row>
    <row r="882" spans="26:27" x14ac:dyDescent="0.2">
      <c r="Z882" s="93"/>
      <c r="AA882" s="93"/>
    </row>
    <row r="883" spans="26:27" x14ac:dyDescent="0.2">
      <c r="Z883" s="93"/>
      <c r="AA883" s="93"/>
    </row>
    <row r="884" spans="26:27" x14ac:dyDescent="0.2">
      <c r="Z884" s="93"/>
      <c r="AA884" s="93"/>
    </row>
    <row r="885" spans="26:27" x14ac:dyDescent="0.2">
      <c r="Z885" s="93"/>
      <c r="AA885" s="93"/>
    </row>
    <row r="886" spans="26:27" x14ac:dyDescent="0.2">
      <c r="Z886" s="93"/>
      <c r="AA886" s="93"/>
    </row>
    <row r="887" spans="26:27" x14ac:dyDescent="0.2">
      <c r="Z887" s="93"/>
      <c r="AA887" s="93"/>
    </row>
    <row r="888" spans="26:27" x14ac:dyDescent="0.2">
      <c r="Z888" s="93"/>
      <c r="AA888" s="93"/>
    </row>
    <row r="889" spans="26:27" x14ac:dyDescent="0.2">
      <c r="Z889" s="93"/>
      <c r="AA889" s="93"/>
    </row>
    <row r="890" spans="26:27" x14ac:dyDescent="0.2">
      <c r="Z890" s="93"/>
      <c r="AA890" s="93"/>
    </row>
    <row r="891" spans="26:27" x14ac:dyDescent="0.2">
      <c r="Z891" s="93"/>
      <c r="AA891" s="93"/>
    </row>
    <row r="892" spans="26:27" x14ac:dyDescent="0.2">
      <c r="Z892" s="93"/>
      <c r="AA892" s="93"/>
    </row>
    <row r="893" spans="26:27" x14ac:dyDescent="0.2">
      <c r="Z893" s="93"/>
      <c r="AA893" s="93"/>
    </row>
    <row r="894" spans="26:27" x14ac:dyDescent="0.2">
      <c r="Z894" s="93"/>
      <c r="AA894" s="93"/>
    </row>
    <row r="895" spans="26:27" x14ac:dyDescent="0.2">
      <c r="Z895" s="93"/>
      <c r="AA895" s="93"/>
    </row>
    <row r="896" spans="26:27" x14ac:dyDescent="0.2">
      <c r="Z896" s="93"/>
      <c r="AA896" s="93"/>
    </row>
    <row r="897" spans="26:27" x14ac:dyDescent="0.2">
      <c r="Z897" s="93"/>
      <c r="AA897" s="93"/>
    </row>
    <row r="898" spans="26:27" x14ac:dyDescent="0.2">
      <c r="Z898" s="93"/>
      <c r="AA898" s="93"/>
    </row>
    <row r="899" spans="26:27" x14ac:dyDescent="0.2">
      <c r="Z899" s="93"/>
      <c r="AA899" s="93"/>
    </row>
    <row r="900" spans="26:27" x14ac:dyDescent="0.2">
      <c r="Z900" s="93"/>
      <c r="AA900" s="93"/>
    </row>
    <row r="901" spans="26:27" x14ac:dyDescent="0.2">
      <c r="Z901" s="93"/>
      <c r="AA901" s="93"/>
    </row>
    <row r="902" spans="26:27" x14ac:dyDescent="0.2">
      <c r="Z902" s="93"/>
      <c r="AA902" s="93"/>
    </row>
    <row r="903" spans="26:27" x14ac:dyDescent="0.2">
      <c r="Z903" s="93"/>
      <c r="AA903" s="93"/>
    </row>
    <row r="904" spans="26:27" x14ac:dyDescent="0.2">
      <c r="Z904" s="93"/>
      <c r="AA904" s="93"/>
    </row>
    <row r="905" spans="26:27" x14ac:dyDescent="0.2">
      <c r="Z905" s="93"/>
      <c r="AA905" s="93"/>
    </row>
    <row r="906" spans="26:27" x14ac:dyDescent="0.2">
      <c r="Z906" s="93"/>
      <c r="AA906" s="93"/>
    </row>
    <row r="907" spans="26:27" x14ac:dyDescent="0.2">
      <c r="Z907" s="93"/>
      <c r="AA907" s="93"/>
    </row>
    <row r="908" spans="26:27" x14ac:dyDescent="0.2">
      <c r="Z908" s="93"/>
      <c r="AA908" s="93"/>
    </row>
    <row r="909" spans="26:27" x14ac:dyDescent="0.2">
      <c r="Z909" s="93"/>
      <c r="AA909" s="93"/>
    </row>
    <row r="910" spans="26:27" x14ac:dyDescent="0.2">
      <c r="Z910" s="93"/>
      <c r="AA910" s="93"/>
    </row>
    <row r="911" spans="26:27" x14ac:dyDescent="0.2">
      <c r="Z911" s="93"/>
      <c r="AA911" s="93"/>
    </row>
    <row r="912" spans="26:27" x14ac:dyDescent="0.2">
      <c r="Z912" s="93"/>
      <c r="AA912" s="93"/>
    </row>
    <row r="913" spans="26:27" x14ac:dyDescent="0.2">
      <c r="Z913" s="93"/>
      <c r="AA913" s="93"/>
    </row>
    <row r="914" spans="26:27" x14ac:dyDescent="0.2">
      <c r="Z914" s="93"/>
      <c r="AA914" s="93"/>
    </row>
    <row r="915" spans="26:27" x14ac:dyDescent="0.2">
      <c r="Z915" s="93"/>
      <c r="AA915" s="93"/>
    </row>
    <row r="916" spans="26:27" x14ac:dyDescent="0.2">
      <c r="Z916" s="93"/>
      <c r="AA916" s="93"/>
    </row>
    <row r="917" spans="26:27" x14ac:dyDescent="0.2">
      <c r="Z917" s="93"/>
      <c r="AA917" s="93"/>
    </row>
    <row r="918" spans="26:27" x14ac:dyDescent="0.2">
      <c r="Z918" s="93"/>
      <c r="AA918" s="93"/>
    </row>
    <row r="919" spans="26:27" x14ac:dyDescent="0.2">
      <c r="Z919" s="93"/>
      <c r="AA919" s="93"/>
    </row>
    <row r="920" spans="26:27" x14ac:dyDescent="0.2">
      <c r="Z920" s="93"/>
      <c r="AA920" s="93"/>
    </row>
    <row r="921" spans="26:27" x14ac:dyDescent="0.2">
      <c r="Z921" s="93"/>
      <c r="AA921" s="93"/>
    </row>
    <row r="922" spans="26:27" x14ac:dyDescent="0.2">
      <c r="Z922" s="93"/>
      <c r="AA922" s="93"/>
    </row>
    <row r="923" spans="26:27" x14ac:dyDescent="0.2">
      <c r="Z923" s="93"/>
      <c r="AA923" s="93"/>
    </row>
    <row r="924" spans="26:27" x14ac:dyDescent="0.2">
      <c r="Z924" s="93"/>
      <c r="AA924" s="93"/>
    </row>
    <row r="925" spans="26:27" x14ac:dyDescent="0.2">
      <c r="Z925" s="93"/>
      <c r="AA925" s="93"/>
    </row>
    <row r="926" spans="26:27" x14ac:dyDescent="0.2">
      <c r="Z926" s="93"/>
      <c r="AA926" s="93"/>
    </row>
    <row r="927" spans="26:27" x14ac:dyDescent="0.2">
      <c r="Z927" s="93"/>
      <c r="AA927" s="93"/>
    </row>
    <row r="928" spans="26:27" x14ac:dyDescent="0.2">
      <c r="Z928" s="93"/>
      <c r="AA928" s="93"/>
    </row>
    <row r="929" spans="26:27" x14ac:dyDescent="0.2">
      <c r="Z929" s="93"/>
      <c r="AA929" s="93"/>
    </row>
    <row r="930" spans="26:27" x14ac:dyDescent="0.2">
      <c r="Z930" s="93"/>
      <c r="AA930" s="93"/>
    </row>
    <row r="931" spans="26:27" x14ac:dyDescent="0.2">
      <c r="Z931" s="93"/>
      <c r="AA931" s="93"/>
    </row>
    <row r="932" spans="26:27" x14ac:dyDescent="0.2">
      <c r="Z932" s="93"/>
      <c r="AA932" s="93"/>
    </row>
    <row r="933" spans="26:27" x14ac:dyDescent="0.2">
      <c r="Z933" s="93"/>
      <c r="AA933" s="93"/>
    </row>
    <row r="934" spans="26:27" x14ac:dyDescent="0.2">
      <c r="Z934" s="93"/>
      <c r="AA934" s="93"/>
    </row>
    <row r="935" spans="26:27" x14ac:dyDescent="0.2">
      <c r="Z935" s="93"/>
      <c r="AA935" s="93"/>
    </row>
    <row r="936" spans="26:27" x14ac:dyDescent="0.2">
      <c r="Z936" s="93"/>
      <c r="AA936" s="93"/>
    </row>
    <row r="937" spans="26:27" x14ac:dyDescent="0.2">
      <c r="Z937" s="93"/>
      <c r="AA937" s="93"/>
    </row>
    <row r="938" spans="26:27" x14ac:dyDescent="0.2">
      <c r="Z938" s="93"/>
      <c r="AA938" s="93"/>
    </row>
    <row r="939" spans="26:27" x14ac:dyDescent="0.2">
      <c r="Z939" s="93"/>
      <c r="AA939" s="93"/>
    </row>
    <row r="940" spans="26:27" x14ac:dyDescent="0.2">
      <c r="Z940" s="93"/>
      <c r="AA940" s="93"/>
    </row>
    <row r="941" spans="26:27" x14ac:dyDescent="0.2">
      <c r="Z941" s="93"/>
      <c r="AA941" s="93"/>
    </row>
    <row r="942" spans="26:27" x14ac:dyDescent="0.2">
      <c r="Z942" s="93"/>
      <c r="AA942" s="93"/>
    </row>
    <row r="943" spans="26:27" x14ac:dyDescent="0.2">
      <c r="Z943" s="93"/>
      <c r="AA943" s="93"/>
    </row>
    <row r="944" spans="26:27" x14ac:dyDescent="0.2">
      <c r="Z944" s="93"/>
      <c r="AA944" s="93"/>
    </row>
    <row r="945" spans="26:27" x14ac:dyDescent="0.2">
      <c r="Z945" s="93"/>
      <c r="AA945" s="93"/>
    </row>
    <row r="946" spans="26:27" x14ac:dyDescent="0.2">
      <c r="Z946" s="93"/>
      <c r="AA946" s="93"/>
    </row>
    <row r="947" spans="26:27" x14ac:dyDescent="0.2">
      <c r="Z947" s="93"/>
      <c r="AA947" s="93"/>
    </row>
    <row r="948" spans="26:27" x14ac:dyDescent="0.2">
      <c r="Z948" s="93"/>
      <c r="AA948" s="93"/>
    </row>
    <row r="949" spans="26:27" x14ac:dyDescent="0.2">
      <c r="Z949" s="93"/>
      <c r="AA949" s="93"/>
    </row>
    <row r="950" spans="26:27" x14ac:dyDescent="0.2">
      <c r="Z950" s="93"/>
      <c r="AA950" s="93"/>
    </row>
    <row r="951" spans="26:27" x14ac:dyDescent="0.2">
      <c r="Z951" s="93"/>
      <c r="AA951" s="93"/>
    </row>
    <row r="952" spans="26:27" x14ac:dyDescent="0.2">
      <c r="Z952" s="93"/>
      <c r="AA952" s="93"/>
    </row>
    <row r="953" spans="26:27" x14ac:dyDescent="0.2">
      <c r="Z953" s="93"/>
      <c r="AA953" s="93"/>
    </row>
    <row r="954" spans="26:27" x14ac:dyDescent="0.2">
      <c r="Z954" s="93"/>
      <c r="AA954" s="93"/>
    </row>
    <row r="955" spans="26:27" x14ac:dyDescent="0.2">
      <c r="Z955" s="93"/>
      <c r="AA955" s="93"/>
    </row>
    <row r="956" spans="26:27" x14ac:dyDescent="0.2">
      <c r="Z956" s="93"/>
      <c r="AA956" s="93"/>
    </row>
    <row r="957" spans="26:27" x14ac:dyDescent="0.2">
      <c r="Z957" s="93"/>
      <c r="AA957" s="93"/>
    </row>
    <row r="958" spans="26:27" x14ac:dyDescent="0.2">
      <c r="Z958" s="93"/>
      <c r="AA958" s="93"/>
    </row>
    <row r="959" spans="26:27" x14ac:dyDescent="0.2">
      <c r="Z959" s="93"/>
      <c r="AA959" s="93"/>
    </row>
    <row r="960" spans="26:27" x14ac:dyDescent="0.2">
      <c r="Z960" s="93"/>
      <c r="AA960" s="93"/>
    </row>
    <row r="961" spans="26:27" x14ac:dyDescent="0.2">
      <c r="Z961" s="93"/>
      <c r="AA961" s="93"/>
    </row>
    <row r="962" spans="26:27" x14ac:dyDescent="0.2">
      <c r="Z962" s="93"/>
      <c r="AA962" s="93"/>
    </row>
    <row r="963" spans="26:27" x14ac:dyDescent="0.2">
      <c r="Z963" s="93"/>
      <c r="AA963" s="93"/>
    </row>
    <row r="964" spans="26:27" x14ac:dyDescent="0.2">
      <c r="Z964" s="93"/>
      <c r="AA964" s="93"/>
    </row>
    <row r="965" spans="26:27" x14ac:dyDescent="0.2">
      <c r="Z965" s="93"/>
      <c r="AA965" s="93"/>
    </row>
    <row r="966" spans="26:27" x14ac:dyDescent="0.2">
      <c r="Z966" s="93"/>
      <c r="AA966" s="93"/>
    </row>
    <row r="967" spans="26:27" x14ac:dyDescent="0.2">
      <c r="Z967" s="93"/>
      <c r="AA967" s="93"/>
    </row>
    <row r="968" spans="26:27" x14ac:dyDescent="0.2">
      <c r="Z968" s="93"/>
      <c r="AA968" s="93"/>
    </row>
    <row r="969" spans="26:27" x14ac:dyDescent="0.2">
      <c r="Z969" s="93"/>
      <c r="AA969" s="93"/>
    </row>
    <row r="970" spans="26:27" x14ac:dyDescent="0.2">
      <c r="Z970" s="93"/>
      <c r="AA970" s="93"/>
    </row>
    <row r="971" spans="26:27" x14ac:dyDescent="0.2">
      <c r="Z971" s="93"/>
      <c r="AA971" s="93"/>
    </row>
    <row r="972" spans="26:27" x14ac:dyDescent="0.2">
      <c r="Z972" s="93"/>
      <c r="AA972" s="93"/>
    </row>
    <row r="973" spans="26:27" x14ac:dyDescent="0.2">
      <c r="Z973" s="93"/>
      <c r="AA973" s="93"/>
    </row>
    <row r="974" spans="26:27" x14ac:dyDescent="0.2">
      <c r="Z974" s="93"/>
      <c r="AA974" s="93"/>
    </row>
    <row r="975" spans="26:27" x14ac:dyDescent="0.2">
      <c r="Z975" s="93"/>
      <c r="AA975" s="93"/>
    </row>
    <row r="976" spans="26:27" x14ac:dyDescent="0.2">
      <c r="Z976" s="93"/>
      <c r="AA976" s="93"/>
    </row>
    <row r="977" spans="26:27" x14ac:dyDescent="0.2">
      <c r="Z977" s="93"/>
      <c r="AA977" s="93"/>
    </row>
    <row r="978" spans="26:27" x14ac:dyDescent="0.2">
      <c r="Z978" s="93"/>
      <c r="AA978" s="93"/>
    </row>
    <row r="979" spans="26:27" x14ac:dyDescent="0.2">
      <c r="Z979" s="93"/>
      <c r="AA979" s="93"/>
    </row>
    <row r="980" spans="26:27" x14ac:dyDescent="0.2">
      <c r="Z980" s="93"/>
      <c r="AA980" s="93"/>
    </row>
    <row r="981" spans="26:27" x14ac:dyDescent="0.2">
      <c r="Z981" s="93"/>
      <c r="AA981" s="93"/>
    </row>
    <row r="982" spans="26:27" x14ac:dyDescent="0.2">
      <c r="Z982" s="93"/>
      <c r="AA982" s="93"/>
    </row>
    <row r="983" spans="26:27" x14ac:dyDescent="0.2">
      <c r="Z983" s="93"/>
      <c r="AA983" s="93"/>
    </row>
    <row r="984" spans="26:27" x14ac:dyDescent="0.2">
      <c r="Z984" s="93"/>
      <c r="AA984" s="93"/>
    </row>
    <row r="985" spans="26:27" x14ac:dyDescent="0.2">
      <c r="Z985" s="93"/>
      <c r="AA985" s="93"/>
    </row>
    <row r="986" spans="26:27" x14ac:dyDescent="0.2">
      <c r="Z986" s="93"/>
      <c r="AA986" s="93"/>
    </row>
    <row r="987" spans="26:27" x14ac:dyDescent="0.2">
      <c r="Z987" s="93"/>
      <c r="AA987" s="93"/>
    </row>
    <row r="988" spans="26:27" x14ac:dyDescent="0.2">
      <c r="Z988" s="93"/>
      <c r="AA988" s="93"/>
    </row>
    <row r="989" spans="26:27" x14ac:dyDescent="0.2">
      <c r="Z989" s="93"/>
      <c r="AA989" s="93"/>
    </row>
    <row r="990" spans="26:27" x14ac:dyDescent="0.2">
      <c r="Z990" s="93"/>
      <c r="AA990" s="93"/>
    </row>
    <row r="991" spans="26:27" x14ac:dyDescent="0.2">
      <c r="Z991" s="93"/>
      <c r="AA991" s="93"/>
    </row>
    <row r="992" spans="26:27" x14ac:dyDescent="0.2">
      <c r="Z992" s="93"/>
      <c r="AA992" s="93"/>
    </row>
    <row r="993" spans="26:27" x14ac:dyDescent="0.2">
      <c r="Z993" s="93"/>
      <c r="AA993" s="93"/>
    </row>
    <row r="994" spans="26:27" x14ac:dyDescent="0.2">
      <c r="Z994" s="93"/>
      <c r="AA994" s="93"/>
    </row>
    <row r="995" spans="26:27" x14ac:dyDescent="0.2">
      <c r="Z995" s="93"/>
      <c r="AA995" s="93"/>
    </row>
    <row r="996" spans="26:27" x14ac:dyDescent="0.2">
      <c r="Z996" s="93"/>
      <c r="AA996" s="93"/>
    </row>
    <row r="997" spans="26:27" x14ac:dyDescent="0.2">
      <c r="Z997" s="93"/>
      <c r="AA997" s="93"/>
    </row>
    <row r="998" spans="26:27" x14ac:dyDescent="0.2">
      <c r="Z998" s="93"/>
      <c r="AA998" s="93"/>
    </row>
    <row r="999" spans="26:27" x14ac:dyDescent="0.2">
      <c r="Z999" s="93"/>
      <c r="AA999" s="93"/>
    </row>
    <row r="1000" spans="26:27" x14ac:dyDescent="0.2">
      <c r="Z1000" s="93"/>
      <c r="AA1000" s="93"/>
    </row>
    <row r="1001" spans="26:27" x14ac:dyDescent="0.2">
      <c r="Z1001" s="93"/>
      <c r="AA1001" s="93"/>
    </row>
    <row r="1002" spans="26:27" x14ac:dyDescent="0.2">
      <c r="Z1002" s="93"/>
      <c r="AA1002" s="93"/>
    </row>
    <row r="1003" spans="26:27" x14ac:dyDescent="0.2">
      <c r="Z1003" s="93"/>
      <c r="AA1003" s="93"/>
    </row>
    <row r="1004" spans="26:27" x14ac:dyDescent="0.2">
      <c r="Z1004" s="93"/>
      <c r="AA1004" s="93"/>
    </row>
    <row r="1005" spans="26:27" x14ac:dyDescent="0.2">
      <c r="Z1005" s="93"/>
      <c r="AA1005" s="93"/>
    </row>
    <row r="1006" spans="26:27" x14ac:dyDescent="0.2">
      <c r="Z1006" s="93"/>
      <c r="AA1006" s="93"/>
    </row>
    <row r="1007" spans="26:27" x14ac:dyDescent="0.2">
      <c r="Z1007" s="93"/>
      <c r="AA1007" s="93"/>
    </row>
    <row r="1008" spans="26:27" x14ac:dyDescent="0.2">
      <c r="Z1008" s="93"/>
      <c r="AA1008" s="93"/>
    </row>
    <row r="1009" spans="26:27" x14ac:dyDescent="0.2">
      <c r="Z1009" s="93"/>
      <c r="AA1009" s="93"/>
    </row>
    <row r="1010" spans="26:27" x14ac:dyDescent="0.2">
      <c r="Z1010" s="93"/>
      <c r="AA1010" s="93"/>
    </row>
    <row r="1011" spans="26:27" x14ac:dyDescent="0.2">
      <c r="Z1011" s="93"/>
      <c r="AA1011" s="93"/>
    </row>
    <row r="1012" spans="26:27" x14ac:dyDescent="0.2">
      <c r="Z1012" s="93"/>
      <c r="AA1012" s="93"/>
    </row>
    <row r="1013" spans="26:27" x14ac:dyDescent="0.2">
      <c r="Z1013" s="93"/>
      <c r="AA1013" s="93"/>
    </row>
    <row r="1014" spans="26:27" x14ac:dyDescent="0.2">
      <c r="Z1014" s="93"/>
      <c r="AA1014" s="93"/>
    </row>
    <row r="1015" spans="26:27" x14ac:dyDescent="0.2">
      <c r="Z1015" s="93"/>
      <c r="AA1015" s="93"/>
    </row>
    <row r="1016" spans="26:27" x14ac:dyDescent="0.2">
      <c r="Z1016" s="93"/>
      <c r="AA1016" s="93"/>
    </row>
    <row r="1017" spans="26:27" x14ac:dyDescent="0.2">
      <c r="Z1017" s="93"/>
      <c r="AA1017" s="93"/>
    </row>
    <row r="1018" spans="26:27" x14ac:dyDescent="0.2">
      <c r="Z1018" s="93"/>
      <c r="AA1018" s="93"/>
    </row>
    <row r="1019" spans="26:27" x14ac:dyDescent="0.2">
      <c r="Z1019" s="93"/>
      <c r="AA1019" s="93"/>
    </row>
    <row r="1020" spans="26:27" x14ac:dyDescent="0.2">
      <c r="Z1020" s="93"/>
      <c r="AA1020" s="93"/>
    </row>
    <row r="1021" spans="26:27" x14ac:dyDescent="0.2">
      <c r="Z1021" s="93"/>
      <c r="AA1021" s="93"/>
    </row>
    <row r="1022" spans="26:27" x14ac:dyDescent="0.2">
      <c r="Z1022" s="93"/>
      <c r="AA1022" s="93"/>
    </row>
    <row r="1023" spans="26:27" x14ac:dyDescent="0.2">
      <c r="Z1023" s="93"/>
      <c r="AA1023" s="93"/>
    </row>
    <row r="1024" spans="26:27" x14ac:dyDescent="0.2">
      <c r="Z1024" s="93"/>
      <c r="AA1024" s="93"/>
    </row>
    <row r="1025" spans="26:27" x14ac:dyDescent="0.2">
      <c r="Z1025" s="93"/>
      <c r="AA1025" s="93"/>
    </row>
    <row r="1026" spans="26:27" x14ac:dyDescent="0.2">
      <c r="Z1026" s="93"/>
      <c r="AA1026" s="93"/>
    </row>
    <row r="1027" spans="26:27" x14ac:dyDescent="0.2">
      <c r="Z1027" s="93"/>
      <c r="AA1027" s="93"/>
    </row>
    <row r="1028" spans="26:27" x14ac:dyDescent="0.2">
      <c r="Z1028" s="93"/>
      <c r="AA1028" s="93"/>
    </row>
    <row r="1029" spans="26:27" x14ac:dyDescent="0.2">
      <c r="Z1029" s="93"/>
      <c r="AA1029" s="93"/>
    </row>
    <row r="1030" spans="26:27" x14ac:dyDescent="0.2">
      <c r="Z1030" s="93"/>
      <c r="AA1030" s="93"/>
    </row>
    <row r="1031" spans="26:27" x14ac:dyDescent="0.2">
      <c r="Z1031" s="93"/>
      <c r="AA1031" s="93"/>
    </row>
    <row r="1032" spans="26:27" x14ac:dyDescent="0.2">
      <c r="Z1032" s="93"/>
      <c r="AA1032" s="93"/>
    </row>
    <row r="1033" spans="26:27" x14ac:dyDescent="0.2">
      <c r="Z1033" s="93"/>
      <c r="AA1033" s="93"/>
    </row>
    <row r="1034" spans="26:27" x14ac:dyDescent="0.2">
      <c r="Z1034" s="93"/>
      <c r="AA1034" s="93"/>
    </row>
    <row r="1035" spans="26:27" x14ac:dyDescent="0.2">
      <c r="Z1035" s="93"/>
      <c r="AA1035" s="93"/>
    </row>
    <row r="1036" spans="26:27" x14ac:dyDescent="0.2">
      <c r="Z1036" s="93"/>
      <c r="AA1036" s="93"/>
    </row>
    <row r="1037" spans="26:27" x14ac:dyDescent="0.2">
      <c r="Z1037" s="93"/>
      <c r="AA1037" s="93"/>
    </row>
    <row r="1038" spans="26:27" x14ac:dyDescent="0.2">
      <c r="Z1038" s="93"/>
      <c r="AA1038" s="93"/>
    </row>
    <row r="1039" spans="26:27" x14ac:dyDescent="0.2">
      <c r="Z1039" s="93"/>
      <c r="AA1039" s="93"/>
    </row>
    <row r="1040" spans="26:27" x14ac:dyDescent="0.2">
      <c r="Z1040" s="93"/>
      <c r="AA1040" s="93"/>
    </row>
    <row r="1041" spans="26:27" x14ac:dyDescent="0.2">
      <c r="Z1041" s="93"/>
      <c r="AA1041" s="93"/>
    </row>
    <row r="1042" spans="26:27" x14ac:dyDescent="0.2">
      <c r="Z1042" s="93"/>
      <c r="AA1042" s="93"/>
    </row>
    <row r="1043" spans="26:27" x14ac:dyDescent="0.2">
      <c r="Z1043" s="93"/>
      <c r="AA1043" s="93"/>
    </row>
    <row r="1044" spans="26:27" x14ac:dyDescent="0.2">
      <c r="Z1044" s="93"/>
      <c r="AA1044" s="93"/>
    </row>
    <row r="1045" spans="26:27" x14ac:dyDescent="0.2">
      <c r="Z1045" s="93"/>
      <c r="AA1045" s="93"/>
    </row>
    <row r="1046" spans="26:27" x14ac:dyDescent="0.2">
      <c r="Z1046" s="93"/>
      <c r="AA1046" s="93"/>
    </row>
    <row r="1047" spans="26:27" x14ac:dyDescent="0.2">
      <c r="Z1047" s="93"/>
      <c r="AA1047" s="93"/>
    </row>
    <row r="1048" spans="26:27" x14ac:dyDescent="0.2">
      <c r="Z1048" s="93"/>
      <c r="AA1048" s="93"/>
    </row>
    <row r="1049" spans="26:27" x14ac:dyDescent="0.2">
      <c r="Z1049" s="93"/>
      <c r="AA1049" s="93"/>
    </row>
    <row r="1050" spans="26:27" x14ac:dyDescent="0.2">
      <c r="Z1050" s="93"/>
      <c r="AA1050" s="93"/>
    </row>
    <row r="1051" spans="26:27" x14ac:dyDescent="0.2">
      <c r="Z1051" s="93"/>
      <c r="AA1051" s="93"/>
    </row>
    <row r="1052" spans="26:27" x14ac:dyDescent="0.2">
      <c r="Z1052" s="93"/>
      <c r="AA1052" s="93"/>
    </row>
    <row r="1053" spans="26:27" x14ac:dyDescent="0.2">
      <c r="Z1053" s="93"/>
      <c r="AA1053" s="93"/>
    </row>
    <row r="1054" spans="26:27" x14ac:dyDescent="0.2">
      <c r="Z1054" s="93"/>
      <c r="AA1054" s="93"/>
    </row>
    <row r="1055" spans="26:27" x14ac:dyDescent="0.2">
      <c r="Z1055" s="93"/>
      <c r="AA1055" s="93"/>
    </row>
    <row r="1056" spans="26:27" x14ac:dyDescent="0.2">
      <c r="Z1056" s="93"/>
      <c r="AA1056" s="93"/>
    </row>
    <row r="1057" spans="26:27" x14ac:dyDescent="0.2">
      <c r="Z1057" s="93"/>
      <c r="AA1057" s="93"/>
    </row>
    <row r="1058" spans="26:27" x14ac:dyDescent="0.2">
      <c r="Z1058" s="93"/>
      <c r="AA1058" s="93"/>
    </row>
    <row r="1059" spans="26:27" x14ac:dyDescent="0.2">
      <c r="Z1059" s="93"/>
      <c r="AA1059" s="93"/>
    </row>
    <row r="1060" spans="26:27" x14ac:dyDescent="0.2">
      <c r="Z1060" s="93"/>
      <c r="AA1060" s="93"/>
    </row>
    <row r="1061" spans="26:27" x14ac:dyDescent="0.2">
      <c r="Z1061" s="93"/>
      <c r="AA1061" s="93"/>
    </row>
    <row r="1062" spans="26:27" x14ac:dyDescent="0.2">
      <c r="Z1062" s="93"/>
      <c r="AA1062" s="93"/>
    </row>
    <row r="1063" spans="26:27" x14ac:dyDescent="0.2">
      <c r="Z1063" s="93"/>
      <c r="AA1063" s="93"/>
    </row>
    <row r="1064" spans="26:27" x14ac:dyDescent="0.2">
      <c r="Z1064" s="93"/>
      <c r="AA1064" s="93"/>
    </row>
    <row r="1065" spans="26:27" x14ac:dyDescent="0.2">
      <c r="Z1065" s="93"/>
      <c r="AA1065" s="93"/>
    </row>
    <row r="1066" spans="26:27" x14ac:dyDescent="0.2">
      <c r="Z1066" s="93"/>
      <c r="AA1066" s="93"/>
    </row>
    <row r="1067" spans="26:27" x14ac:dyDescent="0.2">
      <c r="Z1067" s="93"/>
      <c r="AA1067" s="93"/>
    </row>
    <row r="1068" spans="26:27" x14ac:dyDescent="0.2">
      <c r="Z1068" s="93"/>
      <c r="AA1068" s="93"/>
    </row>
    <row r="1069" spans="26:27" x14ac:dyDescent="0.2">
      <c r="Z1069" s="93"/>
      <c r="AA1069" s="93"/>
    </row>
    <row r="1070" spans="26:27" x14ac:dyDescent="0.2">
      <c r="Z1070" s="93"/>
      <c r="AA1070" s="93"/>
    </row>
    <row r="1071" spans="26:27" x14ac:dyDescent="0.2">
      <c r="Z1071" s="93"/>
      <c r="AA1071" s="93"/>
    </row>
    <row r="1072" spans="26:27" x14ac:dyDescent="0.2">
      <c r="Z1072" s="93"/>
      <c r="AA1072" s="93"/>
    </row>
    <row r="1073" spans="26:27" x14ac:dyDescent="0.2">
      <c r="Z1073" s="93"/>
      <c r="AA1073" s="93"/>
    </row>
    <row r="1074" spans="26:27" x14ac:dyDescent="0.2">
      <c r="Z1074" s="93"/>
      <c r="AA1074" s="93"/>
    </row>
    <row r="1075" spans="26:27" x14ac:dyDescent="0.2">
      <c r="Z1075" s="93"/>
      <c r="AA1075" s="93"/>
    </row>
    <row r="1076" spans="26:27" x14ac:dyDescent="0.2">
      <c r="Z1076" s="93"/>
      <c r="AA1076" s="93"/>
    </row>
    <row r="1077" spans="26:27" x14ac:dyDescent="0.2">
      <c r="Z1077" s="93"/>
      <c r="AA1077" s="93"/>
    </row>
    <row r="1078" spans="26:27" x14ac:dyDescent="0.2">
      <c r="Z1078" s="93"/>
      <c r="AA1078" s="93"/>
    </row>
    <row r="1079" spans="26:27" x14ac:dyDescent="0.2">
      <c r="Z1079" s="93"/>
      <c r="AA1079" s="93"/>
    </row>
    <row r="1080" spans="26:27" x14ac:dyDescent="0.2">
      <c r="Z1080" s="93"/>
      <c r="AA1080" s="93"/>
    </row>
    <row r="1081" spans="26:27" x14ac:dyDescent="0.2">
      <c r="Z1081" s="93"/>
      <c r="AA1081" s="93"/>
    </row>
    <row r="1082" spans="26:27" x14ac:dyDescent="0.2">
      <c r="Z1082" s="93"/>
      <c r="AA1082" s="93"/>
    </row>
    <row r="1083" spans="26:27" x14ac:dyDescent="0.2">
      <c r="Z1083" s="93"/>
      <c r="AA1083" s="93"/>
    </row>
    <row r="1084" spans="26:27" x14ac:dyDescent="0.2">
      <c r="Z1084" s="93"/>
      <c r="AA1084" s="93"/>
    </row>
    <row r="1085" spans="26:27" x14ac:dyDescent="0.2">
      <c r="Z1085" s="93"/>
      <c r="AA1085" s="93"/>
    </row>
    <row r="1086" spans="26:27" x14ac:dyDescent="0.2">
      <c r="Z1086" s="93"/>
      <c r="AA1086" s="93"/>
    </row>
    <row r="1087" spans="26:27" x14ac:dyDescent="0.2">
      <c r="Z1087" s="93"/>
      <c r="AA1087" s="93"/>
    </row>
    <row r="1088" spans="26:27" x14ac:dyDescent="0.2">
      <c r="Z1088" s="93"/>
      <c r="AA1088" s="93"/>
    </row>
    <row r="1089" spans="26:27" x14ac:dyDescent="0.2">
      <c r="Z1089" s="93"/>
      <c r="AA1089" s="93"/>
    </row>
    <row r="1090" spans="26:27" x14ac:dyDescent="0.2">
      <c r="Z1090" s="93"/>
      <c r="AA1090" s="93"/>
    </row>
    <row r="1091" spans="26:27" x14ac:dyDescent="0.2">
      <c r="Z1091" s="93"/>
      <c r="AA1091" s="93"/>
    </row>
    <row r="1092" spans="26:27" x14ac:dyDescent="0.2">
      <c r="Z1092" s="93"/>
      <c r="AA1092" s="93"/>
    </row>
    <row r="1093" spans="26:27" x14ac:dyDescent="0.2">
      <c r="Z1093" s="93"/>
      <c r="AA1093" s="93"/>
    </row>
    <row r="1094" spans="26:27" x14ac:dyDescent="0.2">
      <c r="Z1094" s="93"/>
      <c r="AA1094" s="93"/>
    </row>
    <row r="1095" spans="26:27" x14ac:dyDescent="0.2">
      <c r="Z1095" s="93"/>
      <c r="AA1095" s="93"/>
    </row>
    <row r="1096" spans="26:27" x14ac:dyDescent="0.2">
      <c r="Z1096" s="93"/>
      <c r="AA1096" s="93"/>
    </row>
    <row r="1097" spans="26:27" x14ac:dyDescent="0.2">
      <c r="Z1097" s="93"/>
      <c r="AA1097" s="93"/>
    </row>
    <row r="1098" spans="26:27" x14ac:dyDescent="0.2">
      <c r="Z1098" s="93"/>
      <c r="AA1098" s="93"/>
    </row>
    <row r="1099" spans="26:27" x14ac:dyDescent="0.2">
      <c r="Z1099" s="93"/>
      <c r="AA1099" s="93"/>
    </row>
    <row r="1100" spans="26:27" x14ac:dyDescent="0.2">
      <c r="Z1100" s="93"/>
      <c r="AA1100" s="93"/>
    </row>
    <row r="1101" spans="26:27" x14ac:dyDescent="0.2">
      <c r="Z1101" s="93"/>
      <c r="AA1101" s="93"/>
    </row>
    <row r="1102" spans="26:27" x14ac:dyDescent="0.2">
      <c r="Z1102" s="93"/>
      <c r="AA1102" s="93"/>
    </row>
    <row r="1103" spans="26:27" x14ac:dyDescent="0.2">
      <c r="Z1103" s="93"/>
      <c r="AA1103" s="93"/>
    </row>
    <row r="1104" spans="26:27" x14ac:dyDescent="0.2">
      <c r="Z1104" s="93"/>
      <c r="AA1104" s="93"/>
    </row>
    <row r="1105" spans="26:27" x14ac:dyDescent="0.2">
      <c r="Z1105" s="93"/>
      <c r="AA1105" s="93"/>
    </row>
    <row r="1106" spans="26:27" x14ac:dyDescent="0.2">
      <c r="Z1106" s="93"/>
      <c r="AA1106" s="93"/>
    </row>
    <row r="1107" spans="26:27" x14ac:dyDescent="0.2">
      <c r="Z1107" s="93"/>
      <c r="AA1107" s="93"/>
    </row>
    <row r="1108" spans="26:27" x14ac:dyDescent="0.2">
      <c r="Z1108" s="93"/>
      <c r="AA1108" s="93"/>
    </row>
    <row r="1109" spans="26:27" x14ac:dyDescent="0.2">
      <c r="Z1109" s="93"/>
      <c r="AA1109" s="93"/>
    </row>
    <row r="1110" spans="26:27" x14ac:dyDescent="0.2">
      <c r="Z1110" s="93"/>
      <c r="AA1110" s="93"/>
    </row>
    <row r="1111" spans="26:27" x14ac:dyDescent="0.2">
      <c r="Z1111" s="93"/>
      <c r="AA1111" s="93"/>
    </row>
    <row r="1112" spans="26:27" x14ac:dyDescent="0.2">
      <c r="Z1112" s="93"/>
      <c r="AA1112" s="93"/>
    </row>
    <row r="1113" spans="26:27" x14ac:dyDescent="0.2">
      <c r="Z1113" s="93"/>
      <c r="AA1113" s="93"/>
    </row>
    <row r="1114" spans="26:27" x14ac:dyDescent="0.2">
      <c r="Z1114" s="93"/>
      <c r="AA1114" s="93"/>
    </row>
    <row r="1115" spans="26:27" x14ac:dyDescent="0.2">
      <c r="Z1115" s="93"/>
      <c r="AA1115" s="93"/>
    </row>
    <row r="1116" spans="26:27" x14ac:dyDescent="0.2">
      <c r="Z1116" s="93"/>
      <c r="AA1116" s="93"/>
    </row>
    <row r="1117" spans="26:27" x14ac:dyDescent="0.2">
      <c r="Z1117" s="93"/>
      <c r="AA1117" s="93"/>
    </row>
    <row r="1118" spans="26:27" x14ac:dyDescent="0.2">
      <c r="Z1118" s="93"/>
      <c r="AA1118" s="93"/>
    </row>
    <row r="1119" spans="26:27" x14ac:dyDescent="0.2">
      <c r="Z1119" s="93"/>
      <c r="AA1119" s="93"/>
    </row>
    <row r="1120" spans="26:27" x14ac:dyDescent="0.2">
      <c r="Z1120" s="93"/>
      <c r="AA1120" s="93"/>
    </row>
    <row r="1121" spans="26:27" x14ac:dyDescent="0.2">
      <c r="Z1121" s="93"/>
      <c r="AA1121" s="93"/>
    </row>
    <row r="1122" spans="26:27" x14ac:dyDescent="0.2">
      <c r="Z1122" s="93"/>
      <c r="AA1122" s="93"/>
    </row>
    <row r="1123" spans="26:27" x14ac:dyDescent="0.2">
      <c r="Z1123" s="93"/>
      <c r="AA1123" s="93"/>
    </row>
    <row r="1124" spans="26:27" x14ac:dyDescent="0.2">
      <c r="Z1124" s="93"/>
      <c r="AA1124" s="93"/>
    </row>
    <row r="1125" spans="26:27" x14ac:dyDescent="0.2">
      <c r="Z1125" s="93"/>
      <c r="AA1125" s="93"/>
    </row>
    <row r="1126" spans="26:27" x14ac:dyDescent="0.2">
      <c r="Z1126" s="93"/>
      <c r="AA1126" s="93"/>
    </row>
    <row r="1127" spans="26:27" x14ac:dyDescent="0.2">
      <c r="Z1127" s="93"/>
      <c r="AA1127" s="93"/>
    </row>
    <row r="1128" spans="26:27" x14ac:dyDescent="0.2">
      <c r="Z1128" s="93"/>
      <c r="AA1128" s="93"/>
    </row>
    <row r="1129" spans="26:27" x14ac:dyDescent="0.2">
      <c r="Z1129" s="93"/>
      <c r="AA1129" s="93"/>
    </row>
    <row r="1130" spans="26:27" x14ac:dyDescent="0.2">
      <c r="Z1130" s="93"/>
      <c r="AA1130" s="93"/>
    </row>
    <row r="1131" spans="26:27" x14ac:dyDescent="0.2">
      <c r="Z1131" s="93"/>
      <c r="AA1131" s="93"/>
    </row>
    <row r="1132" spans="26:27" x14ac:dyDescent="0.2">
      <c r="Z1132" s="93"/>
      <c r="AA1132" s="93"/>
    </row>
    <row r="1133" spans="26:27" x14ac:dyDescent="0.2">
      <c r="Z1133" s="93"/>
      <c r="AA1133" s="93"/>
    </row>
    <row r="1134" spans="26:27" x14ac:dyDescent="0.2">
      <c r="Z1134" s="93"/>
      <c r="AA1134" s="93"/>
    </row>
    <row r="1135" spans="26:27" x14ac:dyDescent="0.2">
      <c r="Z1135" s="93"/>
      <c r="AA1135" s="93"/>
    </row>
    <row r="1136" spans="26:27" x14ac:dyDescent="0.2">
      <c r="Z1136" s="93"/>
      <c r="AA1136" s="93"/>
    </row>
    <row r="1137" spans="26:27" x14ac:dyDescent="0.2">
      <c r="Z1137" s="93"/>
      <c r="AA1137" s="93"/>
    </row>
    <row r="1138" spans="26:27" x14ac:dyDescent="0.2">
      <c r="Z1138" s="93"/>
      <c r="AA1138" s="93"/>
    </row>
    <row r="1139" spans="26:27" x14ac:dyDescent="0.2">
      <c r="Z1139" s="93"/>
      <c r="AA1139" s="93"/>
    </row>
    <row r="1140" spans="26:27" x14ac:dyDescent="0.2">
      <c r="Z1140" s="93"/>
      <c r="AA1140" s="93"/>
    </row>
    <row r="1141" spans="26:27" x14ac:dyDescent="0.2">
      <c r="Z1141" s="93"/>
      <c r="AA1141" s="93"/>
    </row>
    <row r="1142" spans="26:27" x14ac:dyDescent="0.2">
      <c r="Z1142" s="93"/>
      <c r="AA1142" s="93"/>
    </row>
    <row r="1143" spans="26:27" x14ac:dyDescent="0.2">
      <c r="Z1143" s="93"/>
      <c r="AA1143" s="93"/>
    </row>
    <row r="1144" spans="26:27" x14ac:dyDescent="0.2">
      <c r="Z1144" s="93"/>
      <c r="AA1144" s="93"/>
    </row>
    <row r="1145" spans="26:27" x14ac:dyDescent="0.2">
      <c r="Z1145" s="93"/>
      <c r="AA1145" s="93"/>
    </row>
    <row r="1146" spans="26:27" x14ac:dyDescent="0.2">
      <c r="Z1146" s="93"/>
      <c r="AA1146" s="93"/>
    </row>
    <row r="1147" spans="26:27" x14ac:dyDescent="0.2">
      <c r="Z1147" s="93"/>
      <c r="AA1147" s="93"/>
    </row>
    <row r="1148" spans="26:27" x14ac:dyDescent="0.2">
      <c r="Z1148" s="93"/>
      <c r="AA1148" s="93"/>
    </row>
    <row r="1149" spans="26:27" x14ac:dyDescent="0.2">
      <c r="Z1149" s="93"/>
      <c r="AA1149" s="93"/>
    </row>
    <row r="1150" spans="26:27" x14ac:dyDescent="0.2">
      <c r="Z1150" s="93"/>
      <c r="AA1150" s="93"/>
    </row>
    <row r="1151" spans="26:27" x14ac:dyDescent="0.2">
      <c r="Z1151" s="93"/>
      <c r="AA1151" s="93"/>
    </row>
    <row r="1152" spans="26:27" x14ac:dyDescent="0.2">
      <c r="Z1152" s="93"/>
      <c r="AA1152" s="93"/>
    </row>
    <row r="1153" spans="26:27" x14ac:dyDescent="0.2">
      <c r="Z1153" s="93"/>
      <c r="AA1153" s="93"/>
    </row>
    <row r="1154" spans="26:27" x14ac:dyDescent="0.2">
      <c r="Z1154" s="93"/>
      <c r="AA1154" s="93"/>
    </row>
    <row r="1155" spans="26:27" x14ac:dyDescent="0.2">
      <c r="Z1155" s="93"/>
      <c r="AA1155" s="93"/>
    </row>
    <row r="1156" spans="26:27" x14ac:dyDescent="0.2">
      <c r="Z1156" s="93"/>
      <c r="AA1156" s="93"/>
    </row>
    <row r="1157" spans="26:27" x14ac:dyDescent="0.2">
      <c r="Z1157" s="93"/>
      <c r="AA1157" s="93"/>
    </row>
    <row r="1158" spans="26:27" x14ac:dyDescent="0.2">
      <c r="Z1158" s="93"/>
      <c r="AA1158" s="93"/>
    </row>
    <row r="1159" spans="26:27" x14ac:dyDescent="0.2">
      <c r="Z1159" s="93"/>
      <c r="AA1159" s="93"/>
    </row>
    <row r="1160" spans="26:27" x14ac:dyDescent="0.2">
      <c r="Z1160" s="93"/>
      <c r="AA1160" s="93"/>
    </row>
    <row r="1161" spans="26:27" x14ac:dyDescent="0.2">
      <c r="Z1161" s="93"/>
      <c r="AA1161" s="93"/>
    </row>
    <row r="1162" spans="26:27" x14ac:dyDescent="0.2">
      <c r="Z1162" s="93"/>
      <c r="AA1162" s="93"/>
    </row>
    <row r="1163" spans="26:27" x14ac:dyDescent="0.2">
      <c r="Z1163" s="93"/>
      <c r="AA1163" s="93"/>
    </row>
    <row r="1164" spans="26:27" x14ac:dyDescent="0.2">
      <c r="Z1164" s="93"/>
      <c r="AA1164" s="93"/>
    </row>
    <row r="1165" spans="26:27" x14ac:dyDescent="0.2">
      <c r="Z1165" s="93"/>
      <c r="AA1165" s="93"/>
    </row>
    <row r="1166" spans="26:27" x14ac:dyDescent="0.2">
      <c r="Z1166" s="93"/>
      <c r="AA1166" s="93"/>
    </row>
    <row r="1167" spans="26:27" x14ac:dyDescent="0.2">
      <c r="Z1167" s="93"/>
      <c r="AA1167" s="93"/>
    </row>
    <row r="1168" spans="26:27" x14ac:dyDescent="0.2">
      <c r="Z1168" s="93"/>
      <c r="AA1168" s="93"/>
    </row>
    <row r="1169" spans="26:27" x14ac:dyDescent="0.2">
      <c r="Z1169" s="93"/>
      <c r="AA1169" s="93"/>
    </row>
    <row r="1170" spans="26:27" x14ac:dyDescent="0.2">
      <c r="Z1170" s="93"/>
      <c r="AA1170" s="93"/>
    </row>
    <row r="1171" spans="26:27" x14ac:dyDescent="0.2">
      <c r="Z1171" s="93"/>
      <c r="AA1171" s="93"/>
    </row>
    <row r="1172" spans="26:27" x14ac:dyDescent="0.2">
      <c r="Z1172" s="93"/>
      <c r="AA1172" s="93"/>
    </row>
    <row r="1173" spans="26:27" x14ac:dyDescent="0.2">
      <c r="Z1173" s="93"/>
      <c r="AA1173" s="93"/>
    </row>
    <row r="1174" spans="26:27" x14ac:dyDescent="0.2">
      <c r="Z1174" s="93"/>
      <c r="AA1174" s="93"/>
    </row>
    <row r="1175" spans="26:27" x14ac:dyDescent="0.2">
      <c r="Z1175" s="93"/>
      <c r="AA1175" s="93"/>
    </row>
    <row r="1176" spans="26:27" x14ac:dyDescent="0.2">
      <c r="Z1176" s="93"/>
      <c r="AA1176" s="93"/>
    </row>
    <row r="1177" spans="26:27" x14ac:dyDescent="0.2">
      <c r="Z1177" s="93"/>
      <c r="AA1177" s="93"/>
    </row>
    <row r="1178" spans="26:27" x14ac:dyDescent="0.2">
      <c r="Z1178" s="93"/>
      <c r="AA1178" s="93"/>
    </row>
    <row r="1179" spans="26:27" x14ac:dyDescent="0.2">
      <c r="Z1179" s="93"/>
      <c r="AA1179" s="93"/>
    </row>
    <row r="1180" spans="26:27" x14ac:dyDescent="0.2">
      <c r="Z1180" s="93"/>
      <c r="AA1180" s="93"/>
    </row>
    <row r="1181" spans="26:27" x14ac:dyDescent="0.2">
      <c r="Z1181" s="93"/>
      <c r="AA1181" s="93"/>
    </row>
    <row r="1182" spans="26:27" x14ac:dyDescent="0.2">
      <c r="Z1182" s="93"/>
      <c r="AA1182" s="93"/>
    </row>
    <row r="1183" spans="26:27" x14ac:dyDescent="0.2">
      <c r="Z1183" s="93"/>
      <c r="AA1183" s="93"/>
    </row>
    <row r="1184" spans="26:27" x14ac:dyDescent="0.2">
      <c r="Z1184" s="93"/>
      <c r="AA1184" s="93"/>
    </row>
    <row r="1185" spans="26:27" x14ac:dyDescent="0.2">
      <c r="Z1185" s="93"/>
      <c r="AA1185" s="93"/>
    </row>
    <row r="1186" spans="26:27" x14ac:dyDescent="0.2">
      <c r="Z1186" s="93"/>
      <c r="AA1186" s="93"/>
    </row>
    <row r="1187" spans="26:27" x14ac:dyDescent="0.2">
      <c r="Z1187" s="93"/>
      <c r="AA1187" s="93"/>
    </row>
    <row r="1188" spans="26:27" x14ac:dyDescent="0.2">
      <c r="Z1188" s="93"/>
      <c r="AA1188" s="93"/>
    </row>
    <row r="1189" spans="26:27" x14ac:dyDescent="0.2">
      <c r="Z1189" s="93"/>
      <c r="AA1189" s="93"/>
    </row>
    <row r="1190" spans="26:27" x14ac:dyDescent="0.2">
      <c r="Z1190" s="93"/>
      <c r="AA1190" s="93"/>
    </row>
    <row r="1191" spans="26:27" x14ac:dyDescent="0.2">
      <c r="Z1191" s="93"/>
      <c r="AA1191" s="93"/>
    </row>
    <row r="1192" spans="26:27" x14ac:dyDescent="0.2">
      <c r="Z1192" s="93"/>
      <c r="AA1192" s="93"/>
    </row>
    <row r="1193" spans="26:27" x14ac:dyDescent="0.2">
      <c r="Z1193" s="93"/>
      <c r="AA1193" s="93"/>
    </row>
    <row r="1194" spans="26:27" x14ac:dyDescent="0.2">
      <c r="Z1194" s="93"/>
      <c r="AA1194" s="93"/>
    </row>
    <row r="1195" spans="26:27" x14ac:dyDescent="0.2">
      <c r="Z1195" s="93"/>
      <c r="AA1195" s="93"/>
    </row>
    <row r="1196" spans="26:27" x14ac:dyDescent="0.2">
      <c r="Z1196" s="93"/>
      <c r="AA1196" s="93"/>
    </row>
    <row r="1197" spans="26:27" x14ac:dyDescent="0.2">
      <c r="Z1197" s="93"/>
      <c r="AA1197" s="93"/>
    </row>
    <row r="1198" spans="26:27" x14ac:dyDescent="0.2">
      <c r="Z1198" s="93"/>
      <c r="AA1198" s="93"/>
    </row>
    <row r="1199" spans="26:27" x14ac:dyDescent="0.2">
      <c r="Z1199" s="93"/>
      <c r="AA1199" s="93"/>
    </row>
    <row r="1200" spans="26:27" x14ac:dyDescent="0.2">
      <c r="Z1200" s="93"/>
      <c r="AA1200" s="93"/>
    </row>
    <row r="1201" spans="26:27" x14ac:dyDescent="0.2">
      <c r="Z1201" s="93"/>
      <c r="AA1201" s="93"/>
    </row>
    <row r="1202" spans="26:27" x14ac:dyDescent="0.2">
      <c r="Z1202" s="93"/>
      <c r="AA1202" s="93"/>
    </row>
    <row r="1203" spans="26:27" x14ac:dyDescent="0.2">
      <c r="Z1203" s="93"/>
      <c r="AA1203" s="93"/>
    </row>
    <row r="1204" spans="26:27" x14ac:dyDescent="0.2">
      <c r="Z1204" s="93"/>
      <c r="AA1204" s="93"/>
    </row>
    <row r="1205" spans="26:27" x14ac:dyDescent="0.2">
      <c r="Z1205" s="93"/>
      <c r="AA1205" s="93"/>
    </row>
    <row r="1206" spans="26:27" x14ac:dyDescent="0.2">
      <c r="Z1206" s="93"/>
      <c r="AA1206" s="93"/>
    </row>
    <row r="1207" spans="26:27" x14ac:dyDescent="0.2">
      <c r="Z1207" s="93"/>
      <c r="AA1207" s="93"/>
    </row>
    <row r="1208" spans="26:27" x14ac:dyDescent="0.2">
      <c r="Z1208" s="93"/>
      <c r="AA1208" s="93"/>
    </row>
    <row r="1209" spans="26:27" x14ac:dyDescent="0.2">
      <c r="Z1209" s="93"/>
      <c r="AA1209" s="93"/>
    </row>
    <row r="1210" spans="26:27" x14ac:dyDescent="0.2">
      <c r="Z1210" s="93"/>
      <c r="AA1210" s="93"/>
    </row>
    <row r="1211" spans="26:27" x14ac:dyDescent="0.2">
      <c r="Z1211" s="93"/>
      <c r="AA1211" s="93"/>
    </row>
    <row r="1212" spans="26:27" x14ac:dyDescent="0.2">
      <c r="Z1212" s="93"/>
      <c r="AA1212" s="93"/>
    </row>
    <row r="1213" spans="26:27" x14ac:dyDescent="0.2">
      <c r="Z1213" s="93"/>
      <c r="AA1213" s="93"/>
    </row>
    <row r="1214" spans="26:27" x14ac:dyDescent="0.2">
      <c r="Z1214" s="93"/>
      <c r="AA1214" s="93"/>
    </row>
    <row r="1215" spans="26:27" x14ac:dyDescent="0.2">
      <c r="Z1215" s="93"/>
      <c r="AA1215" s="93"/>
    </row>
    <row r="1216" spans="26:27" x14ac:dyDescent="0.2">
      <c r="Z1216" s="93"/>
      <c r="AA1216" s="93"/>
    </row>
    <row r="1217" spans="26:27" x14ac:dyDescent="0.2">
      <c r="Z1217" s="93"/>
      <c r="AA1217" s="93"/>
    </row>
    <row r="1218" spans="26:27" x14ac:dyDescent="0.2">
      <c r="Z1218" s="93"/>
      <c r="AA1218" s="93"/>
    </row>
    <row r="1219" spans="26:27" x14ac:dyDescent="0.2">
      <c r="Z1219" s="93"/>
      <c r="AA1219" s="93"/>
    </row>
    <row r="1220" spans="26:27" x14ac:dyDescent="0.2">
      <c r="Z1220" s="93"/>
      <c r="AA1220" s="93"/>
    </row>
    <row r="1221" spans="26:27" x14ac:dyDescent="0.2">
      <c r="Z1221" s="93"/>
      <c r="AA1221" s="93"/>
    </row>
    <row r="1222" spans="26:27" x14ac:dyDescent="0.2">
      <c r="Z1222" s="93"/>
      <c r="AA1222" s="93"/>
    </row>
    <row r="1223" spans="26:27" x14ac:dyDescent="0.2">
      <c r="Z1223" s="93"/>
      <c r="AA1223" s="93"/>
    </row>
    <row r="1224" spans="26:27" x14ac:dyDescent="0.2">
      <c r="Z1224" s="93"/>
      <c r="AA1224" s="93"/>
    </row>
    <row r="1225" spans="26:27" x14ac:dyDescent="0.2">
      <c r="Z1225" s="93"/>
      <c r="AA1225" s="93"/>
    </row>
    <row r="1226" spans="26:27" x14ac:dyDescent="0.2">
      <c r="Z1226" s="93"/>
      <c r="AA1226" s="93"/>
    </row>
    <row r="1227" spans="26:27" x14ac:dyDescent="0.2">
      <c r="Z1227" s="93"/>
      <c r="AA1227" s="93"/>
    </row>
    <row r="1228" spans="26:27" x14ac:dyDescent="0.2">
      <c r="Z1228" s="93"/>
      <c r="AA1228" s="93"/>
    </row>
    <row r="1229" spans="26:27" x14ac:dyDescent="0.2">
      <c r="Z1229" s="93"/>
      <c r="AA1229" s="93"/>
    </row>
    <row r="1230" spans="26:27" x14ac:dyDescent="0.2">
      <c r="Z1230" s="93"/>
      <c r="AA1230" s="93"/>
    </row>
    <row r="1231" spans="26:27" x14ac:dyDescent="0.2">
      <c r="Z1231" s="93"/>
      <c r="AA1231" s="93"/>
    </row>
    <row r="1232" spans="26:27" x14ac:dyDescent="0.2">
      <c r="Z1232" s="93"/>
      <c r="AA1232" s="93"/>
    </row>
    <row r="1233" spans="26:27" x14ac:dyDescent="0.2">
      <c r="Z1233" s="93"/>
      <c r="AA1233" s="93"/>
    </row>
    <row r="1234" spans="26:27" x14ac:dyDescent="0.2">
      <c r="Z1234" s="93"/>
      <c r="AA1234" s="93"/>
    </row>
    <row r="1235" spans="26:27" x14ac:dyDescent="0.2">
      <c r="Z1235" s="93"/>
      <c r="AA1235" s="93"/>
    </row>
    <row r="1236" spans="26:27" x14ac:dyDescent="0.2">
      <c r="Z1236" s="93"/>
      <c r="AA1236" s="93"/>
    </row>
    <row r="1237" spans="26:27" x14ac:dyDescent="0.2">
      <c r="Z1237" s="93"/>
      <c r="AA1237" s="93"/>
    </row>
    <row r="1238" spans="26:27" x14ac:dyDescent="0.2">
      <c r="Z1238" s="93"/>
      <c r="AA1238" s="93"/>
    </row>
    <row r="1239" spans="26:27" x14ac:dyDescent="0.2">
      <c r="Z1239" s="93"/>
      <c r="AA1239" s="93"/>
    </row>
    <row r="1240" spans="26:27" x14ac:dyDescent="0.2">
      <c r="Z1240" s="93"/>
      <c r="AA1240" s="93"/>
    </row>
    <row r="1241" spans="26:27" x14ac:dyDescent="0.2">
      <c r="Z1241" s="93"/>
      <c r="AA1241" s="93"/>
    </row>
    <row r="1242" spans="26:27" x14ac:dyDescent="0.2">
      <c r="Z1242" s="93"/>
      <c r="AA1242" s="93"/>
    </row>
    <row r="1243" spans="26:27" x14ac:dyDescent="0.2">
      <c r="Z1243" s="93"/>
      <c r="AA1243" s="93"/>
    </row>
    <row r="1244" spans="26:27" x14ac:dyDescent="0.2">
      <c r="Z1244" s="93"/>
      <c r="AA1244" s="93"/>
    </row>
    <row r="1245" spans="26:27" x14ac:dyDescent="0.2">
      <c r="Z1245" s="93"/>
      <c r="AA1245" s="93"/>
    </row>
    <row r="1246" spans="26:27" x14ac:dyDescent="0.2">
      <c r="Z1246" s="93"/>
      <c r="AA1246" s="93"/>
    </row>
    <row r="1247" spans="26:27" x14ac:dyDescent="0.2">
      <c r="Z1247" s="93"/>
      <c r="AA1247" s="93"/>
    </row>
    <row r="1248" spans="26:27" x14ac:dyDescent="0.2">
      <c r="Z1248" s="93"/>
      <c r="AA1248" s="93"/>
    </row>
    <row r="1249" spans="26:27" x14ac:dyDescent="0.2">
      <c r="Z1249" s="93"/>
      <c r="AA1249" s="93"/>
    </row>
    <row r="1250" spans="26:27" x14ac:dyDescent="0.2">
      <c r="Z1250" s="93"/>
      <c r="AA1250" s="93"/>
    </row>
    <row r="1251" spans="26:27" x14ac:dyDescent="0.2">
      <c r="Z1251" s="93"/>
      <c r="AA1251" s="93"/>
    </row>
    <row r="1252" spans="26:27" x14ac:dyDescent="0.2">
      <c r="Z1252" s="93"/>
      <c r="AA1252" s="93"/>
    </row>
    <row r="1253" spans="26:27" x14ac:dyDescent="0.2">
      <c r="Z1253" s="93"/>
      <c r="AA1253" s="93"/>
    </row>
    <row r="1254" spans="26:27" x14ac:dyDescent="0.2">
      <c r="Z1254" s="93"/>
      <c r="AA1254" s="93"/>
    </row>
    <row r="1255" spans="26:27" x14ac:dyDescent="0.2">
      <c r="Z1255" s="93"/>
      <c r="AA1255" s="93"/>
    </row>
    <row r="1256" spans="26:27" x14ac:dyDescent="0.2">
      <c r="Z1256" s="93"/>
      <c r="AA1256" s="93"/>
    </row>
    <row r="1257" spans="26:27" x14ac:dyDescent="0.2">
      <c r="Z1257" s="93"/>
      <c r="AA1257" s="93"/>
    </row>
    <row r="1258" spans="26:27" x14ac:dyDescent="0.2">
      <c r="Z1258" s="93"/>
      <c r="AA1258" s="93"/>
    </row>
    <row r="1259" spans="26:27" x14ac:dyDescent="0.2">
      <c r="Z1259" s="93"/>
      <c r="AA1259" s="93"/>
    </row>
    <row r="1260" spans="26:27" x14ac:dyDescent="0.2">
      <c r="Z1260" s="93"/>
      <c r="AA1260" s="93"/>
    </row>
    <row r="1261" spans="26:27" x14ac:dyDescent="0.2">
      <c r="Z1261" s="93"/>
      <c r="AA1261" s="93"/>
    </row>
    <row r="1262" spans="26:27" x14ac:dyDescent="0.2">
      <c r="Z1262" s="93"/>
      <c r="AA1262" s="93"/>
    </row>
    <row r="1263" spans="26:27" x14ac:dyDescent="0.2">
      <c r="Z1263" s="93"/>
      <c r="AA1263" s="93"/>
    </row>
    <row r="1264" spans="26:27" x14ac:dyDescent="0.2">
      <c r="Z1264" s="93"/>
      <c r="AA1264" s="93"/>
    </row>
    <row r="1265" spans="26:27" x14ac:dyDescent="0.2">
      <c r="Z1265" s="93"/>
      <c r="AA1265" s="93"/>
    </row>
    <row r="1266" spans="26:27" x14ac:dyDescent="0.2">
      <c r="Z1266" s="93"/>
      <c r="AA1266" s="93"/>
    </row>
    <row r="1267" spans="26:27" x14ac:dyDescent="0.2">
      <c r="Z1267" s="93"/>
      <c r="AA1267" s="93"/>
    </row>
    <row r="1268" spans="26:27" x14ac:dyDescent="0.2">
      <c r="Z1268" s="93"/>
      <c r="AA1268" s="93"/>
    </row>
    <row r="1269" spans="26:27" x14ac:dyDescent="0.2">
      <c r="Z1269" s="93"/>
      <c r="AA1269" s="93"/>
    </row>
    <row r="1270" spans="26:27" x14ac:dyDescent="0.2">
      <c r="Z1270" s="93"/>
      <c r="AA1270" s="93"/>
    </row>
    <row r="1271" spans="26:27" x14ac:dyDescent="0.2">
      <c r="Z1271" s="93"/>
      <c r="AA1271" s="93"/>
    </row>
    <row r="1272" spans="26:27" x14ac:dyDescent="0.2">
      <c r="Z1272" s="93"/>
      <c r="AA1272" s="93"/>
    </row>
    <row r="1273" spans="26:27" x14ac:dyDescent="0.2">
      <c r="Z1273" s="93"/>
      <c r="AA1273" s="93"/>
    </row>
    <row r="1274" spans="26:27" x14ac:dyDescent="0.2">
      <c r="Z1274" s="93"/>
      <c r="AA1274" s="93"/>
    </row>
    <row r="1275" spans="26:27" x14ac:dyDescent="0.2">
      <c r="Z1275" s="93"/>
      <c r="AA1275" s="93"/>
    </row>
    <row r="1276" spans="26:27" x14ac:dyDescent="0.2">
      <c r="Z1276" s="93"/>
      <c r="AA1276" s="93"/>
    </row>
    <row r="1277" spans="26:27" x14ac:dyDescent="0.2">
      <c r="Z1277" s="93"/>
      <c r="AA1277" s="93"/>
    </row>
    <row r="1278" spans="26:27" x14ac:dyDescent="0.2">
      <c r="Z1278" s="93"/>
      <c r="AA1278" s="93"/>
    </row>
    <row r="1279" spans="26:27" x14ac:dyDescent="0.2">
      <c r="Z1279" s="93"/>
      <c r="AA1279" s="93"/>
    </row>
    <row r="1280" spans="26:27" x14ac:dyDescent="0.2">
      <c r="Z1280" s="93"/>
      <c r="AA1280" s="93"/>
    </row>
    <row r="1281" spans="26:27" x14ac:dyDescent="0.2">
      <c r="Z1281" s="93"/>
      <c r="AA1281" s="93"/>
    </row>
    <row r="1282" spans="26:27" x14ac:dyDescent="0.2">
      <c r="Z1282" s="93"/>
      <c r="AA1282" s="93"/>
    </row>
    <row r="1283" spans="26:27" x14ac:dyDescent="0.2">
      <c r="Z1283" s="93"/>
      <c r="AA1283" s="93"/>
    </row>
    <row r="1284" spans="26:27" x14ac:dyDescent="0.2">
      <c r="Z1284" s="93"/>
      <c r="AA1284" s="93"/>
    </row>
    <row r="1285" spans="26:27" x14ac:dyDescent="0.2">
      <c r="Z1285" s="93"/>
      <c r="AA1285" s="93"/>
    </row>
    <row r="1286" spans="26:27" x14ac:dyDescent="0.2">
      <c r="Z1286" s="93"/>
      <c r="AA1286" s="93"/>
    </row>
    <row r="1287" spans="26:27" x14ac:dyDescent="0.2">
      <c r="Z1287" s="93"/>
      <c r="AA1287" s="93"/>
    </row>
    <row r="1288" spans="26:27" x14ac:dyDescent="0.2">
      <c r="Z1288" s="93"/>
      <c r="AA1288" s="93"/>
    </row>
    <row r="1289" spans="26:27" x14ac:dyDescent="0.2">
      <c r="Z1289" s="93"/>
      <c r="AA1289" s="93"/>
    </row>
    <row r="1290" spans="26:27" x14ac:dyDescent="0.2">
      <c r="Z1290" s="93"/>
      <c r="AA1290" s="93"/>
    </row>
    <row r="1291" spans="26:27" x14ac:dyDescent="0.2">
      <c r="Z1291" s="93"/>
      <c r="AA1291" s="93"/>
    </row>
    <row r="1292" spans="26:27" x14ac:dyDescent="0.2">
      <c r="Z1292" s="93"/>
      <c r="AA1292" s="93"/>
    </row>
    <row r="1293" spans="26:27" x14ac:dyDescent="0.2">
      <c r="Z1293" s="93"/>
      <c r="AA1293" s="93"/>
    </row>
    <row r="1294" spans="26:27" x14ac:dyDescent="0.2">
      <c r="Z1294" s="93"/>
      <c r="AA1294" s="93"/>
    </row>
    <row r="1295" spans="26:27" x14ac:dyDescent="0.2">
      <c r="Z1295" s="93"/>
      <c r="AA1295" s="93"/>
    </row>
    <row r="1296" spans="26:27" x14ac:dyDescent="0.2">
      <c r="Z1296" s="93"/>
      <c r="AA1296" s="93"/>
    </row>
    <row r="1297" spans="26:27" x14ac:dyDescent="0.2">
      <c r="Z1297" s="93"/>
      <c r="AA1297" s="93"/>
    </row>
    <row r="1298" spans="26:27" x14ac:dyDescent="0.2">
      <c r="Z1298" s="93"/>
      <c r="AA1298" s="93"/>
    </row>
    <row r="1299" spans="26:27" x14ac:dyDescent="0.2">
      <c r="Z1299" s="93"/>
      <c r="AA1299" s="93"/>
    </row>
    <row r="1300" spans="26:27" x14ac:dyDescent="0.2">
      <c r="Z1300" s="93"/>
      <c r="AA1300" s="93"/>
    </row>
    <row r="1301" spans="26:27" x14ac:dyDescent="0.2">
      <c r="Z1301" s="93"/>
      <c r="AA1301" s="93"/>
    </row>
    <row r="1302" spans="26:27" x14ac:dyDescent="0.2">
      <c r="Z1302" s="93"/>
      <c r="AA1302" s="93"/>
    </row>
    <row r="1303" spans="26:27" x14ac:dyDescent="0.2">
      <c r="Z1303" s="93"/>
      <c r="AA1303" s="93"/>
    </row>
    <row r="1304" spans="26:27" x14ac:dyDescent="0.2">
      <c r="Z1304" s="93"/>
      <c r="AA1304" s="93"/>
    </row>
    <row r="1305" spans="26:27" x14ac:dyDescent="0.2">
      <c r="Z1305" s="93"/>
      <c r="AA1305" s="93"/>
    </row>
    <row r="1306" spans="26:27" x14ac:dyDescent="0.2">
      <c r="Z1306" s="93"/>
      <c r="AA1306" s="93"/>
    </row>
    <row r="1307" spans="26:27" x14ac:dyDescent="0.2">
      <c r="Z1307" s="93"/>
      <c r="AA1307" s="93"/>
    </row>
    <row r="1308" spans="26:27" x14ac:dyDescent="0.2">
      <c r="Z1308" s="93"/>
      <c r="AA1308" s="93"/>
    </row>
    <row r="1309" spans="26:27" x14ac:dyDescent="0.2">
      <c r="Z1309" s="93"/>
      <c r="AA1309" s="93"/>
    </row>
    <row r="1310" spans="26:27" x14ac:dyDescent="0.2">
      <c r="Z1310" s="93"/>
      <c r="AA1310" s="93"/>
    </row>
    <row r="1311" spans="26:27" x14ac:dyDescent="0.2">
      <c r="Z1311" s="93"/>
      <c r="AA1311" s="93"/>
    </row>
    <row r="1312" spans="26:27" x14ac:dyDescent="0.2">
      <c r="Z1312" s="93"/>
      <c r="AA1312" s="93"/>
    </row>
    <row r="1313" spans="26:27" x14ac:dyDescent="0.2">
      <c r="Z1313" s="93"/>
      <c r="AA1313" s="93"/>
    </row>
    <row r="1314" spans="26:27" x14ac:dyDescent="0.2">
      <c r="Z1314" s="93"/>
      <c r="AA1314" s="93"/>
    </row>
    <row r="1315" spans="26:27" x14ac:dyDescent="0.2">
      <c r="Z1315" s="93"/>
      <c r="AA1315" s="93"/>
    </row>
    <row r="1316" spans="26:27" x14ac:dyDescent="0.2">
      <c r="Z1316" s="93"/>
      <c r="AA1316" s="93"/>
    </row>
    <row r="1317" spans="26:27" x14ac:dyDescent="0.2">
      <c r="Z1317" s="93"/>
      <c r="AA1317" s="93"/>
    </row>
    <row r="1318" spans="26:27" x14ac:dyDescent="0.2">
      <c r="Z1318" s="93"/>
      <c r="AA1318" s="93"/>
    </row>
    <row r="1319" spans="26:27" x14ac:dyDescent="0.2">
      <c r="Z1319" s="93"/>
      <c r="AA1319" s="93"/>
    </row>
    <row r="1320" spans="26:27" x14ac:dyDescent="0.2">
      <c r="Z1320" s="93"/>
      <c r="AA1320" s="93"/>
    </row>
    <row r="1321" spans="26:27" x14ac:dyDescent="0.2">
      <c r="Z1321" s="93"/>
      <c r="AA1321" s="93"/>
    </row>
    <row r="1322" spans="26:27" x14ac:dyDescent="0.2">
      <c r="Z1322" s="93"/>
      <c r="AA1322" s="93"/>
    </row>
    <row r="1323" spans="26:27" x14ac:dyDescent="0.2">
      <c r="Z1323" s="93"/>
      <c r="AA1323" s="93"/>
    </row>
    <row r="1324" spans="26:27" x14ac:dyDescent="0.2">
      <c r="Z1324" s="93"/>
      <c r="AA1324" s="93"/>
    </row>
    <row r="1325" spans="26:27" x14ac:dyDescent="0.2">
      <c r="Z1325" s="93"/>
      <c r="AA1325" s="93"/>
    </row>
    <row r="1326" spans="26:27" x14ac:dyDescent="0.2">
      <c r="Z1326" s="93"/>
      <c r="AA1326" s="93"/>
    </row>
    <row r="1327" spans="26:27" x14ac:dyDescent="0.2">
      <c r="Z1327" s="93"/>
      <c r="AA1327" s="93"/>
    </row>
    <row r="1328" spans="26:27" x14ac:dyDescent="0.2">
      <c r="Z1328" s="93"/>
      <c r="AA1328" s="93"/>
    </row>
    <row r="1329" spans="26:27" x14ac:dyDescent="0.2">
      <c r="Z1329" s="93"/>
      <c r="AA1329" s="93"/>
    </row>
    <row r="1330" spans="26:27" x14ac:dyDescent="0.2">
      <c r="Z1330" s="93"/>
      <c r="AA1330" s="93"/>
    </row>
    <row r="1331" spans="26:27" x14ac:dyDescent="0.2">
      <c r="Z1331" s="93"/>
      <c r="AA1331" s="93"/>
    </row>
    <row r="1332" spans="26:27" x14ac:dyDescent="0.2">
      <c r="Z1332" s="93"/>
      <c r="AA1332" s="93"/>
    </row>
    <row r="1333" spans="26:27" x14ac:dyDescent="0.2">
      <c r="Z1333" s="93"/>
      <c r="AA1333" s="93"/>
    </row>
    <row r="1334" spans="26:27" x14ac:dyDescent="0.2">
      <c r="Z1334" s="93"/>
      <c r="AA1334" s="93"/>
    </row>
    <row r="1335" spans="26:27" x14ac:dyDescent="0.2">
      <c r="Z1335" s="93"/>
      <c r="AA1335" s="93"/>
    </row>
    <row r="1336" spans="26:27" x14ac:dyDescent="0.2">
      <c r="Z1336" s="93"/>
      <c r="AA1336" s="93"/>
    </row>
    <row r="1337" spans="26:27" x14ac:dyDescent="0.2">
      <c r="Z1337" s="93"/>
      <c r="AA1337" s="93"/>
    </row>
    <row r="1338" spans="26:27" x14ac:dyDescent="0.2">
      <c r="Z1338" s="93"/>
      <c r="AA1338" s="93"/>
    </row>
    <row r="1339" spans="26:27" x14ac:dyDescent="0.2">
      <c r="Z1339" s="93"/>
      <c r="AA1339" s="93"/>
    </row>
    <row r="1340" spans="26:27" x14ac:dyDescent="0.2">
      <c r="Z1340" s="93"/>
      <c r="AA1340" s="93"/>
    </row>
    <row r="1341" spans="26:27" x14ac:dyDescent="0.2">
      <c r="Z1341" s="93"/>
      <c r="AA1341" s="93"/>
    </row>
    <row r="1342" spans="26:27" x14ac:dyDescent="0.2">
      <c r="Z1342" s="93"/>
      <c r="AA1342" s="93"/>
    </row>
    <row r="1343" spans="26:27" x14ac:dyDescent="0.2">
      <c r="Z1343" s="93"/>
      <c r="AA1343" s="93"/>
    </row>
    <row r="1344" spans="26:27" x14ac:dyDescent="0.2">
      <c r="Z1344" s="93"/>
      <c r="AA1344" s="93"/>
    </row>
    <row r="1345" spans="26:27" x14ac:dyDescent="0.2">
      <c r="Z1345" s="93"/>
      <c r="AA1345" s="93"/>
    </row>
    <row r="1346" spans="26:27" x14ac:dyDescent="0.2">
      <c r="Z1346" s="93"/>
      <c r="AA1346" s="93"/>
    </row>
    <row r="1347" spans="26:27" x14ac:dyDescent="0.2">
      <c r="Z1347" s="93"/>
      <c r="AA1347" s="93"/>
    </row>
    <row r="1348" spans="26:27" x14ac:dyDescent="0.2">
      <c r="Z1348" s="93"/>
      <c r="AA1348" s="93"/>
    </row>
    <row r="1349" spans="26:27" x14ac:dyDescent="0.2">
      <c r="Z1349" s="93"/>
      <c r="AA1349" s="93"/>
    </row>
    <row r="1350" spans="26:27" x14ac:dyDescent="0.2">
      <c r="Z1350" s="93"/>
      <c r="AA1350" s="93"/>
    </row>
    <row r="1351" spans="26:27" x14ac:dyDescent="0.2">
      <c r="Z1351" s="93"/>
      <c r="AA1351" s="93"/>
    </row>
    <row r="1352" spans="26:27" x14ac:dyDescent="0.2">
      <c r="Z1352" s="93"/>
      <c r="AA1352" s="93"/>
    </row>
    <row r="1353" spans="26:27" x14ac:dyDescent="0.2">
      <c r="Z1353" s="93"/>
      <c r="AA1353" s="93"/>
    </row>
    <row r="1354" spans="26:27" x14ac:dyDescent="0.2">
      <c r="Z1354" s="93"/>
      <c r="AA1354" s="93"/>
    </row>
    <row r="1355" spans="26:27" x14ac:dyDescent="0.2">
      <c r="Z1355" s="93"/>
      <c r="AA1355" s="93"/>
    </row>
    <row r="1356" spans="26:27" x14ac:dyDescent="0.2">
      <c r="Z1356" s="93"/>
      <c r="AA1356" s="93"/>
    </row>
    <row r="1357" spans="26:27" x14ac:dyDescent="0.2">
      <c r="Z1357" s="93"/>
      <c r="AA1357" s="93"/>
    </row>
    <row r="1358" spans="26:27" x14ac:dyDescent="0.2">
      <c r="Z1358" s="93"/>
      <c r="AA1358" s="93"/>
    </row>
    <row r="1359" spans="26:27" x14ac:dyDescent="0.2">
      <c r="Z1359" s="93"/>
      <c r="AA1359" s="93"/>
    </row>
    <row r="1360" spans="26:27" x14ac:dyDescent="0.2">
      <c r="Z1360" s="93"/>
      <c r="AA1360" s="93"/>
    </row>
    <row r="1361" spans="26:27" x14ac:dyDescent="0.2">
      <c r="Z1361" s="93"/>
      <c r="AA1361" s="93"/>
    </row>
    <row r="1362" spans="26:27" x14ac:dyDescent="0.2">
      <c r="Z1362" s="93"/>
      <c r="AA1362" s="93"/>
    </row>
    <row r="1363" spans="26:27" x14ac:dyDescent="0.2">
      <c r="Z1363" s="93"/>
      <c r="AA1363" s="93"/>
    </row>
    <row r="1364" spans="26:27" x14ac:dyDescent="0.2">
      <c r="Z1364" s="93"/>
      <c r="AA1364" s="93"/>
    </row>
    <row r="1365" spans="26:27" x14ac:dyDescent="0.2">
      <c r="Z1365" s="93"/>
      <c r="AA1365" s="93"/>
    </row>
    <row r="1366" spans="26:27" x14ac:dyDescent="0.2">
      <c r="Z1366" s="93"/>
      <c r="AA1366" s="93"/>
    </row>
    <row r="1367" spans="26:27" x14ac:dyDescent="0.2">
      <c r="Z1367" s="93"/>
      <c r="AA1367" s="93"/>
    </row>
    <row r="1368" spans="26:27" x14ac:dyDescent="0.2">
      <c r="Z1368" s="93"/>
      <c r="AA1368" s="93"/>
    </row>
    <row r="1369" spans="26:27" x14ac:dyDescent="0.2">
      <c r="Z1369" s="93"/>
      <c r="AA1369" s="93"/>
    </row>
    <row r="1370" spans="26:27" x14ac:dyDescent="0.2">
      <c r="Z1370" s="93"/>
      <c r="AA1370" s="93"/>
    </row>
    <row r="1371" spans="26:27" x14ac:dyDescent="0.2">
      <c r="Z1371" s="93"/>
      <c r="AA1371" s="93"/>
    </row>
    <row r="1372" spans="26:27" x14ac:dyDescent="0.2">
      <c r="Z1372" s="93"/>
      <c r="AA1372" s="93"/>
    </row>
    <row r="1373" spans="26:27" x14ac:dyDescent="0.2">
      <c r="Z1373" s="93"/>
      <c r="AA1373" s="93"/>
    </row>
    <row r="1374" spans="26:27" x14ac:dyDescent="0.2">
      <c r="Z1374" s="93"/>
      <c r="AA1374" s="93"/>
    </row>
    <row r="1375" spans="26:27" x14ac:dyDescent="0.2">
      <c r="Z1375" s="93"/>
      <c r="AA1375" s="93"/>
    </row>
    <row r="1376" spans="26:27" x14ac:dyDescent="0.2">
      <c r="Z1376" s="93"/>
      <c r="AA1376" s="93"/>
    </row>
    <row r="1377" spans="26:27" x14ac:dyDescent="0.2">
      <c r="Z1377" s="93"/>
      <c r="AA1377" s="93"/>
    </row>
    <row r="1378" spans="26:27" x14ac:dyDescent="0.2">
      <c r="Z1378" s="93"/>
      <c r="AA1378" s="93"/>
    </row>
    <row r="1379" spans="26:27" x14ac:dyDescent="0.2">
      <c r="Z1379" s="93"/>
      <c r="AA1379" s="93"/>
    </row>
    <row r="1380" spans="26:27" x14ac:dyDescent="0.2">
      <c r="Z1380" s="93"/>
      <c r="AA1380" s="93"/>
    </row>
    <row r="1381" spans="26:27" x14ac:dyDescent="0.2">
      <c r="Z1381" s="93"/>
      <c r="AA1381" s="93"/>
    </row>
    <row r="1382" spans="26:27" x14ac:dyDescent="0.2">
      <c r="Z1382" s="93"/>
      <c r="AA1382" s="93"/>
    </row>
    <row r="1383" spans="26:27" x14ac:dyDescent="0.2">
      <c r="Z1383" s="93"/>
      <c r="AA1383" s="93"/>
    </row>
    <row r="1384" spans="26:27" x14ac:dyDescent="0.2">
      <c r="Z1384" s="93"/>
      <c r="AA1384" s="93"/>
    </row>
    <row r="1385" spans="26:27" x14ac:dyDescent="0.2">
      <c r="Z1385" s="93"/>
      <c r="AA1385" s="93"/>
    </row>
    <row r="1386" spans="26:27" x14ac:dyDescent="0.2">
      <c r="Z1386" s="93"/>
      <c r="AA1386" s="93"/>
    </row>
    <row r="1387" spans="26:27" x14ac:dyDescent="0.2">
      <c r="Z1387" s="93"/>
      <c r="AA1387" s="93"/>
    </row>
    <row r="1388" spans="26:27" x14ac:dyDescent="0.2">
      <c r="Z1388" s="93"/>
      <c r="AA1388" s="93"/>
    </row>
    <row r="1389" spans="26:27" x14ac:dyDescent="0.2">
      <c r="Z1389" s="93"/>
      <c r="AA1389" s="93"/>
    </row>
    <row r="1390" spans="26:27" x14ac:dyDescent="0.2">
      <c r="Z1390" s="93"/>
      <c r="AA1390" s="93"/>
    </row>
    <row r="1391" spans="26:27" x14ac:dyDescent="0.2">
      <c r="Z1391" s="93"/>
      <c r="AA1391" s="93"/>
    </row>
    <row r="1392" spans="26:27" x14ac:dyDescent="0.2">
      <c r="Z1392" s="93"/>
      <c r="AA1392" s="93"/>
    </row>
    <row r="1393" spans="26:27" x14ac:dyDescent="0.2">
      <c r="Z1393" s="93"/>
      <c r="AA1393" s="93"/>
    </row>
    <row r="1394" spans="26:27" x14ac:dyDescent="0.2">
      <c r="Z1394" s="93"/>
      <c r="AA1394" s="93"/>
    </row>
    <row r="1395" spans="26:27" x14ac:dyDescent="0.2">
      <c r="Z1395" s="93"/>
      <c r="AA1395" s="93"/>
    </row>
    <row r="1396" spans="26:27" x14ac:dyDescent="0.2">
      <c r="Z1396" s="93"/>
      <c r="AA1396" s="93"/>
    </row>
    <row r="1397" spans="26:27" x14ac:dyDescent="0.2">
      <c r="Z1397" s="93"/>
      <c r="AA1397" s="93"/>
    </row>
    <row r="1398" spans="26:27" x14ac:dyDescent="0.2">
      <c r="Z1398" s="93"/>
      <c r="AA1398" s="93"/>
    </row>
    <row r="1399" spans="26:27" x14ac:dyDescent="0.2">
      <c r="Z1399" s="93"/>
      <c r="AA1399" s="93"/>
    </row>
    <row r="1400" spans="26:27" x14ac:dyDescent="0.2">
      <c r="Z1400" s="93"/>
      <c r="AA1400" s="93"/>
    </row>
    <row r="1401" spans="26:27" x14ac:dyDescent="0.2">
      <c r="Z1401" s="93"/>
      <c r="AA1401" s="93"/>
    </row>
    <row r="1402" spans="26:27" x14ac:dyDescent="0.2">
      <c r="Z1402" s="93"/>
      <c r="AA1402" s="93"/>
    </row>
    <row r="1403" spans="26:27" x14ac:dyDescent="0.2">
      <c r="Z1403" s="93"/>
      <c r="AA1403" s="93"/>
    </row>
    <row r="1404" spans="26:27" x14ac:dyDescent="0.2">
      <c r="Z1404" s="93"/>
      <c r="AA1404" s="93"/>
    </row>
    <row r="1405" spans="26:27" x14ac:dyDescent="0.2">
      <c r="Z1405" s="93"/>
      <c r="AA1405" s="93"/>
    </row>
    <row r="1406" spans="26:27" x14ac:dyDescent="0.2">
      <c r="Z1406" s="93"/>
      <c r="AA1406" s="93"/>
    </row>
    <row r="1407" spans="26:27" x14ac:dyDescent="0.2">
      <c r="Z1407" s="93"/>
      <c r="AA1407" s="93"/>
    </row>
    <row r="1408" spans="26:27" x14ac:dyDescent="0.2">
      <c r="Z1408" s="93"/>
      <c r="AA1408" s="93"/>
    </row>
    <row r="1409" spans="26:27" x14ac:dyDescent="0.2">
      <c r="Z1409" s="93"/>
      <c r="AA1409" s="93"/>
    </row>
    <row r="1410" spans="26:27" x14ac:dyDescent="0.2">
      <c r="Z1410" s="93"/>
      <c r="AA1410" s="93"/>
    </row>
    <row r="1411" spans="26:27" x14ac:dyDescent="0.2">
      <c r="Z1411" s="93"/>
      <c r="AA1411" s="93"/>
    </row>
    <row r="1412" spans="26:27" x14ac:dyDescent="0.2">
      <c r="Z1412" s="93"/>
      <c r="AA1412" s="93"/>
    </row>
    <row r="1413" spans="26:27" x14ac:dyDescent="0.2">
      <c r="Z1413" s="93"/>
      <c r="AA1413" s="93"/>
    </row>
    <row r="1414" spans="26:27" x14ac:dyDescent="0.2">
      <c r="Z1414" s="93"/>
      <c r="AA1414" s="93"/>
    </row>
    <row r="1415" spans="26:27" x14ac:dyDescent="0.2">
      <c r="Z1415" s="93"/>
      <c r="AA1415" s="93"/>
    </row>
    <row r="1416" spans="26:27" x14ac:dyDescent="0.2">
      <c r="Z1416" s="93"/>
      <c r="AA1416" s="93"/>
    </row>
    <row r="1417" spans="26:27" x14ac:dyDescent="0.2">
      <c r="Z1417" s="93"/>
      <c r="AA1417" s="93"/>
    </row>
    <row r="1418" spans="26:27" x14ac:dyDescent="0.2">
      <c r="Z1418" s="93"/>
      <c r="AA1418" s="93"/>
    </row>
    <row r="1419" spans="26:27" x14ac:dyDescent="0.2">
      <c r="Z1419" s="93"/>
      <c r="AA1419" s="93"/>
    </row>
    <row r="1420" spans="26:27" x14ac:dyDescent="0.2">
      <c r="Z1420" s="93"/>
      <c r="AA1420" s="93"/>
    </row>
    <row r="1421" spans="26:27" x14ac:dyDescent="0.2">
      <c r="Z1421" s="93"/>
      <c r="AA1421" s="93"/>
    </row>
    <row r="1422" spans="26:27" x14ac:dyDescent="0.2">
      <c r="Z1422" s="93"/>
      <c r="AA1422" s="93"/>
    </row>
    <row r="1423" spans="26:27" x14ac:dyDescent="0.2">
      <c r="Z1423" s="93"/>
      <c r="AA1423" s="93"/>
    </row>
    <row r="1424" spans="26:27" x14ac:dyDescent="0.2">
      <c r="Z1424" s="93"/>
      <c r="AA1424" s="93"/>
    </row>
    <row r="1425" spans="26:27" x14ac:dyDescent="0.2">
      <c r="Z1425" s="93"/>
      <c r="AA1425" s="93"/>
    </row>
    <row r="1426" spans="26:27" x14ac:dyDescent="0.2">
      <c r="Z1426" s="93"/>
      <c r="AA1426" s="93"/>
    </row>
    <row r="1427" spans="26:27" x14ac:dyDescent="0.2">
      <c r="Z1427" s="93"/>
      <c r="AA1427" s="93"/>
    </row>
    <row r="1428" spans="26:27" x14ac:dyDescent="0.2">
      <c r="Z1428" s="93"/>
      <c r="AA1428" s="93"/>
    </row>
    <row r="1429" spans="26:27" x14ac:dyDescent="0.2">
      <c r="Z1429" s="93"/>
      <c r="AA1429" s="93"/>
    </row>
    <row r="1430" spans="26:27" x14ac:dyDescent="0.2">
      <c r="Z1430" s="93"/>
      <c r="AA1430" s="93"/>
    </row>
    <row r="1431" spans="26:27" x14ac:dyDescent="0.2">
      <c r="Z1431" s="93"/>
      <c r="AA1431" s="93"/>
    </row>
    <row r="1432" spans="26:27" x14ac:dyDescent="0.2">
      <c r="Z1432" s="93"/>
      <c r="AA1432" s="93"/>
    </row>
    <row r="1433" spans="26:27" x14ac:dyDescent="0.2">
      <c r="Z1433" s="93"/>
      <c r="AA1433" s="93"/>
    </row>
    <row r="1434" spans="26:27" x14ac:dyDescent="0.2">
      <c r="Z1434" s="93"/>
      <c r="AA1434" s="93"/>
    </row>
    <row r="1435" spans="26:27" x14ac:dyDescent="0.2">
      <c r="Z1435" s="93"/>
      <c r="AA1435" s="93"/>
    </row>
    <row r="1436" spans="26:27" x14ac:dyDescent="0.2">
      <c r="Z1436" s="93"/>
      <c r="AA1436" s="93"/>
    </row>
    <row r="1437" spans="26:27" x14ac:dyDescent="0.2">
      <c r="Z1437" s="93"/>
      <c r="AA1437" s="93"/>
    </row>
    <row r="1438" spans="26:27" x14ac:dyDescent="0.2">
      <c r="Z1438" s="93"/>
      <c r="AA1438" s="93"/>
    </row>
    <row r="1439" spans="26:27" x14ac:dyDescent="0.2">
      <c r="Z1439" s="93"/>
      <c r="AA1439" s="93"/>
    </row>
    <row r="1440" spans="26:27" x14ac:dyDescent="0.2">
      <c r="Z1440" s="93"/>
      <c r="AA1440" s="93"/>
    </row>
    <row r="1441" spans="26:27" x14ac:dyDescent="0.2">
      <c r="Z1441" s="93"/>
      <c r="AA1441" s="93"/>
    </row>
    <row r="1442" spans="26:27" x14ac:dyDescent="0.2">
      <c r="Z1442" s="93"/>
      <c r="AA1442" s="93"/>
    </row>
    <row r="1443" spans="26:27" x14ac:dyDescent="0.2">
      <c r="Z1443" s="93"/>
      <c r="AA1443" s="93"/>
    </row>
    <row r="1444" spans="26:27" x14ac:dyDescent="0.2">
      <c r="Z1444" s="93"/>
      <c r="AA1444" s="93"/>
    </row>
    <row r="1445" spans="26:27" x14ac:dyDescent="0.2">
      <c r="Z1445" s="93"/>
      <c r="AA1445" s="93"/>
    </row>
    <row r="1446" spans="26:27" x14ac:dyDescent="0.2">
      <c r="Z1446" s="93"/>
      <c r="AA1446" s="93"/>
    </row>
    <row r="1447" spans="26:27" x14ac:dyDescent="0.2">
      <c r="Z1447" s="93"/>
      <c r="AA1447" s="93"/>
    </row>
    <row r="1448" spans="26:27" x14ac:dyDescent="0.2">
      <c r="Z1448" s="93"/>
      <c r="AA1448" s="93"/>
    </row>
    <row r="1449" spans="26:27" x14ac:dyDescent="0.2">
      <c r="Z1449" s="93"/>
      <c r="AA1449" s="93"/>
    </row>
    <row r="1450" spans="26:27" x14ac:dyDescent="0.2">
      <c r="Z1450" s="93"/>
      <c r="AA1450" s="93"/>
    </row>
    <row r="1451" spans="26:27" x14ac:dyDescent="0.2">
      <c r="Z1451" s="93"/>
      <c r="AA1451" s="93"/>
    </row>
    <row r="1452" spans="26:27" x14ac:dyDescent="0.2">
      <c r="Z1452" s="93"/>
      <c r="AA1452" s="93"/>
    </row>
    <row r="1453" spans="26:27" x14ac:dyDescent="0.2">
      <c r="Z1453" s="93"/>
      <c r="AA1453" s="93"/>
    </row>
    <row r="1454" spans="26:27" x14ac:dyDescent="0.2">
      <c r="Z1454" s="93"/>
      <c r="AA1454" s="93"/>
    </row>
    <row r="1455" spans="26:27" x14ac:dyDescent="0.2">
      <c r="Z1455" s="93"/>
      <c r="AA1455" s="93"/>
    </row>
    <row r="1456" spans="26:27" x14ac:dyDescent="0.2">
      <c r="Z1456" s="93"/>
      <c r="AA1456" s="93"/>
    </row>
    <row r="1457" spans="26:27" x14ac:dyDescent="0.2">
      <c r="Z1457" s="93"/>
      <c r="AA1457" s="93"/>
    </row>
    <row r="1458" spans="26:27" x14ac:dyDescent="0.2">
      <c r="Z1458" s="93"/>
      <c r="AA1458" s="93"/>
    </row>
    <row r="1459" spans="26:27" x14ac:dyDescent="0.2">
      <c r="Z1459" s="93"/>
      <c r="AA1459" s="93"/>
    </row>
    <row r="1460" spans="26:27" x14ac:dyDescent="0.2">
      <c r="Z1460" s="93"/>
      <c r="AA1460" s="93"/>
    </row>
    <row r="1461" spans="26:27" x14ac:dyDescent="0.2">
      <c r="Z1461" s="93"/>
      <c r="AA1461" s="93"/>
    </row>
    <row r="1462" spans="26:27" x14ac:dyDescent="0.2">
      <c r="Z1462" s="93"/>
      <c r="AA1462" s="93"/>
    </row>
    <row r="1463" spans="26:27" x14ac:dyDescent="0.2">
      <c r="Z1463" s="93"/>
      <c r="AA1463" s="93"/>
    </row>
    <row r="1464" spans="26:27" x14ac:dyDescent="0.2">
      <c r="Z1464" s="93"/>
      <c r="AA1464" s="93"/>
    </row>
    <row r="1465" spans="26:27" x14ac:dyDescent="0.2">
      <c r="Z1465" s="93"/>
      <c r="AA1465" s="93"/>
    </row>
    <row r="1466" spans="26:27" x14ac:dyDescent="0.2">
      <c r="Z1466" s="93"/>
      <c r="AA1466" s="93"/>
    </row>
    <row r="1467" spans="26:27" x14ac:dyDescent="0.2">
      <c r="Z1467" s="93"/>
      <c r="AA1467" s="93"/>
    </row>
    <row r="1468" spans="26:27" x14ac:dyDescent="0.2">
      <c r="Z1468" s="93"/>
      <c r="AA1468" s="93"/>
    </row>
    <row r="1469" spans="26:27" x14ac:dyDescent="0.2">
      <c r="Z1469" s="93"/>
      <c r="AA1469" s="93"/>
    </row>
    <row r="1470" spans="26:27" x14ac:dyDescent="0.2">
      <c r="Z1470" s="93"/>
      <c r="AA1470" s="93"/>
    </row>
    <row r="1471" spans="26:27" x14ac:dyDescent="0.2">
      <c r="Z1471" s="93"/>
      <c r="AA1471" s="93"/>
    </row>
    <row r="1472" spans="26:27" x14ac:dyDescent="0.2">
      <c r="Z1472" s="93"/>
      <c r="AA1472" s="93"/>
    </row>
    <row r="1473" spans="26:27" x14ac:dyDescent="0.2">
      <c r="Z1473" s="93"/>
      <c r="AA1473" s="93"/>
    </row>
    <row r="1474" spans="26:27" x14ac:dyDescent="0.2">
      <c r="Z1474" s="93"/>
      <c r="AA1474" s="93"/>
    </row>
    <row r="1475" spans="26:27" x14ac:dyDescent="0.2">
      <c r="Z1475" s="93"/>
      <c r="AA1475" s="93"/>
    </row>
    <row r="1476" spans="26:27" x14ac:dyDescent="0.2">
      <c r="Z1476" s="93"/>
      <c r="AA1476" s="93"/>
    </row>
    <row r="1477" spans="26:27" x14ac:dyDescent="0.2">
      <c r="Z1477" s="93"/>
      <c r="AA1477" s="93"/>
    </row>
    <row r="1478" spans="26:27" x14ac:dyDescent="0.2">
      <c r="Z1478" s="93"/>
      <c r="AA1478" s="93"/>
    </row>
    <row r="1479" spans="26:27" x14ac:dyDescent="0.2">
      <c r="Z1479" s="93"/>
      <c r="AA1479" s="93"/>
    </row>
    <row r="1480" spans="26:27" x14ac:dyDescent="0.2">
      <c r="Z1480" s="93"/>
      <c r="AA1480" s="93"/>
    </row>
    <row r="1481" spans="26:27" x14ac:dyDescent="0.2">
      <c r="Z1481" s="93"/>
      <c r="AA1481" s="93"/>
    </row>
    <row r="1482" spans="26:27" x14ac:dyDescent="0.2">
      <c r="Z1482" s="93"/>
      <c r="AA1482" s="93"/>
    </row>
    <row r="1483" spans="26:27" x14ac:dyDescent="0.2">
      <c r="Z1483" s="93"/>
      <c r="AA1483" s="93"/>
    </row>
    <row r="1484" spans="26:27" x14ac:dyDescent="0.2">
      <c r="Z1484" s="93"/>
      <c r="AA1484" s="93"/>
    </row>
    <row r="1485" spans="26:27" x14ac:dyDescent="0.2">
      <c r="Z1485" s="93"/>
      <c r="AA1485" s="93"/>
    </row>
    <row r="1486" spans="26:27" x14ac:dyDescent="0.2">
      <c r="Z1486" s="93"/>
      <c r="AA1486" s="93"/>
    </row>
    <row r="1487" spans="26:27" x14ac:dyDescent="0.2">
      <c r="Z1487" s="93"/>
      <c r="AA1487" s="93"/>
    </row>
    <row r="1488" spans="26:27" x14ac:dyDescent="0.2">
      <c r="Z1488" s="93"/>
      <c r="AA1488" s="93"/>
    </row>
    <row r="1489" spans="26:27" x14ac:dyDescent="0.2">
      <c r="Z1489" s="93"/>
      <c r="AA1489" s="93"/>
    </row>
    <row r="1490" spans="26:27" x14ac:dyDescent="0.2">
      <c r="Z1490" s="93"/>
      <c r="AA1490" s="93"/>
    </row>
    <row r="1491" spans="26:27" x14ac:dyDescent="0.2">
      <c r="Z1491" s="93"/>
      <c r="AA1491" s="93"/>
    </row>
    <row r="1492" spans="26:27" x14ac:dyDescent="0.2">
      <c r="Z1492" s="93"/>
      <c r="AA1492" s="93"/>
    </row>
    <row r="1493" spans="26:27" x14ac:dyDescent="0.2">
      <c r="Z1493" s="93"/>
      <c r="AA1493" s="93"/>
    </row>
    <row r="1494" spans="26:27" x14ac:dyDescent="0.2">
      <c r="Z1494" s="93"/>
      <c r="AA1494" s="93"/>
    </row>
    <row r="1495" spans="26:27" x14ac:dyDescent="0.2">
      <c r="Z1495" s="93"/>
      <c r="AA1495" s="93"/>
    </row>
    <row r="1496" spans="26:27" x14ac:dyDescent="0.2">
      <c r="Z1496" s="93"/>
      <c r="AA1496" s="93"/>
    </row>
    <row r="1497" spans="26:27" x14ac:dyDescent="0.2">
      <c r="Z1497" s="93"/>
      <c r="AA1497" s="93"/>
    </row>
    <row r="1498" spans="26:27" x14ac:dyDescent="0.2">
      <c r="Z1498" s="93"/>
      <c r="AA1498" s="93"/>
    </row>
    <row r="1499" spans="26:27" x14ac:dyDescent="0.2">
      <c r="Z1499" s="93"/>
      <c r="AA1499" s="93"/>
    </row>
    <row r="1500" spans="26:27" x14ac:dyDescent="0.2">
      <c r="Z1500" s="93"/>
      <c r="AA1500" s="93"/>
    </row>
    <row r="1501" spans="26:27" x14ac:dyDescent="0.2">
      <c r="Z1501" s="93"/>
      <c r="AA1501" s="93"/>
    </row>
    <row r="1502" spans="26:27" x14ac:dyDescent="0.2">
      <c r="Z1502" s="93"/>
      <c r="AA1502" s="93"/>
    </row>
    <row r="1503" spans="26:27" x14ac:dyDescent="0.2">
      <c r="Z1503" s="93"/>
      <c r="AA1503" s="93"/>
    </row>
    <row r="1504" spans="26:27" x14ac:dyDescent="0.2">
      <c r="Z1504" s="93"/>
      <c r="AA1504" s="93"/>
    </row>
    <row r="1505" spans="26:27" x14ac:dyDescent="0.2">
      <c r="Z1505" s="93"/>
      <c r="AA1505" s="93"/>
    </row>
    <row r="1506" spans="26:27" x14ac:dyDescent="0.2">
      <c r="Z1506" s="93"/>
      <c r="AA1506" s="93"/>
    </row>
    <row r="1507" spans="26:27" x14ac:dyDescent="0.2">
      <c r="Z1507" s="93"/>
      <c r="AA1507" s="93"/>
    </row>
    <row r="1508" spans="26:27" x14ac:dyDescent="0.2">
      <c r="Z1508" s="93"/>
      <c r="AA1508" s="93"/>
    </row>
    <row r="1509" spans="26:27" x14ac:dyDescent="0.2">
      <c r="Z1509" s="93"/>
      <c r="AA1509" s="93"/>
    </row>
    <row r="1510" spans="26:27" x14ac:dyDescent="0.2">
      <c r="Z1510" s="93"/>
      <c r="AA1510" s="93"/>
    </row>
    <row r="1511" spans="26:27" x14ac:dyDescent="0.2">
      <c r="Z1511" s="93"/>
      <c r="AA1511" s="93"/>
    </row>
    <row r="1512" spans="26:27" x14ac:dyDescent="0.2">
      <c r="Z1512" s="93"/>
      <c r="AA1512" s="93"/>
    </row>
    <row r="1513" spans="26:27" x14ac:dyDescent="0.2">
      <c r="Z1513" s="93"/>
      <c r="AA1513" s="93"/>
    </row>
    <row r="1514" spans="26:27" x14ac:dyDescent="0.2">
      <c r="Z1514" s="93"/>
      <c r="AA1514" s="93"/>
    </row>
    <row r="1515" spans="26:27" x14ac:dyDescent="0.2">
      <c r="Z1515" s="93"/>
      <c r="AA1515" s="93"/>
    </row>
    <row r="1516" spans="26:27" x14ac:dyDescent="0.2">
      <c r="Z1516" s="93"/>
      <c r="AA1516" s="93"/>
    </row>
    <row r="1517" spans="26:27" x14ac:dyDescent="0.2">
      <c r="Z1517" s="93"/>
      <c r="AA1517" s="93"/>
    </row>
    <row r="1518" spans="26:27" x14ac:dyDescent="0.2">
      <c r="Z1518" s="93"/>
      <c r="AA1518" s="93"/>
    </row>
    <row r="1519" spans="26:27" x14ac:dyDescent="0.2">
      <c r="Z1519" s="93"/>
      <c r="AA1519" s="93"/>
    </row>
    <row r="1520" spans="26:27" x14ac:dyDescent="0.2">
      <c r="Z1520" s="93"/>
      <c r="AA1520" s="93"/>
    </row>
    <row r="1521" spans="26:27" x14ac:dyDescent="0.2">
      <c r="Z1521" s="93"/>
      <c r="AA1521" s="93"/>
    </row>
    <row r="1522" spans="26:27" x14ac:dyDescent="0.2">
      <c r="Z1522" s="93"/>
      <c r="AA1522" s="93"/>
    </row>
    <row r="1523" spans="26:27" x14ac:dyDescent="0.2">
      <c r="Z1523" s="93"/>
      <c r="AA1523" s="93"/>
    </row>
    <row r="1524" spans="26:27" x14ac:dyDescent="0.2">
      <c r="Z1524" s="93"/>
      <c r="AA1524" s="93"/>
    </row>
    <row r="1525" spans="26:27" x14ac:dyDescent="0.2">
      <c r="Z1525" s="93"/>
      <c r="AA1525" s="93"/>
    </row>
    <row r="1526" spans="26:27" x14ac:dyDescent="0.2">
      <c r="Z1526" s="93"/>
      <c r="AA1526" s="93"/>
    </row>
    <row r="1527" spans="26:27" x14ac:dyDescent="0.2">
      <c r="Z1527" s="93"/>
      <c r="AA1527" s="93"/>
    </row>
    <row r="1528" spans="26:27" x14ac:dyDescent="0.2">
      <c r="Z1528" s="93"/>
      <c r="AA1528" s="93"/>
    </row>
    <row r="1529" spans="26:27" x14ac:dyDescent="0.2">
      <c r="Z1529" s="93"/>
      <c r="AA1529" s="93"/>
    </row>
    <row r="1530" spans="26:27" x14ac:dyDescent="0.2">
      <c r="Z1530" s="93"/>
      <c r="AA1530" s="93"/>
    </row>
    <row r="1531" spans="26:27" x14ac:dyDescent="0.2">
      <c r="Z1531" s="93"/>
      <c r="AA1531" s="93"/>
    </row>
    <row r="1532" spans="26:27" x14ac:dyDescent="0.2">
      <c r="Z1532" s="93"/>
      <c r="AA1532" s="93"/>
    </row>
    <row r="1533" spans="26:27" x14ac:dyDescent="0.2">
      <c r="Z1533" s="93"/>
      <c r="AA1533" s="93"/>
    </row>
    <row r="1534" spans="26:27" x14ac:dyDescent="0.2">
      <c r="Z1534" s="93"/>
      <c r="AA1534" s="93"/>
    </row>
    <row r="1535" spans="26:27" x14ac:dyDescent="0.2">
      <c r="Z1535" s="93"/>
      <c r="AA1535" s="93"/>
    </row>
    <row r="1536" spans="26:27" x14ac:dyDescent="0.2">
      <c r="Z1536" s="93"/>
      <c r="AA1536" s="93"/>
    </row>
    <row r="1537" spans="26:27" x14ac:dyDescent="0.2">
      <c r="Z1537" s="93"/>
      <c r="AA1537" s="93"/>
    </row>
    <row r="1538" spans="26:27" x14ac:dyDescent="0.2">
      <c r="Z1538" s="93"/>
      <c r="AA1538" s="93"/>
    </row>
    <row r="1539" spans="26:27" x14ac:dyDescent="0.2">
      <c r="Z1539" s="93"/>
      <c r="AA1539" s="93"/>
    </row>
    <row r="1540" spans="26:27" x14ac:dyDescent="0.2">
      <c r="Z1540" s="93"/>
      <c r="AA1540" s="93"/>
    </row>
    <row r="1541" spans="26:27" x14ac:dyDescent="0.2">
      <c r="Z1541" s="93"/>
      <c r="AA1541" s="93"/>
    </row>
    <row r="1542" spans="26:27" x14ac:dyDescent="0.2">
      <c r="Z1542" s="93"/>
      <c r="AA1542" s="93"/>
    </row>
    <row r="1543" spans="26:27" x14ac:dyDescent="0.2">
      <c r="Z1543" s="93"/>
      <c r="AA1543" s="93"/>
    </row>
    <row r="1544" spans="26:27" x14ac:dyDescent="0.2">
      <c r="Z1544" s="93"/>
      <c r="AA1544" s="93"/>
    </row>
    <row r="1545" spans="26:27" x14ac:dyDescent="0.2">
      <c r="Z1545" s="93"/>
      <c r="AA1545" s="93"/>
    </row>
    <row r="1546" spans="26:27" x14ac:dyDescent="0.2">
      <c r="Z1546" s="93"/>
      <c r="AA1546" s="93"/>
    </row>
    <row r="1547" spans="26:27" x14ac:dyDescent="0.2">
      <c r="Z1547" s="93"/>
      <c r="AA1547" s="93"/>
    </row>
    <row r="1548" spans="26:27" x14ac:dyDescent="0.2">
      <c r="Z1548" s="93"/>
      <c r="AA1548" s="93"/>
    </row>
    <row r="1549" spans="26:27" x14ac:dyDescent="0.2">
      <c r="Z1549" s="93"/>
      <c r="AA1549" s="93"/>
    </row>
    <row r="1550" spans="26:27" x14ac:dyDescent="0.2">
      <c r="Z1550" s="93"/>
      <c r="AA1550" s="93"/>
    </row>
    <row r="1551" spans="26:27" x14ac:dyDescent="0.2">
      <c r="Z1551" s="93"/>
      <c r="AA1551" s="93"/>
    </row>
    <row r="1552" spans="26:27" x14ac:dyDescent="0.2">
      <c r="Z1552" s="93"/>
      <c r="AA1552" s="93"/>
    </row>
    <row r="1553" spans="26:27" x14ac:dyDescent="0.2">
      <c r="Z1553" s="93"/>
      <c r="AA1553" s="93"/>
    </row>
    <row r="1554" spans="26:27" x14ac:dyDescent="0.2">
      <c r="Z1554" s="93"/>
      <c r="AA1554" s="93"/>
    </row>
    <row r="1555" spans="26:27" x14ac:dyDescent="0.2">
      <c r="Z1555" s="93"/>
      <c r="AA1555" s="93"/>
    </row>
    <row r="1556" spans="26:27" x14ac:dyDescent="0.2">
      <c r="Z1556" s="93"/>
      <c r="AA1556" s="93"/>
    </row>
    <row r="1557" spans="26:27" x14ac:dyDescent="0.2">
      <c r="Z1557" s="93"/>
      <c r="AA1557" s="93"/>
    </row>
    <row r="1558" spans="26:27" x14ac:dyDescent="0.2">
      <c r="Z1558" s="93"/>
      <c r="AA1558" s="93"/>
    </row>
    <row r="1559" spans="26:27" x14ac:dyDescent="0.2">
      <c r="Z1559" s="93"/>
      <c r="AA1559" s="93"/>
    </row>
    <row r="1560" spans="26:27" x14ac:dyDescent="0.2">
      <c r="Z1560" s="93"/>
      <c r="AA1560" s="93"/>
    </row>
    <row r="1561" spans="26:27" x14ac:dyDescent="0.2">
      <c r="Z1561" s="93"/>
      <c r="AA1561" s="93"/>
    </row>
    <row r="1562" spans="26:27" x14ac:dyDescent="0.2">
      <c r="Z1562" s="93"/>
      <c r="AA1562" s="93"/>
    </row>
    <row r="1563" spans="26:27" x14ac:dyDescent="0.2">
      <c r="Z1563" s="93"/>
      <c r="AA1563" s="93"/>
    </row>
    <row r="1564" spans="26:27" x14ac:dyDescent="0.2">
      <c r="Z1564" s="93"/>
      <c r="AA1564" s="93"/>
    </row>
    <row r="1565" spans="26:27" x14ac:dyDescent="0.2">
      <c r="Z1565" s="93"/>
      <c r="AA1565" s="93"/>
    </row>
    <row r="1566" spans="26:27" x14ac:dyDescent="0.2">
      <c r="Z1566" s="93"/>
      <c r="AA1566" s="93"/>
    </row>
    <row r="1567" spans="26:27" x14ac:dyDescent="0.2">
      <c r="Z1567" s="93"/>
      <c r="AA1567" s="93"/>
    </row>
    <row r="1568" spans="26:27" x14ac:dyDescent="0.2">
      <c r="Z1568" s="93"/>
      <c r="AA1568" s="93"/>
    </row>
    <row r="1569" spans="26:27" x14ac:dyDescent="0.2">
      <c r="Z1569" s="93"/>
      <c r="AA1569" s="93"/>
    </row>
    <row r="1570" spans="26:27" x14ac:dyDescent="0.2">
      <c r="Z1570" s="93"/>
      <c r="AA1570" s="93"/>
    </row>
    <row r="1571" spans="26:27" x14ac:dyDescent="0.2">
      <c r="Z1571" s="93"/>
      <c r="AA1571" s="93"/>
    </row>
    <row r="1572" spans="26:27" x14ac:dyDescent="0.2">
      <c r="Z1572" s="93"/>
      <c r="AA1572" s="93"/>
    </row>
    <row r="1573" spans="26:27" x14ac:dyDescent="0.2">
      <c r="Z1573" s="93"/>
      <c r="AA1573" s="93"/>
    </row>
    <row r="1574" spans="26:27" x14ac:dyDescent="0.2">
      <c r="Z1574" s="93"/>
      <c r="AA1574" s="93"/>
    </row>
    <row r="1575" spans="26:27" x14ac:dyDescent="0.2">
      <c r="Z1575" s="93"/>
      <c r="AA1575" s="93"/>
    </row>
    <row r="1576" spans="26:27" x14ac:dyDescent="0.2">
      <c r="Z1576" s="93"/>
      <c r="AA1576" s="93"/>
    </row>
    <row r="1577" spans="26:27" x14ac:dyDescent="0.2">
      <c r="Z1577" s="93"/>
      <c r="AA1577" s="93"/>
    </row>
    <row r="1578" spans="26:27" x14ac:dyDescent="0.2">
      <c r="Z1578" s="93"/>
      <c r="AA1578" s="93"/>
    </row>
    <row r="1579" spans="26:27" x14ac:dyDescent="0.2">
      <c r="Z1579" s="93"/>
      <c r="AA1579" s="93"/>
    </row>
    <row r="1580" spans="26:27" x14ac:dyDescent="0.2">
      <c r="Z1580" s="93"/>
      <c r="AA1580" s="93"/>
    </row>
    <row r="1581" spans="26:27" x14ac:dyDescent="0.2">
      <c r="Z1581" s="93"/>
      <c r="AA1581" s="93"/>
    </row>
    <row r="1582" spans="26:27" x14ac:dyDescent="0.2">
      <c r="Z1582" s="93"/>
      <c r="AA1582" s="93"/>
    </row>
    <row r="1583" spans="26:27" x14ac:dyDescent="0.2">
      <c r="Z1583" s="93"/>
      <c r="AA1583" s="93"/>
    </row>
    <row r="1584" spans="26:27" x14ac:dyDescent="0.2">
      <c r="Z1584" s="93"/>
      <c r="AA1584" s="93"/>
    </row>
    <row r="1585" spans="26:27" x14ac:dyDescent="0.2">
      <c r="Z1585" s="93"/>
      <c r="AA1585" s="93"/>
    </row>
    <row r="1586" spans="26:27" x14ac:dyDescent="0.2">
      <c r="Z1586" s="93"/>
      <c r="AA1586" s="93"/>
    </row>
    <row r="1587" spans="26:27" x14ac:dyDescent="0.2">
      <c r="Z1587" s="93"/>
      <c r="AA1587" s="93"/>
    </row>
    <row r="1588" spans="26:27" x14ac:dyDescent="0.2">
      <c r="Z1588" s="93"/>
      <c r="AA1588" s="93"/>
    </row>
    <row r="1589" spans="26:27" x14ac:dyDescent="0.2">
      <c r="Z1589" s="93"/>
      <c r="AA1589" s="93"/>
    </row>
    <row r="1590" spans="26:27" x14ac:dyDescent="0.2">
      <c r="Z1590" s="93"/>
      <c r="AA1590" s="93"/>
    </row>
    <row r="1591" spans="26:27" x14ac:dyDescent="0.2">
      <c r="Z1591" s="93"/>
      <c r="AA1591" s="93"/>
    </row>
    <row r="1592" spans="26:27" x14ac:dyDescent="0.2">
      <c r="Z1592" s="93"/>
      <c r="AA1592" s="93"/>
    </row>
    <row r="1593" spans="26:27" x14ac:dyDescent="0.2">
      <c r="Z1593" s="93"/>
      <c r="AA1593" s="93"/>
    </row>
    <row r="1594" spans="26:27" x14ac:dyDescent="0.2">
      <c r="Z1594" s="93"/>
      <c r="AA1594" s="93"/>
    </row>
    <row r="1595" spans="26:27" x14ac:dyDescent="0.2">
      <c r="Z1595" s="93"/>
      <c r="AA1595" s="93"/>
    </row>
    <row r="1596" spans="26:27" x14ac:dyDescent="0.2">
      <c r="Z1596" s="93"/>
      <c r="AA1596" s="93"/>
    </row>
    <row r="1597" spans="26:27" x14ac:dyDescent="0.2">
      <c r="Z1597" s="93"/>
      <c r="AA1597" s="93"/>
    </row>
    <row r="1598" spans="26:27" x14ac:dyDescent="0.2">
      <c r="Z1598" s="93"/>
      <c r="AA1598" s="93"/>
    </row>
    <row r="1599" spans="26:27" x14ac:dyDescent="0.2">
      <c r="Z1599" s="93"/>
      <c r="AA1599" s="93"/>
    </row>
    <row r="1600" spans="26:27" x14ac:dyDescent="0.2">
      <c r="Z1600" s="93"/>
      <c r="AA1600" s="93"/>
    </row>
    <row r="1601" spans="26:27" x14ac:dyDescent="0.2">
      <c r="Z1601" s="93"/>
      <c r="AA1601" s="93"/>
    </row>
    <row r="1602" spans="26:27" x14ac:dyDescent="0.2">
      <c r="Z1602" s="93"/>
      <c r="AA1602" s="93"/>
    </row>
    <row r="1603" spans="26:27" x14ac:dyDescent="0.2">
      <c r="Z1603" s="93"/>
      <c r="AA1603" s="93"/>
    </row>
    <row r="1604" spans="26:27" x14ac:dyDescent="0.2">
      <c r="Z1604" s="93"/>
      <c r="AA1604" s="93"/>
    </row>
    <row r="1605" spans="26:27" x14ac:dyDescent="0.2">
      <c r="Z1605" s="93"/>
      <c r="AA1605" s="93"/>
    </row>
    <row r="1606" spans="26:27" x14ac:dyDescent="0.2">
      <c r="Z1606" s="93"/>
      <c r="AA1606" s="93"/>
    </row>
    <row r="1607" spans="26:27" x14ac:dyDescent="0.2">
      <c r="Z1607" s="93"/>
      <c r="AA1607" s="93"/>
    </row>
    <row r="1608" spans="26:27" x14ac:dyDescent="0.2">
      <c r="Z1608" s="93"/>
      <c r="AA1608" s="93"/>
    </row>
    <row r="1609" spans="26:27" x14ac:dyDescent="0.2">
      <c r="Z1609" s="93"/>
      <c r="AA1609" s="93"/>
    </row>
    <row r="1610" spans="26:27" x14ac:dyDescent="0.2">
      <c r="Z1610" s="93"/>
      <c r="AA1610" s="93"/>
    </row>
    <row r="1611" spans="26:27" x14ac:dyDescent="0.2">
      <c r="Z1611" s="93"/>
      <c r="AA1611" s="93"/>
    </row>
    <row r="1612" spans="26:27" x14ac:dyDescent="0.2">
      <c r="Z1612" s="93"/>
      <c r="AA1612" s="93"/>
    </row>
    <row r="1613" spans="26:27" x14ac:dyDescent="0.2">
      <c r="Z1613" s="93"/>
      <c r="AA1613" s="93"/>
    </row>
    <row r="1614" spans="26:27" x14ac:dyDescent="0.2">
      <c r="Z1614" s="93"/>
      <c r="AA1614" s="93"/>
    </row>
    <row r="1615" spans="26:27" x14ac:dyDescent="0.2">
      <c r="Z1615" s="93"/>
      <c r="AA1615" s="93"/>
    </row>
    <row r="1616" spans="26:27" x14ac:dyDescent="0.2">
      <c r="Z1616" s="93"/>
      <c r="AA1616" s="93"/>
    </row>
    <row r="1617" spans="26:27" x14ac:dyDescent="0.2">
      <c r="Z1617" s="93"/>
      <c r="AA1617" s="93"/>
    </row>
    <row r="1618" spans="26:27" x14ac:dyDescent="0.2">
      <c r="Z1618" s="93"/>
      <c r="AA1618" s="93"/>
    </row>
    <row r="1619" spans="26:27" x14ac:dyDescent="0.2">
      <c r="Z1619" s="93"/>
      <c r="AA1619" s="93"/>
    </row>
    <row r="1620" spans="26:27" x14ac:dyDescent="0.2">
      <c r="Z1620" s="93"/>
      <c r="AA1620" s="93"/>
    </row>
    <row r="1621" spans="26:27" x14ac:dyDescent="0.2">
      <c r="Z1621" s="93"/>
      <c r="AA1621" s="93"/>
    </row>
    <row r="1622" spans="26:27" x14ac:dyDescent="0.2">
      <c r="Z1622" s="93"/>
      <c r="AA1622" s="93"/>
    </row>
    <row r="1623" spans="26:27" x14ac:dyDescent="0.2">
      <c r="Z1623" s="93"/>
      <c r="AA1623" s="93"/>
    </row>
    <row r="1624" spans="26:27" x14ac:dyDescent="0.2">
      <c r="Z1624" s="93"/>
      <c r="AA1624" s="93"/>
    </row>
    <row r="1625" spans="26:27" x14ac:dyDescent="0.2">
      <c r="Z1625" s="93"/>
      <c r="AA1625" s="93"/>
    </row>
    <row r="1626" spans="26:27" x14ac:dyDescent="0.2">
      <c r="Z1626" s="93"/>
      <c r="AA1626" s="93"/>
    </row>
    <row r="1627" spans="26:27" x14ac:dyDescent="0.2">
      <c r="Z1627" s="93"/>
      <c r="AA1627" s="93"/>
    </row>
    <row r="1628" spans="26:27" x14ac:dyDescent="0.2">
      <c r="Z1628" s="93"/>
      <c r="AA1628" s="93"/>
    </row>
    <row r="1629" spans="26:27" x14ac:dyDescent="0.2">
      <c r="Z1629" s="93"/>
      <c r="AA1629" s="93"/>
    </row>
    <row r="1630" spans="26:27" x14ac:dyDescent="0.2">
      <c r="Z1630" s="93"/>
      <c r="AA1630" s="93"/>
    </row>
    <row r="1631" spans="26:27" x14ac:dyDescent="0.2">
      <c r="Z1631" s="93"/>
      <c r="AA1631" s="93"/>
    </row>
    <row r="1632" spans="26:27" x14ac:dyDescent="0.2">
      <c r="Z1632" s="93"/>
      <c r="AA1632" s="93"/>
    </row>
    <row r="1633" spans="26:27" x14ac:dyDescent="0.2">
      <c r="Z1633" s="93"/>
      <c r="AA1633" s="93"/>
    </row>
    <row r="1634" spans="26:27" x14ac:dyDescent="0.2">
      <c r="Z1634" s="93"/>
      <c r="AA1634" s="93"/>
    </row>
    <row r="1635" spans="26:27" x14ac:dyDescent="0.2">
      <c r="Z1635" s="93"/>
      <c r="AA1635" s="93"/>
    </row>
    <row r="1636" spans="26:27" x14ac:dyDescent="0.2">
      <c r="Z1636" s="93"/>
      <c r="AA1636" s="93"/>
    </row>
    <row r="1637" spans="26:27" x14ac:dyDescent="0.2">
      <c r="Z1637" s="93"/>
      <c r="AA1637" s="93"/>
    </row>
    <row r="1638" spans="26:27" x14ac:dyDescent="0.2">
      <c r="Z1638" s="93"/>
      <c r="AA1638" s="93"/>
    </row>
    <row r="1639" spans="26:27" x14ac:dyDescent="0.2">
      <c r="Z1639" s="93"/>
      <c r="AA1639" s="93"/>
    </row>
    <row r="1640" spans="26:27" x14ac:dyDescent="0.2">
      <c r="Z1640" s="93"/>
      <c r="AA1640" s="93"/>
    </row>
    <row r="1641" spans="26:27" x14ac:dyDescent="0.2">
      <c r="Z1641" s="93"/>
      <c r="AA1641" s="93"/>
    </row>
    <row r="1642" spans="26:27" x14ac:dyDescent="0.2">
      <c r="Z1642" s="93"/>
      <c r="AA1642" s="93"/>
    </row>
    <row r="1643" spans="26:27" x14ac:dyDescent="0.2">
      <c r="Z1643" s="93"/>
      <c r="AA1643" s="93"/>
    </row>
    <row r="1644" spans="26:27" x14ac:dyDescent="0.2">
      <c r="Z1644" s="93"/>
      <c r="AA1644" s="93"/>
    </row>
    <row r="1645" spans="26:27" x14ac:dyDescent="0.2">
      <c r="Z1645" s="93"/>
      <c r="AA1645" s="93"/>
    </row>
    <row r="1646" spans="26:27" x14ac:dyDescent="0.2">
      <c r="Z1646" s="93"/>
      <c r="AA1646" s="93"/>
    </row>
    <row r="1647" spans="26:27" x14ac:dyDescent="0.2">
      <c r="Z1647" s="93"/>
      <c r="AA1647" s="93"/>
    </row>
    <row r="1648" spans="26:27" x14ac:dyDescent="0.2">
      <c r="Z1648" s="93"/>
      <c r="AA1648" s="93"/>
    </row>
    <row r="1649" spans="26:27" x14ac:dyDescent="0.2">
      <c r="Z1649" s="93"/>
      <c r="AA1649" s="93"/>
    </row>
    <row r="1650" spans="26:27" x14ac:dyDescent="0.2">
      <c r="Z1650" s="93"/>
      <c r="AA1650" s="93"/>
    </row>
    <row r="1651" spans="26:27" x14ac:dyDescent="0.2">
      <c r="Z1651" s="93"/>
      <c r="AA1651" s="93"/>
    </row>
    <row r="1652" spans="26:27" x14ac:dyDescent="0.2">
      <c r="Z1652" s="93"/>
      <c r="AA1652" s="93"/>
    </row>
    <row r="1653" spans="26:27" x14ac:dyDescent="0.2">
      <c r="Z1653" s="93"/>
      <c r="AA1653" s="93"/>
    </row>
    <row r="1654" spans="26:27" x14ac:dyDescent="0.2">
      <c r="Z1654" s="93"/>
      <c r="AA1654" s="93"/>
    </row>
    <row r="1655" spans="26:27" x14ac:dyDescent="0.2">
      <c r="Z1655" s="93"/>
      <c r="AA1655" s="93"/>
    </row>
    <row r="1656" spans="26:27" x14ac:dyDescent="0.2">
      <c r="Z1656" s="93"/>
      <c r="AA1656" s="93"/>
    </row>
    <row r="1657" spans="26:27" x14ac:dyDescent="0.2">
      <c r="Z1657" s="93"/>
      <c r="AA1657" s="93"/>
    </row>
    <row r="1658" spans="26:27" x14ac:dyDescent="0.2">
      <c r="Z1658" s="93"/>
      <c r="AA1658" s="93"/>
    </row>
    <row r="1659" spans="26:27" x14ac:dyDescent="0.2">
      <c r="Z1659" s="93"/>
      <c r="AA1659" s="93"/>
    </row>
    <row r="1660" spans="26:27" x14ac:dyDescent="0.2">
      <c r="Z1660" s="93"/>
      <c r="AA1660" s="93"/>
    </row>
    <row r="1661" spans="26:27" x14ac:dyDescent="0.2">
      <c r="Z1661" s="93"/>
      <c r="AA1661" s="93"/>
    </row>
    <row r="1662" spans="26:27" x14ac:dyDescent="0.2">
      <c r="Z1662" s="93"/>
      <c r="AA1662" s="93"/>
    </row>
    <row r="1663" spans="26:27" x14ac:dyDescent="0.2">
      <c r="Z1663" s="93"/>
      <c r="AA1663" s="93"/>
    </row>
    <row r="1664" spans="26:27" x14ac:dyDescent="0.2">
      <c r="Z1664" s="93"/>
      <c r="AA1664" s="93"/>
    </row>
    <row r="1665" spans="26:27" x14ac:dyDescent="0.2">
      <c r="Z1665" s="93"/>
      <c r="AA1665" s="93"/>
    </row>
    <row r="1666" spans="26:27" x14ac:dyDescent="0.2">
      <c r="Z1666" s="93"/>
      <c r="AA1666" s="93"/>
    </row>
    <row r="1667" spans="26:27" x14ac:dyDescent="0.2">
      <c r="Z1667" s="93"/>
      <c r="AA1667" s="93"/>
    </row>
    <row r="1668" spans="26:27" x14ac:dyDescent="0.2">
      <c r="Z1668" s="93"/>
      <c r="AA1668" s="93"/>
    </row>
    <row r="1669" spans="26:27" x14ac:dyDescent="0.2">
      <c r="Z1669" s="93"/>
      <c r="AA1669" s="93"/>
    </row>
    <row r="1670" spans="26:27" x14ac:dyDescent="0.2">
      <c r="Z1670" s="93"/>
      <c r="AA1670" s="93"/>
    </row>
    <row r="1671" spans="26:27" x14ac:dyDescent="0.2">
      <c r="Z1671" s="93"/>
      <c r="AA1671" s="93"/>
    </row>
    <row r="1672" spans="26:27" x14ac:dyDescent="0.2">
      <c r="Z1672" s="93"/>
      <c r="AA1672" s="93"/>
    </row>
    <row r="1673" spans="26:27" x14ac:dyDescent="0.2">
      <c r="Z1673" s="93"/>
      <c r="AA1673" s="93"/>
    </row>
    <row r="1674" spans="26:27" x14ac:dyDescent="0.2">
      <c r="Z1674" s="93"/>
      <c r="AA1674" s="93"/>
    </row>
    <row r="1675" spans="26:27" x14ac:dyDescent="0.2">
      <c r="Z1675" s="93"/>
      <c r="AA1675" s="93"/>
    </row>
    <row r="1676" spans="26:27" x14ac:dyDescent="0.2">
      <c r="Z1676" s="93"/>
      <c r="AA1676" s="93"/>
    </row>
    <row r="1677" spans="26:27" x14ac:dyDescent="0.2">
      <c r="Z1677" s="93"/>
      <c r="AA1677" s="93"/>
    </row>
    <row r="1678" spans="26:27" x14ac:dyDescent="0.2">
      <c r="Z1678" s="93"/>
      <c r="AA1678" s="93"/>
    </row>
    <row r="1679" spans="26:27" x14ac:dyDescent="0.2">
      <c r="Z1679" s="93"/>
      <c r="AA1679" s="93"/>
    </row>
    <row r="1680" spans="26:27" x14ac:dyDescent="0.2">
      <c r="Z1680" s="93"/>
      <c r="AA1680" s="93"/>
    </row>
    <row r="1681" spans="26:27" x14ac:dyDescent="0.2">
      <c r="Z1681" s="93"/>
      <c r="AA1681" s="93"/>
    </row>
    <row r="1682" spans="26:27" x14ac:dyDescent="0.2">
      <c r="Z1682" s="93"/>
      <c r="AA1682" s="93"/>
    </row>
    <row r="1683" spans="26:27" x14ac:dyDescent="0.2">
      <c r="Z1683" s="93"/>
      <c r="AA1683" s="93"/>
    </row>
    <row r="1684" spans="26:27" x14ac:dyDescent="0.2">
      <c r="Z1684" s="93"/>
      <c r="AA1684" s="93"/>
    </row>
    <row r="1685" spans="26:27" x14ac:dyDescent="0.2">
      <c r="Z1685" s="93"/>
      <c r="AA1685" s="93"/>
    </row>
    <row r="1686" spans="26:27" x14ac:dyDescent="0.2">
      <c r="Z1686" s="93"/>
      <c r="AA1686" s="93"/>
    </row>
    <row r="1687" spans="26:27" x14ac:dyDescent="0.2">
      <c r="Z1687" s="93"/>
      <c r="AA1687" s="93"/>
    </row>
    <row r="1688" spans="26:27" x14ac:dyDescent="0.2">
      <c r="Z1688" s="93"/>
      <c r="AA1688" s="93"/>
    </row>
    <row r="1689" spans="26:27" x14ac:dyDescent="0.2">
      <c r="Z1689" s="93"/>
      <c r="AA1689" s="93"/>
    </row>
    <row r="1690" spans="26:27" x14ac:dyDescent="0.2">
      <c r="Z1690" s="93"/>
      <c r="AA1690" s="93"/>
    </row>
    <row r="1691" spans="26:27" x14ac:dyDescent="0.2">
      <c r="Z1691" s="93"/>
      <c r="AA1691" s="93"/>
    </row>
    <row r="1692" spans="26:27" x14ac:dyDescent="0.2">
      <c r="Z1692" s="93"/>
      <c r="AA1692" s="93"/>
    </row>
    <row r="1693" spans="26:27" x14ac:dyDescent="0.2">
      <c r="Z1693" s="93"/>
      <c r="AA1693" s="93"/>
    </row>
    <row r="1694" spans="26:27" x14ac:dyDescent="0.2">
      <c r="Z1694" s="93"/>
      <c r="AA1694" s="93"/>
    </row>
    <row r="1695" spans="26:27" x14ac:dyDescent="0.2">
      <c r="Z1695" s="93"/>
      <c r="AA1695" s="93"/>
    </row>
    <row r="1696" spans="26:27" x14ac:dyDescent="0.2">
      <c r="Z1696" s="93"/>
      <c r="AA1696" s="93"/>
    </row>
    <row r="1697" spans="26:27" x14ac:dyDescent="0.2">
      <c r="Z1697" s="93"/>
      <c r="AA1697" s="93"/>
    </row>
    <row r="1698" spans="26:27" x14ac:dyDescent="0.2">
      <c r="Z1698" s="93"/>
      <c r="AA1698" s="93"/>
    </row>
    <row r="1699" spans="26:27" x14ac:dyDescent="0.2">
      <c r="Z1699" s="93"/>
      <c r="AA1699" s="93"/>
    </row>
    <row r="1700" spans="26:27" x14ac:dyDescent="0.2">
      <c r="Z1700" s="93"/>
      <c r="AA1700" s="93"/>
    </row>
    <row r="1701" spans="26:27" x14ac:dyDescent="0.2">
      <c r="Z1701" s="93"/>
      <c r="AA1701" s="93"/>
    </row>
    <row r="1702" spans="26:27" x14ac:dyDescent="0.2">
      <c r="Z1702" s="93"/>
      <c r="AA1702" s="93"/>
    </row>
    <row r="1703" spans="26:27" x14ac:dyDescent="0.2">
      <c r="Z1703" s="93"/>
      <c r="AA1703" s="93"/>
    </row>
    <row r="1704" spans="26:27" x14ac:dyDescent="0.2">
      <c r="Z1704" s="93"/>
      <c r="AA1704" s="93"/>
    </row>
    <row r="1705" spans="26:27" x14ac:dyDescent="0.2">
      <c r="Z1705" s="93"/>
      <c r="AA1705" s="93"/>
    </row>
    <row r="1706" spans="26:27" x14ac:dyDescent="0.2">
      <c r="Z1706" s="93"/>
      <c r="AA1706" s="93"/>
    </row>
    <row r="1707" spans="26:27" x14ac:dyDescent="0.2">
      <c r="Z1707" s="93"/>
      <c r="AA1707" s="93"/>
    </row>
    <row r="1708" spans="26:27" x14ac:dyDescent="0.2">
      <c r="Z1708" s="93"/>
      <c r="AA1708" s="93"/>
    </row>
    <row r="1709" spans="26:27" x14ac:dyDescent="0.2">
      <c r="Z1709" s="93"/>
      <c r="AA1709" s="93"/>
    </row>
    <row r="1710" spans="26:27" x14ac:dyDescent="0.2">
      <c r="Z1710" s="93"/>
      <c r="AA1710" s="93"/>
    </row>
    <row r="1711" spans="26:27" x14ac:dyDescent="0.2">
      <c r="Z1711" s="93"/>
      <c r="AA1711" s="93"/>
    </row>
    <row r="1712" spans="26:27" x14ac:dyDescent="0.2">
      <c r="Z1712" s="93"/>
      <c r="AA1712" s="93"/>
    </row>
    <row r="1713" spans="26:27" x14ac:dyDescent="0.2">
      <c r="Z1713" s="93"/>
      <c r="AA1713" s="93"/>
    </row>
    <row r="1714" spans="26:27" x14ac:dyDescent="0.2">
      <c r="Z1714" s="93"/>
      <c r="AA1714" s="93"/>
    </row>
    <row r="1715" spans="26:27" x14ac:dyDescent="0.2">
      <c r="Z1715" s="93"/>
      <c r="AA1715" s="93"/>
    </row>
    <row r="1716" spans="26:27" x14ac:dyDescent="0.2">
      <c r="Z1716" s="93"/>
      <c r="AA1716" s="93"/>
    </row>
    <row r="1717" spans="26:27" x14ac:dyDescent="0.2">
      <c r="Z1717" s="93"/>
      <c r="AA1717" s="93"/>
    </row>
    <row r="1718" spans="26:27" x14ac:dyDescent="0.2">
      <c r="Z1718" s="93"/>
      <c r="AA1718" s="93"/>
    </row>
    <row r="1719" spans="26:27" x14ac:dyDescent="0.2">
      <c r="Z1719" s="93"/>
      <c r="AA1719" s="93"/>
    </row>
    <row r="1720" spans="26:27" x14ac:dyDescent="0.2">
      <c r="Z1720" s="93"/>
      <c r="AA1720" s="93"/>
    </row>
    <row r="1721" spans="26:27" x14ac:dyDescent="0.2">
      <c r="Z1721" s="93"/>
      <c r="AA1721" s="93"/>
    </row>
    <row r="1722" spans="26:27" x14ac:dyDescent="0.2">
      <c r="Z1722" s="93"/>
      <c r="AA1722" s="93"/>
    </row>
    <row r="1723" spans="26:27" x14ac:dyDescent="0.2">
      <c r="Z1723" s="93"/>
      <c r="AA1723" s="93"/>
    </row>
    <row r="1724" spans="26:27" x14ac:dyDescent="0.2">
      <c r="Z1724" s="93"/>
      <c r="AA1724" s="93"/>
    </row>
    <row r="1725" spans="26:27" x14ac:dyDescent="0.2">
      <c r="Z1725" s="93"/>
      <c r="AA1725" s="93"/>
    </row>
    <row r="1726" spans="26:27" x14ac:dyDescent="0.2">
      <c r="Z1726" s="93"/>
      <c r="AA1726" s="93"/>
    </row>
    <row r="1727" spans="26:27" x14ac:dyDescent="0.2">
      <c r="Z1727" s="93"/>
      <c r="AA1727" s="93"/>
    </row>
    <row r="1728" spans="26:27" x14ac:dyDescent="0.2">
      <c r="Z1728" s="93"/>
      <c r="AA1728" s="93"/>
    </row>
    <row r="1729" spans="26:27" x14ac:dyDescent="0.2">
      <c r="Z1729" s="93"/>
      <c r="AA1729" s="93"/>
    </row>
    <row r="1730" spans="26:27" x14ac:dyDescent="0.2">
      <c r="Z1730" s="93"/>
      <c r="AA1730" s="93"/>
    </row>
    <row r="1731" spans="26:27" x14ac:dyDescent="0.2">
      <c r="Z1731" s="93"/>
      <c r="AA1731" s="93"/>
    </row>
    <row r="1732" spans="26:27" x14ac:dyDescent="0.2">
      <c r="Z1732" s="93"/>
      <c r="AA1732" s="93"/>
    </row>
    <row r="1733" spans="26:27" x14ac:dyDescent="0.2">
      <c r="Z1733" s="93"/>
      <c r="AA1733" s="93"/>
    </row>
    <row r="1734" spans="26:27" x14ac:dyDescent="0.2">
      <c r="Z1734" s="93"/>
      <c r="AA1734" s="93"/>
    </row>
    <row r="1735" spans="26:27" x14ac:dyDescent="0.2">
      <c r="Z1735" s="93"/>
      <c r="AA1735" s="93"/>
    </row>
    <row r="1736" spans="26:27" x14ac:dyDescent="0.2">
      <c r="Z1736" s="93"/>
      <c r="AA1736" s="93"/>
    </row>
    <row r="1737" spans="26:27" x14ac:dyDescent="0.2">
      <c r="Z1737" s="93"/>
      <c r="AA1737" s="93"/>
    </row>
    <row r="1738" spans="26:27" x14ac:dyDescent="0.2">
      <c r="Z1738" s="93"/>
      <c r="AA1738" s="93"/>
    </row>
    <row r="1739" spans="26:27" x14ac:dyDescent="0.2">
      <c r="Z1739" s="93"/>
      <c r="AA1739" s="93"/>
    </row>
    <row r="1740" spans="26:27" x14ac:dyDescent="0.2">
      <c r="Z1740" s="93"/>
      <c r="AA1740" s="93"/>
    </row>
    <row r="1741" spans="26:27" x14ac:dyDescent="0.2">
      <c r="Z1741" s="93"/>
      <c r="AA1741" s="93"/>
    </row>
    <row r="1742" spans="26:27" x14ac:dyDescent="0.2">
      <c r="Z1742" s="93"/>
      <c r="AA1742" s="93"/>
    </row>
    <row r="1743" spans="26:27" x14ac:dyDescent="0.2">
      <c r="Z1743" s="93"/>
      <c r="AA1743" s="93"/>
    </row>
    <row r="1744" spans="26:27" x14ac:dyDescent="0.2">
      <c r="Z1744" s="93"/>
      <c r="AA1744" s="93"/>
    </row>
    <row r="1745" spans="26:27" x14ac:dyDescent="0.2">
      <c r="Z1745" s="93"/>
      <c r="AA1745" s="93"/>
    </row>
    <row r="1746" spans="26:27" x14ac:dyDescent="0.2">
      <c r="Z1746" s="93"/>
      <c r="AA1746" s="93"/>
    </row>
    <row r="1747" spans="26:27" x14ac:dyDescent="0.2">
      <c r="Z1747" s="93"/>
      <c r="AA1747" s="93"/>
    </row>
    <row r="1748" spans="26:27" x14ac:dyDescent="0.2">
      <c r="Z1748" s="93"/>
      <c r="AA1748" s="93"/>
    </row>
    <row r="1749" spans="26:27" x14ac:dyDescent="0.2">
      <c r="Z1749" s="93"/>
      <c r="AA1749" s="93"/>
    </row>
    <row r="1750" spans="26:27" x14ac:dyDescent="0.2">
      <c r="Z1750" s="93"/>
      <c r="AA1750" s="93"/>
    </row>
    <row r="1751" spans="26:27" x14ac:dyDescent="0.2">
      <c r="Z1751" s="93"/>
      <c r="AA1751" s="93"/>
    </row>
    <row r="1752" spans="26:27" x14ac:dyDescent="0.2">
      <c r="Z1752" s="93"/>
      <c r="AA1752" s="93"/>
    </row>
    <row r="1753" spans="26:27" x14ac:dyDescent="0.2">
      <c r="Z1753" s="93"/>
      <c r="AA1753" s="93"/>
    </row>
    <row r="1754" spans="26:27" x14ac:dyDescent="0.2">
      <c r="Z1754" s="93"/>
      <c r="AA1754" s="93"/>
    </row>
    <row r="1755" spans="26:27" x14ac:dyDescent="0.2">
      <c r="Z1755" s="93"/>
      <c r="AA1755" s="93"/>
    </row>
    <row r="1756" spans="26:27" x14ac:dyDescent="0.2">
      <c r="Z1756" s="93"/>
      <c r="AA1756" s="93"/>
    </row>
    <row r="1757" spans="26:27" x14ac:dyDescent="0.2">
      <c r="Z1757" s="93"/>
      <c r="AA1757" s="93"/>
    </row>
    <row r="1758" spans="26:27" x14ac:dyDescent="0.2">
      <c r="Z1758" s="93"/>
      <c r="AA1758" s="93"/>
    </row>
    <row r="1759" spans="26:27" x14ac:dyDescent="0.2">
      <c r="Z1759" s="93"/>
      <c r="AA1759" s="93"/>
    </row>
    <row r="1760" spans="26:27" x14ac:dyDescent="0.2">
      <c r="Z1760" s="93"/>
      <c r="AA1760" s="93"/>
    </row>
    <row r="1761" spans="26:27" x14ac:dyDescent="0.2">
      <c r="Z1761" s="93"/>
      <c r="AA1761" s="93"/>
    </row>
    <row r="1762" spans="26:27" x14ac:dyDescent="0.2">
      <c r="Z1762" s="93"/>
      <c r="AA1762" s="93"/>
    </row>
    <row r="1763" spans="26:27" x14ac:dyDescent="0.2">
      <c r="Z1763" s="93"/>
      <c r="AA1763" s="93"/>
    </row>
    <row r="1764" spans="26:27" x14ac:dyDescent="0.2">
      <c r="Z1764" s="93"/>
      <c r="AA1764" s="93"/>
    </row>
    <row r="1765" spans="26:27" x14ac:dyDescent="0.2">
      <c r="Z1765" s="93"/>
      <c r="AA1765" s="93"/>
    </row>
    <row r="1766" spans="26:27" x14ac:dyDescent="0.2">
      <c r="Z1766" s="93"/>
      <c r="AA1766" s="93"/>
    </row>
    <row r="1767" spans="26:27" x14ac:dyDescent="0.2">
      <c r="Z1767" s="93"/>
      <c r="AA1767" s="93"/>
    </row>
    <row r="1768" spans="26:27" x14ac:dyDescent="0.2">
      <c r="Z1768" s="93"/>
      <c r="AA1768" s="93"/>
    </row>
    <row r="1769" spans="26:27" x14ac:dyDescent="0.2">
      <c r="Z1769" s="93"/>
      <c r="AA1769" s="93"/>
    </row>
    <row r="1770" spans="26:27" x14ac:dyDescent="0.2">
      <c r="Z1770" s="93"/>
      <c r="AA1770" s="93"/>
    </row>
    <row r="1771" spans="26:27" x14ac:dyDescent="0.2">
      <c r="Z1771" s="93"/>
      <c r="AA1771" s="93"/>
    </row>
    <row r="1772" spans="26:27" x14ac:dyDescent="0.2">
      <c r="Z1772" s="93"/>
      <c r="AA1772" s="93"/>
    </row>
    <row r="1773" spans="26:27" x14ac:dyDescent="0.2">
      <c r="Z1773" s="93"/>
      <c r="AA1773" s="93"/>
    </row>
    <row r="1774" spans="26:27" x14ac:dyDescent="0.2">
      <c r="Z1774" s="93"/>
      <c r="AA1774" s="93"/>
    </row>
    <row r="1775" spans="26:27" x14ac:dyDescent="0.2">
      <c r="Z1775" s="93"/>
      <c r="AA1775" s="93"/>
    </row>
    <row r="1776" spans="26:27" x14ac:dyDescent="0.2">
      <c r="Z1776" s="93"/>
      <c r="AA1776" s="93"/>
    </row>
    <row r="1777" spans="26:27" x14ac:dyDescent="0.2">
      <c r="Z1777" s="93"/>
      <c r="AA1777" s="93"/>
    </row>
    <row r="1778" spans="26:27" x14ac:dyDescent="0.2">
      <c r="Z1778" s="93"/>
      <c r="AA1778" s="93"/>
    </row>
    <row r="1779" spans="26:27" x14ac:dyDescent="0.2">
      <c r="Z1779" s="93"/>
      <c r="AA1779" s="93"/>
    </row>
    <row r="1780" spans="26:27" x14ac:dyDescent="0.2">
      <c r="Z1780" s="93"/>
      <c r="AA1780" s="93"/>
    </row>
    <row r="1781" spans="26:27" x14ac:dyDescent="0.2">
      <c r="Z1781" s="93"/>
      <c r="AA1781" s="93"/>
    </row>
    <row r="1782" spans="26:27" x14ac:dyDescent="0.2">
      <c r="Z1782" s="93"/>
      <c r="AA1782" s="93"/>
    </row>
    <row r="1783" spans="26:27" x14ac:dyDescent="0.2">
      <c r="Z1783" s="93"/>
      <c r="AA1783" s="93"/>
    </row>
    <row r="1784" spans="26:27" x14ac:dyDescent="0.2">
      <c r="Z1784" s="93"/>
      <c r="AA1784" s="93"/>
    </row>
    <row r="1785" spans="26:27" x14ac:dyDescent="0.2">
      <c r="Z1785" s="93"/>
      <c r="AA1785" s="93"/>
    </row>
    <row r="1786" spans="26:27" x14ac:dyDescent="0.2">
      <c r="Z1786" s="93"/>
      <c r="AA1786" s="93"/>
    </row>
    <row r="1787" spans="26:27" x14ac:dyDescent="0.2">
      <c r="Z1787" s="93"/>
      <c r="AA1787" s="93"/>
    </row>
    <row r="1788" spans="26:27" x14ac:dyDescent="0.2">
      <c r="Z1788" s="93"/>
      <c r="AA1788" s="93"/>
    </row>
    <row r="1789" spans="26:27" x14ac:dyDescent="0.2">
      <c r="Z1789" s="93"/>
      <c r="AA1789" s="93"/>
    </row>
    <row r="1790" spans="26:27" x14ac:dyDescent="0.2">
      <c r="Z1790" s="93"/>
      <c r="AA1790" s="93"/>
    </row>
    <row r="1791" spans="26:27" x14ac:dyDescent="0.2">
      <c r="Z1791" s="93"/>
      <c r="AA1791" s="93"/>
    </row>
    <row r="1792" spans="26:27" x14ac:dyDescent="0.2">
      <c r="Z1792" s="93"/>
      <c r="AA1792" s="93"/>
    </row>
    <row r="1793" spans="26:27" x14ac:dyDescent="0.2">
      <c r="Z1793" s="93"/>
      <c r="AA1793" s="93"/>
    </row>
    <row r="1794" spans="26:27" x14ac:dyDescent="0.2">
      <c r="Z1794" s="93"/>
      <c r="AA1794" s="93"/>
    </row>
    <row r="1795" spans="26:27" x14ac:dyDescent="0.2">
      <c r="Z1795" s="93"/>
      <c r="AA1795" s="93"/>
    </row>
    <row r="1796" spans="26:27" x14ac:dyDescent="0.2">
      <c r="Z1796" s="93"/>
      <c r="AA1796" s="93"/>
    </row>
    <row r="1797" spans="26:27" x14ac:dyDescent="0.2">
      <c r="Z1797" s="93"/>
      <c r="AA1797" s="93"/>
    </row>
    <row r="1798" spans="26:27" x14ac:dyDescent="0.2">
      <c r="Z1798" s="93"/>
      <c r="AA1798" s="93"/>
    </row>
    <row r="1799" spans="26:27" x14ac:dyDescent="0.2">
      <c r="Z1799" s="93"/>
      <c r="AA1799" s="93"/>
    </row>
    <row r="1800" spans="26:27" x14ac:dyDescent="0.2">
      <c r="Z1800" s="93"/>
      <c r="AA1800" s="93"/>
    </row>
    <row r="1801" spans="26:27" x14ac:dyDescent="0.2">
      <c r="Z1801" s="93"/>
      <c r="AA1801" s="93"/>
    </row>
    <row r="1802" spans="26:27" x14ac:dyDescent="0.2">
      <c r="Z1802" s="93"/>
      <c r="AA1802" s="93"/>
    </row>
    <row r="1803" spans="26:27" x14ac:dyDescent="0.2">
      <c r="Z1803" s="93"/>
      <c r="AA1803" s="93"/>
    </row>
    <row r="1804" spans="26:27" x14ac:dyDescent="0.2">
      <c r="Z1804" s="93"/>
      <c r="AA1804" s="93"/>
    </row>
    <row r="1805" spans="26:27" x14ac:dyDescent="0.2">
      <c r="Z1805" s="93"/>
      <c r="AA1805" s="93"/>
    </row>
    <row r="1806" spans="26:27" x14ac:dyDescent="0.2">
      <c r="Z1806" s="93"/>
      <c r="AA1806" s="93"/>
    </row>
    <row r="1807" spans="26:27" x14ac:dyDescent="0.2">
      <c r="Z1807" s="93"/>
      <c r="AA1807" s="93"/>
    </row>
    <row r="1808" spans="26:27" x14ac:dyDescent="0.2">
      <c r="Z1808" s="93"/>
      <c r="AA1808" s="93"/>
    </row>
    <row r="1809" spans="26:27" x14ac:dyDescent="0.2">
      <c r="Z1809" s="93"/>
      <c r="AA1809" s="93"/>
    </row>
    <row r="1810" spans="26:27" x14ac:dyDescent="0.2">
      <c r="Z1810" s="93"/>
      <c r="AA1810" s="93"/>
    </row>
    <row r="1811" spans="26:27" x14ac:dyDescent="0.2">
      <c r="Z1811" s="93"/>
      <c r="AA1811" s="93"/>
    </row>
    <row r="1812" spans="26:27" x14ac:dyDescent="0.2">
      <c r="Z1812" s="93"/>
      <c r="AA1812" s="93"/>
    </row>
    <row r="1813" spans="26:27" x14ac:dyDescent="0.2">
      <c r="Z1813" s="93"/>
      <c r="AA1813" s="93"/>
    </row>
    <row r="1814" spans="26:27" x14ac:dyDescent="0.2">
      <c r="Z1814" s="93"/>
      <c r="AA1814" s="93"/>
    </row>
    <row r="1815" spans="26:27" x14ac:dyDescent="0.2">
      <c r="Z1815" s="93"/>
      <c r="AA1815" s="93"/>
    </row>
    <row r="1816" spans="26:27" x14ac:dyDescent="0.2">
      <c r="Z1816" s="93"/>
      <c r="AA1816" s="93"/>
    </row>
    <row r="1817" spans="26:27" x14ac:dyDescent="0.2">
      <c r="Z1817" s="93"/>
      <c r="AA1817" s="93"/>
    </row>
    <row r="1818" spans="26:27" x14ac:dyDescent="0.2">
      <c r="Z1818" s="93"/>
      <c r="AA1818" s="93"/>
    </row>
    <row r="1819" spans="26:27" x14ac:dyDescent="0.2">
      <c r="Z1819" s="93"/>
      <c r="AA1819" s="93"/>
    </row>
    <row r="1820" spans="26:27" x14ac:dyDescent="0.2">
      <c r="Z1820" s="93"/>
      <c r="AA1820" s="93"/>
    </row>
    <row r="1821" spans="26:27" x14ac:dyDescent="0.2">
      <c r="Z1821" s="93"/>
      <c r="AA1821" s="93"/>
    </row>
    <row r="1822" spans="26:27" x14ac:dyDescent="0.2">
      <c r="Z1822" s="93"/>
      <c r="AA1822" s="93"/>
    </row>
    <row r="1823" spans="26:27" x14ac:dyDescent="0.2">
      <c r="Z1823" s="93"/>
      <c r="AA1823" s="93"/>
    </row>
    <row r="1824" spans="26:27" x14ac:dyDescent="0.2">
      <c r="Z1824" s="93"/>
      <c r="AA1824" s="93"/>
    </row>
    <row r="1825" spans="26:27" x14ac:dyDescent="0.2">
      <c r="Z1825" s="93"/>
      <c r="AA1825" s="93"/>
    </row>
    <row r="1826" spans="26:27" x14ac:dyDescent="0.2">
      <c r="Z1826" s="93"/>
      <c r="AA1826" s="93"/>
    </row>
    <row r="1827" spans="26:27" x14ac:dyDescent="0.2">
      <c r="Z1827" s="93"/>
      <c r="AA1827" s="93"/>
    </row>
    <row r="1828" spans="26:27" x14ac:dyDescent="0.2">
      <c r="Z1828" s="93"/>
      <c r="AA1828" s="93"/>
    </row>
    <row r="1829" spans="26:27" x14ac:dyDescent="0.2">
      <c r="Z1829" s="93"/>
      <c r="AA1829" s="93"/>
    </row>
    <row r="1830" spans="26:27" x14ac:dyDescent="0.2">
      <c r="Z1830" s="93"/>
      <c r="AA1830" s="93"/>
    </row>
    <row r="1831" spans="26:27" x14ac:dyDescent="0.2">
      <c r="Z1831" s="93"/>
      <c r="AA1831" s="93"/>
    </row>
    <row r="1832" spans="26:27" x14ac:dyDescent="0.2">
      <c r="Z1832" s="93"/>
      <c r="AA1832" s="93"/>
    </row>
    <row r="1833" spans="26:27" x14ac:dyDescent="0.2">
      <c r="Z1833" s="93"/>
      <c r="AA1833" s="93"/>
    </row>
    <row r="1834" spans="26:27" x14ac:dyDescent="0.2">
      <c r="Z1834" s="93"/>
      <c r="AA1834" s="93"/>
    </row>
    <row r="1835" spans="26:27" x14ac:dyDescent="0.2">
      <c r="Z1835" s="93"/>
      <c r="AA1835" s="93"/>
    </row>
    <row r="1836" spans="26:27" x14ac:dyDescent="0.2">
      <c r="Z1836" s="93"/>
      <c r="AA1836" s="93"/>
    </row>
    <row r="1837" spans="26:27" x14ac:dyDescent="0.2">
      <c r="Z1837" s="93"/>
      <c r="AA1837" s="93"/>
    </row>
    <row r="1838" spans="26:27" x14ac:dyDescent="0.2">
      <c r="Z1838" s="93"/>
      <c r="AA1838" s="93"/>
    </row>
    <row r="1839" spans="26:27" x14ac:dyDescent="0.2">
      <c r="Z1839" s="93"/>
      <c r="AA1839" s="93"/>
    </row>
    <row r="1840" spans="26:27" x14ac:dyDescent="0.2">
      <c r="Z1840" s="93"/>
      <c r="AA1840" s="93"/>
    </row>
    <row r="1841" spans="26:27" x14ac:dyDescent="0.2">
      <c r="Z1841" s="93"/>
      <c r="AA1841" s="93"/>
    </row>
    <row r="1842" spans="26:27" x14ac:dyDescent="0.2">
      <c r="Z1842" s="93"/>
      <c r="AA1842" s="93"/>
    </row>
    <row r="1843" spans="26:27" x14ac:dyDescent="0.2">
      <c r="Z1843" s="93"/>
      <c r="AA1843" s="93"/>
    </row>
    <row r="1844" spans="26:27" x14ac:dyDescent="0.2">
      <c r="Z1844" s="93"/>
      <c r="AA1844" s="93"/>
    </row>
    <row r="1845" spans="26:27" x14ac:dyDescent="0.2">
      <c r="Z1845" s="93"/>
      <c r="AA1845" s="93"/>
    </row>
    <row r="1846" spans="26:27" x14ac:dyDescent="0.2">
      <c r="Z1846" s="93"/>
      <c r="AA1846" s="93"/>
    </row>
    <row r="1847" spans="26:27" x14ac:dyDescent="0.2">
      <c r="Z1847" s="93"/>
      <c r="AA1847" s="93"/>
    </row>
    <row r="1848" spans="26:27" x14ac:dyDescent="0.2">
      <c r="Z1848" s="93"/>
      <c r="AA1848" s="93"/>
    </row>
    <row r="1849" spans="26:27" x14ac:dyDescent="0.2">
      <c r="Z1849" s="93"/>
      <c r="AA1849" s="93"/>
    </row>
    <row r="1850" spans="26:27" x14ac:dyDescent="0.2">
      <c r="Z1850" s="93"/>
      <c r="AA1850" s="93"/>
    </row>
    <row r="1851" spans="26:27" x14ac:dyDescent="0.2">
      <c r="Z1851" s="93"/>
      <c r="AA1851" s="93"/>
    </row>
    <row r="1852" spans="26:27" x14ac:dyDescent="0.2">
      <c r="Z1852" s="93"/>
      <c r="AA1852" s="93"/>
    </row>
    <row r="1853" spans="26:27" x14ac:dyDescent="0.2">
      <c r="Z1853" s="93"/>
      <c r="AA1853" s="93"/>
    </row>
    <row r="1854" spans="26:27" x14ac:dyDescent="0.2">
      <c r="Z1854" s="93"/>
      <c r="AA1854" s="93"/>
    </row>
    <row r="1855" spans="26:27" x14ac:dyDescent="0.2">
      <c r="Z1855" s="93"/>
      <c r="AA1855" s="93"/>
    </row>
    <row r="1856" spans="26:27" x14ac:dyDescent="0.2">
      <c r="Z1856" s="93"/>
      <c r="AA1856" s="93"/>
    </row>
    <row r="1857" spans="26:27" x14ac:dyDescent="0.2">
      <c r="Z1857" s="93"/>
      <c r="AA1857" s="93"/>
    </row>
    <row r="1858" spans="26:27" x14ac:dyDescent="0.2">
      <c r="Z1858" s="93"/>
      <c r="AA1858" s="93"/>
    </row>
    <row r="1859" spans="26:27" x14ac:dyDescent="0.2">
      <c r="Z1859" s="93"/>
      <c r="AA1859" s="93"/>
    </row>
    <row r="1860" spans="26:27" x14ac:dyDescent="0.2">
      <c r="Z1860" s="93"/>
      <c r="AA1860" s="93"/>
    </row>
    <row r="1861" spans="26:27" x14ac:dyDescent="0.2">
      <c r="Z1861" s="93"/>
      <c r="AA1861" s="93"/>
    </row>
    <row r="1862" spans="26:27" x14ac:dyDescent="0.2">
      <c r="Z1862" s="93"/>
      <c r="AA1862" s="93"/>
    </row>
    <row r="1863" spans="26:27" x14ac:dyDescent="0.2">
      <c r="Z1863" s="93"/>
      <c r="AA1863" s="93"/>
    </row>
    <row r="1864" spans="26:27" x14ac:dyDescent="0.2">
      <c r="Z1864" s="93"/>
      <c r="AA1864" s="93"/>
    </row>
    <row r="1865" spans="26:27" x14ac:dyDescent="0.2">
      <c r="Z1865" s="93"/>
      <c r="AA1865" s="93"/>
    </row>
    <row r="1866" spans="26:27" x14ac:dyDescent="0.2">
      <c r="Z1866" s="93"/>
      <c r="AA1866" s="93"/>
    </row>
    <row r="1867" spans="26:27" x14ac:dyDescent="0.2">
      <c r="Z1867" s="93"/>
      <c r="AA1867" s="93"/>
    </row>
    <row r="1868" spans="26:27" x14ac:dyDescent="0.2">
      <c r="Z1868" s="93"/>
      <c r="AA1868" s="93"/>
    </row>
    <row r="1869" spans="26:27" x14ac:dyDescent="0.2">
      <c r="Z1869" s="93"/>
      <c r="AA1869" s="93"/>
    </row>
    <row r="1870" spans="26:27" x14ac:dyDescent="0.2">
      <c r="Z1870" s="93"/>
      <c r="AA1870" s="93"/>
    </row>
    <row r="1871" spans="26:27" x14ac:dyDescent="0.2">
      <c r="Z1871" s="93"/>
      <c r="AA1871" s="93"/>
    </row>
    <row r="1872" spans="26:27" x14ac:dyDescent="0.2">
      <c r="Z1872" s="93"/>
      <c r="AA1872" s="93"/>
    </row>
    <row r="1873" spans="26:27" x14ac:dyDescent="0.2">
      <c r="Z1873" s="93"/>
      <c r="AA1873" s="93"/>
    </row>
    <row r="1874" spans="26:27" x14ac:dyDescent="0.2">
      <c r="Z1874" s="93"/>
      <c r="AA1874" s="93"/>
    </row>
    <row r="1875" spans="26:27" x14ac:dyDescent="0.2">
      <c r="Z1875" s="93"/>
      <c r="AA1875" s="93"/>
    </row>
    <row r="1876" spans="26:27" x14ac:dyDescent="0.2">
      <c r="Z1876" s="93"/>
      <c r="AA1876" s="93"/>
    </row>
    <row r="1877" spans="26:27" x14ac:dyDescent="0.2">
      <c r="Z1877" s="93"/>
      <c r="AA1877" s="93"/>
    </row>
    <row r="1878" spans="26:27" x14ac:dyDescent="0.2">
      <c r="Z1878" s="93"/>
      <c r="AA1878" s="93"/>
    </row>
    <row r="1879" spans="26:27" x14ac:dyDescent="0.2">
      <c r="Z1879" s="93"/>
      <c r="AA1879" s="93"/>
    </row>
    <row r="1880" spans="26:27" x14ac:dyDescent="0.2">
      <c r="Z1880" s="93"/>
      <c r="AA1880" s="93"/>
    </row>
    <row r="1881" spans="26:27" x14ac:dyDescent="0.2">
      <c r="Z1881" s="93"/>
      <c r="AA1881" s="93"/>
    </row>
    <row r="1882" spans="26:27" x14ac:dyDescent="0.2">
      <c r="Z1882" s="93"/>
      <c r="AA1882" s="93"/>
    </row>
    <row r="1883" spans="26:27" x14ac:dyDescent="0.2">
      <c r="Z1883" s="93"/>
      <c r="AA1883" s="93"/>
    </row>
    <row r="1884" spans="26:27" x14ac:dyDescent="0.2">
      <c r="Z1884" s="93"/>
      <c r="AA1884" s="93"/>
    </row>
    <row r="1885" spans="26:27" x14ac:dyDescent="0.2">
      <c r="Z1885" s="93"/>
      <c r="AA1885" s="93"/>
    </row>
    <row r="1886" spans="26:27" x14ac:dyDescent="0.2">
      <c r="Z1886" s="93"/>
      <c r="AA1886" s="93"/>
    </row>
    <row r="1887" spans="26:27" x14ac:dyDescent="0.2">
      <c r="Z1887" s="93"/>
      <c r="AA1887" s="93"/>
    </row>
    <row r="1888" spans="26:27" x14ac:dyDescent="0.2">
      <c r="Z1888" s="93"/>
      <c r="AA1888" s="93"/>
    </row>
    <row r="1889" spans="26:27" x14ac:dyDescent="0.2">
      <c r="Z1889" s="93"/>
      <c r="AA1889" s="93"/>
    </row>
    <row r="1890" spans="26:27" x14ac:dyDescent="0.2">
      <c r="Z1890" s="93"/>
      <c r="AA1890" s="93"/>
    </row>
    <row r="1891" spans="26:27" x14ac:dyDescent="0.2">
      <c r="Z1891" s="93"/>
      <c r="AA1891" s="93"/>
    </row>
    <row r="1892" spans="26:27" x14ac:dyDescent="0.2">
      <c r="Z1892" s="93"/>
      <c r="AA1892" s="93"/>
    </row>
    <row r="1893" spans="26:27" x14ac:dyDescent="0.2">
      <c r="Z1893" s="93"/>
      <c r="AA1893" s="93"/>
    </row>
    <row r="1894" spans="26:27" x14ac:dyDescent="0.2">
      <c r="Z1894" s="93"/>
      <c r="AA1894" s="93"/>
    </row>
    <row r="1895" spans="26:27" x14ac:dyDescent="0.2">
      <c r="Z1895" s="93"/>
      <c r="AA1895" s="93"/>
    </row>
    <row r="1896" spans="26:27" x14ac:dyDescent="0.2">
      <c r="Z1896" s="93"/>
      <c r="AA1896" s="93"/>
    </row>
    <row r="1897" spans="26:27" x14ac:dyDescent="0.2">
      <c r="Z1897" s="93"/>
      <c r="AA1897" s="93"/>
    </row>
    <row r="1898" spans="26:27" x14ac:dyDescent="0.2">
      <c r="Z1898" s="93"/>
      <c r="AA1898" s="93"/>
    </row>
    <row r="1899" spans="26:27" x14ac:dyDescent="0.2">
      <c r="Z1899" s="93"/>
      <c r="AA1899" s="93"/>
    </row>
    <row r="1900" spans="26:27" x14ac:dyDescent="0.2">
      <c r="Z1900" s="93"/>
      <c r="AA1900" s="93"/>
    </row>
    <row r="1901" spans="26:27" x14ac:dyDescent="0.2">
      <c r="Z1901" s="93"/>
      <c r="AA1901" s="93"/>
    </row>
    <row r="1902" spans="26:27" x14ac:dyDescent="0.2">
      <c r="Z1902" s="93"/>
      <c r="AA1902" s="93"/>
    </row>
    <row r="1903" spans="26:27" x14ac:dyDescent="0.2">
      <c r="Z1903" s="93"/>
      <c r="AA1903" s="93"/>
    </row>
    <row r="1904" spans="26:27" x14ac:dyDescent="0.2">
      <c r="Z1904" s="93"/>
      <c r="AA1904" s="93"/>
    </row>
    <row r="1905" spans="26:27" x14ac:dyDescent="0.2">
      <c r="Z1905" s="93"/>
      <c r="AA1905" s="93"/>
    </row>
    <row r="1906" spans="26:27" x14ac:dyDescent="0.2">
      <c r="Z1906" s="93"/>
      <c r="AA1906" s="93"/>
    </row>
    <row r="1907" spans="26:27" x14ac:dyDescent="0.2">
      <c r="Z1907" s="93"/>
      <c r="AA1907" s="93"/>
    </row>
    <row r="1908" spans="26:27" x14ac:dyDescent="0.2">
      <c r="Z1908" s="93"/>
      <c r="AA1908" s="93"/>
    </row>
    <row r="1909" spans="26:27" x14ac:dyDescent="0.2">
      <c r="Z1909" s="93"/>
      <c r="AA1909" s="93"/>
    </row>
    <row r="1910" spans="26:27" x14ac:dyDescent="0.2">
      <c r="Z1910" s="93"/>
      <c r="AA1910" s="93"/>
    </row>
    <row r="1911" spans="26:27" x14ac:dyDescent="0.2">
      <c r="Z1911" s="93"/>
      <c r="AA1911" s="93"/>
    </row>
    <row r="1912" spans="26:27" x14ac:dyDescent="0.2">
      <c r="Z1912" s="93"/>
      <c r="AA1912" s="93"/>
    </row>
    <row r="1913" spans="26:27" x14ac:dyDescent="0.2">
      <c r="Z1913" s="93"/>
      <c r="AA1913" s="93"/>
    </row>
    <row r="1914" spans="26:27" x14ac:dyDescent="0.2">
      <c r="Z1914" s="93"/>
      <c r="AA1914" s="93"/>
    </row>
    <row r="1915" spans="26:27" x14ac:dyDescent="0.2">
      <c r="Z1915" s="93"/>
      <c r="AA1915" s="93"/>
    </row>
    <row r="1916" spans="26:27" x14ac:dyDescent="0.2">
      <c r="Z1916" s="93"/>
      <c r="AA1916" s="93"/>
    </row>
    <row r="1917" spans="26:27" x14ac:dyDescent="0.2">
      <c r="Z1917" s="93"/>
      <c r="AA1917" s="93"/>
    </row>
    <row r="1918" spans="26:27" x14ac:dyDescent="0.2">
      <c r="Z1918" s="93"/>
      <c r="AA1918" s="93"/>
    </row>
    <row r="1919" spans="26:27" x14ac:dyDescent="0.2">
      <c r="Z1919" s="93"/>
      <c r="AA1919" s="93"/>
    </row>
    <row r="1920" spans="26:27" x14ac:dyDescent="0.2">
      <c r="Z1920" s="93"/>
      <c r="AA1920" s="93"/>
    </row>
    <row r="1921" spans="26:27" x14ac:dyDescent="0.2">
      <c r="Z1921" s="93"/>
      <c r="AA1921" s="93"/>
    </row>
    <row r="1922" spans="26:27" x14ac:dyDescent="0.2">
      <c r="Z1922" s="93"/>
      <c r="AA1922" s="93"/>
    </row>
    <row r="1923" spans="26:27" x14ac:dyDescent="0.2">
      <c r="Z1923" s="93"/>
      <c r="AA1923" s="93"/>
    </row>
    <row r="1924" spans="26:27" x14ac:dyDescent="0.2">
      <c r="Z1924" s="93"/>
      <c r="AA1924" s="93"/>
    </row>
    <row r="1925" spans="26:27" x14ac:dyDescent="0.2">
      <c r="Z1925" s="93"/>
      <c r="AA1925" s="93"/>
    </row>
    <row r="1926" spans="26:27" x14ac:dyDescent="0.2">
      <c r="Z1926" s="93"/>
      <c r="AA1926" s="93"/>
    </row>
    <row r="1927" spans="26:27" x14ac:dyDescent="0.2">
      <c r="Z1927" s="93"/>
      <c r="AA1927" s="93"/>
    </row>
    <row r="1928" spans="26:27" x14ac:dyDescent="0.2">
      <c r="Z1928" s="93"/>
      <c r="AA1928" s="93"/>
    </row>
    <row r="1929" spans="26:27" x14ac:dyDescent="0.2">
      <c r="Z1929" s="93"/>
      <c r="AA1929" s="93"/>
    </row>
    <row r="1930" spans="26:27" x14ac:dyDescent="0.2">
      <c r="Z1930" s="93"/>
      <c r="AA1930" s="93"/>
    </row>
    <row r="1931" spans="26:27" x14ac:dyDescent="0.2">
      <c r="Z1931" s="93"/>
      <c r="AA1931" s="93"/>
    </row>
    <row r="1932" spans="26:27" x14ac:dyDescent="0.2">
      <c r="Z1932" s="93"/>
      <c r="AA1932" s="93"/>
    </row>
    <row r="1933" spans="26:27" x14ac:dyDescent="0.2">
      <c r="Z1933" s="93"/>
      <c r="AA1933" s="93"/>
    </row>
    <row r="1934" spans="26:27" x14ac:dyDescent="0.2">
      <c r="Z1934" s="93"/>
      <c r="AA1934" s="93"/>
    </row>
    <row r="1935" spans="26:27" x14ac:dyDescent="0.2">
      <c r="Z1935" s="93"/>
      <c r="AA1935" s="93"/>
    </row>
    <row r="1936" spans="26:27" x14ac:dyDescent="0.2">
      <c r="Z1936" s="93"/>
      <c r="AA1936" s="93"/>
    </row>
    <row r="1937" spans="26:27" x14ac:dyDescent="0.2">
      <c r="Z1937" s="93"/>
      <c r="AA1937" s="93"/>
    </row>
    <row r="1938" spans="26:27" x14ac:dyDescent="0.2">
      <c r="Z1938" s="93"/>
      <c r="AA1938" s="93"/>
    </row>
    <row r="1939" spans="26:27" x14ac:dyDescent="0.2">
      <c r="Z1939" s="93"/>
      <c r="AA1939" s="93"/>
    </row>
    <row r="1940" spans="26:27" x14ac:dyDescent="0.2">
      <c r="Z1940" s="93"/>
      <c r="AA1940" s="93"/>
    </row>
    <row r="1941" spans="26:27" x14ac:dyDescent="0.2">
      <c r="Z1941" s="93"/>
      <c r="AA1941" s="93"/>
    </row>
    <row r="1942" spans="26:27" x14ac:dyDescent="0.2">
      <c r="Z1942" s="93"/>
      <c r="AA1942" s="93"/>
    </row>
    <row r="1943" spans="26:27" x14ac:dyDescent="0.2">
      <c r="Z1943" s="93"/>
      <c r="AA1943" s="93"/>
    </row>
    <row r="1944" spans="26:27" x14ac:dyDescent="0.2">
      <c r="Z1944" s="93"/>
      <c r="AA1944" s="93"/>
    </row>
    <row r="1945" spans="26:27" x14ac:dyDescent="0.2">
      <c r="Z1945" s="93"/>
      <c r="AA1945" s="93"/>
    </row>
    <row r="1946" spans="26:27" x14ac:dyDescent="0.2">
      <c r="Z1946" s="93"/>
      <c r="AA1946" s="93"/>
    </row>
    <row r="1947" spans="26:27" x14ac:dyDescent="0.2">
      <c r="Z1947" s="93"/>
      <c r="AA1947" s="93"/>
    </row>
    <row r="1948" spans="26:27" x14ac:dyDescent="0.2">
      <c r="Z1948" s="93"/>
      <c r="AA1948" s="93"/>
    </row>
    <row r="1949" spans="26:27" x14ac:dyDescent="0.2">
      <c r="Z1949" s="93"/>
      <c r="AA1949" s="93"/>
    </row>
    <row r="1950" spans="26:27" x14ac:dyDescent="0.2">
      <c r="Z1950" s="93"/>
      <c r="AA1950" s="93"/>
    </row>
    <row r="1951" spans="26:27" x14ac:dyDescent="0.2">
      <c r="Z1951" s="93"/>
      <c r="AA1951" s="93"/>
    </row>
    <row r="1952" spans="26:27" x14ac:dyDescent="0.2">
      <c r="Z1952" s="93"/>
      <c r="AA1952" s="93"/>
    </row>
    <row r="1953" spans="26:27" x14ac:dyDescent="0.2">
      <c r="Z1953" s="93"/>
      <c r="AA1953" s="93"/>
    </row>
    <row r="1954" spans="26:27" x14ac:dyDescent="0.2">
      <c r="Z1954" s="93"/>
      <c r="AA1954" s="93"/>
    </row>
    <row r="1955" spans="26:27" x14ac:dyDescent="0.2">
      <c r="Z1955" s="93"/>
      <c r="AA1955" s="93"/>
    </row>
    <row r="1956" spans="26:27" x14ac:dyDescent="0.2">
      <c r="Z1956" s="93"/>
      <c r="AA1956" s="93"/>
    </row>
    <row r="1957" spans="26:27" x14ac:dyDescent="0.2">
      <c r="Z1957" s="93"/>
      <c r="AA1957" s="93"/>
    </row>
    <row r="1958" spans="26:27" x14ac:dyDescent="0.2">
      <c r="Z1958" s="93"/>
      <c r="AA1958" s="93"/>
    </row>
    <row r="1959" spans="26:27" x14ac:dyDescent="0.2">
      <c r="Z1959" s="93"/>
      <c r="AA1959" s="93"/>
    </row>
    <row r="1960" spans="26:27" x14ac:dyDescent="0.2">
      <c r="Z1960" s="93"/>
      <c r="AA1960" s="93"/>
    </row>
    <row r="1961" spans="26:27" x14ac:dyDescent="0.2">
      <c r="Z1961" s="93"/>
      <c r="AA1961" s="93"/>
    </row>
    <row r="1962" spans="26:27" x14ac:dyDescent="0.2">
      <c r="Z1962" s="93"/>
      <c r="AA1962" s="93"/>
    </row>
    <row r="1963" spans="26:27" x14ac:dyDescent="0.2">
      <c r="Z1963" s="93"/>
      <c r="AA1963" s="93"/>
    </row>
    <row r="1964" spans="26:27" x14ac:dyDescent="0.2">
      <c r="Z1964" s="93"/>
      <c r="AA1964" s="93"/>
    </row>
    <row r="1965" spans="26:27" x14ac:dyDescent="0.2">
      <c r="Z1965" s="93"/>
      <c r="AA1965" s="93"/>
    </row>
    <row r="1966" spans="26:27" x14ac:dyDescent="0.2">
      <c r="Z1966" s="93"/>
      <c r="AA1966" s="93"/>
    </row>
    <row r="1967" spans="26:27" x14ac:dyDescent="0.2">
      <c r="Z1967" s="93"/>
      <c r="AA1967" s="93"/>
    </row>
    <row r="1968" spans="26:27" x14ac:dyDescent="0.2">
      <c r="Z1968" s="93"/>
      <c r="AA1968" s="93"/>
    </row>
    <row r="1969" spans="26:27" x14ac:dyDescent="0.2">
      <c r="Z1969" s="93"/>
      <c r="AA1969" s="93"/>
    </row>
    <row r="1970" spans="26:27" x14ac:dyDescent="0.2">
      <c r="Z1970" s="93"/>
      <c r="AA1970" s="93"/>
    </row>
    <row r="1971" spans="26:27" x14ac:dyDescent="0.2">
      <c r="Z1971" s="93"/>
      <c r="AA1971" s="93"/>
    </row>
    <row r="1972" spans="26:27" x14ac:dyDescent="0.2">
      <c r="Z1972" s="93"/>
      <c r="AA1972" s="93"/>
    </row>
    <row r="1973" spans="26:27" x14ac:dyDescent="0.2">
      <c r="Z1973" s="93"/>
      <c r="AA1973" s="93"/>
    </row>
    <row r="1974" spans="26:27" x14ac:dyDescent="0.2">
      <c r="Z1974" s="93"/>
      <c r="AA1974" s="93"/>
    </row>
    <row r="1975" spans="26:27" x14ac:dyDescent="0.2">
      <c r="Z1975" s="93"/>
      <c r="AA1975" s="93"/>
    </row>
    <row r="1976" spans="26:27" x14ac:dyDescent="0.2">
      <c r="Z1976" s="93"/>
      <c r="AA1976" s="93"/>
    </row>
    <row r="1977" spans="26:27" x14ac:dyDescent="0.2">
      <c r="Z1977" s="93"/>
      <c r="AA1977" s="93"/>
    </row>
    <row r="1978" spans="26:27" x14ac:dyDescent="0.2">
      <c r="Z1978" s="93"/>
      <c r="AA1978" s="93"/>
    </row>
    <row r="1979" spans="26:27" x14ac:dyDescent="0.2">
      <c r="Z1979" s="93"/>
      <c r="AA1979" s="93"/>
    </row>
    <row r="1980" spans="26:27" x14ac:dyDescent="0.2">
      <c r="Z1980" s="93"/>
      <c r="AA1980" s="93"/>
    </row>
    <row r="1981" spans="26:27" x14ac:dyDescent="0.2">
      <c r="Z1981" s="93"/>
      <c r="AA1981" s="93"/>
    </row>
    <row r="1982" spans="26:27" x14ac:dyDescent="0.2">
      <c r="Z1982" s="93"/>
      <c r="AA1982" s="93"/>
    </row>
    <row r="1983" spans="26:27" x14ac:dyDescent="0.2">
      <c r="Z1983" s="93"/>
      <c r="AA1983" s="93"/>
    </row>
    <row r="1984" spans="26:27" x14ac:dyDescent="0.2">
      <c r="Z1984" s="93"/>
      <c r="AA1984" s="93"/>
    </row>
    <row r="1985" spans="26:27" x14ac:dyDescent="0.2">
      <c r="Z1985" s="93"/>
      <c r="AA1985" s="93"/>
    </row>
    <row r="1986" spans="26:27" x14ac:dyDescent="0.2">
      <c r="Z1986" s="93"/>
      <c r="AA1986" s="93"/>
    </row>
    <row r="1987" spans="26:27" x14ac:dyDescent="0.2">
      <c r="Z1987" s="93"/>
      <c r="AA1987" s="93"/>
    </row>
    <row r="1988" spans="26:27" x14ac:dyDescent="0.2">
      <c r="Z1988" s="93"/>
      <c r="AA1988" s="93"/>
    </row>
    <row r="1989" spans="26:27" x14ac:dyDescent="0.2">
      <c r="Z1989" s="93"/>
      <c r="AA1989" s="93"/>
    </row>
    <row r="1990" spans="26:27" x14ac:dyDescent="0.2">
      <c r="Z1990" s="93"/>
      <c r="AA1990" s="93"/>
    </row>
    <row r="1991" spans="26:27" x14ac:dyDescent="0.2">
      <c r="Z1991" s="93"/>
      <c r="AA1991" s="93"/>
    </row>
    <row r="1992" spans="26:27" x14ac:dyDescent="0.2">
      <c r="Z1992" s="93"/>
      <c r="AA1992" s="93"/>
    </row>
    <row r="1993" spans="26:27" x14ac:dyDescent="0.2">
      <c r="Z1993" s="93"/>
      <c r="AA1993" s="93"/>
    </row>
    <row r="1994" spans="26:27" x14ac:dyDescent="0.2">
      <c r="Z1994" s="93"/>
      <c r="AA1994" s="93"/>
    </row>
    <row r="1995" spans="26:27" x14ac:dyDescent="0.2">
      <c r="Z1995" s="93"/>
      <c r="AA1995" s="93"/>
    </row>
    <row r="1996" spans="26:27" x14ac:dyDescent="0.2">
      <c r="Z1996" s="93"/>
      <c r="AA1996" s="93"/>
    </row>
    <row r="1997" spans="26:27" x14ac:dyDescent="0.2">
      <c r="Z1997" s="93"/>
      <c r="AA1997" s="93"/>
    </row>
    <row r="1998" spans="26:27" x14ac:dyDescent="0.2">
      <c r="Z1998" s="93"/>
      <c r="AA1998" s="93"/>
    </row>
    <row r="1999" spans="26:27" x14ac:dyDescent="0.2">
      <c r="Z1999" s="93"/>
      <c r="AA1999" s="93"/>
    </row>
    <row r="2000" spans="26:27" x14ac:dyDescent="0.2">
      <c r="Z2000" s="93"/>
      <c r="AA2000" s="93"/>
    </row>
    <row r="2001" spans="26:27" x14ac:dyDescent="0.2">
      <c r="Z2001" s="93"/>
      <c r="AA2001" s="93"/>
    </row>
    <row r="2002" spans="26:27" x14ac:dyDescent="0.2">
      <c r="Z2002" s="93"/>
      <c r="AA2002" s="93"/>
    </row>
    <row r="2003" spans="26:27" x14ac:dyDescent="0.2">
      <c r="Z2003" s="93"/>
      <c r="AA2003" s="93"/>
    </row>
    <row r="2004" spans="26:27" x14ac:dyDescent="0.2">
      <c r="Z2004" s="93"/>
      <c r="AA2004" s="93"/>
    </row>
    <row r="2005" spans="26:27" x14ac:dyDescent="0.2">
      <c r="Z2005" s="93"/>
      <c r="AA2005" s="93"/>
    </row>
    <row r="2006" spans="26:27" x14ac:dyDescent="0.2">
      <c r="Z2006" s="93"/>
      <c r="AA2006" s="93"/>
    </row>
    <row r="2007" spans="26:27" x14ac:dyDescent="0.2">
      <c r="Z2007" s="93"/>
      <c r="AA2007" s="93"/>
    </row>
    <row r="2008" spans="26:27" x14ac:dyDescent="0.2">
      <c r="Z2008" s="93"/>
      <c r="AA2008" s="93"/>
    </row>
    <row r="2009" spans="26:27" x14ac:dyDescent="0.2">
      <c r="Z2009" s="93"/>
      <c r="AA2009" s="93"/>
    </row>
    <row r="2010" spans="26:27" x14ac:dyDescent="0.2">
      <c r="Z2010" s="93"/>
      <c r="AA2010" s="93"/>
    </row>
    <row r="2011" spans="26:27" x14ac:dyDescent="0.2">
      <c r="Z2011" s="93"/>
      <c r="AA2011" s="93"/>
    </row>
    <row r="2012" spans="26:27" x14ac:dyDescent="0.2">
      <c r="Z2012" s="93"/>
      <c r="AA2012" s="93"/>
    </row>
    <row r="2013" spans="26:27" x14ac:dyDescent="0.2">
      <c r="Z2013" s="93"/>
      <c r="AA2013" s="93"/>
    </row>
    <row r="2014" spans="26:27" x14ac:dyDescent="0.2">
      <c r="Z2014" s="93"/>
      <c r="AA2014" s="93"/>
    </row>
    <row r="2015" spans="26:27" x14ac:dyDescent="0.2">
      <c r="Z2015" s="93"/>
      <c r="AA2015" s="93"/>
    </row>
    <row r="2016" spans="26:27" x14ac:dyDescent="0.2">
      <c r="Z2016" s="93"/>
      <c r="AA2016" s="93"/>
    </row>
    <row r="2017" spans="26:27" x14ac:dyDescent="0.2">
      <c r="Z2017" s="93"/>
      <c r="AA2017" s="93"/>
    </row>
    <row r="2018" spans="26:27" x14ac:dyDescent="0.2">
      <c r="Z2018" s="93"/>
      <c r="AA2018" s="93"/>
    </row>
    <row r="2019" spans="26:27" x14ac:dyDescent="0.2">
      <c r="Z2019" s="93"/>
      <c r="AA2019" s="93"/>
    </row>
    <row r="2020" spans="26:27" x14ac:dyDescent="0.2">
      <c r="Z2020" s="93"/>
      <c r="AA2020" s="93"/>
    </row>
    <row r="2021" spans="26:27" x14ac:dyDescent="0.2">
      <c r="Z2021" s="93"/>
      <c r="AA2021" s="93"/>
    </row>
    <row r="2022" spans="26:27" x14ac:dyDescent="0.2">
      <c r="Z2022" s="93"/>
      <c r="AA2022" s="93"/>
    </row>
    <row r="2023" spans="26:27" x14ac:dyDescent="0.2">
      <c r="Z2023" s="93"/>
      <c r="AA2023" s="93"/>
    </row>
    <row r="2024" spans="26:27" x14ac:dyDescent="0.2">
      <c r="Z2024" s="93"/>
      <c r="AA2024" s="93"/>
    </row>
    <row r="2025" spans="26:27" x14ac:dyDescent="0.2">
      <c r="Z2025" s="93"/>
      <c r="AA2025" s="93"/>
    </row>
    <row r="2026" spans="26:27" x14ac:dyDescent="0.2">
      <c r="Z2026" s="93"/>
      <c r="AA2026" s="93"/>
    </row>
    <row r="2027" spans="26:27" x14ac:dyDescent="0.2">
      <c r="Z2027" s="93"/>
      <c r="AA2027" s="93"/>
    </row>
    <row r="2028" spans="26:27" x14ac:dyDescent="0.2">
      <c r="Z2028" s="93"/>
      <c r="AA2028" s="93"/>
    </row>
    <row r="2029" spans="26:27" x14ac:dyDescent="0.2">
      <c r="Z2029" s="93"/>
      <c r="AA2029" s="93"/>
    </row>
    <row r="2030" spans="26:27" x14ac:dyDescent="0.2">
      <c r="Z2030" s="93"/>
      <c r="AA2030" s="93"/>
    </row>
    <row r="2031" spans="26:27" x14ac:dyDescent="0.2">
      <c r="Z2031" s="93"/>
      <c r="AA2031" s="93"/>
    </row>
    <row r="2032" spans="26:27" x14ac:dyDescent="0.2">
      <c r="Z2032" s="93"/>
      <c r="AA2032" s="93"/>
    </row>
    <row r="2033" spans="26:27" x14ac:dyDescent="0.2">
      <c r="Z2033" s="93"/>
      <c r="AA2033" s="93"/>
    </row>
    <row r="2034" spans="26:27" x14ac:dyDescent="0.2">
      <c r="Z2034" s="93"/>
      <c r="AA2034" s="93"/>
    </row>
    <row r="2035" spans="26:27" x14ac:dyDescent="0.2">
      <c r="Z2035" s="93"/>
      <c r="AA2035" s="93"/>
    </row>
    <row r="2036" spans="26:27" x14ac:dyDescent="0.2">
      <c r="Z2036" s="93"/>
      <c r="AA2036" s="93"/>
    </row>
    <row r="2037" spans="26:27" x14ac:dyDescent="0.2">
      <c r="Z2037" s="93"/>
      <c r="AA2037" s="93"/>
    </row>
    <row r="2038" spans="26:27" x14ac:dyDescent="0.2">
      <c r="Z2038" s="93"/>
      <c r="AA2038" s="93"/>
    </row>
    <row r="2039" spans="26:27" x14ac:dyDescent="0.2">
      <c r="Z2039" s="93"/>
      <c r="AA2039" s="93"/>
    </row>
    <row r="2040" spans="26:27" x14ac:dyDescent="0.2">
      <c r="Z2040" s="93"/>
      <c r="AA2040" s="93"/>
    </row>
    <row r="2041" spans="26:27" x14ac:dyDescent="0.2">
      <c r="Z2041" s="93"/>
      <c r="AA2041" s="93"/>
    </row>
    <row r="2042" spans="26:27" x14ac:dyDescent="0.2">
      <c r="Z2042" s="93"/>
      <c r="AA2042" s="93"/>
    </row>
    <row r="2043" spans="26:27" x14ac:dyDescent="0.2">
      <c r="Z2043" s="93"/>
      <c r="AA2043" s="93"/>
    </row>
    <row r="2044" spans="26:27" x14ac:dyDescent="0.2">
      <c r="Z2044" s="93"/>
      <c r="AA2044" s="93"/>
    </row>
    <row r="2045" spans="26:27" x14ac:dyDescent="0.2">
      <c r="Z2045" s="93"/>
      <c r="AA2045" s="93"/>
    </row>
    <row r="2046" spans="26:27" x14ac:dyDescent="0.2">
      <c r="Z2046" s="93"/>
      <c r="AA2046" s="93"/>
    </row>
    <row r="2047" spans="26:27" x14ac:dyDescent="0.2">
      <c r="Z2047" s="93"/>
      <c r="AA2047" s="93"/>
    </row>
    <row r="2048" spans="26:27" x14ac:dyDescent="0.2">
      <c r="Z2048" s="93"/>
      <c r="AA2048" s="93"/>
    </row>
    <row r="2049" spans="26:27" x14ac:dyDescent="0.2">
      <c r="Z2049" s="93"/>
      <c r="AA2049" s="93"/>
    </row>
    <row r="2050" spans="26:27" x14ac:dyDescent="0.2">
      <c r="Z2050" s="93"/>
      <c r="AA2050" s="93"/>
    </row>
    <row r="2051" spans="26:27" x14ac:dyDescent="0.2">
      <c r="Z2051" s="93"/>
      <c r="AA2051" s="93"/>
    </row>
    <row r="2052" spans="26:27" x14ac:dyDescent="0.2">
      <c r="Z2052" s="93"/>
      <c r="AA2052" s="93"/>
    </row>
    <row r="2053" spans="26:27" x14ac:dyDescent="0.2">
      <c r="Z2053" s="93"/>
      <c r="AA2053" s="93"/>
    </row>
    <row r="2054" spans="26:27" x14ac:dyDescent="0.2">
      <c r="Z2054" s="93"/>
      <c r="AA2054" s="93"/>
    </row>
    <row r="2055" spans="26:27" x14ac:dyDescent="0.2">
      <c r="Z2055" s="93"/>
      <c r="AA2055" s="93"/>
    </row>
    <row r="2056" spans="26:27" x14ac:dyDescent="0.2">
      <c r="Z2056" s="93"/>
      <c r="AA2056" s="93"/>
    </row>
    <row r="2057" spans="26:27" x14ac:dyDescent="0.2">
      <c r="Z2057" s="93"/>
      <c r="AA2057" s="93"/>
    </row>
    <row r="2058" spans="26:27" x14ac:dyDescent="0.2">
      <c r="Z2058" s="93"/>
      <c r="AA2058" s="93"/>
    </row>
    <row r="2059" spans="26:27" x14ac:dyDescent="0.2">
      <c r="Z2059" s="93"/>
      <c r="AA2059" s="93"/>
    </row>
    <row r="2060" spans="26:27" x14ac:dyDescent="0.2">
      <c r="Z2060" s="93"/>
      <c r="AA2060" s="93"/>
    </row>
    <row r="2061" spans="26:27" x14ac:dyDescent="0.2">
      <c r="Z2061" s="93"/>
      <c r="AA2061" s="93"/>
    </row>
    <row r="2062" spans="26:27" x14ac:dyDescent="0.2">
      <c r="Z2062" s="93"/>
      <c r="AA2062" s="93"/>
    </row>
    <row r="2063" spans="26:27" x14ac:dyDescent="0.2">
      <c r="Z2063" s="93"/>
      <c r="AA2063" s="93"/>
    </row>
    <row r="2064" spans="26:27" x14ac:dyDescent="0.2">
      <c r="Z2064" s="93"/>
      <c r="AA2064" s="93"/>
    </row>
    <row r="2065" spans="26:27" x14ac:dyDescent="0.2">
      <c r="Z2065" s="93"/>
      <c r="AA2065" s="93"/>
    </row>
    <row r="2066" spans="26:27" x14ac:dyDescent="0.2">
      <c r="Z2066" s="93"/>
      <c r="AA2066" s="93"/>
    </row>
    <row r="2067" spans="26:27" x14ac:dyDescent="0.2">
      <c r="Z2067" s="93"/>
      <c r="AA2067" s="93"/>
    </row>
    <row r="2068" spans="26:27" x14ac:dyDescent="0.2">
      <c r="Z2068" s="93"/>
      <c r="AA2068" s="93"/>
    </row>
    <row r="2069" spans="26:27" x14ac:dyDescent="0.2">
      <c r="Z2069" s="93"/>
      <c r="AA2069" s="93"/>
    </row>
    <row r="2070" spans="26:27" x14ac:dyDescent="0.2">
      <c r="Z2070" s="93"/>
      <c r="AA2070" s="93"/>
    </row>
    <row r="2071" spans="26:27" x14ac:dyDescent="0.2">
      <c r="Z2071" s="93"/>
      <c r="AA2071" s="93"/>
    </row>
    <row r="2072" spans="26:27" x14ac:dyDescent="0.2">
      <c r="Z2072" s="93"/>
      <c r="AA2072" s="93"/>
    </row>
    <row r="2073" spans="26:27" x14ac:dyDescent="0.2">
      <c r="Z2073" s="93"/>
      <c r="AA2073" s="93"/>
    </row>
    <row r="2074" spans="26:27" x14ac:dyDescent="0.2">
      <c r="Z2074" s="93"/>
      <c r="AA2074" s="93"/>
    </row>
    <row r="2075" spans="26:27" x14ac:dyDescent="0.2">
      <c r="Z2075" s="93"/>
      <c r="AA2075" s="93"/>
    </row>
    <row r="2076" spans="26:27" x14ac:dyDescent="0.2">
      <c r="Z2076" s="93"/>
      <c r="AA2076" s="93"/>
    </row>
    <row r="2077" spans="26:27" x14ac:dyDescent="0.2">
      <c r="Z2077" s="93"/>
      <c r="AA2077" s="93"/>
    </row>
    <row r="2078" spans="26:27" x14ac:dyDescent="0.2">
      <c r="Z2078" s="93"/>
      <c r="AA2078" s="93"/>
    </row>
    <row r="2079" spans="26:27" x14ac:dyDescent="0.2">
      <c r="Z2079" s="93"/>
      <c r="AA2079" s="93"/>
    </row>
    <row r="2080" spans="26:27" x14ac:dyDescent="0.2">
      <c r="Z2080" s="93"/>
      <c r="AA2080" s="93"/>
    </row>
    <row r="2081" spans="26:27" x14ac:dyDescent="0.2">
      <c r="Z2081" s="93"/>
      <c r="AA2081" s="93"/>
    </row>
    <row r="2082" spans="26:27" x14ac:dyDescent="0.2">
      <c r="Z2082" s="93"/>
      <c r="AA2082" s="93"/>
    </row>
    <row r="2083" spans="26:27" x14ac:dyDescent="0.2">
      <c r="Z2083" s="93"/>
      <c r="AA2083" s="93"/>
    </row>
    <row r="2084" spans="26:27" x14ac:dyDescent="0.2">
      <c r="Z2084" s="93"/>
      <c r="AA2084" s="93"/>
    </row>
    <row r="2085" spans="26:27" x14ac:dyDescent="0.2">
      <c r="Z2085" s="93"/>
      <c r="AA2085" s="93"/>
    </row>
    <row r="2086" spans="26:27" x14ac:dyDescent="0.2">
      <c r="Z2086" s="93"/>
      <c r="AA2086" s="93"/>
    </row>
    <row r="2087" spans="26:27" x14ac:dyDescent="0.2">
      <c r="Z2087" s="93"/>
      <c r="AA2087" s="93"/>
    </row>
    <row r="2088" spans="26:27" x14ac:dyDescent="0.2">
      <c r="Z2088" s="93"/>
      <c r="AA2088" s="93"/>
    </row>
    <row r="2089" spans="26:27" x14ac:dyDescent="0.2">
      <c r="Z2089" s="93"/>
      <c r="AA2089" s="93"/>
    </row>
    <row r="2090" spans="26:27" x14ac:dyDescent="0.2">
      <c r="Z2090" s="93"/>
      <c r="AA2090" s="93"/>
    </row>
    <row r="2091" spans="26:27" x14ac:dyDescent="0.2">
      <c r="Z2091" s="93"/>
      <c r="AA2091" s="93"/>
    </row>
    <row r="2092" spans="26:27" x14ac:dyDescent="0.2">
      <c r="Z2092" s="93"/>
      <c r="AA2092" s="93"/>
    </row>
    <row r="2093" spans="26:27" x14ac:dyDescent="0.2">
      <c r="Z2093" s="93"/>
      <c r="AA2093" s="93"/>
    </row>
    <row r="2094" spans="26:27" x14ac:dyDescent="0.2">
      <c r="Z2094" s="93"/>
      <c r="AA2094" s="93"/>
    </row>
    <row r="2095" spans="26:27" x14ac:dyDescent="0.2">
      <c r="Z2095" s="93"/>
      <c r="AA2095" s="93"/>
    </row>
    <row r="2096" spans="26:27" x14ac:dyDescent="0.2">
      <c r="Z2096" s="93"/>
      <c r="AA2096" s="93"/>
    </row>
    <row r="2097" spans="26:27" x14ac:dyDescent="0.2">
      <c r="Z2097" s="93"/>
      <c r="AA2097" s="93"/>
    </row>
    <row r="2098" spans="26:27" x14ac:dyDescent="0.2">
      <c r="Z2098" s="93"/>
      <c r="AA2098" s="93"/>
    </row>
    <row r="2099" spans="26:27" x14ac:dyDescent="0.2">
      <c r="Z2099" s="93"/>
      <c r="AA2099" s="93"/>
    </row>
    <row r="2100" spans="26:27" x14ac:dyDescent="0.2">
      <c r="Z2100" s="93"/>
      <c r="AA2100" s="93"/>
    </row>
    <row r="2101" spans="26:27" x14ac:dyDescent="0.2">
      <c r="Z2101" s="93"/>
      <c r="AA2101" s="93"/>
    </row>
    <row r="2102" spans="26:27" x14ac:dyDescent="0.2">
      <c r="Z2102" s="93"/>
      <c r="AA2102" s="93"/>
    </row>
    <row r="2103" spans="26:27" x14ac:dyDescent="0.2">
      <c r="Z2103" s="93"/>
      <c r="AA2103" s="93"/>
    </row>
    <row r="2104" spans="26:27" x14ac:dyDescent="0.2">
      <c r="Z2104" s="93"/>
      <c r="AA2104" s="93"/>
    </row>
    <row r="2105" spans="26:27" x14ac:dyDescent="0.2">
      <c r="Z2105" s="93"/>
      <c r="AA2105" s="93"/>
    </row>
    <row r="2106" spans="26:27" x14ac:dyDescent="0.2">
      <c r="Z2106" s="93"/>
      <c r="AA2106" s="93"/>
    </row>
    <row r="2107" spans="26:27" x14ac:dyDescent="0.2">
      <c r="Z2107" s="93"/>
      <c r="AA2107" s="93"/>
    </row>
    <row r="2108" spans="26:27" x14ac:dyDescent="0.2">
      <c r="Z2108" s="93"/>
      <c r="AA2108" s="93"/>
    </row>
    <row r="2109" spans="26:27" x14ac:dyDescent="0.2">
      <c r="Z2109" s="93"/>
      <c r="AA2109" s="93"/>
    </row>
    <row r="2110" spans="26:27" x14ac:dyDescent="0.2">
      <c r="Z2110" s="93"/>
      <c r="AA2110" s="93"/>
    </row>
    <row r="2111" spans="26:27" x14ac:dyDescent="0.2">
      <c r="Z2111" s="93"/>
      <c r="AA2111" s="93"/>
    </row>
    <row r="2112" spans="26:27" x14ac:dyDescent="0.2">
      <c r="Z2112" s="93"/>
      <c r="AA2112" s="93"/>
    </row>
    <row r="2113" spans="26:27" x14ac:dyDescent="0.2">
      <c r="Z2113" s="93"/>
      <c r="AA2113" s="93"/>
    </row>
    <row r="2114" spans="26:27" x14ac:dyDescent="0.2">
      <c r="Z2114" s="93"/>
      <c r="AA2114" s="93"/>
    </row>
    <row r="2115" spans="26:27" x14ac:dyDescent="0.2">
      <c r="Z2115" s="93"/>
      <c r="AA2115" s="93"/>
    </row>
    <row r="2116" spans="26:27" x14ac:dyDescent="0.2">
      <c r="Z2116" s="93"/>
      <c r="AA2116" s="93"/>
    </row>
    <row r="2117" spans="26:27" x14ac:dyDescent="0.2">
      <c r="Z2117" s="93"/>
      <c r="AA2117" s="93"/>
    </row>
    <row r="2118" spans="26:27" x14ac:dyDescent="0.2">
      <c r="Z2118" s="93"/>
      <c r="AA2118" s="93"/>
    </row>
    <row r="2119" spans="26:27" x14ac:dyDescent="0.2">
      <c r="Z2119" s="93"/>
      <c r="AA2119" s="93"/>
    </row>
    <row r="2120" spans="26:27" x14ac:dyDescent="0.2">
      <c r="Z2120" s="93"/>
      <c r="AA2120" s="93"/>
    </row>
    <row r="2121" spans="26:27" x14ac:dyDescent="0.2">
      <c r="Z2121" s="93"/>
      <c r="AA2121" s="93"/>
    </row>
    <row r="2122" spans="26:27" x14ac:dyDescent="0.2">
      <c r="Z2122" s="93"/>
      <c r="AA2122" s="93"/>
    </row>
    <row r="2123" spans="26:27" x14ac:dyDescent="0.2">
      <c r="Z2123" s="93"/>
      <c r="AA2123" s="93"/>
    </row>
    <row r="2124" spans="26:27" x14ac:dyDescent="0.2">
      <c r="Z2124" s="93"/>
      <c r="AA2124" s="93"/>
    </row>
    <row r="2125" spans="26:27" x14ac:dyDescent="0.2">
      <c r="Z2125" s="93"/>
      <c r="AA2125" s="93"/>
    </row>
    <row r="2126" spans="26:27" x14ac:dyDescent="0.2">
      <c r="Z2126" s="93"/>
      <c r="AA2126" s="93"/>
    </row>
    <row r="2127" spans="26:27" x14ac:dyDescent="0.2">
      <c r="Z2127" s="93"/>
      <c r="AA2127" s="93"/>
    </row>
    <row r="2128" spans="26:27" x14ac:dyDescent="0.2">
      <c r="Z2128" s="93"/>
      <c r="AA2128" s="93"/>
    </row>
    <row r="2129" spans="26:27" x14ac:dyDescent="0.2">
      <c r="Z2129" s="93"/>
      <c r="AA2129" s="93"/>
    </row>
    <row r="2130" spans="26:27" x14ac:dyDescent="0.2">
      <c r="Z2130" s="93"/>
      <c r="AA2130" s="93"/>
    </row>
    <row r="2131" spans="26:27" x14ac:dyDescent="0.2">
      <c r="Z2131" s="93"/>
      <c r="AA2131" s="93"/>
    </row>
    <row r="2132" spans="26:27" x14ac:dyDescent="0.2">
      <c r="Z2132" s="93"/>
      <c r="AA2132" s="93"/>
    </row>
    <row r="2133" spans="26:27" x14ac:dyDescent="0.2">
      <c r="Z2133" s="93"/>
      <c r="AA2133" s="93"/>
    </row>
    <row r="2134" spans="26:27" x14ac:dyDescent="0.2">
      <c r="Z2134" s="93"/>
      <c r="AA2134" s="93"/>
    </row>
    <row r="2135" spans="26:27" x14ac:dyDescent="0.2">
      <c r="Z2135" s="93"/>
      <c r="AA2135" s="93"/>
    </row>
    <row r="2136" spans="26:27" x14ac:dyDescent="0.2">
      <c r="Z2136" s="93"/>
      <c r="AA2136" s="93"/>
    </row>
    <row r="2137" spans="26:27" x14ac:dyDescent="0.2">
      <c r="Z2137" s="93"/>
      <c r="AA2137" s="93"/>
    </row>
    <row r="2138" spans="26:27" x14ac:dyDescent="0.2">
      <c r="Z2138" s="93"/>
      <c r="AA2138" s="93"/>
    </row>
    <row r="2139" spans="26:27" x14ac:dyDescent="0.2">
      <c r="Z2139" s="93"/>
      <c r="AA2139" s="93"/>
    </row>
    <row r="2140" spans="26:27" x14ac:dyDescent="0.2">
      <c r="Z2140" s="93"/>
      <c r="AA2140" s="93"/>
    </row>
    <row r="2141" spans="26:27" x14ac:dyDescent="0.2">
      <c r="Z2141" s="93"/>
      <c r="AA2141" s="93"/>
    </row>
    <row r="2142" spans="26:27" x14ac:dyDescent="0.2">
      <c r="Z2142" s="93"/>
      <c r="AA2142" s="93"/>
    </row>
    <row r="2143" spans="26:27" x14ac:dyDescent="0.2">
      <c r="Z2143" s="93"/>
      <c r="AA2143" s="93"/>
    </row>
    <row r="2144" spans="26:27" x14ac:dyDescent="0.2">
      <c r="Z2144" s="93"/>
      <c r="AA2144" s="93"/>
    </row>
    <row r="2145" spans="26:27" x14ac:dyDescent="0.2">
      <c r="Z2145" s="93"/>
      <c r="AA2145" s="93"/>
    </row>
    <row r="2146" spans="26:27" x14ac:dyDescent="0.2">
      <c r="Z2146" s="93"/>
      <c r="AA2146" s="93"/>
    </row>
    <row r="2147" spans="26:27" x14ac:dyDescent="0.2">
      <c r="Z2147" s="93"/>
      <c r="AA2147" s="93"/>
    </row>
    <row r="2148" spans="26:27" x14ac:dyDescent="0.2">
      <c r="Z2148" s="93"/>
      <c r="AA2148" s="93"/>
    </row>
    <row r="2149" spans="26:27" x14ac:dyDescent="0.2">
      <c r="Z2149" s="93"/>
      <c r="AA2149" s="93"/>
    </row>
    <row r="2150" spans="26:27" x14ac:dyDescent="0.2">
      <c r="Z2150" s="93"/>
      <c r="AA2150" s="93"/>
    </row>
    <row r="2151" spans="26:27" x14ac:dyDescent="0.2">
      <c r="Z2151" s="93"/>
      <c r="AA2151" s="93"/>
    </row>
    <row r="2152" spans="26:27" x14ac:dyDescent="0.2">
      <c r="Z2152" s="93"/>
      <c r="AA2152" s="93"/>
    </row>
    <row r="2153" spans="26:27" x14ac:dyDescent="0.2">
      <c r="Z2153" s="93"/>
      <c r="AA2153" s="93"/>
    </row>
    <row r="2154" spans="26:27" x14ac:dyDescent="0.2">
      <c r="Z2154" s="93"/>
      <c r="AA2154" s="93"/>
    </row>
    <row r="2155" spans="26:27" x14ac:dyDescent="0.2">
      <c r="Z2155" s="93"/>
      <c r="AA2155" s="93"/>
    </row>
    <row r="2156" spans="26:27" x14ac:dyDescent="0.2">
      <c r="Z2156" s="93"/>
      <c r="AA2156" s="93"/>
    </row>
    <row r="2157" spans="26:27" x14ac:dyDescent="0.2">
      <c r="Z2157" s="93"/>
      <c r="AA2157" s="93"/>
    </row>
    <row r="2158" spans="26:27" x14ac:dyDescent="0.2">
      <c r="Z2158" s="93"/>
      <c r="AA2158" s="93"/>
    </row>
    <row r="2159" spans="26:27" x14ac:dyDescent="0.2">
      <c r="Z2159" s="93"/>
      <c r="AA2159" s="93"/>
    </row>
    <row r="2160" spans="26:27" x14ac:dyDescent="0.2">
      <c r="Z2160" s="93"/>
      <c r="AA2160" s="93"/>
    </row>
    <row r="2161" spans="26:27" x14ac:dyDescent="0.2">
      <c r="Z2161" s="93"/>
      <c r="AA2161" s="93"/>
    </row>
    <row r="2162" spans="26:27" x14ac:dyDescent="0.2">
      <c r="Z2162" s="93"/>
      <c r="AA2162" s="93"/>
    </row>
    <row r="2163" spans="26:27" x14ac:dyDescent="0.2">
      <c r="Z2163" s="93"/>
      <c r="AA2163" s="93"/>
    </row>
    <row r="2164" spans="26:27" x14ac:dyDescent="0.2">
      <c r="Z2164" s="93"/>
      <c r="AA2164" s="93"/>
    </row>
    <row r="2165" spans="26:27" x14ac:dyDescent="0.2">
      <c r="Z2165" s="93"/>
      <c r="AA2165" s="93"/>
    </row>
    <row r="2166" spans="26:27" x14ac:dyDescent="0.2">
      <c r="Z2166" s="93"/>
      <c r="AA2166" s="93"/>
    </row>
    <row r="2167" spans="26:27" x14ac:dyDescent="0.2">
      <c r="Z2167" s="93"/>
      <c r="AA2167" s="93"/>
    </row>
    <row r="2168" spans="26:27" x14ac:dyDescent="0.2">
      <c r="Z2168" s="93"/>
      <c r="AA2168" s="93"/>
    </row>
    <row r="2169" spans="26:27" x14ac:dyDescent="0.2">
      <c r="Z2169" s="93"/>
      <c r="AA2169" s="93"/>
    </row>
    <row r="2170" spans="26:27" x14ac:dyDescent="0.2">
      <c r="Z2170" s="93"/>
      <c r="AA2170" s="93"/>
    </row>
    <row r="2171" spans="26:27" x14ac:dyDescent="0.2">
      <c r="Z2171" s="93"/>
      <c r="AA2171" s="93"/>
    </row>
    <row r="2172" spans="26:27" x14ac:dyDescent="0.2">
      <c r="Z2172" s="93"/>
      <c r="AA2172" s="93"/>
    </row>
    <row r="2173" spans="26:27" x14ac:dyDescent="0.2">
      <c r="Z2173" s="93"/>
      <c r="AA2173" s="93"/>
    </row>
    <row r="2174" spans="26:27" x14ac:dyDescent="0.2">
      <c r="Z2174" s="93"/>
      <c r="AA2174" s="93"/>
    </row>
    <row r="2175" spans="26:27" x14ac:dyDescent="0.2">
      <c r="Z2175" s="93"/>
      <c r="AA2175" s="93"/>
    </row>
    <row r="2176" spans="26:27" x14ac:dyDescent="0.2">
      <c r="Z2176" s="93"/>
      <c r="AA2176" s="93"/>
    </row>
    <row r="2177" spans="26:27" x14ac:dyDescent="0.2">
      <c r="Z2177" s="93"/>
      <c r="AA2177" s="93"/>
    </row>
    <row r="2178" spans="26:27" x14ac:dyDescent="0.2">
      <c r="Z2178" s="93"/>
      <c r="AA2178" s="93"/>
    </row>
    <row r="2179" spans="26:27" x14ac:dyDescent="0.2">
      <c r="Z2179" s="93"/>
      <c r="AA2179" s="93"/>
    </row>
    <row r="2180" spans="26:27" x14ac:dyDescent="0.2">
      <c r="Z2180" s="93"/>
      <c r="AA2180" s="93"/>
    </row>
    <row r="2181" spans="26:27" x14ac:dyDescent="0.2">
      <c r="Z2181" s="93"/>
      <c r="AA2181" s="93"/>
    </row>
    <row r="2182" spans="26:27" x14ac:dyDescent="0.2">
      <c r="Z2182" s="93"/>
      <c r="AA2182" s="93"/>
    </row>
    <row r="2183" spans="26:27" x14ac:dyDescent="0.2">
      <c r="Z2183" s="93"/>
      <c r="AA2183" s="93"/>
    </row>
    <row r="2184" spans="26:27" x14ac:dyDescent="0.2">
      <c r="Z2184" s="93"/>
      <c r="AA2184" s="93"/>
    </row>
    <row r="2185" spans="26:27" x14ac:dyDescent="0.2">
      <c r="Z2185" s="93"/>
      <c r="AA2185" s="93"/>
    </row>
    <row r="2186" spans="26:27" x14ac:dyDescent="0.2">
      <c r="Z2186" s="93"/>
      <c r="AA2186" s="93"/>
    </row>
    <row r="2187" spans="26:27" x14ac:dyDescent="0.2">
      <c r="Z2187" s="93"/>
      <c r="AA2187" s="93"/>
    </row>
    <row r="2188" spans="26:27" x14ac:dyDescent="0.2">
      <c r="Z2188" s="93"/>
      <c r="AA2188" s="93"/>
    </row>
    <row r="2189" spans="26:27" x14ac:dyDescent="0.2">
      <c r="Z2189" s="93"/>
      <c r="AA2189" s="93"/>
    </row>
    <row r="2190" spans="26:27" x14ac:dyDescent="0.2">
      <c r="Z2190" s="93"/>
      <c r="AA2190" s="93"/>
    </row>
    <row r="2191" spans="26:27" x14ac:dyDescent="0.2">
      <c r="Z2191" s="93"/>
      <c r="AA2191" s="93"/>
    </row>
    <row r="2192" spans="26:27" x14ac:dyDescent="0.2">
      <c r="Z2192" s="93"/>
      <c r="AA2192" s="93"/>
    </row>
    <row r="2193" spans="26:27" x14ac:dyDescent="0.2">
      <c r="Z2193" s="93"/>
      <c r="AA2193" s="93"/>
    </row>
    <row r="2194" spans="26:27" x14ac:dyDescent="0.2">
      <c r="Z2194" s="93"/>
      <c r="AA2194" s="93"/>
    </row>
    <row r="2195" spans="26:27" x14ac:dyDescent="0.2">
      <c r="Z2195" s="93"/>
      <c r="AA2195" s="93"/>
    </row>
    <row r="2196" spans="26:27" x14ac:dyDescent="0.2">
      <c r="Z2196" s="93"/>
      <c r="AA2196" s="93"/>
    </row>
    <row r="2197" spans="26:27" x14ac:dyDescent="0.2">
      <c r="Z2197" s="93"/>
      <c r="AA2197" s="93"/>
    </row>
    <row r="2198" spans="26:27" x14ac:dyDescent="0.2">
      <c r="Z2198" s="93"/>
      <c r="AA2198" s="93"/>
    </row>
    <row r="2199" spans="26:27" x14ac:dyDescent="0.2">
      <c r="Z2199" s="93"/>
      <c r="AA2199" s="93"/>
    </row>
    <row r="2200" spans="26:27" x14ac:dyDescent="0.2">
      <c r="Z2200" s="93"/>
      <c r="AA2200" s="93"/>
    </row>
    <row r="2201" spans="26:27" x14ac:dyDescent="0.2">
      <c r="Z2201" s="93"/>
      <c r="AA2201" s="93"/>
    </row>
    <row r="2202" spans="26:27" x14ac:dyDescent="0.2">
      <c r="Z2202" s="93"/>
      <c r="AA2202" s="93"/>
    </row>
    <row r="2203" spans="26:27" x14ac:dyDescent="0.2">
      <c r="Z2203" s="93"/>
      <c r="AA2203" s="93"/>
    </row>
    <row r="2204" spans="26:27" x14ac:dyDescent="0.2">
      <c r="Z2204" s="93"/>
      <c r="AA2204" s="93"/>
    </row>
    <row r="2205" spans="26:27" x14ac:dyDescent="0.2">
      <c r="Z2205" s="93"/>
      <c r="AA2205" s="93"/>
    </row>
    <row r="2206" spans="26:27" x14ac:dyDescent="0.2">
      <c r="Z2206" s="93"/>
      <c r="AA2206" s="93"/>
    </row>
    <row r="2207" spans="26:27" x14ac:dyDescent="0.2">
      <c r="Z2207" s="93"/>
      <c r="AA2207" s="93"/>
    </row>
    <row r="2208" spans="26:27" x14ac:dyDescent="0.2">
      <c r="Z2208" s="93"/>
      <c r="AA2208" s="93"/>
    </row>
    <row r="2209" spans="26:27" x14ac:dyDescent="0.2">
      <c r="Z2209" s="93"/>
      <c r="AA2209" s="93"/>
    </row>
    <row r="2210" spans="26:27" x14ac:dyDescent="0.2">
      <c r="Z2210" s="93"/>
      <c r="AA2210" s="93"/>
    </row>
    <row r="2211" spans="26:27" x14ac:dyDescent="0.2">
      <c r="Z2211" s="93"/>
      <c r="AA2211" s="93"/>
    </row>
    <row r="2212" spans="26:27" x14ac:dyDescent="0.2">
      <c r="Z2212" s="93"/>
      <c r="AA2212" s="93"/>
    </row>
    <row r="2213" spans="26:27" x14ac:dyDescent="0.2">
      <c r="Z2213" s="93"/>
      <c r="AA2213" s="93"/>
    </row>
    <row r="2214" spans="26:27" x14ac:dyDescent="0.2">
      <c r="Z2214" s="93"/>
      <c r="AA2214" s="93"/>
    </row>
    <row r="2215" spans="26:27" x14ac:dyDescent="0.2">
      <c r="Z2215" s="93"/>
      <c r="AA2215" s="93"/>
    </row>
    <row r="2216" spans="26:27" x14ac:dyDescent="0.2">
      <c r="Z2216" s="93"/>
      <c r="AA2216" s="93"/>
    </row>
    <row r="2217" spans="26:27" x14ac:dyDescent="0.2">
      <c r="Z2217" s="93"/>
      <c r="AA2217" s="93"/>
    </row>
    <row r="2218" spans="26:27" x14ac:dyDescent="0.2">
      <c r="Z2218" s="93"/>
      <c r="AA2218" s="93"/>
    </row>
    <row r="2219" spans="26:27" x14ac:dyDescent="0.2">
      <c r="Z2219" s="93"/>
      <c r="AA2219" s="93"/>
    </row>
    <row r="2220" spans="26:27" x14ac:dyDescent="0.2">
      <c r="Z2220" s="93"/>
      <c r="AA2220" s="93"/>
    </row>
    <row r="2221" spans="26:27" x14ac:dyDescent="0.2">
      <c r="Z2221" s="93"/>
      <c r="AA2221" s="93"/>
    </row>
    <row r="2222" spans="26:27" x14ac:dyDescent="0.2">
      <c r="Z2222" s="93"/>
      <c r="AA2222" s="93"/>
    </row>
    <row r="2223" spans="26:27" x14ac:dyDescent="0.2">
      <c r="Z2223" s="93"/>
      <c r="AA2223" s="93"/>
    </row>
    <row r="2224" spans="26:27" x14ac:dyDescent="0.2">
      <c r="Z2224" s="93"/>
      <c r="AA2224" s="93"/>
    </row>
    <row r="2225" spans="26:27" x14ac:dyDescent="0.2">
      <c r="Z2225" s="93"/>
      <c r="AA2225" s="93"/>
    </row>
    <row r="2226" spans="26:27" x14ac:dyDescent="0.2">
      <c r="Z2226" s="93"/>
      <c r="AA2226" s="93"/>
    </row>
    <row r="2227" spans="26:27" x14ac:dyDescent="0.2">
      <c r="Z2227" s="93"/>
      <c r="AA2227" s="93"/>
    </row>
    <row r="2228" spans="26:27" x14ac:dyDescent="0.2">
      <c r="Z2228" s="93"/>
      <c r="AA2228" s="93"/>
    </row>
    <row r="2229" spans="26:27" x14ac:dyDescent="0.2">
      <c r="Z2229" s="93"/>
      <c r="AA2229" s="93"/>
    </row>
    <row r="2230" spans="26:27" x14ac:dyDescent="0.2">
      <c r="Z2230" s="93"/>
      <c r="AA2230" s="93"/>
    </row>
    <row r="2231" spans="26:27" x14ac:dyDescent="0.2">
      <c r="Z2231" s="93"/>
      <c r="AA2231" s="93"/>
    </row>
    <row r="2232" spans="26:27" x14ac:dyDescent="0.2">
      <c r="Z2232" s="93"/>
      <c r="AA2232" s="93"/>
    </row>
    <row r="2233" spans="26:27" x14ac:dyDescent="0.2">
      <c r="Z2233" s="93"/>
      <c r="AA2233" s="93"/>
    </row>
    <row r="2234" spans="26:27" x14ac:dyDescent="0.2">
      <c r="Z2234" s="93"/>
      <c r="AA2234" s="93"/>
    </row>
    <row r="2235" spans="26:27" x14ac:dyDescent="0.2">
      <c r="Z2235" s="93"/>
      <c r="AA2235" s="93"/>
    </row>
    <row r="2236" spans="26:27" x14ac:dyDescent="0.2">
      <c r="Z2236" s="93"/>
      <c r="AA2236" s="93"/>
    </row>
    <row r="2237" spans="26:27" x14ac:dyDescent="0.2">
      <c r="Z2237" s="93"/>
      <c r="AA2237" s="93"/>
    </row>
    <row r="2238" spans="26:27" x14ac:dyDescent="0.2">
      <c r="Z2238" s="93"/>
      <c r="AA2238" s="93"/>
    </row>
    <row r="2239" spans="26:27" x14ac:dyDescent="0.2">
      <c r="Z2239" s="93"/>
      <c r="AA2239" s="93"/>
    </row>
    <row r="2240" spans="26:27" x14ac:dyDescent="0.2">
      <c r="Z2240" s="93"/>
      <c r="AA2240" s="93"/>
    </row>
    <row r="2241" spans="26:27" x14ac:dyDescent="0.2">
      <c r="Z2241" s="93"/>
      <c r="AA2241" s="93"/>
    </row>
    <row r="2242" spans="26:27" x14ac:dyDescent="0.2">
      <c r="Z2242" s="93"/>
      <c r="AA2242" s="93"/>
    </row>
    <row r="2243" spans="26:27" x14ac:dyDescent="0.2">
      <c r="Z2243" s="93"/>
      <c r="AA2243" s="93"/>
    </row>
    <row r="2244" spans="26:27" x14ac:dyDescent="0.2">
      <c r="Z2244" s="93"/>
      <c r="AA2244" s="93"/>
    </row>
    <row r="2245" spans="26:27" x14ac:dyDescent="0.2">
      <c r="Z2245" s="93"/>
      <c r="AA2245" s="93"/>
    </row>
    <row r="2246" spans="26:27" x14ac:dyDescent="0.2">
      <c r="Z2246" s="93"/>
      <c r="AA2246" s="93"/>
    </row>
    <row r="2247" spans="26:27" x14ac:dyDescent="0.2">
      <c r="Z2247" s="93"/>
      <c r="AA2247" s="93"/>
    </row>
    <row r="2248" spans="26:27" x14ac:dyDescent="0.2">
      <c r="Z2248" s="93"/>
      <c r="AA2248" s="93"/>
    </row>
    <row r="2249" spans="26:27" x14ac:dyDescent="0.2">
      <c r="Z2249" s="93"/>
      <c r="AA2249" s="93"/>
    </row>
    <row r="2250" spans="26:27" x14ac:dyDescent="0.2">
      <c r="Z2250" s="93"/>
      <c r="AA2250" s="93"/>
    </row>
    <row r="2251" spans="26:27" x14ac:dyDescent="0.2">
      <c r="Z2251" s="93"/>
      <c r="AA2251" s="93"/>
    </row>
    <row r="2252" spans="26:27" x14ac:dyDescent="0.2">
      <c r="Z2252" s="93"/>
      <c r="AA2252" s="93"/>
    </row>
    <row r="2253" spans="26:27" x14ac:dyDescent="0.2">
      <c r="Z2253" s="93"/>
      <c r="AA2253" s="93"/>
    </row>
    <row r="2254" spans="26:27" x14ac:dyDescent="0.2">
      <c r="Z2254" s="93"/>
      <c r="AA2254" s="93"/>
    </row>
    <row r="2255" spans="26:27" x14ac:dyDescent="0.2">
      <c r="Z2255" s="93"/>
      <c r="AA2255" s="93"/>
    </row>
    <row r="2256" spans="26:27" x14ac:dyDescent="0.2">
      <c r="Z2256" s="93"/>
      <c r="AA2256" s="93"/>
    </row>
    <row r="2257" spans="26:27" x14ac:dyDescent="0.2">
      <c r="Z2257" s="93"/>
      <c r="AA2257" s="93"/>
    </row>
    <row r="2258" spans="26:27" x14ac:dyDescent="0.2">
      <c r="Z2258" s="93"/>
      <c r="AA2258" s="93"/>
    </row>
    <row r="2259" spans="26:27" x14ac:dyDescent="0.2">
      <c r="Z2259" s="93"/>
      <c r="AA2259" s="93"/>
    </row>
    <row r="2260" spans="26:27" x14ac:dyDescent="0.2">
      <c r="Z2260" s="93"/>
      <c r="AA2260" s="93"/>
    </row>
    <row r="2261" spans="26:27" x14ac:dyDescent="0.2">
      <c r="Z2261" s="93"/>
      <c r="AA2261" s="93"/>
    </row>
    <row r="2262" spans="26:27" x14ac:dyDescent="0.2">
      <c r="Z2262" s="93"/>
      <c r="AA2262" s="93"/>
    </row>
    <row r="2263" spans="26:27" x14ac:dyDescent="0.2">
      <c r="Z2263" s="93"/>
      <c r="AA2263" s="93"/>
    </row>
    <row r="2264" spans="26:27" x14ac:dyDescent="0.2">
      <c r="Z2264" s="93"/>
      <c r="AA2264" s="93"/>
    </row>
    <row r="2265" spans="26:27" x14ac:dyDescent="0.2">
      <c r="Z2265" s="93"/>
      <c r="AA2265" s="93"/>
    </row>
    <row r="2266" spans="26:27" x14ac:dyDescent="0.2">
      <c r="Z2266" s="93"/>
      <c r="AA2266" s="93"/>
    </row>
    <row r="2267" spans="26:27" x14ac:dyDescent="0.2">
      <c r="Z2267" s="93"/>
      <c r="AA2267" s="93"/>
    </row>
    <row r="2268" spans="26:27" x14ac:dyDescent="0.2">
      <c r="Z2268" s="93"/>
      <c r="AA2268" s="93"/>
    </row>
    <row r="2269" spans="26:27" x14ac:dyDescent="0.2">
      <c r="Z2269" s="93"/>
      <c r="AA2269" s="93"/>
    </row>
    <row r="2270" spans="26:27" x14ac:dyDescent="0.2">
      <c r="Z2270" s="93"/>
      <c r="AA2270" s="93"/>
    </row>
    <row r="2271" spans="26:27" x14ac:dyDescent="0.2">
      <c r="Z2271" s="93"/>
      <c r="AA2271" s="93"/>
    </row>
    <row r="2272" spans="26:27" x14ac:dyDescent="0.2">
      <c r="Z2272" s="93"/>
      <c r="AA2272" s="93"/>
    </row>
    <row r="2273" spans="26:27" x14ac:dyDescent="0.2">
      <c r="Z2273" s="93"/>
      <c r="AA2273" s="93"/>
    </row>
    <row r="2274" spans="26:27" x14ac:dyDescent="0.2">
      <c r="Z2274" s="93"/>
      <c r="AA2274" s="93"/>
    </row>
    <row r="2275" spans="26:27" x14ac:dyDescent="0.2">
      <c r="Z2275" s="93"/>
      <c r="AA2275" s="93"/>
    </row>
    <row r="2276" spans="26:27" x14ac:dyDescent="0.2">
      <c r="Z2276" s="93"/>
      <c r="AA2276" s="93"/>
    </row>
    <row r="2277" spans="26:27" x14ac:dyDescent="0.2">
      <c r="Z2277" s="93"/>
      <c r="AA2277" s="93"/>
    </row>
    <row r="2278" spans="26:27" x14ac:dyDescent="0.2">
      <c r="Z2278" s="93"/>
      <c r="AA2278" s="93"/>
    </row>
    <row r="2279" spans="26:27" x14ac:dyDescent="0.2">
      <c r="Z2279" s="93"/>
      <c r="AA2279" s="93"/>
    </row>
    <row r="2280" spans="26:27" x14ac:dyDescent="0.2">
      <c r="Z2280" s="93"/>
      <c r="AA2280" s="93"/>
    </row>
    <row r="2281" spans="26:27" x14ac:dyDescent="0.2">
      <c r="Z2281" s="93"/>
      <c r="AA2281" s="93"/>
    </row>
    <row r="2282" spans="26:27" x14ac:dyDescent="0.2">
      <c r="Z2282" s="93"/>
      <c r="AA2282" s="93"/>
    </row>
    <row r="2283" spans="26:27" x14ac:dyDescent="0.2">
      <c r="Z2283" s="93"/>
      <c r="AA2283" s="93"/>
    </row>
    <row r="2284" spans="26:27" x14ac:dyDescent="0.2">
      <c r="Z2284" s="93"/>
      <c r="AA2284" s="93"/>
    </row>
    <row r="2285" spans="26:27" x14ac:dyDescent="0.2">
      <c r="Z2285" s="93"/>
      <c r="AA2285" s="93"/>
    </row>
    <row r="2286" spans="26:27" x14ac:dyDescent="0.2">
      <c r="Z2286" s="93"/>
      <c r="AA2286" s="93"/>
    </row>
    <row r="2287" spans="26:27" x14ac:dyDescent="0.2">
      <c r="Z2287" s="93"/>
      <c r="AA2287" s="93"/>
    </row>
    <row r="2288" spans="26:27" x14ac:dyDescent="0.2">
      <c r="Z2288" s="93"/>
      <c r="AA2288" s="93"/>
    </row>
    <row r="2289" spans="26:27" x14ac:dyDescent="0.2">
      <c r="Z2289" s="93"/>
      <c r="AA2289" s="93"/>
    </row>
    <row r="2290" spans="26:27" x14ac:dyDescent="0.2">
      <c r="Z2290" s="93"/>
      <c r="AA2290" s="93"/>
    </row>
    <row r="2291" spans="26:27" x14ac:dyDescent="0.2">
      <c r="Z2291" s="93"/>
      <c r="AA2291" s="93"/>
    </row>
    <row r="2292" spans="26:27" x14ac:dyDescent="0.2">
      <c r="Z2292" s="93"/>
      <c r="AA2292" s="93"/>
    </row>
    <row r="2293" spans="26:27" x14ac:dyDescent="0.2">
      <c r="Z2293" s="93"/>
      <c r="AA2293" s="93"/>
    </row>
    <row r="2294" spans="26:27" x14ac:dyDescent="0.2">
      <c r="Z2294" s="93"/>
      <c r="AA2294" s="93"/>
    </row>
    <row r="2295" spans="26:27" x14ac:dyDescent="0.2">
      <c r="Z2295" s="93"/>
      <c r="AA2295" s="93"/>
    </row>
    <row r="2296" spans="26:27" x14ac:dyDescent="0.2">
      <c r="Z2296" s="93"/>
      <c r="AA2296" s="93"/>
    </row>
    <row r="2297" spans="26:27" x14ac:dyDescent="0.2">
      <c r="Z2297" s="93"/>
      <c r="AA2297" s="93"/>
    </row>
    <row r="2298" spans="26:27" x14ac:dyDescent="0.2">
      <c r="Z2298" s="93"/>
      <c r="AA2298" s="93"/>
    </row>
    <row r="2299" spans="26:27" x14ac:dyDescent="0.2">
      <c r="Z2299" s="93"/>
      <c r="AA2299" s="93"/>
    </row>
    <row r="2300" spans="26:27" x14ac:dyDescent="0.2">
      <c r="Z2300" s="93"/>
      <c r="AA2300" s="93"/>
    </row>
    <row r="2301" spans="26:27" x14ac:dyDescent="0.2">
      <c r="Z2301" s="93"/>
      <c r="AA2301" s="93"/>
    </row>
    <row r="2302" spans="26:27" x14ac:dyDescent="0.2">
      <c r="Z2302" s="93"/>
      <c r="AA2302" s="93"/>
    </row>
    <row r="2303" spans="26:27" x14ac:dyDescent="0.2">
      <c r="Z2303" s="93"/>
      <c r="AA2303" s="93"/>
    </row>
    <row r="2304" spans="26:27" x14ac:dyDescent="0.2">
      <c r="Z2304" s="93"/>
      <c r="AA2304" s="93"/>
    </row>
    <row r="2305" spans="26:27" x14ac:dyDescent="0.2">
      <c r="Z2305" s="93"/>
      <c r="AA2305" s="93"/>
    </row>
    <row r="2306" spans="26:27" x14ac:dyDescent="0.2">
      <c r="Z2306" s="93"/>
      <c r="AA2306" s="93"/>
    </row>
    <row r="2307" spans="26:27" x14ac:dyDescent="0.2">
      <c r="Z2307" s="93"/>
      <c r="AA2307" s="93"/>
    </row>
    <row r="2308" spans="26:27" x14ac:dyDescent="0.2">
      <c r="Z2308" s="93"/>
      <c r="AA2308" s="93"/>
    </row>
    <row r="2309" spans="26:27" x14ac:dyDescent="0.2">
      <c r="Z2309" s="93"/>
      <c r="AA2309" s="93"/>
    </row>
    <row r="2310" spans="26:27" x14ac:dyDescent="0.2">
      <c r="Z2310" s="93"/>
      <c r="AA2310" s="93"/>
    </row>
    <row r="2311" spans="26:27" x14ac:dyDescent="0.2">
      <c r="Z2311" s="93"/>
      <c r="AA2311" s="93"/>
    </row>
    <row r="2312" spans="26:27" x14ac:dyDescent="0.2">
      <c r="Z2312" s="93"/>
      <c r="AA2312" s="93"/>
    </row>
    <row r="2313" spans="26:27" x14ac:dyDescent="0.2">
      <c r="Z2313" s="93"/>
      <c r="AA2313" s="93"/>
    </row>
    <row r="2314" spans="26:27" x14ac:dyDescent="0.2">
      <c r="Z2314" s="93"/>
      <c r="AA2314" s="93"/>
    </row>
    <row r="2315" spans="26:27" x14ac:dyDescent="0.2">
      <c r="Z2315" s="93"/>
      <c r="AA2315" s="93"/>
    </row>
    <row r="2316" spans="26:27" x14ac:dyDescent="0.2">
      <c r="Z2316" s="93"/>
      <c r="AA2316" s="93"/>
    </row>
    <row r="2317" spans="26:27" x14ac:dyDescent="0.2">
      <c r="Z2317" s="93"/>
      <c r="AA2317" s="93"/>
    </row>
    <row r="2318" spans="26:27" x14ac:dyDescent="0.2">
      <c r="Z2318" s="93"/>
      <c r="AA2318" s="93"/>
    </row>
    <row r="2319" spans="26:27" x14ac:dyDescent="0.2">
      <c r="Z2319" s="93"/>
      <c r="AA2319" s="93"/>
    </row>
    <row r="2320" spans="26:27" x14ac:dyDescent="0.2">
      <c r="Z2320" s="93"/>
      <c r="AA2320" s="93"/>
    </row>
    <row r="2321" spans="26:27" x14ac:dyDescent="0.2">
      <c r="Z2321" s="93"/>
      <c r="AA2321" s="93"/>
    </row>
    <row r="2322" spans="26:27" x14ac:dyDescent="0.2">
      <c r="Z2322" s="93"/>
      <c r="AA2322" s="93"/>
    </row>
    <row r="2323" spans="26:27" x14ac:dyDescent="0.2">
      <c r="Z2323" s="93"/>
      <c r="AA2323" s="93"/>
    </row>
    <row r="2324" spans="26:27" x14ac:dyDescent="0.2">
      <c r="Z2324" s="93"/>
      <c r="AA2324" s="93"/>
    </row>
    <row r="2325" spans="26:27" x14ac:dyDescent="0.2">
      <c r="Z2325" s="93"/>
      <c r="AA2325" s="93"/>
    </row>
    <row r="2326" spans="26:27" x14ac:dyDescent="0.2">
      <c r="Z2326" s="93"/>
      <c r="AA2326" s="93"/>
    </row>
    <row r="2327" spans="26:27" x14ac:dyDescent="0.2">
      <c r="Z2327" s="93"/>
      <c r="AA2327" s="93"/>
    </row>
    <row r="2328" spans="26:27" x14ac:dyDescent="0.2">
      <c r="Z2328" s="93"/>
      <c r="AA2328" s="93"/>
    </row>
    <row r="2329" spans="26:27" x14ac:dyDescent="0.2">
      <c r="Z2329" s="93"/>
      <c r="AA2329" s="93"/>
    </row>
    <row r="2330" spans="26:27" x14ac:dyDescent="0.2">
      <c r="Z2330" s="93"/>
      <c r="AA2330" s="93"/>
    </row>
    <row r="2331" spans="26:27" x14ac:dyDescent="0.2">
      <c r="Z2331" s="93"/>
      <c r="AA2331" s="93"/>
    </row>
    <row r="2332" spans="26:27" x14ac:dyDescent="0.2">
      <c r="Z2332" s="93"/>
      <c r="AA2332" s="93"/>
    </row>
    <row r="2333" spans="26:27" x14ac:dyDescent="0.2">
      <c r="Z2333" s="93"/>
      <c r="AA2333" s="93"/>
    </row>
    <row r="2334" spans="26:27" x14ac:dyDescent="0.2">
      <c r="Z2334" s="93"/>
      <c r="AA2334" s="93"/>
    </row>
    <row r="2335" spans="26:27" x14ac:dyDescent="0.2">
      <c r="Z2335" s="93"/>
      <c r="AA2335" s="93"/>
    </row>
    <row r="2336" spans="26:27" x14ac:dyDescent="0.2">
      <c r="Z2336" s="93"/>
      <c r="AA2336" s="93"/>
    </row>
    <row r="2337" spans="26:27" x14ac:dyDescent="0.2">
      <c r="Z2337" s="93"/>
      <c r="AA2337" s="93"/>
    </row>
    <row r="2338" spans="26:27" x14ac:dyDescent="0.2">
      <c r="Z2338" s="93"/>
      <c r="AA2338" s="93"/>
    </row>
    <row r="2339" spans="26:27" x14ac:dyDescent="0.2">
      <c r="Z2339" s="93"/>
      <c r="AA2339" s="93"/>
    </row>
    <row r="2340" spans="26:27" x14ac:dyDescent="0.2">
      <c r="Z2340" s="93"/>
      <c r="AA2340" s="93"/>
    </row>
    <row r="2341" spans="26:27" x14ac:dyDescent="0.2">
      <c r="Z2341" s="93"/>
      <c r="AA2341" s="93"/>
    </row>
    <row r="2342" spans="26:27" x14ac:dyDescent="0.2">
      <c r="Z2342" s="93"/>
      <c r="AA2342" s="93"/>
    </row>
    <row r="2343" spans="26:27" x14ac:dyDescent="0.2">
      <c r="Z2343" s="93"/>
      <c r="AA2343" s="93"/>
    </row>
    <row r="2344" spans="26:27" x14ac:dyDescent="0.2">
      <c r="Z2344" s="93"/>
      <c r="AA2344" s="93"/>
    </row>
    <row r="2345" spans="26:27" x14ac:dyDescent="0.2">
      <c r="Z2345" s="93"/>
      <c r="AA2345" s="93"/>
    </row>
    <row r="2346" spans="26:27" x14ac:dyDescent="0.2">
      <c r="Z2346" s="93"/>
      <c r="AA2346" s="93"/>
    </row>
    <row r="2347" spans="26:27" x14ac:dyDescent="0.2">
      <c r="Z2347" s="93"/>
      <c r="AA2347" s="93"/>
    </row>
    <row r="2348" spans="26:27" x14ac:dyDescent="0.2">
      <c r="Z2348" s="93"/>
      <c r="AA2348" s="93"/>
    </row>
    <row r="2349" spans="26:27" x14ac:dyDescent="0.2">
      <c r="Z2349" s="93"/>
      <c r="AA2349" s="93"/>
    </row>
    <row r="2350" spans="26:27" x14ac:dyDescent="0.2">
      <c r="Z2350" s="93"/>
      <c r="AA2350" s="93"/>
    </row>
    <row r="2351" spans="26:27" x14ac:dyDescent="0.2">
      <c r="Z2351" s="93"/>
      <c r="AA2351" s="93"/>
    </row>
    <row r="2352" spans="26:27" x14ac:dyDescent="0.2">
      <c r="Z2352" s="93"/>
      <c r="AA2352" s="93"/>
    </row>
    <row r="2353" spans="26:27" x14ac:dyDescent="0.2">
      <c r="Z2353" s="93"/>
      <c r="AA2353" s="93"/>
    </row>
    <row r="2354" spans="26:27" x14ac:dyDescent="0.2">
      <c r="Z2354" s="93"/>
      <c r="AA2354" s="93"/>
    </row>
    <row r="2355" spans="26:27" x14ac:dyDescent="0.2">
      <c r="Z2355" s="93"/>
      <c r="AA2355" s="93"/>
    </row>
    <row r="2356" spans="26:27" x14ac:dyDescent="0.2">
      <c r="Z2356" s="93"/>
      <c r="AA2356" s="93"/>
    </row>
    <row r="2357" spans="26:27" x14ac:dyDescent="0.2">
      <c r="Z2357" s="93"/>
      <c r="AA2357" s="93"/>
    </row>
    <row r="2358" spans="26:27" x14ac:dyDescent="0.2">
      <c r="Z2358" s="93"/>
      <c r="AA2358" s="93"/>
    </row>
    <row r="2359" spans="26:27" x14ac:dyDescent="0.2">
      <c r="Z2359" s="93"/>
      <c r="AA2359" s="93"/>
    </row>
    <row r="2360" spans="26:27" x14ac:dyDescent="0.2">
      <c r="Z2360" s="93"/>
      <c r="AA2360" s="93"/>
    </row>
    <row r="2361" spans="26:27" x14ac:dyDescent="0.2">
      <c r="Z2361" s="93"/>
      <c r="AA2361" s="93"/>
    </row>
    <row r="2362" spans="26:27" x14ac:dyDescent="0.2">
      <c r="Z2362" s="93"/>
      <c r="AA2362" s="93"/>
    </row>
    <row r="2363" spans="26:27" x14ac:dyDescent="0.2">
      <c r="Z2363" s="93"/>
      <c r="AA2363" s="93"/>
    </row>
    <row r="2364" spans="26:27" x14ac:dyDescent="0.2">
      <c r="Z2364" s="93"/>
      <c r="AA2364" s="93"/>
    </row>
    <row r="2365" spans="26:27" x14ac:dyDescent="0.2">
      <c r="Z2365" s="93"/>
      <c r="AA2365" s="93"/>
    </row>
    <row r="2366" spans="26:27" x14ac:dyDescent="0.2">
      <c r="Z2366" s="93"/>
      <c r="AA2366" s="93"/>
    </row>
    <row r="2367" spans="26:27" x14ac:dyDescent="0.2">
      <c r="Z2367" s="93"/>
      <c r="AA2367" s="93"/>
    </row>
    <row r="2368" spans="26:27" x14ac:dyDescent="0.2">
      <c r="Z2368" s="93"/>
      <c r="AA2368" s="93"/>
    </row>
    <row r="2369" spans="26:27" x14ac:dyDescent="0.2">
      <c r="Z2369" s="93"/>
      <c r="AA2369" s="93"/>
    </row>
    <row r="2370" spans="26:27" x14ac:dyDescent="0.2">
      <c r="Z2370" s="93"/>
      <c r="AA2370" s="93"/>
    </row>
    <row r="2371" spans="26:27" x14ac:dyDescent="0.2">
      <c r="Z2371" s="93"/>
      <c r="AA2371" s="93"/>
    </row>
    <row r="2372" spans="26:27" x14ac:dyDescent="0.2">
      <c r="Z2372" s="93"/>
      <c r="AA2372" s="93"/>
    </row>
    <row r="2373" spans="26:27" x14ac:dyDescent="0.2">
      <c r="Z2373" s="93"/>
      <c r="AA2373" s="93"/>
    </row>
    <row r="2374" spans="26:27" x14ac:dyDescent="0.2">
      <c r="Z2374" s="93"/>
      <c r="AA2374" s="93"/>
    </row>
    <row r="2375" spans="26:27" x14ac:dyDescent="0.2">
      <c r="Z2375" s="93"/>
      <c r="AA2375" s="93"/>
    </row>
    <row r="2376" spans="26:27" x14ac:dyDescent="0.2">
      <c r="Z2376" s="93"/>
      <c r="AA2376" s="93"/>
    </row>
    <row r="2377" spans="26:27" x14ac:dyDescent="0.2">
      <c r="Z2377" s="93"/>
      <c r="AA2377" s="93"/>
    </row>
    <row r="2378" spans="26:27" x14ac:dyDescent="0.2">
      <c r="Z2378" s="93"/>
      <c r="AA2378" s="93"/>
    </row>
    <row r="2379" spans="26:27" x14ac:dyDescent="0.2">
      <c r="Z2379" s="93"/>
      <c r="AA2379" s="93"/>
    </row>
    <row r="2380" spans="26:27" x14ac:dyDescent="0.2">
      <c r="Z2380" s="93"/>
      <c r="AA2380" s="93"/>
    </row>
    <row r="2381" spans="26:27" x14ac:dyDescent="0.2">
      <c r="Z2381" s="93"/>
      <c r="AA2381" s="93"/>
    </row>
    <row r="2382" spans="26:27" x14ac:dyDescent="0.2">
      <c r="Z2382" s="93"/>
      <c r="AA2382" s="93"/>
    </row>
    <row r="2383" spans="26:27" x14ac:dyDescent="0.2">
      <c r="Z2383" s="93"/>
      <c r="AA2383" s="93"/>
    </row>
    <row r="2384" spans="26:27" x14ac:dyDescent="0.2">
      <c r="Z2384" s="93"/>
      <c r="AA2384" s="93"/>
    </row>
    <row r="2385" spans="26:27" x14ac:dyDescent="0.2">
      <c r="Z2385" s="93"/>
      <c r="AA2385" s="93"/>
    </row>
    <row r="2386" spans="26:27" x14ac:dyDescent="0.2">
      <c r="Z2386" s="93"/>
      <c r="AA2386" s="93"/>
    </row>
    <row r="2387" spans="26:27" x14ac:dyDescent="0.2">
      <c r="Z2387" s="93"/>
      <c r="AA2387" s="93"/>
    </row>
    <row r="2388" spans="26:27" x14ac:dyDescent="0.2">
      <c r="Z2388" s="93"/>
      <c r="AA2388" s="93"/>
    </row>
    <row r="2389" spans="26:27" x14ac:dyDescent="0.2">
      <c r="Z2389" s="93"/>
      <c r="AA2389" s="93"/>
    </row>
    <row r="2390" spans="26:27" x14ac:dyDescent="0.2">
      <c r="Z2390" s="93"/>
      <c r="AA2390" s="93"/>
    </row>
    <row r="2391" spans="26:27" x14ac:dyDescent="0.2">
      <c r="Z2391" s="93"/>
      <c r="AA2391" s="93"/>
    </row>
    <row r="2392" spans="26:27" x14ac:dyDescent="0.2">
      <c r="Z2392" s="93"/>
      <c r="AA2392" s="93"/>
    </row>
    <row r="2393" spans="26:27" x14ac:dyDescent="0.2">
      <c r="Z2393" s="93"/>
      <c r="AA2393" s="93"/>
    </row>
    <row r="2394" spans="26:27" x14ac:dyDescent="0.2">
      <c r="Z2394" s="93"/>
      <c r="AA2394" s="93"/>
    </row>
    <row r="2395" spans="26:27" x14ac:dyDescent="0.2">
      <c r="Z2395" s="93"/>
      <c r="AA2395" s="93"/>
    </row>
    <row r="2396" spans="26:27" x14ac:dyDescent="0.2">
      <c r="Z2396" s="93"/>
      <c r="AA2396" s="93"/>
    </row>
    <row r="2397" spans="26:27" x14ac:dyDescent="0.2">
      <c r="Z2397" s="93"/>
      <c r="AA2397" s="93"/>
    </row>
    <row r="2398" spans="26:27" x14ac:dyDescent="0.2">
      <c r="Z2398" s="93"/>
      <c r="AA2398" s="93"/>
    </row>
    <row r="2399" spans="26:27" x14ac:dyDescent="0.2">
      <c r="Z2399" s="93"/>
      <c r="AA2399" s="93"/>
    </row>
    <row r="2400" spans="26:27" x14ac:dyDescent="0.2">
      <c r="Z2400" s="93"/>
      <c r="AA2400" s="93"/>
    </row>
    <row r="2401" spans="26:27" x14ac:dyDescent="0.2">
      <c r="Z2401" s="93"/>
      <c r="AA2401" s="93"/>
    </row>
    <row r="2402" spans="26:27" x14ac:dyDescent="0.2">
      <c r="Z2402" s="93"/>
      <c r="AA2402" s="93"/>
    </row>
    <row r="2403" spans="26:27" x14ac:dyDescent="0.2">
      <c r="Z2403" s="93"/>
      <c r="AA2403" s="93"/>
    </row>
    <row r="2404" spans="26:27" x14ac:dyDescent="0.2">
      <c r="Z2404" s="93"/>
      <c r="AA2404" s="93"/>
    </row>
    <row r="2405" spans="26:27" x14ac:dyDescent="0.2">
      <c r="Z2405" s="93"/>
      <c r="AA2405" s="93"/>
    </row>
    <row r="2406" spans="26:27" x14ac:dyDescent="0.2">
      <c r="Z2406" s="93"/>
      <c r="AA2406" s="93"/>
    </row>
    <row r="2407" spans="26:27" x14ac:dyDescent="0.2">
      <c r="Z2407" s="93"/>
      <c r="AA2407" s="93"/>
    </row>
    <row r="2408" spans="26:27" x14ac:dyDescent="0.2">
      <c r="Z2408" s="93"/>
      <c r="AA2408" s="93"/>
    </row>
    <row r="2409" spans="26:27" x14ac:dyDescent="0.2">
      <c r="Z2409" s="93"/>
      <c r="AA2409" s="93"/>
    </row>
    <row r="2410" spans="26:27" x14ac:dyDescent="0.2">
      <c r="Z2410" s="93"/>
      <c r="AA2410" s="93"/>
    </row>
    <row r="2411" spans="26:27" x14ac:dyDescent="0.2">
      <c r="Z2411" s="93"/>
      <c r="AA2411" s="93"/>
    </row>
    <row r="2412" spans="26:27" x14ac:dyDescent="0.2">
      <c r="Z2412" s="93"/>
      <c r="AA2412" s="93"/>
    </row>
    <row r="2413" spans="26:27" x14ac:dyDescent="0.2">
      <c r="Z2413" s="93"/>
      <c r="AA2413" s="93"/>
    </row>
    <row r="2414" spans="26:27" x14ac:dyDescent="0.2">
      <c r="Z2414" s="93"/>
      <c r="AA2414" s="93"/>
    </row>
    <row r="2415" spans="26:27" x14ac:dyDescent="0.2">
      <c r="Z2415" s="93"/>
      <c r="AA2415" s="93"/>
    </row>
    <row r="2416" spans="26:27" x14ac:dyDescent="0.2">
      <c r="Z2416" s="93"/>
      <c r="AA2416" s="93"/>
    </row>
    <row r="2417" spans="26:27" x14ac:dyDescent="0.2">
      <c r="Z2417" s="93"/>
      <c r="AA2417" s="93"/>
    </row>
    <row r="2418" spans="26:27" x14ac:dyDescent="0.2">
      <c r="Z2418" s="93"/>
      <c r="AA2418" s="93"/>
    </row>
    <row r="2419" spans="26:27" x14ac:dyDescent="0.2">
      <c r="Z2419" s="93"/>
      <c r="AA2419" s="93"/>
    </row>
    <row r="2420" spans="26:27" x14ac:dyDescent="0.2">
      <c r="Z2420" s="93"/>
      <c r="AA2420" s="93"/>
    </row>
    <row r="2421" spans="26:27" x14ac:dyDescent="0.2">
      <c r="Z2421" s="93"/>
      <c r="AA2421" s="93"/>
    </row>
    <row r="2422" spans="26:27" x14ac:dyDescent="0.2">
      <c r="Z2422" s="93"/>
      <c r="AA2422" s="93"/>
    </row>
    <row r="2423" spans="26:27" x14ac:dyDescent="0.2">
      <c r="Z2423" s="93"/>
      <c r="AA2423" s="93"/>
    </row>
    <row r="2424" spans="26:27" x14ac:dyDescent="0.2">
      <c r="Z2424" s="93"/>
      <c r="AA2424" s="93"/>
    </row>
    <row r="2425" spans="26:27" x14ac:dyDescent="0.2">
      <c r="Z2425" s="93"/>
      <c r="AA2425" s="93"/>
    </row>
    <row r="2426" spans="26:27" x14ac:dyDescent="0.2">
      <c r="Z2426" s="93"/>
      <c r="AA2426" s="93"/>
    </row>
    <row r="2427" spans="26:27" x14ac:dyDescent="0.2">
      <c r="Z2427" s="93"/>
      <c r="AA2427" s="93"/>
    </row>
    <row r="2428" spans="26:27" x14ac:dyDescent="0.2">
      <c r="Z2428" s="93"/>
      <c r="AA2428" s="93"/>
    </row>
    <row r="2429" spans="26:27" x14ac:dyDescent="0.2">
      <c r="Z2429" s="93"/>
      <c r="AA2429" s="93"/>
    </row>
    <row r="2430" spans="26:27" x14ac:dyDescent="0.2">
      <c r="Z2430" s="93"/>
      <c r="AA2430" s="93"/>
    </row>
    <row r="2431" spans="26:27" x14ac:dyDescent="0.2">
      <c r="Z2431" s="93"/>
      <c r="AA2431" s="93"/>
    </row>
    <row r="2432" spans="26:27" x14ac:dyDescent="0.2">
      <c r="Z2432" s="93"/>
      <c r="AA2432" s="93"/>
    </row>
    <row r="2433" spans="26:27" x14ac:dyDescent="0.2">
      <c r="Z2433" s="93"/>
      <c r="AA2433" s="93"/>
    </row>
    <row r="2434" spans="26:27" x14ac:dyDescent="0.2">
      <c r="Z2434" s="93"/>
      <c r="AA2434" s="93"/>
    </row>
    <row r="2435" spans="26:27" x14ac:dyDescent="0.2">
      <c r="Z2435" s="93"/>
      <c r="AA2435" s="93"/>
    </row>
    <row r="2436" spans="26:27" x14ac:dyDescent="0.2">
      <c r="Z2436" s="93"/>
      <c r="AA2436" s="93"/>
    </row>
    <row r="2437" spans="26:27" x14ac:dyDescent="0.2">
      <c r="Z2437" s="93"/>
      <c r="AA2437" s="93"/>
    </row>
    <row r="2438" spans="26:27" x14ac:dyDescent="0.2">
      <c r="Z2438" s="93"/>
      <c r="AA2438" s="93"/>
    </row>
    <row r="2439" spans="26:27" x14ac:dyDescent="0.2">
      <c r="Z2439" s="93"/>
      <c r="AA2439" s="93"/>
    </row>
    <row r="2440" spans="26:27" x14ac:dyDescent="0.2">
      <c r="Z2440" s="93"/>
      <c r="AA2440" s="93"/>
    </row>
    <row r="2441" spans="26:27" x14ac:dyDescent="0.2">
      <c r="Z2441" s="93"/>
      <c r="AA2441" s="93"/>
    </row>
    <row r="2442" spans="26:27" x14ac:dyDescent="0.2">
      <c r="Z2442" s="93"/>
      <c r="AA2442" s="93"/>
    </row>
    <row r="2443" spans="26:27" x14ac:dyDescent="0.2">
      <c r="Z2443" s="93"/>
      <c r="AA2443" s="93"/>
    </row>
    <row r="2444" spans="26:27" x14ac:dyDescent="0.2">
      <c r="Z2444" s="93"/>
      <c r="AA2444" s="93"/>
    </row>
    <row r="2445" spans="26:27" x14ac:dyDescent="0.2">
      <c r="Z2445" s="93"/>
      <c r="AA2445" s="93"/>
    </row>
    <row r="2446" spans="26:27" x14ac:dyDescent="0.2">
      <c r="Z2446" s="93"/>
      <c r="AA2446" s="93"/>
    </row>
    <row r="2447" spans="26:27" x14ac:dyDescent="0.2">
      <c r="Z2447" s="93"/>
      <c r="AA2447" s="93"/>
    </row>
    <row r="2448" spans="26:27" x14ac:dyDescent="0.2">
      <c r="Z2448" s="93"/>
      <c r="AA2448" s="93"/>
    </row>
    <row r="2449" spans="26:27" x14ac:dyDescent="0.2">
      <c r="Z2449" s="93"/>
      <c r="AA2449" s="93"/>
    </row>
    <row r="2450" spans="26:27" x14ac:dyDescent="0.2">
      <c r="Z2450" s="93"/>
      <c r="AA2450" s="93"/>
    </row>
    <row r="2451" spans="26:27" x14ac:dyDescent="0.2">
      <c r="Z2451" s="93"/>
      <c r="AA2451" s="93"/>
    </row>
    <row r="2452" spans="26:27" x14ac:dyDescent="0.2">
      <c r="Z2452" s="93"/>
      <c r="AA2452" s="93"/>
    </row>
    <row r="2453" spans="26:27" x14ac:dyDescent="0.2">
      <c r="Z2453" s="93"/>
      <c r="AA2453" s="93"/>
    </row>
    <row r="2454" spans="26:27" x14ac:dyDescent="0.2">
      <c r="Z2454" s="93"/>
      <c r="AA2454" s="93"/>
    </row>
    <row r="2455" spans="26:27" x14ac:dyDescent="0.2">
      <c r="Z2455" s="93"/>
      <c r="AA2455" s="93"/>
    </row>
    <row r="2456" spans="26:27" x14ac:dyDescent="0.2">
      <c r="Z2456" s="93"/>
      <c r="AA2456" s="93"/>
    </row>
    <row r="2457" spans="26:27" x14ac:dyDescent="0.2">
      <c r="Z2457" s="93"/>
      <c r="AA2457" s="93"/>
    </row>
    <row r="2458" spans="26:27" x14ac:dyDescent="0.2">
      <c r="Z2458" s="93"/>
      <c r="AA2458" s="93"/>
    </row>
    <row r="2459" spans="26:27" x14ac:dyDescent="0.2">
      <c r="Z2459" s="93"/>
      <c r="AA2459" s="93"/>
    </row>
    <row r="2460" spans="26:27" x14ac:dyDescent="0.2">
      <c r="Z2460" s="93"/>
      <c r="AA2460" s="93"/>
    </row>
    <row r="2461" spans="26:27" x14ac:dyDescent="0.2">
      <c r="Z2461" s="93"/>
      <c r="AA2461" s="93"/>
    </row>
    <row r="2462" spans="26:27" x14ac:dyDescent="0.2">
      <c r="Z2462" s="93"/>
      <c r="AA2462" s="93"/>
    </row>
    <row r="2463" spans="26:27" x14ac:dyDescent="0.2">
      <c r="Z2463" s="93"/>
      <c r="AA2463" s="93"/>
    </row>
    <row r="2464" spans="26:27" x14ac:dyDescent="0.2">
      <c r="Z2464" s="93"/>
      <c r="AA2464" s="93"/>
    </row>
    <row r="2465" spans="26:27" x14ac:dyDescent="0.2">
      <c r="Z2465" s="93"/>
      <c r="AA2465" s="93"/>
    </row>
    <row r="2466" spans="26:27" x14ac:dyDescent="0.2">
      <c r="Z2466" s="93"/>
      <c r="AA2466" s="93"/>
    </row>
    <row r="2467" spans="26:27" x14ac:dyDescent="0.2">
      <c r="Z2467" s="93"/>
      <c r="AA2467" s="93"/>
    </row>
    <row r="2468" spans="26:27" x14ac:dyDescent="0.2">
      <c r="Z2468" s="93"/>
      <c r="AA2468" s="93"/>
    </row>
    <row r="2469" spans="26:27" x14ac:dyDescent="0.2">
      <c r="Z2469" s="93"/>
      <c r="AA2469" s="93"/>
    </row>
    <row r="2470" spans="26:27" x14ac:dyDescent="0.2">
      <c r="Z2470" s="93"/>
      <c r="AA2470" s="93"/>
    </row>
    <row r="2471" spans="26:27" x14ac:dyDescent="0.2">
      <c r="Z2471" s="93"/>
      <c r="AA2471" s="93"/>
    </row>
    <row r="2472" spans="26:27" x14ac:dyDescent="0.2">
      <c r="Z2472" s="93"/>
      <c r="AA2472" s="93"/>
    </row>
    <row r="2473" spans="26:27" x14ac:dyDescent="0.2">
      <c r="Z2473" s="93"/>
      <c r="AA2473" s="93"/>
    </row>
    <row r="2474" spans="26:27" x14ac:dyDescent="0.2">
      <c r="Z2474" s="93"/>
      <c r="AA2474" s="93"/>
    </row>
    <row r="2475" spans="26:27" x14ac:dyDescent="0.2">
      <c r="Z2475" s="93"/>
      <c r="AA2475" s="93"/>
    </row>
    <row r="2476" spans="26:27" x14ac:dyDescent="0.2">
      <c r="Z2476" s="93"/>
      <c r="AA2476" s="93"/>
    </row>
    <row r="2477" spans="26:27" x14ac:dyDescent="0.2">
      <c r="Z2477" s="93"/>
      <c r="AA2477" s="93"/>
    </row>
    <row r="2478" spans="26:27" x14ac:dyDescent="0.2">
      <c r="Z2478" s="93"/>
      <c r="AA2478" s="93"/>
    </row>
    <row r="2479" spans="26:27" x14ac:dyDescent="0.2">
      <c r="Z2479" s="93"/>
      <c r="AA2479" s="93"/>
    </row>
    <row r="2480" spans="26:27" x14ac:dyDescent="0.2">
      <c r="Z2480" s="93"/>
      <c r="AA2480" s="93"/>
    </row>
    <row r="2481" spans="26:27" x14ac:dyDescent="0.2">
      <c r="Z2481" s="93"/>
      <c r="AA2481" s="93"/>
    </row>
    <row r="2482" spans="26:27" x14ac:dyDescent="0.2">
      <c r="Z2482" s="93"/>
      <c r="AA2482" s="93"/>
    </row>
    <row r="2483" spans="26:27" x14ac:dyDescent="0.2">
      <c r="Z2483" s="93"/>
      <c r="AA2483" s="93"/>
    </row>
    <row r="2484" spans="26:27" x14ac:dyDescent="0.2">
      <c r="Z2484" s="93"/>
      <c r="AA2484" s="93"/>
    </row>
    <row r="2485" spans="26:27" x14ac:dyDescent="0.2">
      <c r="Z2485" s="93"/>
      <c r="AA2485" s="93"/>
    </row>
    <row r="2486" spans="26:27" x14ac:dyDescent="0.2">
      <c r="Z2486" s="93"/>
      <c r="AA2486" s="93"/>
    </row>
    <row r="2487" spans="26:27" x14ac:dyDescent="0.2">
      <c r="Z2487" s="93"/>
      <c r="AA2487" s="93"/>
    </row>
    <row r="2488" spans="26:27" x14ac:dyDescent="0.2">
      <c r="Z2488" s="93"/>
      <c r="AA2488" s="93"/>
    </row>
    <row r="2489" spans="26:27" x14ac:dyDescent="0.2">
      <c r="Z2489" s="93"/>
      <c r="AA2489" s="93"/>
    </row>
    <row r="2490" spans="26:27" x14ac:dyDescent="0.2">
      <c r="Z2490" s="93"/>
      <c r="AA2490" s="93"/>
    </row>
    <row r="2491" spans="26:27" x14ac:dyDescent="0.2">
      <c r="Z2491" s="93"/>
      <c r="AA2491" s="93"/>
    </row>
    <row r="2492" spans="26:27" x14ac:dyDescent="0.2">
      <c r="Z2492" s="93"/>
      <c r="AA2492" s="93"/>
    </row>
    <row r="2493" spans="26:27" x14ac:dyDescent="0.2">
      <c r="Z2493" s="93"/>
      <c r="AA2493" s="93"/>
    </row>
    <row r="2494" spans="26:27" x14ac:dyDescent="0.2">
      <c r="Z2494" s="93"/>
      <c r="AA2494" s="93"/>
    </row>
    <row r="2495" spans="26:27" x14ac:dyDescent="0.2">
      <c r="Z2495" s="93"/>
      <c r="AA2495" s="93"/>
    </row>
    <row r="2496" spans="26:27" x14ac:dyDescent="0.2">
      <c r="Z2496" s="93"/>
      <c r="AA2496" s="93"/>
    </row>
    <row r="2497" spans="26:27" x14ac:dyDescent="0.2">
      <c r="Z2497" s="93"/>
      <c r="AA2497" s="93"/>
    </row>
    <row r="2498" spans="26:27" x14ac:dyDescent="0.2">
      <c r="Z2498" s="93"/>
      <c r="AA2498" s="93"/>
    </row>
    <row r="2499" spans="26:27" x14ac:dyDescent="0.2">
      <c r="Z2499" s="93"/>
      <c r="AA2499" s="93"/>
    </row>
    <row r="2500" spans="26:27" x14ac:dyDescent="0.2">
      <c r="Z2500" s="93"/>
      <c r="AA2500" s="93"/>
    </row>
    <row r="2501" spans="26:27" x14ac:dyDescent="0.2">
      <c r="Z2501" s="93"/>
      <c r="AA2501" s="93"/>
    </row>
    <row r="2502" spans="26:27" x14ac:dyDescent="0.2">
      <c r="Z2502" s="93"/>
      <c r="AA2502" s="93"/>
    </row>
    <row r="2503" spans="26:27" x14ac:dyDescent="0.2">
      <c r="Z2503" s="93"/>
      <c r="AA2503" s="93"/>
    </row>
    <row r="2504" spans="26:27" x14ac:dyDescent="0.2">
      <c r="Z2504" s="93"/>
      <c r="AA2504" s="93"/>
    </row>
    <row r="2505" spans="26:27" x14ac:dyDescent="0.2">
      <c r="Z2505" s="93"/>
      <c r="AA2505" s="93"/>
    </row>
    <row r="2506" spans="26:27" x14ac:dyDescent="0.2">
      <c r="Z2506" s="93"/>
      <c r="AA2506" s="93"/>
    </row>
    <row r="2507" spans="26:27" x14ac:dyDescent="0.2">
      <c r="Z2507" s="93"/>
      <c r="AA2507" s="93"/>
    </row>
    <row r="2508" spans="26:27" x14ac:dyDescent="0.2">
      <c r="Z2508" s="93"/>
      <c r="AA2508" s="93"/>
    </row>
    <row r="2509" spans="26:27" x14ac:dyDescent="0.2">
      <c r="Z2509" s="93"/>
      <c r="AA2509" s="93"/>
    </row>
    <row r="2510" spans="26:27" x14ac:dyDescent="0.2">
      <c r="Z2510" s="93"/>
      <c r="AA2510" s="93"/>
    </row>
    <row r="2511" spans="26:27" x14ac:dyDescent="0.2">
      <c r="Z2511" s="93"/>
      <c r="AA2511" s="93"/>
    </row>
    <row r="2512" spans="26:27" x14ac:dyDescent="0.2">
      <c r="Z2512" s="93"/>
      <c r="AA2512" s="93"/>
    </row>
    <row r="2513" spans="26:27" x14ac:dyDescent="0.2">
      <c r="Z2513" s="93"/>
      <c r="AA2513" s="93"/>
    </row>
    <row r="2514" spans="26:27" x14ac:dyDescent="0.2">
      <c r="Z2514" s="93"/>
      <c r="AA2514" s="93"/>
    </row>
    <row r="2515" spans="26:27" x14ac:dyDescent="0.2">
      <c r="Z2515" s="93"/>
      <c r="AA2515" s="93"/>
    </row>
    <row r="2516" spans="26:27" x14ac:dyDescent="0.2">
      <c r="Z2516" s="93"/>
      <c r="AA2516" s="93"/>
    </row>
    <row r="2517" spans="26:27" x14ac:dyDescent="0.2">
      <c r="Z2517" s="93"/>
      <c r="AA2517" s="93"/>
    </row>
    <row r="2518" spans="26:27" x14ac:dyDescent="0.2">
      <c r="Z2518" s="93"/>
      <c r="AA2518" s="93"/>
    </row>
    <row r="2519" spans="26:27" x14ac:dyDescent="0.2">
      <c r="Z2519" s="93"/>
      <c r="AA2519" s="93"/>
    </row>
    <row r="2520" spans="26:27" x14ac:dyDescent="0.2">
      <c r="Z2520" s="93"/>
      <c r="AA2520" s="93"/>
    </row>
    <row r="2521" spans="26:27" x14ac:dyDescent="0.2">
      <c r="Z2521" s="93"/>
      <c r="AA2521" s="93"/>
    </row>
    <row r="2522" spans="26:27" x14ac:dyDescent="0.2">
      <c r="Z2522" s="93"/>
      <c r="AA2522" s="93"/>
    </row>
    <row r="2523" spans="26:27" x14ac:dyDescent="0.2">
      <c r="Z2523" s="93"/>
      <c r="AA2523" s="93"/>
    </row>
    <row r="2524" spans="26:27" x14ac:dyDescent="0.2">
      <c r="Z2524" s="93"/>
      <c r="AA2524" s="93"/>
    </row>
    <row r="2525" spans="26:27" x14ac:dyDescent="0.2">
      <c r="Z2525" s="93"/>
      <c r="AA2525" s="93"/>
    </row>
    <row r="2526" spans="26:27" x14ac:dyDescent="0.2">
      <c r="Z2526" s="93"/>
      <c r="AA2526" s="93"/>
    </row>
    <row r="2527" spans="26:27" x14ac:dyDescent="0.2">
      <c r="Z2527" s="93"/>
      <c r="AA2527" s="93"/>
    </row>
    <row r="2528" spans="26:27" x14ac:dyDescent="0.2">
      <c r="Z2528" s="93"/>
      <c r="AA2528" s="93"/>
    </row>
    <row r="2529" spans="26:27" x14ac:dyDescent="0.2">
      <c r="Z2529" s="93"/>
      <c r="AA2529" s="93"/>
    </row>
    <row r="2530" spans="26:27" x14ac:dyDescent="0.2">
      <c r="Z2530" s="93"/>
      <c r="AA2530" s="93"/>
    </row>
    <row r="2531" spans="26:27" x14ac:dyDescent="0.2">
      <c r="Z2531" s="93"/>
      <c r="AA2531" s="93"/>
    </row>
    <row r="2532" spans="26:27" x14ac:dyDescent="0.2">
      <c r="Z2532" s="93"/>
      <c r="AA2532" s="93"/>
    </row>
    <row r="2533" spans="26:27" x14ac:dyDescent="0.2">
      <c r="Z2533" s="93"/>
      <c r="AA2533" s="93"/>
    </row>
    <row r="2534" spans="26:27" x14ac:dyDescent="0.2">
      <c r="Z2534" s="93"/>
      <c r="AA2534" s="93"/>
    </row>
    <row r="2535" spans="26:27" x14ac:dyDescent="0.2">
      <c r="Z2535" s="93"/>
      <c r="AA2535" s="93"/>
    </row>
    <row r="2536" spans="26:27" x14ac:dyDescent="0.2">
      <c r="Z2536" s="93"/>
      <c r="AA2536" s="93"/>
    </row>
    <row r="2537" spans="26:27" x14ac:dyDescent="0.2">
      <c r="Z2537" s="93"/>
      <c r="AA2537" s="93"/>
    </row>
    <row r="2538" spans="26:27" x14ac:dyDescent="0.2">
      <c r="Z2538" s="93"/>
      <c r="AA2538" s="93"/>
    </row>
    <row r="2539" spans="26:27" x14ac:dyDescent="0.2">
      <c r="Z2539" s="93"/>
      <c r="AA2539" s="93"/>
    </row>
    <row r="2540" spans="26:27" x14ac:dyDescent="0.2">
      <c r="Z2540" s="93"/>
      <c r="AA2540" s="93"/>
    </row>
    <row r="2541" spans="26:27" x14ac:dyDescent="0.2">
      <c r="Z2541" s="93"/>
      <c r="AA2541" s="93"/>
    </row>
    <row r="2542" spans="26:27" x14ac:dyDescent="0.2">
      <c r="Z2542" s="93"/>
      <c r="AA2542" s="93"/>
    </row>
    <row r="2543" spans="26:27" x14ac:dyDescent="0.2">
      <c r="Z2543" s="93"/>
      <c r="AA2543" s="93"/>
    </row>
    <row r="2544" spans="26:27" x14ac:dyDescent="0.2">
      <c r="Z2544" s="93"/>
      <c r="AA2544" s="93"/>
    </row>
    <row r="2545" spans="26:27" x14ac:dyDescent="0.2">
      <c r="Z2545" s="93"/>
      <c r="AA2545" s="93"/>
    </row>
    <row r="2546" spans="26:27" x14ac:dyDescent="0.2">
      <c r="Z2546" s="93"/>
      <c r="AA2546" s="93"/>
    </row>
    <row r="2547" spans="26:27" x14ac:dyDescent="0.2">
      <c r="Z2547" s="93"/>
      <c r="AA2547" s="93"/>
    </row>
    <row r="2548" spans="26:27" x14ac:dyDescent="0.2">
      <c r="Z2548" s="93"/>
      <c r="AA2548" s="93"/>
    </row>
    <row r="2549" spans="26:27" x14ac:dyDescent="0.2">
      <c r="Z2549" s="93"/>
      <c r="AA2549" s="93"/>
    </row>
    <row r="2550" spans="26:27" x14ac:dyDescent="0.2">
      <c r="Z2550" s="93"/>
      <c r="AA2550" s="93"/>
    </row>
    <row r="2551" spans="26:27" x14ac:dyDescent="0.2">
      <c r="Z2551" s="93"/>
      <c r="AA2551" s="93"/>
    </row>
    <row r="2552" spans="26:27" x14ac:dyDescent="0.2">
      <c r="Z2552" s="93"/>
      <c r="AA2552" s="93"/>
    </row>
    <row r="2553" spans="26:27" x14ac:dyDescent="0.2">
      <c r="Z2553" s="93"/>
      <c r="AA2553" s="93"/>
    </row>
    <row r="2554" spans="26:27" x14ac:dyDescent="0.2">
      <c r="Z2554" s="93"/>
      <c r="AA2554" s="93"/>
    </row>
    <row r="2555" spans="26:27" x14ac:dyDescent="0.2">
      <c r="Z2555" s="93"/>
      <c r="AA2555" s="93"/>
    </row>
    <row r="2556" spans="26:27" x14ac:dyDescent="0.2">
      <c r="Z2556" s="93"/>
      <c r="AA2556" s="93"/>
    </row>
    <row r="2557" spans="26:27" x14ac:dyDescent="0.2">
      <c r="Z2557" s="93"/>
      <c r="AA2557" s="93"/>
    </row>
    <row r="2558" spans="26:27" x14ac:dyDescent="0.2">
      <c r="Z2558" s="93"/>
      <c r="AA2558" s="93"/>
    </row>
    <row r="2559" spans="26:27" x14ac:dyDescent="0.2">
      <c r="Z2559" s="93"/>
      <c r="AA2559" s="93"/>
    </row>
    <row r="2560" spans="26:27" x14ac:dyDescent="0.2">
      <c r="Z2560" s="93"/>
      <c r="AA2560" s="93"/>
    </row>
    <row r="2561" spans="26:27" x14ac:dyDescent="0.2">
      <c r="Z2561" s="93"/>
      <c r="AA2561" s="93"/>
    </row>
    <row r="2562" spans="26:27" x14ac:dyDescent="0.2">
      <c r="Z2562" s="93"/>
      <c r="AA2562" s="93"/>
    </row>
    <row r="2563" spans="26:27" x14ac:dyDescent="0.2">
      <c r="Z2563" s="93"/>
      <c r="AA2563" s="93"/>
    </row>
    <row r="2564" spans="26:27" x14ac:dyDescent="0.2">
      <c r="Z2564" s="93"/>
      <c r="AA2564" s="93"/>
    </row>
    <row r="2565" spans="26:27" x14ac:dyDescent="0.2">
      <c r="Z2565" s="93"/>
      <c r="AA2565" s="93"/>
    </row>
    <row r="2566" spans="26:27" x14ac:dyDescent="0.2">
      <c r="Z2566" s="93"/>
      <c r="AA2566" s="93"/>
    </row>
    <row r="2567" spans="26:27" x14ac:dyDescent="0.2">
      <c r="Z2567" s="93"/>
      <c r="AA2567" s="93"/>
    </row>
    <row r="2568" spans="26:27" x14ac:dyDescent="0.2">
      <c r="Z2568" s="93"/>
      <c r="AA2568" s="93"/>
    </row>
    <row r="2569" spans="26:27" x14ac:dyDescent="0.2">
      <c r="Z2569" s="93"/>
      <c r="AA2569" s="93"/>
    </row>
    <row r="2570" spans="26:27" x14ac:dyDescent="0.2">
      <c r="Z2570" s="93"/>
      <c r="AA2570" s="93"/>
    </row>
    <row r="2571" spans="26:27" x14ac:dyDescent="0.2">
      <c r="Z2571" s="93"/>
      <c r="AA2571" s="93"/>
    </row>
    <row r="2572" spans="26:27" x14ac:dyDescent="0.2">
      <c r="Z2572" s="93"/>
      <c r="AA2572" s="93"/>
    </row>
    <row r="2573" spans="26:27" x14ac:dyDescent="0.2">
      <c r="Z2573" s="93"/>
      <c r="AA2573" s="93"/>
    </row>
    <row r="2574" spans="26:27" x14ac:dyDescent="0.2">
      <c r="Z2574" s="93"/>
      <c r="AA2574" s="93"/>
    </row>
    <row r="2575" spans="26:27" x14ac:dyDescent="0.2">
      <c r="Z2575" s="93"/>
      <c r="AA2575" s="93"/>
    </row>
    <row r="2576" spans="26:27" x14ac:dyDescent="0.2">
      <c r="Z2576" s="93"/>
      <c r="AA2576" s="93"/>
    </row>
    <row r="2577" spans="26:27" x14ac:dyDescent="0.2">
      <c r="Z2577" s="93"/>
      <c r="AA2577" s="93"/>
    </row>
    <row r="2578" spans="26:27" x14ac:dyDescent="0.2">
      <c r="Z2578" s="93"/>
      <c r="AA2578" s="93"/>
    </row>
    <row r="2579" spans="26:27" x14ac:dyDescent="0.2">
      <c r="Z2579" s="93"/>
      <c r="AA2579" s="93"/>
    </row>
    <row r="2580" spans="26:27" x14ac:dyDescent="0.2">
      <c r="Z2580" s="93"/>
      <c r="AA2580" s="93"/>
    </row>
    <row r="2581" spans="26:27" x14ac:dyDescent="0.2">
      <c r="Z2581" s="93"/>
      <c r="AA2581" s="93"/>
    </row>
    <row r="2582" spans="26:27" x14ac:dyDescent="0.2">
      <c r="Z2582" s="93"/>
      <c r="AA2582" s="93"/>
    </row>
    <row r="2583" spans="26:27" x14ac:dyDescent="0.2">
      <c r="Z2583" s="93"/>
      <c r="AA2583" s="93"/>
    </row>
    <row r="2584" spans="26:27" x14ac:dyDescent="0.2">
      <c r="Z2584" s="93"/>
      <c r="AA2584" s="93"/>
    </row>
    <row r="2585" spans="26:27" x14ac:dyDescent="0.2">
      <c r="Z2585" s="93"/>
      <c r="AA2585" s="93"/>
    </row>
    <row r="2586" spans="26:27" x14ac:dyDescent="0.2">
      <c r="Z2586" s="93"/>
      <c r="AA2586" s="93"/>
    </row>
    <row r="2587" spans="26:27" x14ac:dyDescent="0.2">
      <c r="Z2587" s="93"/>
      <c r="AA2587" s="93"/>
    </row>
    <row r="2588" spans="26:27" x14ac:dyDescent="0.2">
      <c r="Z2588" s="93"/>
      <c r="AA2588" s="93"/>
    </row>
    <row r="2589" spans="26:27" x14ac:dyDescent="0.2">
      <c r="Z2589" s="93"/>
      <c r="AA2589" s="93"/>
    </row>
    <row r="2590" spans="26:27" x14ac:dyDescent="0.2">
      <c r="Z2590" s="93"/>
      <c r="AA2590" s="93"/>
    </row>
    <row r="2591" spans="26:27" x14ac:dyDescent="0.2">
      <c r="Z2591" s="93"/>
      <c r="AA2591" s="93"/>
    </row>
    <row r="2592" spans="26:27" x14ac:dyDescent="0.2">
      <c r="Z2592" s="93"/>
      <c r="AA2592" s="93"/>
    </row>
    <row r="2593" spans="26:27" x14ac:dyDescent="0.2">
      <c r="Z2593" s="93"/>
      <c r="AA2593" s="93"/>
    </row>
    <row r="2594" spans="26:27" x14ac:dyDescent="0.2">
      <c r="Z2594" s="93"/>
      <c r="AA2594" s="93"/>
    </row>
    <row r="2595" spans="26:27" x14ac:dyDescent="0.2">
      <c r="Z2595" s="93"/>
      <c r="AA2595" s="93"/>
    </row>
    <row r="2596" spans="26:27" x14ac:dyDescent="0.2">
      <c r="Z2596" s="93"/>
      <c r="AA2596" s="93"/>
    </row>
    <row r="2597" spans="26:27" x14ac:dyDescent="0.2">
      <c r="Z2597" s="93"/>
      <c r="AA2597" s="93"/>
    </row>
    <row r="2598" spans="26:27" x14ac:dyDescent="0.2">
      <c r="Z2598" s="93"/>
      <c r="AA2598" s="93"/>
    </row>
    <row r="2599" spans="26:27" x14ac:dyDescent="0.2">
      <c r="Z2599" s="93"/>
      <c r="AA2599" s="93"/>
    </row>
    <row r="2600" spans="26:27" x14ac:dyDescent="0.2">
      <c r="Z2600" s="93"/>
      <c r="AA2600" s="93"/>
    </row>
    <row r="2601" spans="26:27" x14ac:dyDescent="0.2">
      <c r="Z2601" s="93"/>
      <c r="AA2601" s="93"/>
    </row>
    <row r="2602" spans="26:27" x14ac:dyDescent="0.2">
      <c r="Z2602" s="93"/>
      <c r="AA2602" s="93"/>
    </row>
    <row r="2603" spans="26:27" x14ac:dyDescent="0.2">
      <c r="Z2603" s="93"/>
      <c r="AA2603" s="93"/>
    </row>
    <row r="2604" spans="26:27" x14ac:dyDescent="0.2">
      <c r="Z2604" s="93"/>
      <c r="AA2604" s="93"/>
    </row>
    <row r="2605" spans="26:27" x14ac:dyDescent="0.2">
      <c r="Z2605" s="93"/>
      <c r="AA2605" s="93"/>
    </row>
    <row r="2606" spans="26:27" x14ac:dyDescent="0.2">
      <c r="Z2606" s="93"/>
      <c r="AA2606" s="93"/>
    </row>
    <row r="2607" spans="26:27" x14ac:dyDescent="0.2">
      <c r="Z2607" s="93"/>
      <c r="AA2607" s="93"/>
    </row>
    <row r="2608" spans="26:27" x14ac:dyDescent="0.2">
      <c r="Z2608" s="93"/>
      <c r="AA2608" s="93"/>
    </row>
    <row r="2609" spans="26:27" x14ac:dyDescent="0.2">
      <c r="Z2609" s="93"/>
      <c r="AA2609" s="93"/>
    </row>
    <row r="2610" spans="26:27" x14ac:dyDescent="0.2">
      <c r="Z2610" s="93"/>
      <c r="AA2610" s="93"/>
    </row>
    <row r="2611" spans="26:27" x14ac:dyDescent="0.2">
      <c r="Z2611" s="93"/>
      <c r="AA2611" s="93"/>
    </row>
    <row r="2612" spans="26:27" x14ac:dyDescent="0.2">
      <c r="Z2612" s="93"/>
      <c r="AA2612" s="93"/>
    </row>
    <row r="2613" spans="26:27" x14ac:dyDescent="0.2">
      <c r="Z2613" s="93"/>
      <c r="AA2613" s="93"/>
    </row>
    <row r="2614" spans="26:27" x14ac:dyDescent="0.2">
      <c r="Z2614" s="93"/>
      <c r="AA2614" s="93"/>
    </row>
    <row r="2615" spans="26:27" x14ac:dyDescent="0.2">
      <c r="Z2615" s="93"/>
      <c r="AA2615" s="93"/>
    </row>
    <row r="2616" spans="26:27" x14ac:dyDescent="0.2">
      <c r="Z2616" s="93"/>
      <c r="AA2616" s="93"/>
    </row>
    <row r="2617" spans="26:27" x14ac:dyDescent="0.2">
      <c r="Z2617" s="93"/>
      <c r="AA2617" s="93"/>
    </row>
    <row r="2618" spans="26:27" x14ac:dyDescent="0.2">
      <c r="Z2618" s="93"/>
      <c r="AA2618" s="93"/>
    </row>
    <row r="2619" spans="26:27" x14ac:dyDescent="0.2">
      <c r="Z2619" s="93"/>
      <c r="AA2619" s="93"/>
    </row>
    <row r="2620" spans="26:27" x14ac:dyDescent="0.2">
      <c r="Z2620" s="93"/>
      <c r="AA2620" s="93"/>
    </row>
    <row r="2621" spans="26:27" x14ac:dyDescent="0.2">
      <c r="Z2621" s="93"/>
      <c r="AA2621" s="93"/>
    </row>
    <row r="2622" spans="26:27" x14ac:dyDescent="0.2">
      <c r="Z2622" s="93"/>
      <c r="AA2622" s="93"/>
    </row>
    <row r="2623" spans="26:27" x14ac:dyDescent="0.2">
      <c r="Z2623" s="93"/>
      <c r="AA2623" s="93"/>
    </row>
    <row r="2624" spans="26:27" x14ac:dyDescent="0.2">
      <c r="Z2624" s="93"/>
      <c r="AA2624" s="93"/>
    </row>
    <row r="2625" spans="26:27" x14ac:dyDescent="0.2">
      <c r="Z2625" s="93"/>
      <c r="AA2625" s="93"/>
    </row>
    <row r="2626" spans="26:27" x14ac:dyDescent="0.2">
      <c r="Z2626" s="93"/>
      <c r="AA2626" s="93"/>
    </row>
    <row r="2627" spans="26:27" x14ac:dyDescent="0.2">
      <c r="Z2627" s="93"/>
      <c r="AA2627" s="93"/>
    </row>
    <row r="2628" spans="26:27" x14ac:dyDescent="0.2">
      <c r="Z2628" s="93"/>
      <c r="AA2628" s="93"/>
    </row>
    <row r="2629" spans="26:27" x14ac:dyDescent="0.2">
      <c r="Z2629" s="93"/>
      <c r="AA2629" s="93"/>
    </row>
    <row r="2630" spans="26:27" x14ac:dyDescent="0.2">
      <c r="Z2630" s="93"/>
      <c r="AA2630" s="93"/>
    </row>
    <row r="2631" spans="26:27" x14ac:dyDescent="0.2">
      <c r="Z2631" s="93"/>
      <c r="AA2631" s="93"/>
    </row>
    <row r="2632" spans="26:27" x14ac:dyDescent="0.2">
      <c r="Z2632" s="93"/>
      <c r="AA2632" s="93"/>
    </row>
    <row r="2633" spans="26:27" x14ac:dyDescent="0.2">
      <c r="Z2633" s="93"/>
      <c r="AA2633" s="93"/>
    </row>
    <row r="2634" spans="26:27" x14ac:dyDescent="0.2">
      <c r="Z2634" s="93"/>
      <c r="AA2634" s="93"/>
    </row>
    <row r="2635" spans="26:27" x14ac:dyDescent="0.2">
      <c r="Z2635" s="93"/>
      <c r="AA2635" s="93"/>
    </row>
    <row r="2636" spans="26:27" x14ac:dyDescent="0.2">
      <c r="Z2636" s="93"/>
      <c r="AA2636" s="93"/>
    </row>
    <row r="2637" spans="26:27" x14ac:dyDescent="0.2">
      <c r="Z2637" s="93"/>
      <c r="AA2637" s="93"/>
    </row>
    <row r="2638" spans="26:27" x14ac:dyDescent="0.2">
      <c r="Z2638" s="93"/>
      <c r="AA2638" s="93"/>
    </row>
    <row r="2639" spans="26:27" x14ac:dyDescent="0.2">
      <c r="Z2639" s="93"/>
      <c r="AA2639" s="93"/>
    </row>
    <row r="2640" spans="26:27" x14ac:dyDescent="0.2">
      <c r="Z2640" s="93"/>
      <c r="AA2640" s="93"/>
    </row>
    <row r="2641" spans="26:27" x14ac:dyDescent="0.2">
      <c r="Z2641" s="93"/>
      <c r="AA2641" s="93"/>
    </row>
    <row r="2642" spans="26:27" x14ac:dyDescent="0.2">
      <c r="Z2642" s="93"/>
      <c r="AA2642" s="93"/>
    </row>
    <row r="2643" spans="26:27" x14ac:dyDescent="0.2">
      <c r="Z2643" s="93"/>
      <c r="AA2643" s="93"/>
    </row>
    <row r="2644" spans="26:27" x14ac:dyDescent="0.2">
      <c r="Z2644" s="93"/>
      <c r="AA2644" s="93"/>
    </row>
    <row r="2645" spans="26:27" x14ac:dyDescent="0.2">
      <c r="Z2645" s="93"/>
      <c r="AA2645" s="93"/>
    </row>
    <row r="2646" spans="26:27" x14ac:dyDescent="0.2">
      <c r="Z2646" s="93"/>
      <c r="AA2646" s="93"/>
    </row>
    <row r="2647" spans="26:27" x14ac:dyDescent="0.2">
      <c r="Z2647" s="93"/>
      <c r="AA2647" s="93"/>
    </row>
    <row r="2648" spans="26:27" x14ac:dyDescent="0.2">
      <c r="Z2648" s="93"/>
      <c r="AA2648" s="93"/>
    </row>
    <row r="2649" spans="26:27" x14ac:dyDescent="0.2">
      <c r="Z2649" s="93"/>
      <c r="AA2649" s="93"/>
    </row>
    <row r="2650" spans="26:27" x14ac:dyDescent="0.2">
      <c r="Z2650" s="93"/>
      <c r="AA2650" s="93"/>
    </row>
    <row r="2651" spans="26:27" x14ac:dyDescent="0.2">
      <c r="Z2651" s="93"/>
      <c r="AA2651" s="93"/>
    </row>
    <row r="2652" spans="26:27" x14ac:dyDescent="0.2">
      <c r="Z2652" s="93"/>
      <c r="AA2652" s="93"/>
    </row>
    <row r="2653" spans="26:27" x14ac:dyDescent="0.2">
      <c r="Z2653" s="93"/>
      <c r="AA2653" s="93"/>
    </row>
    <row r="2654" spans="26:27" x14ac:dyDescent="0.2">
      <c r="Z2654" s="93"/>
      <c r="AA2654" s="93"/>
    </row>
    <row r="2655" spans="26:27" x14ac:dyDescent="0.2">
      <c r="Z2655" s="93"/>
      <c r="AA2655" s="93"/>
    </row>
    <row r="2656" spans="26:27" x14ac:dyDescent="0.2">
      <c r="Z2656" s="93"/>
      <c r="AA2656" s="93"/>
    </row>
    <row r="2657" spans="26:27" x14ac:dyDescent="0.2">
      <c r="Z2657" s="93"/>
      <c r="AA2657" s="93"/>
    </row>
    <row r="2658" spans="26:27" x14ac:dyDescent="0.2">
      <c r="Z2658" s="93"/>
      <c r="AA2658" s="93"/>
    </row>
    <row r="2659" spans="26:27" x14ac:dyDescent="0.2">
      <c r="Z2659" s="93"/>
      <c r="AA2659" s="93"/>
    </row>
    <row r="2660" spans="26:27" x14ac:dyDescent="0.2">
      <c r="Z2660" s="93"/>
      <c r="AA2660" s="93"/>
    </row>
    <row r="2661" spans="26:27" x14ac:dyDescent="0.2">
      <c r="Z2661" s="93"/>
      <c r="AA2661" s="93"/>
    </row>
    <row r="2662" spans="26:27" x14ac:dyDescent="0.2">
      <c r="Z2662" s="93"/>
      <c r="AA2662" s="93"/>
    </row>
    <row r="2663" spans="26:27" x14ac:dyDescent="0.2">
      <c r="Z2663" s="93"/>
      <c r="AA2663" s="93"/>
    </row>
    <row r="2664" spans="26:27" x14ac:dyDescent="0.2">
      <c r="Z2664" s="93"/>
      <c r="AA2664" s="93"/>
    </row>
    <row r="2665" spans="26:27" x14ac:dyDescent="0.2">
      <c r="Z2665" s="93"/>
      <c r="AA2665" s="93"/>
    </row>
    <row r="2666" spans="26:27" x14ac:dyDescent="0.2">
      <c r="Z2666" s="93"/>
      <c r="AA2666" s="93"/>
    </row>
    <row r="2667" spans="26:27" x14ac:dyDescent="0.2">
      <c r="Z2667" s="93"/>
      <c r="AA2667" s="93"/>
    </row>
    <row r="2668" spans="26:27" x14ac:dyDescent="0.2">
      <c r="Z2668" s="93"/>
      <c r="AA2668" s="93"/>
    </row>
    <row r="2669" spans="26:27" x14ac:dyDescent="0.2">
      <c r="Z2669" s="93"/>
      <c r="AA2669" s="93"/>
    </row>
    <row r="2670" spans="26:27" x14ac:dyDescent="0.2">
      <c r="Z2670" s="93"/>
      <c r="AA2670" s="93"/>
    </row>
    <row r="2671" spans="26:27" x14ac:dyDescent="0.2">
      <c r="Z2671" s="93"/>
      <c r="AA2671" s="93"/>
    </row>
    <row r="2672" spans="26:27" x14ac:dyDescent="0.2">
      <c r="Z2672" s="93"/>
      <c r="AA2672" s="93"/>
    </row>
    <row r="2673" spans="26:27" x14ac:dyDescent="0.2">
      <c r="Z2673" s="93"/>
      <c r="AA2673" s="93"/>
    </row>
    <row r="2674" spans="26:27" x14ac:dyDescent="0.2">
      <c r="Z2674" s="93"/>
      <c r="AA2674" s="93"/>
    </row>
    <row r="2675" spans="26:27" x14ac:dyDescent="0.2">
      <c r="Z2675" s="93"/>
      <c r="AA2675" s="93"/>
    </row>
    <row r="2676" spans="26:27" x14ac:dyDescent="0.2">
      <c r="Z2676" s="93"/>
      <c r="AA2676" s="93"/>
    </row>
    <row r="2677" spans="26:27" x14ac:dyDescent="0.2">
      <c r="Z2677" s="93"/>
      <c r="AA2677" s="93"/>
    </row>
    <row r="2678" spans="26:27" x14ac:dyDescent="0.2">
      <c r="Z2678" s="93"/>
      <c r="AA2678" s="93"/>
    </row>
    <row r="2679" spans="26:27" x14ac:dyDescent="0.2">
      <c r="Z2679" s="93"/>
      <c r="AA2679" s="93"/>
    </row>
    <row r="2680" spans="26:27" x14ac:dyDescent="0.2">
      <c r="Z2680" s="93"/>
      <c r="AA2680" s="93"/>
    </row>
    <row r="2681" spans="26:27" x14ac:dyDescent="0.2">
      <c r="Z2681" s="93"/>
      <c r="AA2681" s="93"/>
    </row>
    <row r="2682" spans="26:27" x14ac:dyDescent="0.2">
      <c r="Z2682" s="93"/>
      <c r="AA2682" s="93"/>
    </row>
    <row r="2683" spans="26:27" x14ac:dyDescent="0.2">
      <c r="Z2683" s="93"/>
      <c r="AA2683" s="93"/>
    </row>
    <row r="2684" spans="26:27" x14ac:dyDescent="0.2">
      <c r="Z2684" s="93"/>
      <c r="AA2684" s="93"/>
    </row>
    <row r="2685" spans="26:27" x14ac:dyDescent="0.2">
      <c r="Z2685" s="93"/>
      <c r="AA2685" s="93"/>
    </row>
    <row r="2686" spans="26:27" x14ac:dyDescent="0.2">
      <c r="Z2686" s="93"/>
      <c r="AA2686" s="93"/>
    </row>
    <row r="2687" spans="26:27" x14ac:dyDescent="0.2">
      <c r="Z2687" s="93"/>
      <c r="AA2687" s="93"/>
    </row>
    <row r="2688" spans="26:27" x14ac:dyDescent="0.2">
      <c r="Z2688" s="93"/>
      <c r="AA2688" s="93"/>
    </row>
    <row r="2689" spans="26:27" x14ac:dyDescent="0.2">
      <c r="Z2689" s="93"/>
      <c r="AA2689" s="93"/>
    </row>
    <row r="2690" spans="26:27" x14ac:dyDescent="0.2">
      <c r="Z2690" s="93"/>
      <c r="AA2690" s="93"/>
    </row>
    <row r="2691" spans="26:27" x14ac:dyDescent="0.2">
      <c r="Z2691" s="93"/>
      <c r="AA2691" s="93"/>
    </row>
    <row r="2692" spans="26:27" x14ac:dyDescent="0.2">
      <c r="Z2692" s="93"/>
      <c r="AA2692" s="93"/>
    </row>
    <row r="2693" spans="26:27" x14ac:dyDescent="0.2">
      <c r="Z2693" s="93"/>
      <c r="AA2693" s="93"/>
    </row>
    <row r="2694" spans="26:27" x14ac:dyDescent="0.2">
      <c r="Z2694" s="93"/>
      <c r="AA2694" s="93"/>
    </row>
    <row r="2695" spans="26:27" x14ac:dyDescent="0.2">
      <c r="Z2695" s="93"/>
      <c r="AA2695" s="93"/>
    </row>
    <row r="2696" spans="26:27" x14ac:dyDescent="0.2">
      <c r="Z2696" s="93"/>
      <c r="AA2696" s="93"/>
    </row>
    <row r="2697" spans="26:27" x14ac:dyDescent="0.2">
      <c r="Z2697" s="93"/>
      <c r="AA2697" s="93"/>
    </row>
    <row r="2698" spans="26:27" x14ac:dyDescent="0.2">
      <c r="Z2698" s="93"/>
      <c r="AA2698" s="93"/>
    </row>
    <row r="2699" spans="26:27" x14ac:dyDescent="0.2">
      <c r="Z2699" s="93"/>
      <c r="AA2699" s="93"/>
    </row>
    <row r="2700" spans="26:27" x14ac:dyDescent="0.2">
      <c r="Z2700" s="93"/>
      <c r="AA2700" s="93"/>
    </row>
    <row r="2701" spans="26:27" x14ac:dyDescent="0.2">
      <c r="Z2701" s="93"/>
      <c r="AA2701" s="93"/>
    </row>
    <row r="2702" spans="26:27" x14ac:dyDescent="0.2">
      <c r="Z2702" s="93"/>
      <c r="AA2702" s="93"/>
    </row>
    <row r="2703" spans="26:27" x14ac:dyDescent="0.2">
      <c r="Z2703" s="93"/>
      <c r="AA2703" s="93"/>
    </row>
    <row r="2704" spans="26:27" x14ac:dyDescent="0.2">
      <c r="Z2704" s="93"/>
      <c r="AA2704" s="93"/>
    </row>
    <row r="2705" spans="26:27" x14ac:dyDescent="0.2">
      <c r="Z2705" s="93"/>
      <c r="AA2705" s="93"/>
    </row>
    <row r="2706" spans="26:27" x14ac:dyDescent="0.2">
      <c r="Z2706" s="93"/>
      <c r="AA2706" s="93"/>
    </row>
    <row r="2707" spans="26:27" x14ac:dyDescent="0.2">
      <c r="Z2707" s="93"/>
      <c r="AA2707" s="93"/>
    </row>
    <row r="2708" spans="26:27" x14ac:dyDescent="0.2">
      <c r="Z2708" s="93"/>
      <c r="AA2708" s="93"/>
    </row>
    <row r="2709" spans="26:27" x14ac:dyDescent="0.2">
      <c r="Z2709" s="93"/>
      <c r="AA2709" s="93"/>
    </row>
    <row r="2710" spans="26:27" x14ac:dyDescent="0.2">
      <c r="Z2710" s="93"/>
      <c r="AA2710" s="93"/>
    </row>
    <row r="2711" spans="26:27" x14ac:dyDescent="0.2">
      <c r="Z2711" s="93"/>
      <c r="AA2711" s="93"/>
    </row>
    <row r="2712" spans="26:27" x14ac:dyDescent="0.2">
      <c r="Z2712" s="93"/>
      <c r="AA2712" s="93"/>
    </row>
    <row r="2713" spans="26:27" x14ac:dyDescent="0.2">
      <c r="Z2713" s="93"/>
      <c r="AA2713" s="93"/>
    </row>
    <row r="2714" spans="26:27" x14ac:dyDescent="0.2">
      <c r="Z2714" s="93"/>
      <c r="AA2714" s="93"/>
    </row>
    <row r="2715" spans="26:27" x14ac:dyDescent="0.2">
      <c r="Z2715" s="93"/>
      <c r="AA2715" s="93"/>
    </row>
    <row r="2716" spans="26:27" x14ac:dyDescent="0.2">
      <c r="Z2716" s="93"/>
      <c r="AA2716" s="93"/>
    </row>
    <row r="2717" spans="26:27" x14ac:dyDescent="0.2">
      <c r="Z2717" s="93"/>
      <c r="AA2717" s="93"/>
    </row>
    <row r="2718" spans="26:27" x14ac:dyDescent="0.2">
      <c r="Z2718" s="93"/>
      <c r="AA2718" s="93"/>
    </row>
    <row r="2719" spans="26:27" x14ac:dyDescent="0.2">
      <c r="Z2719" s="93"/>
      <c r="AA2719" s="93"/>
    </row>
    <row r="2720" spans="26:27" x14ac:dyDescent="0.2">
      <c r="Z2720" s="93"/>
      <c r="AA2720" s="93"/>
    </row>
    <row r="2721" spans="26:27" x14ac:dyDescent="0.2">
      <c r="Z2721" s="93"/>
      <c r="AA2721" s="93"/>
    </row>
    <row r="2722" spans="26:27" x14ac:dyDescent="0.2">
      <c r="Z2722" s="93"/>
      <c r="AA2722" s="93"/>
    </row>
    <row r="2723" spans="26:27" x14ac:dyDescent="0.2">
      <c r="Z2723" s="93"/>
      <c r="AA2723" s="93"/>
    </row>
    <row r="2724" spans="26:27" x14ac:dyDescent="0.2">
      <c r="Z2724" s="93"/>
      <c r="AA2724" s="93"/>
    </row>
    <row r="2725" spans="26:27" x14ac:dyDescent="0.2">
      <c r="Z2725" s="93"/>
      <c r="AA2725" s="93"/>
    </row>
    <row r="2726" spans="26:27" x14ac:dyDescent="0.2">
      <c r="Z2726" s="93"/>
      <c r="AA2726" s="93"/>
    </row>
    <row r="2727" spans="26:27" x14ac:dyDescent="0.2">
      <c r="Z2727" s="93"/>
      <c r="AA2727" s="93"/>
    </row>
    <row r="2728" spans="26:27" x14ac:dyDescent="0.2">
      <c r="Z2728" s="93"/>
      <c r="AA2728" s="93"/>
    </row>
    <row r="2729" spans="26:27" x14ac:dyDescent="0.2">
      <c r="Z2729" s="93"/>
      <c r="AA2729" s="93"/>
    </row>
    <row r="2730" spans="26:27" x14ac:dyDescent="0.2">
      <c r="Z2730" s="93"/>
      <c r="AA2730" s="93"/>
    </row>
    <row r="2731" spans="26:27" x14ac:dyDescent="0.2">
      <c r="Z2731" s="93"/>
      <c r="AA2731" s="93"/>
    </row>
    <row r="2732" spans="26:27" x14ac:dyDescent="0.2">
      <c r="Z2732" s="93"/>
      <c r="AA2732" s="93"/>
    </row>
    <row r="2733" spans="26:27" x14ac:dyDescent="0.2">
      <c r="Z2733" s="93"/>
      <c r="AA2733" s="93"/>
    </row>
    <row r="2734" spans="26:27" x14ac:dyDescent="0.2">
      <c r="Z2734" s="93"/>
      <c r="AA2734" s="93"/>
    </row>
    <row r="2735" spans="26:27" x14ac:dyDescent="0.2">
      <c r="Z2735" s="93"/>
      <c r="AA2735" s="93"/>
    </row>
    <row r="2736" spans="26:27" x14ac:dyDescent="0.2">
      <c r="Z2736" s="93"/>
      <c r="AA2736" s="93"/>
    </row>
    <row r="2737" spans="26:27" x14ac:dyDescent="0.2">
      <c r="Z2737" s="93"/>
      <c r="AA2737" s="93"/>
    </row>
    <row r="2738" spans="26:27" x14ac:dyDescent="0.2">
      <c r="Z2738" s="93"/>
      <c r="AA2738" s="93"/>
    </row>
    <row r="2739" spans="26:27" x14ac:dyDescent="0.2">
      <c r="Z2739" s="93"/>
      <c r="AA2739" s="93"/>
    </row>
    <row r="2740" spans="26:27" x14ac:dyDescent="0.2">
      <c r="Z2740" s="93"/>
      <c r="AA2740" s="93"/>
    </row>
    <row r="2741" spans="26:27" x14ac:dyDescent="0.2">
      <c r="Z2741" s="93"/>
      <c r="AA2741" s="93"/>
    </row>
    <row r="2742" spans="26:27" x14ac:dyDescent="0.2">
      <c r="Z2742" s="93"/>
      <c r="AA2742" s="93"/>
    </row>
    <row r="2743" spans="26:27" x14ac:dyDescent="0.2">
      <c r="Z2743" s="93"/>
      <c r="AA2743" s="93"/>
    </row>
    <row r="2744" spans="26:27" x14ac:dyDescent="0.2">
      <c r="Z2744" s="93"/>
      <c r="AA2744" s="93"/>
    </row>
    <row r="2745" spans="26:27" x14ac:dyDescent="0.2">
      <c r="Z2745" s="93"/>
      <c r="AA2745" s="93"/>
    </row>
    <row r="2746" spans="26:27" x14ac:dyDescent="0.2">
      <c r="Z2746" s="93"/>
      <c r="AA2746" s="93"/>
    </row>
    <row r="2747" spans="26:27" x14ac:dyDescent="0.2">
      <c r="Z2747" s="93"/>
      <c r="AA2747" s="93"/>
    </row>
    <row r="2748" spans="26:27" x14ac:dyDescent="0.2">
      <c r="Z2748" s="93"/>
      <c r="AA2748" s="93"/>
    </row>
    <row r="2749" spans="26:27" x14ac:dyDescent="0.2">
      <c r="Z2749" s="93"/>
      <c r="AA2749" s="93"/>
    </row>
    <row r="2750" spans="26:27" x14ac:dyDescent="0.2">
      <c r="Z2750" s="93"/>
      <c r="AA2750" s="93"/>
    </row>
    <row r="2751" spans="26:27" x14ac:dyDescent="0.2">
      <c r="Z2751" s="93"/>
      <c r="AA2751" s="93"/>
    </row>
    <row r="2752" spans="26:27" x14ac:dyDescent="0.2">
      <c r="Z2752" s="93"/>
      <c r="AA2752" s="93"/>
    </row>
    <row r="2753" spans="26:27" x14ac:dyDescent="0.2">
      <c r="Z2753" s="93"/>
      <c r="AA2753" s="93"/>
    </row>
    <row r="2754" spans="26:27" x14ac:dyDescent="0.2">
      <c r="Z2754" s="93"/>
      <c r="AA2754" s="93"/>
    </row>
    <row r="2755" spans="26:27" x14ac:dyDescent="0.2">
      <c r="Z2755" s="93"/>
      <c r="AA2755" s="93"/>
    </row>
    <row r="2756" spans="26:27" x14ac:dyDescent="0.2">
      <c r="Z2756" s="93"/>
      <c r="AA2756" s="93"/>
    </row>
    <row r="2757" spans="26:27" x14ac:dyDescent="0.2">
      <c r="Z2757" s="93"/>
      <c r="AA2757" s="93"/>
    </row>
    <row r="2758" spans="26:27" x14ac:dyDescent="0.2">
      <c r="Z2758" s="93"/>
      <c r="AA2758" s="93"/>
    </row>
    <row r="2759" spans="26:27" x14ac:dyDescent="0.2">
      <c r="Z2759" s="93"/>
      <c r="AA2759" s="93"/>
    </row>
    <row r="2760" spans="26:27" x14ac:dyDescent="0.2">
      <c r="Z2760" s="93"/>
      <c r="AA2760" s="93"/>
    </row>
    <row r="2761" spans="26:27" x14ac:dyDescent="0.2">
      <c r="Z2761" s="93"/>
      <c r="AA2761" s="93"/>
    </row>
    <row r="2762" spans="26:27" x14ac:dyDescent="0.2">
      <c r="Z2762" s="93"/>
      <c r="AA2762" s="93"/>
    </row>
    <row r="2763" spans="26:27" x14ac:dyDescent="0.2">
      <c r="Z2763" s="93"/>
      <c r="AA2763" s="93"/>
    </row>
    <row r="2764" spans="26:27" x14ac:dyDescent="0.2">
      <c r="Z2764" s="93"/>
      <c r="AA2764" s="93"/>
    </row>
    <row r="2765" spans="26:27" x14ac:dyDescent="0.2">
      <c r="Z2765" s="93"/>
      <c r="AA2765" s="93"/>
    </row>
    <row r="2766" spans="26:27" x14ac:dyDescent="0.2">
      <c r="Z2766" s="93"/>
      <c r="AA2766" s="93"/>
    </row>
    <row r="2767" spans="26:27" x14ac:dyDescent="0.2">
      <c r="Z2767" s="93"/>
      <c r="AA2767" s="93"/>
    </row>
    <row r="2768" spans="26:27" x14ac:dyDescent="0.2">
      <c r="Z2768" s="93"/>
      <c r="AA2768" s="93"/>
    </row>
    <row r="2769" spans="26:27" x14ac:dyDescent="0.2">
      <c r="Z2769" s="93"/>
      <c r="AA2769" s="93"/>
    </row>
    <row r="2770" spans="26:27" x14ac:dyDescent="0.2">
      <c r="Z2770" s="93"/>
      <c r="AA2770" s="93"/>
    </row>
    <row r="2771" spans="26:27" x14ac:dyDescent="0.2">
      <c r="Z2771" s="93"/>
      <c r="AA2771" s="93"/>
    </row>
    <row r="2772" spans="26:27" x14ac:dyDescent="0.2">
      <c r="Z2772" s="93"/>
      <c r="AA2772" s="93"/>
    </row>
    <row r="2773" spans="26:27" x14ac:dyDescent="0.2">
      <c r="Z2773" s="93"/>
      <c r="AA2773" s="93"/>
    </row>
    <row r="2774" spans="26:27" x14ac:dyDescent="0.2">
      <c r="Z2774" s="93"/>
      <c r="AA2774" s="93"/>
    </row>
    <row r="2775" spans="26:27" x14ac:dyDescent="0.2">
      <c r="Z2775" s="93"/>
      <c r="AA2775" s="93"/>
    </row>
    <row r="2776" spans="26:27" x14ac:dyDescent="0.2">
      <c r="Z2776" s="93"/>
      <c r="AA2776" s="93"/>
    </row>
    <row r="2777" spans="26:27" x14ac:dyDescent="0.2">
      <c r="Z2777" s="93"/>
      <c r="AA2777" s="93"/>
    </row>
    <row r="2778" spans="26:27" x14ac:dyDescent="0.2">
      <c r="Z2778" s="93"/>
      <c r="AA2778" s="93"/>
    </row>
    <row r="2779" spans="26:27" x14ac:dyDescent="0.2">
      <c r="Z2779" s="93"/>
      <c r="AA2779" s="93"/>
    </row>
    <row r="2780" spans="26:27" x14ac:dyDescent="0.2">
      <c r="Z2780" s="93"/>
      <c r="AA2780" s="93"/>
    </row>
    <row r="2781" spans="26:27" x14ac:dyDescent="0.2">
      <c r="Z2781" s="93"/>
      <c r="AA2781" s="93"/>
    </row>
    <row r="2782" spans="26:27" x14ac:dyDescent="0.2">
      <c r="Z2782" s="93"/>
      <c r="AA2782" s="93"/>
    </row>
    <row r="2783" spans="26:27" x14ac:dyDescent="0.2">
      <c r="Z2783" s="93"/>
      <c r="AA2783" s="93"/>
    </row>
    <row r="2784" spans="26:27" x14ac:dyDescent="0.2">
      <c r="Z2784" s="93"/>
      <c r="AA2784" s="93"/>
    </row>
    <row r="2785" spans="26:27" x14ac:dyDescent="0.2">
      <c r="Z2785" s="93"/>
      <c r="AA2785" s="93"/>
    </row>
    <row r="2786" spans="26:27" x14ac:dyDescent="0.2">
      <c r="Z2786" s="93"/>
      <c r="AA2786" s="93"/>
    </row>
    <row r="2787" spans="26:27" x14ac:dyDescent="0.2">
      <c r="Z2787" s="93"/>
      <c r="AA2787" s="93"/>
    </row>
    <row r="2788" spans="26:27" x14ac:dyDescent="0.2">
      <c r="Z2788" s="93"/>
      <c r="AA2788" s="93"/>
    </row>
    <row r="2789" spans="26:27" x14ac:dyDescent="0.2">
      <c r="Z2789" s="93"/>
      <c r="AA2789" s="93"/>
    </row>
    <row r="2790" spans="26:27" x14ac:dyDescent="0.2">
      <c r="Z2790" s="93"/>
      <c r="AA2790" s="93"/>
    </row>
    <row r="2791" spans="26:27" x14ac:dyDescent="0.2">
      <c r="Z2791" s="93"/>
      <c r="AA2791" s="93"/>
    </row>
    <row r="2792" spans="26:27" x14ac:dyDescent="0.2">
      <c r="Z2792" s="93"/>
      <c r="AA2792" s="93"/>
    </row>
    <row r="2793" spans="26:27" x14ac:dyDescent="0.2">
      <c r="Z2793" s="93"/>
      <c r="AA2793" s="93"/>
    </row>
    <row r="2794" spans="26:27" x14ac:dyDescent="0.2">
      <c r="Z2794" s="93"/>
      <c r="AA2794" s="93"/>
    </row>
    <row r="2795" spans="26:27" x14ac:dyDescent="0.2">
      <c r="Z2795" s="93"/>
      <c r="AA2795" s="93"/>
    </row>
    <row r="2796" spans="26:27" x14ac:dyDescent="0.2">
      <c r="Z2796" s="93"/>
      <c r="AA2796" s="93"/>
    </row>
    <row r="2797" spans="26:27" x14ac:dyDescent="0.2">
      <c r="Z2797" s="93"/>
      <c r="AA2797" s="93"/>
    </row>
    <row r="2798" spans="26:27" x14ac:dyDescent="0.2">
      <c r="Z2798" s="93"/>
      <c r="AA2798" s="93"/>
    </row>
    <row r="2799" spans="26:27" x14ac:dyDescent="0.2">
      <c r="Z2799" s="93"/>
      <c r="AA2799" s="93"/>
    </row>
    <row r="2800" spans="26:27" x14ac:dyDescent="0.2">
      <c r="Z2800" s="93"/>
      <c r="AA2800" s="93"/>
    </row>
    <row r="2801" spans="26:27" x14ac:dyDescent="0.2">
      <c r="Z2801" s="93"/>
      <c r="AA2801" s="93"/>
    </row>
    <row r="2802" spans="26:27" x14ac:dyDescent="0.2">
      <c r="Z2802" s="93"/>
      <c r="AA2802" s="93"/>
    </row>
    <row r="2803" spans="26:27" x14ac:dyDescent="0.2">
      <c r="Z2803" s="93"/>
      <c r="AA2803" s="93"/>
    </row>
    <row r="2804" spans="26:27" x14ac:dyDescent="0.2">
      <c r="Z2804" s="93"/>
      <c r="AA2804" s="93"/>
    </row>
    <row r="2805" spans="26:27" x14ac:dyDescent="0.2">
      <c r="Z2805" s="93"/>
      <c r="AA2805" s="93"/>
    </row>
    <row r="2806" spans="26:27" x14ac:dyDescent="0.2">
      <c r="Z2806" s="93"/>
      <c r="AA2806" s="93"/>
    </row>
    <row r="2807" spans="26:27" x14ac:dyDescent="0.2">
      <c r="Z2807" s="93"/>
      <c r="AA2807" s="93"/>
    </row>
    <row r="2808" spans="26:27" x14ac:dyDescent="0.2">
      <c r="Z2808" s="93"/>
      <c r="AA2808" s="93"/>
    </row>
    <row r="2809" spans="26:27" x14ac:dyDescent="0.2">
      <c r="Z2809" s="93"/>
      <c r="AA2809" s="93"/>
    </row>
    <row r="2810" spans="26:27" x14ac:dyDescent="0.2">
      <c r="Z2810" s="93"/>
      <c r="AA2810" s="93"/>
    </row>
    <row r="2811" spans="26:27" x14ac:dyDescent="0.2">
      <c r="Z2811" s="93"/>
      <c r="AA2811" s="93"/>
    </row>
    <row r="2812" spans="26:27" x14ac:dyDescent="0.2">
      <c r="Z2812" s="93"/>
      <c r="AA2812" s="93"/>
    </row>
    <row r="2813" spans="26:27" x14ac:dyDescent="0.2">
      <c r="Z2813" s="93"/>
      <c r="AA2813" s="93"/>
    </row>
    <row r="2814" spans="26:27" x14ac:dyDescent="0.2">
      <c r="Z2814" s="93"/>
      <c r="AA2814" s="93"/>
    </row>
    <row r="2815" spans="26:27" x14ac:dyDescent="0.2">
      <c r="Z2815" s="93"/>
      <c r="AA2815" s="93"/>
    </row>
    <row r="2816" spans="26:27" x14ac:dyDescent="0.2">
      <c r="Z2816" s="93"/>
      <c r="AA2816" s="93"/>
    </row>
    <row r="2817" spans="26:27" x14ac:dyDescent="0.2">
      <c r="Z2817" s="93"/>
      <c r="AA2817" s="93"/>
    </row>
    <row r="2818" spans="26:27" x14ac:dyDescent="0.2">
      <c r="Z2818" s="93"/>
      <c r="AA2818" s="93"/>
    </row>
    <row r="2819" spans="26:27" x14ac:dyDescent="0.2">
      <c r="Z2819" s="93"/>
      <c r="AA2819" s="93"/>
    </row>
    <row r="2820" spans="26:27" x14ac:dyDescent="0.2">
      <c r="Z2820" s="93"/>
      <c r="AA2820" s="93"/>
    </row>
    <row r="2821" spans="26:27" x14ac:dyDescent="0.2">
      <c r="Z2821" s="93"/>
      <c r="AA2821" s="93"/>
    </row>
    <row r="2822" spans="26:27" x14ac:dyDescent="0.2">
      <c r="Z2822" s="93"/>
      <c r="AA2822" s="93"/>
    </row>
    <row r="2823" spans="26:27" x14ac:dyDescent="0.2">
      <c r="Z2823" s="93"/>
      <c r="AA2823" s="93"/>
    </row>
    <row r="2824" spans="26:27" x14ac:dyDescent="0.2">
      <c r="Z2824" s="93"/>
      <c r="AA2824" s="93"/>
    </row>
    <row r="2825" spans="26:27" x14ac:dyDescent="0.2">
      <c r="Z2825" s="93"/>
      <c r="AA2825" s="93"/>
    </row>
    <row r="2826" spans="26:27" x14ac:dyDescent="0.2">
      <c r="Z2826" s="93"/>
      <c r="AA2826" s="93"/>
    </row>
    <row r="2827" spans="26:27" x14ac:dyDescent="0.2">
      <c r="Z2827" s="93"/>
      <c r="AA2827" s="93"/>
    </row>
    <row r="2828" spans="26:27" x14ac:dyDescent="0.2">
      <c r="Z2828" s="93"/>
      <c r="AA2828" s="93"/>
    </row>
    <row r="2829" spans="26:27" x14ac:dyDescent="0.2">
      <c r="Z2829" s="93"/>
      <c r="AA2829" s="93"/>
    </row>
    <row r="2830" spans="26:27" x14ac:dyDescent="0.2">
      <c r="Z2830" s="93"/>
      <c r="AA2830" s="93"/>
    </row>
    <row r="2831" spans="26:27" x14ac:dyDescent="0.2">
      <c r="Z2831" s="93"/>
      <c r="AA2831" s="93"/>
    </row>
    <row r="2832" spans="26:27" x14ac:dyDescent="0.2">
      <c r="Z2832" s="93"/>
      <c r="AA2832" s="93"/>
    </row>
    <row r="2833" spans="26:27" x14ac:dyDescent="0.2">
      <c r="Z2833" s="93"/>
      <c r="AA2833" s="93"/>
    </row>
    <row r="2834" spans="26:27" x14ac:dyDescent="0.2">
      <c r="Z2834" s="93"/>
      <c r="AA2834" s="93"/>
    </row>
    <row r="2835" spans="26:27" x14ac:dyDescent="0.2">
      <c r="Z2835" s="93"/>
      <c r="AA2835" s="93"/>
    </row>
    <row r="2836" spans="26:27" x14ac:dyDescent="0.2">
      <c r="Z2836" s="93"/>
      <c r="AA2836" s="93"/>
    </row>
    <row r="2837" spans="26:27" x14ac:dyDescent="0.2">
      <c r="Z2837" s="93"/>
      <c r="AA2837" s="93"/>
    </row>
    <row r="2838" spans="26:27" x14ac:dyDescent="0.2">
      <c r="Z2838" s="93"/>
      <c r="AA2838" s="93"/>
    </row>
    <row r="2839" spans="26:27" x14ac:dyDescent="0.2">
      <c r="Z2839" s="93"/>
      <c r="AA2839" s="93"/>
    </row>
    <row r="2840" spans="26:27" x14ac:dyDescent="0.2">
      <c r="Z2840" s="93"/>
      <c r="AA2840" s="93"/>
    </row>
    <row r="2841" spans="26:27" x14ac:dyDescent="0.2">
      <c r="Z2841" s="93"/>
      <c r="AA2841" s="93"/>
    </row>
    <row r="2842" spans="26:27" x14ac:dyDescent="0.2">
      <c r="Z2842" s="93"/>
      <c r="AA2842" s="93"/>
    </row>
    <row r="2843" spans="26:27" x14ac:dyDescent="0.2">
      <c r="Z2843" s="93"/>
      <c r="AA2843" s="93"/>
    </row>
    <row r="2844" spans="26:27" x14ac:dyDescent="0.2">
      <c r="Z2844" s="93"/>
      <c r="AA2844" s="93"/>
    </row>
    <row r="2845" spans="26:27" x14ac:dyDescent="0.2">
      <c r="Z2845" s="93"/>
      <c r="AA2845" s="93"/>
    </row>
    <row r="2846" spans="26:27" x14ac:dyDescent="0.2">
      <c r="Z2846" s="93"/>
      <c r="AA2846" s="93"/>
    </row>
    <row r="2847" spans="26:27" x14ac:dyDescent="0.2">
      <c r="Z2847" s="93"/>
      <c r="AA2847" s="93"/>
    </row>
    <row r="2848" spans="26:27" x14ac:dyDescent="0.2">
      <c r="Z2848" s="93"/>
      <c r="AA2848" s="93"/>
    </row>
    <row r="2849" spans="26:27" x14ac:dyDescent="0.2">
      <c r="Z2849" s="93"/>
      <c r="AA2849" s="93"/>
    </row>
    <row r="2850" spans="26:27" x14ac:dyDescent="0.2">
      <c r="Z2850" s="93"/>
      <c r="AA2850" s="93"/>
    </row>
    <row r="2851" spans="26:27" x14ac:dyDescent="0.2">
      <c r="Z2851" s="93"/>
      <c r="AA2851" s="93"/>
    </row>
    <row r="2852" spans="26:27" x14ac:dyDescent="0.2">
      <c r="Z2852" s="93"/>
      <c r="AA2852" s="93"/>
    </row>
    <row r="2853" spans="26:27" x14ac:dyDescent="0.2">
      <c r="Z2853" s="93"/>
      <c r="AA2853" s="93"/>
    </row>
    <row r="2854" spans="26:27" x14ac:dyDescent="0.2">
      <c r="Z2854" s="93"/>
      <c r="AA2854" s="93"/>
    </row>
    <row r="2855" spans="26:27" x14ac:dyDescent="0.2">
      <c r="Z2855" s="93"/>
      <c r="AA2855" s="93"/>
    </row>
    <row r="2856" spans="26:27" x14ac:dyDescent="0.2">
      <c r="Z2856" s="93"/>
      <c r="AA2856" s="93"/>
    </row>
    <row r="2857" spans="26:27" x14ac:dyDescent="0.2">
      <c r="Z2857" s="93"/>
      <c r="AA2857" s="93"/>
    </row>
    <row r="2858" spans="26:27" x14ac:dyDescent="0.2">
      <c r="Z2858" s="93"/>
      <c r="AA2858" s="93"/>
    </row>
    <row r="2859" spans="26:27" x14ac:dyDescent="0.2">
      <c r="Z2859" s="93"/>
      <c r="AA2859" s="93"/>
    </row>
    <row r="2860" spans="26:27" x14ac:dyDescent="0.2">
      <c r="Z2860" s="93"/>
      <c r="AA2860" s="93"/>
    </row>
    <row r="2861" spans="26:27" x14ac:dyDescent="0.2">
      <c r="Z2861" s="93"/>
      <c r="AA2861" s="93"/>
    </row>
    <row r="2862" spans="26:27" x14ac:dyDescent="0.2">
      <c r="Z2862" s="93"/>
      <c r="AA2862" s="93"/>
    </row>
    <row r="2863" spans="26:27" x14ac:dyDescent="0.2">
      <c r="Z2863" s="93"/>
      <c r="AA2863" s="93"/>
    </row>
    <row r="2864" spans="26:27" x14ac:dyDescent="0.2">
      <c r="Z2864" s="93"/>
      <c r="AA2864" s="93"/>
    </row>
    <row r="2865" spans="26:27" x14ac:dyDescent="0.2">
      <c r="Z2865" s="93"/>
      <c r="AA2865" s="93"/>
    </row>
    <row r="2866" spans="26:27" x14ac:dyDescent="0.2">
      <c r="Z2866" s="93"/>
      <c r="AA2866" s="93"/>
    </row>
    <row r="2867" spans="26:27" x14ac:dyDescent="0.2">
      <c r="Z2867" s="93"/>
      <c r="AA2867" s="93"/>
    </row>
    <row r="2868" spans="26:27" x14ac:dyDescent="0.2">
      <c r="Z2868" s="93"/>
      <c r="AA2868" s="93"/>
    </row>
    <row r="2869" spans="26:27" x14ac:dyDescent="0.2">
      <c r="Z2869" s="93"/>
      <c r="AA2869" s="93"/>
    </row>
    <row r="2870" spans="26:27" x14ac:dyDescent="0.2">
      <c r="Z2870" s="93"/>
      <c r="AA2870" s="93"/>
    </row>
    <row r="2871" spans="26:27" x14ac:dyDescent="0.2">
      <c r="Z2871" s="93"/>
      <c r="AA2871" s="93"/>
    </row>
    <row r="2872" spans="26:27" x14ac:dyDescent="0.2">
      <c r="Z2872" s="93"/>
      <c r="AA2872" s="93"/>
    </row>
    <row r="2873" spans="26:27" x14ac:dyDescent="0.2">
      <c r="Z2873" s="93"/>
      <c r="AA2873" s="93"/>
    </row>
    <row r="2874" spans="26:27" x14ac:dyDescent="0.2">
      <c r="Z2874" s="93"/>
      <c r="AA2874" s="93"/>
    </row>
    <row r="2875" spans="26:27" x14ac:dyDescent="0.2">
      <c r="Z2875" s="93"/>
      <c r="AA2875" s="93"/>
    </row>
    <row r="2876" spans="26:27" x14ac:dyDescent="0.2">
      <c r="Z2876" s="93"/>
      <c r="AA2876" s="93"/>
    </row>
    <row r="2877" spans="26:27" x14ac:dyDescent="0.2">
      <c r="Z2877" s="93"/>
      <c r="AA2877" s="93"/>
    </row>
    <row r="2878" spans="26:27" x14ac:dyDescent="0.2">
      <c r="Z2878" s="93"/>
      <c r="AA2878" s="93"/>
    </row>
    <row r="2879" spans="26:27" x14ac:dyDescent="0.2">
      <c r="Z2879" s="93"/>
      <c r="AA2879" s="93"/>
    </row>
    <row r="2880" spans="26:27" x14ac:dyDescent="0.2">
      <c r="Z2880" s="93"/>
      <c r="AA2880" s="93"/>
    </row>
    <row r="2881" spans="26:27" x14ac:dyDescent="0.2">
      <c r="Z2881" s="93"/>
      <c r="AA2881" s="93"/>
    </row>
    <row r="2882" spans="26:27" x14ac:dyDescent="0.2">
      <c r="Z2882" s="93"/>
      <c r="AA2882" s="93"/>
    </row>
    <row r="2883" spans="26:27" x14ac:dyDescent="0.2">
      <c r="Z2883" s="93"/>
      <c r="AA2883" s="93"/>
    </row>
    <row r="2884" spans="26:27" x14ac:dyDescent="0.2">
      <c r="Z2884" s="93"/>
      <c r="AA2884" s="93"/>
    </row>
    <row r="2885" spans="26:27" x14ac:dyDescent="0.2">
      <c r="Z2885" s="93"/>
      <c r="AA2885" s="93"/>
    </row>
    <row r="2886" spans="26:27" x14ac:dyDescent="0.2">
      <c r="Z2886" s="93"/>
      <c r="AA2886" s="93"/>
    </row>
    <row r="2887" spans="26:27" x14ac:dyDescent="0.2">
      <c r="Z2887" s="93"/>
      <c r="AA2887" s="93"/>
    </row>
    <row r="2888" spans="26:27" x14ac:dyDescent="0.2">
      <c r="Z2888" s="93"/>
      <c r="AA2888" s="93"/>
    </row>
    <row r="2889" spans="26:27" x14ac:dyDescent="0.2">
      <c r="Z2889" s="93"/>
      <c r="AA2889" s="93"/>
    </row>
    <row r="2890" spans="26:27" x14ac:dyDescent="0.2">
      <c r="Z2890" s="93"/>
      <c r="AA2890" s="93"/>
    </row>
    <row r="2891" spans="26:27" x14ac:dyDescent="0.2">
      <c r="Z2891" s="93"/>
      <c r="AA2891" s="93"/>
    </row>
    <row r="2892" spans="26:27" x14ac:dyDescent="0.2">
      <c r="Z2892" s="93"/>
      <c r="AA2892" s="93"/>
    </row>
    <row r="2893" spans="26:27" x14ac:dyDescent="0.2">
      <c r="Z2893" s="93"/>
      <c r="AA2893" s="93"/>
    </row>
    <row r="2894" spans="26:27" x14ac:dyDescent="0.2">
      <c r="Z2894" s="93"/>
      <c r="AA2894" s="93"/>
    </row>
    <row r="2895" spans="26:27" x14ac:dyDescent="0.2">
      <c r="Z2895" s="93"/>
      <c r="AA2895" s="93"/>
    </row>
    <row r="2896" spans="26:27" x14ac:dyDescent="0.2">
      <c r="Z2896" s="93"/>
      <c r="AA2896" s="93"/>
    </row>
    <row r="2897" spans="26:27" x14ac:dyDescent="0.2">
      <c r="Z2897" s="93"/>
      <c r="AA2897" s="93"/>
    </row>
    <row r="2898" spans="26:27" x14ac:dyDescent="0.2">
      <c r="Z2898" s="93"/>
      <c r="AA2898" s="93"/>
    </row>
    <row r="2899" spans="26:27" x14ac:dyDescent="0.2">
      <c r="Z2899" s="93"/>
      <c r="AA2899" s="93"/>
    </row>
    <row r="2900" spans="26:27" x14ac:dyDescent="0.2">
      <c r="Z2900" s="93"/>
      <c r="AA2900" s="93"/>
    </row>
    <row r="2901" spans="26:27" x14ac:dyDescent="0.2">
      <c r="Z2901" s="93"/>
      <c r="AA2901" s="93"/>
    </row>
    <row r="2902" spans="26:27" x14ac:dyDescent="0.2">
      <c r="Z2902" s="93"/>
      <c r="AA2902" s="93"/>
    </row>
    <row r="2903" spans="26:27" x14ac:dyDescent="0.2">
      <c r="Z2903" s="93"/>
      <c r="AA2903" s="93"/>
    </row>
    <row r="2904" spans="26:27" x14ac:dyDescent="0.2">
      <c r="Z2904" s="93"/>
      <c r="AA2904" s="93"/>
    </row>
    <row r="2905" spans="26:27" x14ac:dyDescent="0.2">
      <c r="Z2905" s="93"/>
      <c r="AA2905" s="93"/>
    </row>
    <row r="2906" spans="26:27" x14ac:dyDescent="0.2">
      <c r="Z2906" s="93"/>
      <c r="AA2906" s="93"/>
    </row>
    <row r="2907" spans="26:27" x14ac:dyDescent="0.2">
      <c r="Z2907" s="93"/>
      <c r="AA2907" s="93"/>
    </row>
    <row r="2908" spans="26:27" x14ac:dyDescent="0.2">
      <c r="Z2908" s="93"/>
      <c r="AA2908" s="93"/>
    </row>
    <row r="2909" spans="26:27" x14ac:dyDescent="0.2">
      <c r="Z2909" s="93"/>
      <c r="AA2909" s="93"/>
    </row>
    <row r="2910" spans="26:27" x14ac:dyDescent="0.2">
      <c r="Z2910" s="93"/>
      <c r="AA2910" s="93"/>
    </row>
    <row r="2911" spans="26:27" x14ac:dyDescent="0.2">
      <c r="Z2911" s="93"/>
      <c r="AA2911" s="93"/>
    </row>
    <row r="2912" spans="26:27" x14ac:dyDescent="0.2">
      <c r="Z2912" s="93"/>
      <c r="AA2912" s="93"/>
    </row>
    <row r="2913" spans="26:27" x14ac:dyDescent="0.2">
      <c r="Z2913" s="93"/>
      <c r="AA2913" s="93"/>
    </row>
    <row r="2914" spans="26:27" x14ac:dyDescent="0.2">
      <c r="Z2914" s="93"/>
      <c r="AA2914" s="93"/>
    </row>
    <row r="2915" spans="26:27" x14ac:dyDescent="0.2">
      <c r="Z2915" s="93"/>
      <c r="AA2915" s="93"/>
    </row>
    <row r="2916" spans="26:27" x14ac:dyDescent="0.2">
      <c r="Z2916" s="93"/>
      <c r="AA2916" s="93"/>
    </row>
    <row r="2917" spans="26:27" x14ac:dyDescent="0.2">
      <c r="Z2917" s="93"/>
      <c r="AA2917" s="93"/>
    </row>
    <row r="2918" spans="26:27" x14ac:dyDescent="0.2">
      <c r="Z2918" s="93"/>
      <c r="AA2918" s="93"/>
    </row>
    <row r="2919" spans="26:27" x14ac:dyDescent="0.2">
      <c r="Z2919" s="93"/>
      <c r="AA2919" s="93"/>
    </row>
    <row r="2920" spans="26:27" x14ac:dyDescent="0.2">
      <c r="Z2920" s="93"/>
      <c r="AA2920" s="93"/>
    </row>
    <row r="2921" spans="26:27" x14ac:dyDescent="0.2">
      <c r="Z2921" s="93"/>
      <c r="AA2921" s="93"/>
    </row>
    <row r="2922" spans="26:27" x14ac:dyDescent="0.2">
      <c r="Z2922" s="93"/>
      <c r="AA2922" s="93"/>
    </row>
    <row r="2923" spans="26:27" x14ac:dyDescent="0.2">
      <c r="Z2923" s="93"/>
      <c r="AA2923" s="93"/>
    </row>
    <row r="2924" spans="26:27" x14ac:dyDescent="0.2">
      <c r="Z2924" s="93"/>
      <c r="AA2924" s="93"/>
    </row>
    <row r="2925" spans="26:27" x14ac:dyDescent="0.2">
      <c r="Z2925" s="93"/>
      <c r="AA2925" s="93"/>
    </row>
    <row r="2926" spans="26:27" x14ac:dyDescent="0.2">
      <c r="Z2926" s="93"/>
      <c r="AA2926" s="93"/>
    </row>
    <row r="2927" spans="26:27" x14ac:dyDescent="0.2">
      <c r="Z2927" s="93"/>
      <c r="AA2927" s="93"/>
    </row>
    <row r="2928" spans="26:27" x14ac:dyDescent="0.2">
      <c r="Z2928" s="93"/>
      <c r="AA2928" s="93"/>
    </row>
    <row r="2929" spans="26:27" x14ac:dyDescent="0.2">
      <c r="Z2929" s="93"/>
      <c r="AA2929" s="93"/>
    </row>
    <row r="2930" spans="26:27" x14ac:dyDescent="0.2">
      <c r="Z2930" s="93"/>
      <c r="AA2930" s="93"/>
    </row>
    <row r="2931" spans="26:27" x14ac:dyDescent="0.2">
      <c r="Z2931" s="93"/>
      <c r="AA2931" s="93"/>
    </row>
    <row r="2932" spans="26:27" x14ac:dyDescent="0.2">
      <c r="Z2932" s="93"/>
      <c r="AA2932" s="93"/>
    </row>
    <row r="2933" spans="26:27" x14ac:dyDescent="0.2">
      <c r="Z2933" s="93"/>
      <c r="AA2933" s="93"/>
    </row>
    <row r="2934" spans="26:27" x14ac:dyDescent="0.2">
      <c r="Z2934" s="93"/>
      <c r="AA2934" s="93"/>
    </row>
    <row r="2935" spans="26:27" x14ac:dyDescent="0.2">
      <c r="Z2935" s="93"/>
      <c r="AA2935" s="93"/>
    </row>
    <row r="2936" spans="26:27" x14ac:dyDescent="0.2">
      <c r="Z2936" s="93"/>
      <c r="AA2936" s="93"/>
    </row>
    <row r="2937" spans="26:27" x14ac:dyDescent="0.2">
      <c r="Z2937" s="93"/>
      <c r="AA2937" s="93"/>
    </row>
    <row r="2938" spans="26:27" x14ac:dyDescent="0.2">
      <c r="Z2938" s="93"/>
      <c r="AA2938" s="93"/>
    </row>
    <row r="2939" spans="26:27" x14ac:dyDescent="0.2">
      <c r="Z2939" s="93"/>
      <c r="AA2939" s="93"/>
    </row>
    <row r="2940" spans="26:27" x14ac:dyDescent="0.2">
      <c r="Z2940" s="93"/>
      <c r="AA2940" s="93"/>
    </row>
    <row r="2941" spans="26:27" x14ac:dyDescent="0.2">
      <c r="Z2941" s="93"/>
      <c r="AA2941" s="93"/>
    </row>
    <row r="2942" spans="26:27" x14ac:dyDescent="0.2">
      <c r="Z2942" s="93"/>
      <c r="AA2942" s="93"/>
    </row>
    <row r="2943" spans="26:27" x14ac:dyDescent="0.2">
      <c r="Z2943" s="93"/>
      <c r="AA2943" s="93"/>
    </row>
    <row r="2944" spans="26:27" x14ac:dyDescent="0.2">
      <c r="Z2944" s="93"/>
      <c r="AA2944" s="93"/>
    </row>
    <row r="2945" spans="26:27" x14ac:dyDescent="0.2">
      <c r="Z2945" s="93"/>
      <c r="AA2945" s="93"/>
    </row>
    <row r="2946" spans="26:27" x14ac:dyDescent="0.2">
      <c r="Z2946" s="93"/>
      <c r="AA2946" s="93"/>
    </row>
    <row r="2947" spans="26:27" x14ac:dyDescent="0.2">
      <c r="Z2947" s="93"/>
      <c r="AA2947" s="93"/>
    </row>
    <row r="2948" spans="26:27" x14ac:dyDescent="0.2">
      <c r="Z2948" s="93"/>
      <c r="AA2948" s="93"/>
    </row>
    <row r="2949" spans="26:27" x14ac:dyDescent="0.2">
      <c r="Z2949" s="93"/>
      <c r="AA2949" s="93"/>
    </row>
    <row r="2950" spans="26:27" x14ac:dyDescent="0.2">
      <c r="Z2950" s="93"/>
      <c r="AA2950" s="93"/>
    </row>
    <row r="2951" spans="26:27" x14ac:dyDescent="0.2">
      <c r="Z2951" s="93"/>
      <c r="AA2951" s="93"/>
    </row>
    <row r="2952" spans="26:27" x14ac:dyDescent="0.2">
      <c r="Z2952" s="93"/>
      <c r="AA2952" s="93"/>
    </row>
    <row r="2953" spans="26:27" x14ac:dyDescent="0.2">
      <c r="Z2953" s="93"/>
      <c r="AA2953" s="93"/>
    </row>
    <row r="2954" spans="26:27" x14ac:dyDescent="0.2">
      <c r="Z2954" s="93"/>
      <c r="AA2954" s="93"/>
    </row>
    <row r="2955" spans="26:27" x14ac:dyDescent="0.2">
      <c r="Z2955" s="93"/>
      <c r="AA2955" s="93"/>
    </row>
    <row r="2956" spans="26:27" x14ac:dyDescent="0.2">
      <c r="Z2956" s="93"/>
      <c r="AA2956" s="93"/>
    </row>
    <row r="2957" spans="26:27" x14ac:dyDescent="0.2">
      <c r="Z2957" s="93"/>
      <c r="AA2957" s="93"/>
    </row>
    <row r="2958" spans="26:27" x14ac:dyDescent="0.2">
      <c r="Z2958" s="93"/>
      <c r="AA2958" s="93"/>
    </row>
    <row r="2959" spans="26:27" x14ac:dyDescent="0.2">
      <c r="Z2959" s="93"/>
      <c r="AA2959" s="93"/>
    </row>
    <row r="2960" spans="26:27" x14ac:dyDescent="0.2">
      <c r="Z2960" s="93"/>
      <c r="AA2960" s="93"/>
    </row>
    <row r="2961" spans="26:27" x14ac:dyDescent="0.2">
      <c r="Z2961" s="93"/>
      <c r="AA2961" s="93"/>
    </row>
    <row r="2962" spans="26:27" x14ac:dyDescent="0.2">
      <c r="Z2962" s="93"/>
      <c r="AA2962" s="93"/>
    </row>
    <row r="2963" spans="26:27" x14ac:dyDescent="0.2">
      <c r="Z2963" s="93"/>
      <c r="AA2963" s="93"/>
    </row>
    <row r="2964" spans="26:27" x14ac:dyDescent="0.2">
      <c r="Z2964" s="93"/>
      <c r="AA2964" s="93"/>
    </row>
    <row r="2965" spans="26:27" x14ac:dyDescent="0.2">
      <c r="Z2965" s="93"/>
      <c r="AA2965" s="93"/>
    </row>
    <row r="2966" spans="26:27" x14ac:dyDescent="0.2">
      <c r="Z2966" s="93"/>
      <c r="AA2966" s="93"/>
    </row>
    <row r="2967" spans="26:27" x14ac:dyDescent="0.2">
      <c r="Z2967" s="93"/>
      <c r="AA2967" s="93"/>
    </row>
    <row r="2968" spans="26:27" x14ac:dyDescent="0.2">
      <c r="Z2968" s="93"/>
      <c r="AA2968" s="93"/>
    </row>
    <row r="2969" spans="26:27" x14ac:dyDescent="0.2">
      <c r="Z2969" s="93"/>
      <c r="AA2969" s="93"/>
    </row>
    <row r="2970" spans="26:27" x14ac:dyDescent="0.2">
      <c r="Z2970" s="93"/>
      <c r="AA2970" s="93"/>
    </row>
    <row r="2971" spans="26:27" x14ac:dyDescent="0.2">
      <c r="Z2971" s="93"/>
      <c r="AA2971" s="93"/>
    </row>
    <row r="2972" spans="26:27" x14ac:dyDescent="0.2">
      <c r="Z2972" s="93"/>
      <c r="AA2972" s="93"/>
    </row>
    <row r="2973" spans="26:27" x14ac:dyDescent="0.2">
      <c r="Z2973" s="93"/>
      <c r="AA2973" s="93"/>
    </row>
    <row r="2974" spans="26:27" x14ac:dyDescent="0.2">
      <c r="Z2974" s="93"/>
      <c r="AA2974" s="93"/>
    </row>
    <row r="2975" spans="26:27" x14ac:dyDescent="0.2">
      <c r="Z2975" s="93"/>
      <c r="AA2975" s="93"/>
    </row>
    <row r="2976" spans="26:27" x14ac:dyDescent="0.2">
      <c r="Z2976" s="93"/>
      <c r="AA2976" s="93"/>
    </row>
    <row r="2977" spans="26:27" x14ac:dyDescent="0.2">
      <c r="Z2977" s="93"/>
      <c r="AA2977" s="93"/>
    </row>
    <row r="2978" spans="26:27" x14ac:dyDescent="0.2">
      <c r="Z2978" s="93"/>
      <c r="AA2978" s="93"/>
    </row>
    <row r="2979" spans="26:27" x14ac:dyDescent="0.2">
      <c r="Z2979" s="93"/>
      <c r="AA2979" s="93"/>
    </row>
    <row r="2980" spans="26:27" x14ac:dyDescent="0.2">
      <c r="Z2980" s="93"/>
      <c r="AA2980" s="93"/>
    </row>
    <row r="2981" spans="26:27" x14ac:dyDescent="0.2">
      <c r="Z2981" s="93"/>
      <c r="AA2981" s="93"/>
    </row>
    <row r="2982" spans="26:27" x14ac:dyDescent="0.2">
      <c r="Z2982" s="93"/>
      <c r="AA2982" s="93"/>
    </row>
    <row r="2983" spans="26:27" x14ac:dyDescent="0.2">
      <c r="Z2983" s="93"/>
      <c r="AA2983" s="93"/>
    </row>
    <row r="2984" spans="26:27" x14ac:dyDescent="0.2">
      <c r="Z2984" s="93"/>
      <c r="AA2984" s="93"/>
    </row>
    <row r="2985" spans="26:27" x14ac:dyDescent="0.2">
      <c r="Z2985" s="93"/>
      <c r="AA2985" s="93"/>
    </row>
    <row r="2986" spans="26:27" x14ac:dyDescent="0.2">
      <c r="Z2986" s="93"/>
      <c r="AA2986" s="93"/>
    </row>
    <row r="2987" spans="26:27" x14ac:dyDescent="0.2">
      <c r="Z2987" s="93"/>
      <c r="AA2987" s="93"/>
    </row>
    <row r="2988" spans="26:27" x14ac:dyDescent="0.2">
      <c r="Z2988" s="93"/>
      <c r="AA2988" s="93"/>
    </row>
    <row r="2989" spans="26:27" x14ac:dyDescent="0.2">
      <c r="Z2989" s="93"/>
      <c r="AA2989" s="93"/>
    </row>
    <row r="2990" spans="26:27" x14ac:dyDescent="0.2">
      <c r="Z2990" s="93"/>
      <c r="AA2990" s="93"/>
    </row>
    <row r="2991" spans="26:27" x14ac:dyDescent="0.2">
      <c r="Z2991" s="93"/>
      <c r="AA2991" s="93"/>
    </row>
    <row r="2992" spans="26:27" x14ac:dyDescent="0.2">
      <c r="Z2992" s="93"/>
      <c r="AA2992" s="93"/>
    </row>
    <row r="2993" spans="26:27" x14ac:dyDescent="0.2">
      <c r="Z2993" s="93"/>
      <c r="AA2993" s="93"/>
    </row>
    <row r="2994" spans="26:27" x14ac:dyDescent="0.2">
      <c r="Z2994" s="93"/>
      <c r="AA2994" s="93"/>
    </row>
    <row r="2995" spans="26:27" x14ac:dyDescent="0.2">
      <c r="Z2995" s="93"/>
      <c r="AA2995" s="93"/>
    </row>
    <row r="2996" spans="26:27" x14ac:dyDescent="0.2">
      <c r="Z2996" s="93"/>
      <c r="AA2996" s="93"/>
    </row>
    <row r="2997" spans="26:27" x14ac:dyDescent="0.2">
      <c r="Z2997" s="93"/>
      <c r="AA2997" s="93"/>
    </row>
    <row r="2998" spans="26:27" x14ac:dyDescent="0.2">
      <c r="Z2998" s="93"/>
      <c r="AA2998" s="93"/>
    </row>
    <row r="2999" spans="26:27" x14ac:dyDescent="0.2">
      <c r="Z2999" s="93"/>
      <c r="AA2999" s="93"/>
    </row>
    <row r="3000" spans="26:27" x14ac:dyDescent="0.2">
      <c r="Z3000" s="93"/>
      <c r="AA3000" s="93"/>
    </row>
    <row r="3001" spans="26:27" x14ac:dyDescent="0.2">
      <c r="Z3001" s="93"/>
      <c r="AA3001" s="93"/>
    </row>
    <row r="3002" spans="26:27" x14ac:dyDescent="0.2">
      <c r="Z3002" s="93"/>
      <c r="AA3002" s="93"/>
    </row>
    <row r="3003" spans="26:27" x14ac:dyDescent="0.2">
      <c r="Z3003" s="93"/>
      <c r="AA3003" s="93"/>
    </row>
    <row r="3004" spans="26:27" x14ac:dyDescent="0.2">
      <c r="Z3004" s="93"/>
      <c r="AA3004" s="93"/>
    </row>
    <row r="3005" spans="26:27" x14ac:dyDescent="0.2">
      <c r="Z3005" s="93"/>
      <c r="AA3005" s="93"/>
    </row>
    <row r="3006" spans="26:27" x14ac:dyDescent="0.2">
      <c r="Z3006" s="93"/>
      <c r="AA3006" s="93"/>
    </row>
    <row r="3007" spans="26:27" x14ac:dyDescent="0.2">
      <c r="Z3007" s="93"/>
      <c r="AA3007" s="93"/>
    </row>
    <row r="3008" spans="26:27" x14ac:dyDescent="0.2">
      <c r="Z3008" s="93"/>
      <c r="AA3008" s="93"/>
    </row>
    <row r="3009" spans="26:27" x14ac:dyDescent="0.2">
      <c r="Z3009" s="93"/>
      <c r="AA3009" s="93"/>
    </row>
    <row r="3010" spans="26:27" x14ac:dyDescent="0.2">
      <c r="Z3010" s="93"/>
      <c r="AA3010" s="93"/>
    </row>
    <row r="3011" spans="26:27" x14ac:dyDescent="0.2">
      <c r="Z3011" s="93"/>
      <c r="AA3011" s="93"/>
    </row>
    <row r="3012" spans="26:27" x14ac:dyDescent="0.2">
      <c r="Z3012" s="93"/>
      <c r="AA3012" s="93"/>
    </row>
    <row r="3013" spans="26:27" x14ac:dyDescent="0.2">
      <c r="Z3013" s="93"/>
      <c r="AA3013" s="93"/>
    </row>
    <row r="3014" spans="26:27" x14ac:dyDescent="0.2">
      <c r="Z3014" s="93"/>
      <c r="AA3014" s="93"/>
    </row>
    <row r="3015" spans="26:27" x14ac:dyDescent="0.2">
      <c r="Z3015" s="93"/>
      <c r="AA3015" s="93"/>
    </row>
    <row r="3016" spans="26:27" x14ac:dyDescent="0.2">
      <c r="Z3016" s="93"/>
      <c r="AA3016" s="93"/>
    </row>
    <row r="3017" spans="26:27" x14ac:dyDescent="0.2">
      <c r="Z3017" s="93"/>
      <c r="AA3017" s="93"/>
    </row>
    <row r="3018" spans="26:27" x14ac:dyDescent="0.2">
      <c r="Z3018" s="93"/>
      <c r="AA3018" s="93"/>
    </row>
    <row r="3019" spans="26:27" x14ac:dyDescent="0.2">
      <c r="Z3019" s="93"/>
      <c r="AA3019" s="93"/>
    </row>
    <row r="3020" spans="26:27" x14ac:dyDescent="0.2">
      <c r="Z3020" s="93"/>
      <c r="AA3020" s="93"/>
    </row>
    <row r="3021" spans="26:27" x14ac:dyDescent="0.2">
      <c r="Z3021" s="93"/>
      <c r="AA3021" s="93"/>
    </row>
    <row r="3022" spans="26:27" x14ac:dyDescent="0.2">
      <c r="Z3022" s="93"/>
      <c r="AA3022" s="93"/>
    </row>
    <row r="3023" spans="26:27" x14ac:dyDescent="0.2">
      <c r="Z3023" s="93"/>
      <c r="AA3023" s="93"/>
    </row>
    <row r="3024" spans="26:27" x14ac:dyDescent="0.2">
      <c r="Z3024" s="93"/>
      <c r="AA3024" s="93"/>
    </row>
    <row r="3025" spans="26:27" x14ac:dyDescent="0.2">
      <c r="Z3025" s="93"/>
      <c r="AA3025" s="93"/>
    </row>
    <row r="3026" spans="26:27" x14ac:dyDescent="0.2">
      <c r="Z3026" s="93"/>
      <c r="AA3026" s="93"/>
    </row>
    <row r="3027" spans="26:27" x14ac:dyDescent="0.2">
      <c r="Z3027" s="93"/>
      <c r="AA3027" s="93"/>
    </row>
    <row r="3028" spans="26:27" x14ac:dyDescent="0.2">
      <c r="Z3028" s="93"/>
      <c r="AA3028" s="93"/>
    </row>
    <row r="3029" spans="26:27" x14ac:dyDescent="0.2">
      <c r="Z3029" s="93"/>
      <c r="AA3029" s="93"/>
    </row>
    <row r="3030" spans="26:27" x14ac:dyDescent="0.2">
      <c r="Z3030" s="93"/>
      <c r="AA3030" s="93"/>
    </row>
    <row r="3031" spans="26:27" x14ac:dyDescent="0.2">
      <c r="Z3031" s="93"/>
      <c r="AA3031" s="93"/>
    </row>
    <row r="3032" spans="26:27" x14ac:dyDescent="0.2">
      <c r="Z3032" s="93"/>
      <c r="AA3032" s="93"/>
    </row>
    <row r="3033" spans="26:27" x14ac:dyDescent="0.2">
      <c r="Z3033" s="93"/>
      <c r="AA3033" s="93"/>
    </row>
    <row r="3034" spans="26:27" x14ac:dyDescent="0.2">
      <c r="Z3034" s="93"/>
      <c r="AA3034" s="93"/>
    </row>
    <row r="3035" spans="26:27" x14ac:dyDescent="0.2">
      <c r="Z3035" s="93"/>
      <c r="AA3035" s="93"/>
    </row>
    <row r="3036" spans="26:27" x14ac:dyDescent="0.2">
      <c r="Z3036" s="93"/>
      <c r="AA3036" s="93"/>
    </row>
    <row r="3037" spans="26:27" x14ac:dyDescent="0.2">
      <c r="Z3037" s="93"/>
      <c r="AA3037" s="93"/>
    </row>
    <row r="3038" spans="26:27" x14ac:dyDescent="0.2">
      <c r="Z3038" s="93"/>
      <c r="AA3038" s="93"/>
    </row>
    <row r="3039" spans="26:27" x14ac:dyDescent="0.2">
      <c r="Z3039" s="93"/>
      <c r="AA3039" s="93"/>
    </row>
    <row r="3040" spans="26:27" x14ac:dyDescent="0.2">
      <c r="Z3040" s="93"/>
      <c r="AA3040" s="93"/>
    </row>
    <row r="3041" spans="26:27" x14ac:dyDescent="0.2">
      <c r="Z3041" s="93"/>
      <c r="AA3041" s="93"/>
    </row>
    <row r="3042" spans="26:27" x14ac:dyDescent="0.2">
      <c r="Z3042" s="93"/>
      <c r="AA3042" s="93"/>
    </row>
    <row r="3043" spans="26:27" x14ac:dyDescent="0.2">
      <c r="Z3043" s="93"/>
      <c r="AA3043" s="93"/>
    </row>
    <row r="3044" spans="26:27" x14ac:dyDescent="0.2">
      <c r="Z3044" s="93"/>
      <c r="AA3044" s="93"/>
    </row>
    <row r="3045" spans="26:27" x14ac:dyDescent="0.2">
      <c r="Z3045" s="93"/>
      <c r="AA3045" s="93"/>
    </row>
    <row r="3046" spans="26:27" x14ac:dyDescent="0.2">
      <c r="Z3046" s="93"/>
      <c r="AA3046" s="93"/>
    </row>
    <row r="3047" spans="26:27" x14ac:dyDescent="0.2">
      <c r="Z3047" s="93"/>
      <c r="AA3047" s="93"/>
    </row>
    <row r="3048" spans="26:27" x14ac:dyDescent="0.2">
      <c r="Z3048" s="93"/>
      <c r="AA3048" s="93"/>
    </row>
    <row r="3049" spans="26:27" x14ac:dyDescent="0.2">
      <c r="Z3049" s="93"/>
      <c r="AA3049" s="93"/>
    </row>
    <row r="3050" spans="26:27" x14ac:dyDescent="0.2">
      <c r="Z3050" s="93"/>
      <c r="AA3050" s="93"/>
    </row>
    <row r="3051" spans="26:27" x14ac:dyDescent="0.2">
      <c r="Z3051" s="93"/>
      <c r="AA3051" s="93"/>
    </row>
    <row r="3052" spans="26:27" x14ac:dyDescent="0.2">
      <c r="Z3052" s="93"/>
      <c r="AA3052" s="93"/>
    </row>
    <row r="3053" spans="26:27" x14ac:dyDescent="0.2">
      <c r="Z3053" s="93"/>
      <c r="AA3053" s="93"/>
    </row>
    <row r="3054" spans="26:27" x14ac:dyDescent="0.2">
      <c r="Z3054" s="93"/>
      <c r="AA3054" s="93"/>
    </row>
    <row r="3055" spans="26:27" x14ac:dyDescent="0.2">
      <c r="Z3055" s="93"/>
      <c r="AA3055" s="93"/>
    </row>
    <row r="3056" spans="26:27" x14ac:dyDescent="0.2">
      <c r="Z3056" s="93"/>
      <c r="AA3056" s="93"/>
    </row>
    <row r="3057" spans="26:27" x14ac:dyDescent="0.2">
      <c r="Z3057" s="93"/>
      <c r="AA3057" s="93"/>
    </row>
    <row r="3058" spans="26:27" x14ac:dyDescent="0.2">
      <c r="Z3058" s="93"/>
      <c r="AA3058" s="93"/>
    </row>
    <row r="3059" spans="26:27" x14ac:dyDescent="0.2">
      <c r="Z3059" s="93"/>
      <c r="AA3059" s="93"/>
    </row>
    <row r="3060" spans="26:27" x14ac:dyDescent="0.2">
      <c r="Z3060" s="93"/>
      <c r="AA3060" s="93"/>
    </row>
    <row r="3061" spans="26:27" x14ac:dyDescent="0.2">
      <c r="Z3061" s="93"/>
      <c r="AA3061" s="93"/>
    </row>
    <row r="3062" spans="26:27" x14ac:dyDescent="0.2">
      <c r="Z3062" s="93"/>
      <c r="AA3062" s="93"/>
    </row>
    <row r="3063" spans="26:27" x14ac:dyDescent="0.2">
      <c r="Z3063" s="93"/>
      <c r="AA3063" s="93"/>
    </row>
    <row r="3064" spans="26:27" x14ac:dyDescent="0.2">
      <c r="Z3064" s="93"/>
      <c r="AA3064" s="93"/>
    </row>
    <row r="3065" spans="26:27" x14ac:dyDescent="0.2">
      <c r="Z3065" s="93"/>
      <c r="AA3065" s="93"/>
    </row>
    <row r="3066" spans="26:27" x14ac:dyDescent="0.2">
      <c r="Z3066" s="93"/>
      <c r="AA3066" s="93"/>
    </row>
    <row r="3067" spans="26:27" x14ac:dyDescent="0.2">
      <c r="Z3067" s="93"/>
      <c r="AA3067" s="93"/>
    </row>
    <row r="3068" spans="26:27" x14ac:dyDescent="0.2">
      <c r="Z3068" s="93"/>
      <c r="AA3068" s="93"/>
    </row>
    <row r="3069" spans="26:27" x14ac:dyDescent="0.2">
      <c r="Z3069" s="93"/>
      <c r="AA3069" s="93"/>
    </row>
    <row r="3070" spans="26:27" x14ac:dyDescent="0.2">
      <c r="Z3070" s="93"/>
      <c r="AA3070" s="93"/>
    </row>
    <row r="3071" spans="26:27" x14ac:dyDescent="0.2">
      <c r="Z3071" s="93"/>
      <c r="AA3071" s="93"/>
    </row>
    <row r="3072" spans="26:27" x14ac:dyDescent="0.2">
      <c r="Z3072" s="93"/>
      <c r="AA3072" s="93"/>
    </row>
    <row r="3073" spans="26:27" x14ac:dyDescent="0.2">
      <c r="Z3073" s="93"/>
      <c r="AA3073" s="93"/>
    </row>
    <row r="3074" spans="26:27" x14ac:dyDescent="0.2">
      <c r="Z3074" s="93"/>
      <c r="AA3074" s="93"/>
    </row>
    <row r="3075" spans="26:27" x14ac:dyDescent="0.2">
      <c r="Z3075" s="93"/>
      <c r="AA3075" s="93"/>
    </row>
    <row r="3076" spans="26:27" x14ac:dyDescent="0.2">
      <c r="Z3076" s="93"/>
      <c r="AA3076" s="93"/>
    </row>
    <row r="3077" spans="26:27" x14ac:dyDescent="0.2">
      <c r="Z3077" s="93"/>
      <c r="AA3077" s="93"/>
    </row>
    <row r="3078" spans="26:27" x14ac:dyDescent="0.2">
      <c r="Z3078" s="93"/>
      <c r="AA3078" s="93"/>
    </row>
    <row r="3079" spans="26:27" x14ac:dyDescent="0.2">
      <c r="Z3079" s="93"/>
      <c r="AA3079" s="93"/>
    </row>
    <row r="3080" spans="26:27" x14ac:dyDescent="0.2">
      <c r="Z3080" s="93"/>
      <c r="AA3080" s="93"/>
    </row>
    <row r="3081" spans="26:27" x14ac:dyDescent="0.2">
      <c r="Z3081" s="93"/>
      <c r="AA3081" s="93"/>
    </row>
    <row r="3082" spans="26:27" x14ac:dyDescent="0.2">
      <c r="Z3082" s="93"/>
      <c r="AA3082" s="93"/>
    </row>
    <row r="3083" spans="26:27" x14ac:dyDescent="0.2">
      <c r="Z3083" s="93"/>
      <c r="AA3083" s="93"/>
    </row>
    <row r="3084" spans="26:27" x14ac:dyDescent="0.2">
      <c r="Z3084" s="93"/>
      <c r="AA3084" s="93"/>
    </row>
    <row r="3085" spans="26:27" x14ac:dyDescent="0.2">
      <c r="Z3085" s="93"/>
      <c r="AA3085" s="93"/>
    </row>
    <row r="3086" spans="26:27" x14ac:dyDescent="0.2">
      <c r="Z3086" s="93"/>
      <c r="AA3086" s="93"/>
    </row>
    <row r="3087" spans="26:27" x14ac:dyDescent="0.2">
      <c r="Z3087" s="93"/>
      <c r="AA3087" s="93"/>
    </row>
    <row r="3088" spans="26:27" x14ac:dyDescent="0.2">
      <c r="Z3088" s="93"/>
      <c r="AA3088" s="93"/>
    </row>
    <row r="3089" spans="26:27" x14ac:dyDescent="0.2">
      <c r="Z3089" s="93"/>
      <c r="AA3089" s="93"/>
    </row>
    <row r="3090" spans="26:27" x14ac:dyDescent="0.2">
      <c r="Z3090" s="93"/>
      <c r="AA3090" s="93"/>
    </row>
    <row r="3091" spans="26:27" x14ac:dyDescent="0.2">
      <c r="Z3091" s="93"/>
      <c r="AA3091" s="93"/>
    </row>
    <row r="3092" spans="26:27" x14ac:dyDescent="0.2">
      <c r="Z3092" s="93"/>
      <c r="AA3092" s="93"/>
    </row>
    <row r="3093" spans="26:27" x14ac:dyDescent="0.2">
      <c r="Z3093" s="93"/>
      <c r="AA3093" s="93"/>
    </row>
    <row r="3094" spans="26:27" x14ac:dyDescent="0.2">
      <c r="Z3094" s="93"/>
      <c r="AA3094" s="93"/>
    </row>
    <row r="3095" spans="26:27" x14ac:dyDescent="0.2">
      <c r="Z3095" s="93"/>
      <c r="AA3095" s="93"/>
    </row>
    <row r="3096" spans="26:27" x14ac:dyDescent="0.2">
      <c r="Z3096" s="93"/>
      <c r="AA3096" s="93"/>
    </row>
    <row r="3097" spans="26:27" x14ac:dyDescent="0.2">
      <c r="Z3097" s="93"/>
      <c r="AA3097" s="93"/>
    </row>
    <row r="3098" spans="26:27" x14ac:dyDescent="0.2">
      <c r="Z3098" s="93"/>
      <c r="AA3098" s="93"/>
    </row>
    <row r="3099" spans="26:27" x14ac:dyDescent="0.2">
      <c r="Z3099" s="93"/>
      <c r="AA3099" s="93"/>
    </row>
    <row r="3100" spans="26:27" x14ac:dyDescent="0.2">
      <c r="Z3100" s="93"/>
      <c r="AA3100" s="93"/>
    </row>
    <row r="3101" spans="26:27" x14ac:dyDescent="0.2">
      <c r="Z3101" s="93"/>
      <c r="AA3101" s="93"/>
    </row>
    <row r="3102" spans="26:27" x14ac:dyDescent="0.2">
      <c r="Z3102" s="93"/>
      <c r="AA3102" s="93"/>
    </row>
    <row r="3103" spans="26:27" x14ac:dyDescent="0.2">
      <c r="Z3103" s="93"/>
      <c r="AA3103" s="93"/>
    </row>
    <row r="3104" spans="26:27" x14ac:dyDescent="0.2">
      <c r="Z3104" s="93"/>
      <c r="AA3104" s="93"/>
    </row>
    <row r="3105" spans="26:27" x14ac:dyDescent="0.2">
      <c r="Z3105" s="93"/>
      <c r="AA3105" s="93"/>
    </row>
    <row r="3106" spans="26:27" x14ac:dyDescent="0.2">
      <c r="Z3106" s="93"/>
      <c r="AA3106" s="93"/>
    </row>
    <row r="3107" spans="26:27" x14ac:dyDescent="0.2">
      <c r="Z3107" s="93"/>
      <c r="AA3107" s="93"/>
    </row>
    <row r="3108" spans="26:27" x14ac:dyDescent="0.2">
      <c r="Z3108" s="93"/>
      <c r="AA3108" s="93"/>
    </row>
    <row r="3109" spans="26:27" x14ac:dyDescent="0.2">
      <c r="Z3109" s="93"/>
      <c r="AA3109" s="93"/>
    </row>
    <row r="3110" spans="26:27" x14ac:dyDescent="0.2">
      <c r="Z3110" s="93"/>
      <c r="AA3110" s="93"/>
    </row>
    <row r="3111" spans="26:27" x14ac:dyDescent="0.2">
      <c r="Z3111" s="93"/>
      <c r="AA3111" s="93"/>
    </row>
    <row r="3112" spans="26:27" x14ac:dyDescent="0.2">
      <c r="Z3112" s="93"/>
      <c r="AA3112" s="93"/>
    </row>
    <row r="3113" spans="26:27" x14ac:dyDescent="0.2">
      <c r="Z3113" s="93"/>
      <c r="AA3113" s="93"/>
    </row>
    <row r="3114" spans="26:27" x14ac:dyDescent="0.2">
      <c r="Z3114" s="93"/>
      <c r="AA3114" s="93"/>
    </row>
    <row r="3115" spans="26:27" x14ac:dyDescent="0.2">
      <c r="Z3115" s="93"/>
      <c r="AA3115" s="93"/>
    </row>
    <row r="3116" spans="26:27" x14ac:dyDescent="0.2">
      <c r="Z3116" s="93"/>
      <c r="AA3116" s="93"/>
    </row>
    <row r="3117" spans="26:27" x14ac:dyDescent="0.2">
      <c r="Z3117" s="93"/>
      <c r="AA3117" s="93"/>
    </row>
    <row r="3118" spans="26:27" x14ac:dyDescent="0.2">
      <c r="Z3118" s="93"/>
      <c r="AA3118" s="93"/>
    </row>
    <row r="3119" spans="26:27" x14ac:dyDescent="0.2">
      <c r="Z3119" s="93"/>
      <c r="AA3119" s="93"/>
    </row>
    <row r="3120" spans="26:27" x14ac:dyDescent="0.2">
      <c r="Z3120" s="93"/>
      <c r="AA3120" s="93"/>
    </row>
    <row r="3121" spans="26:27" x14ac:dyDescent="0.2">
      <c r="Z3121" s="93"/>
      <c r="AA3121" s="93"/>
    </row>
    <row r="3122" spans="26:27" x14ac:dyDescent="0.2">
      <c r="Z3122" s="93"/>
      <c r="AA3122" s="93"/>
    </row>
    <row r="3123" spans="26:27" x14ac:dyDescent="0.2">
      <c r="Z3123" s="93"/>
      <c r="AA3123" s="93"/>
    </row>
    <row r="3124" spans="26:27" x14ac:dyDescent="0.2">
      <c r="Z3124" s="93"/>
      <c r="AA3124" s="93"/>
    </row>
    <row r="3125" spans="26:27" x14ac:dyDescent="0.2">
      <c r="Z3125" s="93"/>
      <c r="AA3125" s="93"/>
    </row>
    <row r="3126" spans="26:27" x14ac:dyDescent="0.2">
      <c r="Z3126" s="93"/>
      <c r="AA3126" s="93"/>
    </row>
    <row r="3127" spans="26:27" x14ac:dyDescent="0.2">
      <c r="Z3127" s="93"/>
      <c r="AA3127" s="93"/>
    </row>
    <row r="3128" spans="26:27" x14ac:dyDescent="0.2">
      <c r="Z3128" s="93"/>
      <c r="AA3128" s="93"/>
    </row>
    <row r="3129" spans="26:27" x14ac:dyDescent="0.2">
      <c r="Z3129" s="93"/>
      <c r="AA3129" s="93"/>
    </row>
    <row r="3130" spans="26:27" x14ac:dyDescent="0.2">
      <c r="Z3130" s="93"/>
      <c r="AA3130" s="93"/>
    </row>
    <row r="3131" spans="26:27" x14ac:dyDescent="0.2">
      <c r="Z3131" s="93"/>
      <c r="AA3131" s="93"/>
    </row>
    <row r="3132" spans="26:27" x14ac:dyDescent="0.2">
      <c r="Z3132" s="93"/>
      <c r="AA3132" s="93"/>
    </row>
    <row r="3133" spans="26:27" x14ac:dyDescent="0.2">
      <c r="Z3133" s="93"/>
      <c r="AA3133" s="93"/>
    </row>
    <row r="3134" spans="26:27" x14ac:dyDescent="0.2">
      <c r="Z3134" s="93"/>
      <c r="AA3134" s="93"/>
    </row>
    <row r="3135" spans="26:27" x14ac:dyDescent="0.2">
      <c r="Z3135" s="93"/>
      <c r="AA3135" s="93"/>
    </row>
    <row r="3136" spans="26:27" x14ac:dyDescent="0.2">
      <c r="Z3136" s="93"/>
      <c r="AA3136" s="93"/>
    </row>
    <row r="3137" spans="26:27" x14ac:dyDescent="0.2">
      <c r="Z3137" s="93"/>
      <c r="AA3137" s="93"/>
    </row>
    <row r="3138" spans="26:27" x14ac:dyDescent="0.2">
      <c r="Z3138" s="93"/>
      <c r="AA3138" s="93"/>
    </row>
    <row r="3139" spans="26:27" x14ac:dyDescent="0.2">
      <c r="Z3139" s="93"/>
      <c r="AA3139" s="93"/>
    </row>
    <row r="3140" spans="26:27" x14ac:dyDescent="0.2">
      <c r="Z3140" s="93"/>
      <c r="AA3140" s="93"/>
    </row>
    <row r="3141" spans="26:27" x14ac:dyDescent="0.2">
      <c r="Z3141" s="93"/>
      <c r="AA3141" s="93"/>
    </row>
    <row r="3142" spans="26:27" x14ac:dyDescent="0.2">
      <c r="Z3142" s="93"/>
      <c r="AA3142" s="93"/>
    </row>
    <row r="3143" spans="26:27" x14ac:dyDescent="0.2">
      <c r="Z3143" s="93"/>
      <c r="AA3143" s="93"/>
    </row>
    <row r="3144" spans="26:27" x14ac:dyDescent="0.2">
      <c r="Z3144" s="93"/>
      <c r="AA3144" s="93"/>
    </row>
    <row r="3145" spans="26:27" x14ac:dyDescent="0.2">
      <c r="Z3145" s="93"/>
      <c r="AA3145" s="93"/>
    </row>
    <row r="3146" spans="26:27" x14ac:dyDescent="0.2">
      <c r="Z3146" s="93"/>
      <c r="AA3146" s="93"/>
    </row>
    <row r="3147" spans="26:27" x14ac:dyDescent="0.2">
      <c r="Z3147" s="93"/>
      <c r="AA3147" s="93"/>
    </row>
    <row r="3148" spans="26:27" x14ac:dyDescent="0.2">
      <c r="Z3148" s="93"/>
      <c r="AA3148" s="93"/>
    </row>
    <row r="3149" spans="26:27" x14ac:dyDescent="0.2">
      <c r="Z3149" s="93"/>
      <c r="AA3149" s="93"/>
    </row>
    <row r="3150" spans="26:27" x14ac:dyDescent="0.2">
      <c r="Z3150" s="93"/>
      <c r="AA3150" s="93"/>
    </row>
    <row r="3151" spans="26:27" x14ac:dyDescent="0.2">
      <c r="Z3151" s="93"/>
      <c r="AA3151" s="93"/>
    </row>
    <row r="3152" spans="26:27" x14ac:dyDescent="0.2">
      <c r="Z3152" s="93"/>
      <c r="AA3152" s="93"/>
    </row>
    <row r="3153" spans="26:27" x14ac:dyDescent="0.2">
      <c r="Z3153" s="93"/>
      <c r="AA3153" s="93"/>
    </row>
    <row r="3154" spans="26:27" x14ac:dyDescent="0.2">
      <c r="Z3154" s="93"/>
      <c r="AA3154" s="93"/>
    </row>
    <row r="3155" spans="26:27" x14ac:dyDescent="0.2">
      <c r="Z3155" s="93"/>
      <c r="AA3155" s="93"/>
    </row>
    <row r="3156" spans="26:27" x14ac:dyDescent="0.2">
      <c r="Z3156" s="93"/>
      <c r="AA3156" s="93"/>
    </row>
    <row r="3157" spans="26:27" x14ac:dyDescent="0.2">
      <c r="Z3157" s="93"/>
      <c r="AA3157" s="93"/>
    </row>
    <row r="3158" spans="26:27" x14ac:dyDescent="0.2">
      <c r="Z3158" s="93"/>
      <c r="AA3158" s="93"/>
    </row>
    <row r="3159" spans="26:27" x14ac:dyDescent="0.2">
      <c r="Z3159" s="93"/>
      <c r="AA3159" s="93"/>
    </row>
    <row r="3160" spans="26:27" x14ac:dyDescent="0.2">
      <c r="Z3160" s="93"/>
      <c r="AA3160" s="93"/>
    </row>
    <row r="3161" spans="26:27" x14ac:dyDescent="0.2">
      <c r="Z3161" s="93"/>
      <c r="AA3161" s="93"/>
    </row>
    <row r="3162" spans="26:27" x14ac:dyDescent="0.2">
      <c r="Z3162" s="93"/>
      <c r="AA3162" s="93"/>
    </row>
    <row r="3163" spans="26:27" x14ac:dyDescent="0.2">
      <c r="Z3163" s="93"/>
      <c r="AA3163" s="93"/>
    </row>
    <row r="3164" spans="26:27" x14ac:dyDescent="0.2">
      <c r="Z3164" s="93"/>
      <c r="AA3164" s="93"/>
    </row>
    <row r="3165" spans="26:27" x14ac:dyDescent="0.2">
      <c r="Z3165" s="93"/>
      <c r="AA3165" s="93"/>
    </row>
    <row r="3166" spans="26:27" x14ac:dyDescent="0.2">
      <c r="Z3166" s="93"/>
      <c r="AA3166" s="93"/>
    </row>
    <row r="3167" spans="26:27" x14ac:dyDescent="0.2">
      <c r="Z3167" s="93"/>
      <c r="AA3167" s="93"/>
    </row>
    <row r="3168" spans="26:27" x14ac:dyDescent="0.2">
      <c r="Z3168" s="93"/>
      <c r="AA3168" s="93"/>
    </row>
    <row r="3169" spans="26:27" x14ac:dyDescent="0.2">
      <c r="Z3169" s="93"/>
      <c r="AA3169" s="93"/>
    </row>
    <row r="3170" spans="26:27" x14ac:dyDescent="0.2">
      <c r="Z3170" s="93"/>
      <c r="AA3170" s="93"/>
    </row>
    <row r="3171" spans="26:27" x14ac:dyDescent="0.2">
      <c r="Z3171" s="93"/>
      <c r="AA3171" s="93"/>
    </row>
    <row r="3172" spans="26:27" x14ac:dyDescent="0.2">
      <c r="Z3172" s="93"/>
      <c r="AA3172" s="93"/>
    </row>
    <row r="3173" spans="26:27" x14ac:dyDescent="0.2">
      <c r="Z3173" s="93"/>
      <c r="AA3173" s="93"/>
    </row>
    <row r="3174" spans="26:27" x14ac:dyDescent="0.2">
      <c r="Z3174" s="93"/>
      <c r="AA3174" s="93"/>
    </row>
    <row r="3175" spans="26:27" x14ac:dyDescent="0.2">
      <c r="Z3175" s="93"/>
      <c r="AA3175" s="93"/>
    </row>
    <row r="3176" spans="26:27" x14ac:dyDescent="0.2">
      <c r="Z3176" s="93"/>
      <c r="AA3176" s="93"/>
    </row>
    <row r="3177" spans="26:27" x14ac:dyDescent="0.2">
      <c r="Z3177" s="93"/>
      <c r="AA3177" s="93"/>
    </row>
    <row r="3178" spans="26:27" x14ac:dyDescent="0.2">
      <c r="Z3178" s="93"/>
      <c r="AA3178" s="93"/>
    </row>
    <row r="3179" spans="26:27" x14ac:dyDescent="0.2">
      <c r="Z3179" s="93"/>
      <c r="AA3179" s="93"/>
    </row>
    <row r="3180" spans="26:27" x14ac:dyDescent="0.2">
      <c r="Z3180" s="93"/>
      <c r="AA3180" s="93"/>
    </row>
    <row r="3181" spans="26:27" x14ac:dyDescent="0.2">
      <c r="Z3181" s="93"/>
      <c r="AA3181" s="93"/>
    </row>
    <row r="3182" spans="26:27" x14ac:dyDescent="0.2">
      <c r="Z3182" s="93"/>
      <c r="AA3182" s="93"/>
    </row>
    <row r="3183" spans="26:27" x14ac:dyDescent="0.2">
      <c r="Z3183" s="93"/>
      <c r="AA3183" s="93"/>
    </row>
    <row r="3184" spans="26:27" x14ac:dyDescent="0.2">
      <c r="Z3184" s="93"/>
      <c r="AA3184" s="93"/>
    </row>
    <row r="3185" spans="26:27" x14ac:dyDescent="0.2">
      <c r="Z3185" s="93"/>
      <c r="AA3185" s="93"/>
    </row>
    <row r="3186" spans="26:27" x14ac:dyDescent="0.2">
      <c r="Z3186" s="93"/>
      <c r="AA3186" s="93"/>
    </row>
    <row r="3187" spans="26:27" x14ac:dyDescent="0.2">
      <c r="Z3187" s="93"/>
      <c r="AA3187" s="93"/>
    </row>
    <row r="3188" spans="26:27" x14ac:dyDescent="0.2">
      <c r="Z3188" s="93"/>
      <c r="AA3188" s="93"/>
    </row>
    <row r="3189" spans="26:27" x14ac:dyDescent="0.2">
      <c r="Z3189" s="93"/>
      <c r="AA3189" s="93"/>
    </row>
    <row r="3190" spans="26:27" x14ac:dyDescent="0.2">
      <c r="Z3190" s="93"/>
      <c r="AA3190" s="93"/>
    </row>
    <row r="3191" spans="26:27" x14ac:dyDescent="0.2">
      <c r="Z3191" s="93"/>
      <c r="AA3191" s="93"/>
    </row>
    <row r="3192" spans="26:27" x14ac:dyDescent="0.2">
      <c r="Z3192" s="93"/>
      <c r="AA3192" s="93"/>
    </row>
    <row r="3193" spans="26:27" x14ac:dyDescent="0.2">
      <c r="Z3193" s="93"/>
      <c r="AA3193" s="93"/>
    </row>
    <row r="3194" spans="26:27" x14ac:dyDescent="0.2">
      <c r="Z3194" s="93"/>
      <c r="AA3194" s="93"/>
    </row>
    <row r="3195" spans="26:27" x14ac:dyDescent="0.2">
      <c r="Z3195" s="93"/>
      <c r="AA3195" s="93"/>
    </row>
    <row r="3196" spans="26:27" x14ac:dyDescent="0.2">
      <c r="Z3196" s="93"/>
      <c r="AA3196" s="93"/>
    </row>
    <row r="3197" spans="26:27" x14ac:dyDescent="0.2">
      <c r="Z3197" s="93"/>
      <c r="AA3197" s="93"/>
    </row>
    <row r="3198" spans="26:27" x14ac:dyDescent="0.2">
      <c r="Z3198" s="93"/>
      <c r="AA3198" s="93"/>
    </row>
    <row r="3199" spans="26:27" x14ac:dyDescent="0.2">
      <c r="Z3199" s="93"/>
      <c r="AA3199" s="93"/>
    </row>
    <row r="3200" spans="26:27" x14ac:dyDescent="0.2">
      <c r="Z3200" s="93"/>
      <c r="AA3200" s="93"/>
    </row>
    <row r="3201" spans="26:27" x14ac:dyDescent="0.2">
      <c r="Z3201" s="93"/>
      <c r="AA3201" s="93"/>
    </row>
    <row r="3202" spans="26:27" x14ac:dyDescent="0.2">
      <c r="Z3202" s="93"/>
      <c r="AA3202" s="93"/>
    </row>
    <row r="3203" spans="26:27" x14ac:dyDescent="0.2">
      <c r="Z3203" s="93"/>
      <c r="AA3203" s="93"/>
    </row>
    <row r="3204" spans="26:27" x14ac:dyDescent="0.2">
      <c r="Z3204" s="93"/>
      <c r="AA3204" s="93"/>
    </row>
    <row r="3205" spans="26:27" x14ac:dyDescent="0.2">
      <c r="Z3205" s="93"/>
      <c r="AA3205" s="93"/>
    </row>
    <row r="3206" spans="26:27" x14ac:dyDescent="0.2">
      <c r="Z3206" s="93"/>
      <c r="AA3206" s="93"/>
    </row>
    <row r="3207" spans="26:27" x14ac:dyDescent="0.2">
      <c r="Z3207" s="93"/>
      <c r="AA3207" s="93"/>
    </row>
    <row r="3208" spans="26:27" x14ac:dyDescent="0.2">
      <c r="Z3208" s="93"/>
      <c r="AA3208" s="93"/>
    </row>
    <row r="3209" spans="26:27" x14ac:dyDescent="0.2">
      <c r="Z3209" s="93"/>
      <c r="AA3209" s="93"/>
    </row>
    <row r="3210" spans="26:27" x14ac:dyDescent="0.2">
      <c r="Z3210" s="93"/>
      <c r="AA3210" s="93"/>
    </row>
    <row r="3211" spans="26:27" x14ac:dyDescent="0.2">
      <c r="Z3211" s="93"/>
      <c r="AA3211" s="93"/>
    </row>
    <row r="3212" spans="26:27" x14ac:dyDescent="0.2">
      <c r="Z3212" s="93"/>
      <c r="AA3212" s="93"/>
    </row>
    <row r="3213" spans="26:27" x14ac:dyDescent="0.2">
      <c r="Z3213" s="93"/>
      <c r="AA3213" s="93"/>
    </row>
    <row r="3214" spans="26:27" x14ac:dyDescent="0.2">
      <c r="Z3214" s="93"/>
      <c r="AA3214" s="93"/>
    </row>
    <row r="3215" spans="26:27" x14ac:dyDescent="0.2">
      <c r="Z3215" s="93"/>
      <c r="AA3215" s="93"/>
    </row>
    <row r="3216" spans="26:27" x14ac:dyDescent="0.2">
      <c r="Z3216" s="93"/>
      <c r="AA3216" s="93"/>
    </row>
    <row r="3217" spans="26:27" x14ac:dyDescent="0.2">
      <c r="Z3217" s="93"/>
      <c r="AA3217" s="93"/>
    </row>
    <row r="3218" spans="26:27" x14ac:dyDescent="0.2">
      <c r="Z3218" s="93"/>
      <c r="AA3218" s="93"/>
    </row>
    <row r="3219" spans="26:27" x14ac:dyDescent="0.2">
      <c r="Z3219" s="93"/>
      <c r="AA3219" s="93"/>
    </row>
    <row r="3220" spans="26:27" x14ac:dyDescent="0.2">
      <c r="Z3220" s="93"/>
      <c r="AA3220" s="93"/>
    </row>
    <row r="3221" spans="26:27" x14ac:dyDescent="0.2">
      <c r="Z3221" s="93"/>
      <c r="AA3221" s="93"/>
    </row>
    <row r="3222" spans="26:27" x14ac:dyDescent="0.2">
      <c r="Z3222" s="93"/>
      <c r="AA3222" s="93"/>
    </row>
    <row r="3223" spans="26:27" x14ac:dyDescent="0.2">
      <c r="Z3223" s="93"/>
      <c r="AA3223" s="93"/>
    </row>
    <row r="3224" spans="26:27" x14ac:dyDescent="0.2">
      <c r="Z3224" s="93"/>
      <c r="AA3224" s="93"/>
    </row>
    <row r="3225" spans="26:27" x14ac:dyDescent="0.2">
      <c r="Z3225" s="93"/>
      <c r="AA3225" s="93"/>
    </row>
    <row r="3226" spans="26:27" x14ac:dyDescent="0.2">
      <c r="Z3226" s="93"/>
      <c r="AA3226" s="93"/>
    </row>
    <row r="3227" spans="26:27" x14ac:dyDescent="0.2">
      <c r="Z3227" s="93"/>
      <c r="AA3227" s="93"/>
    </row>
    <row r="3228" spans="26:27" x14ac:dyDescent="0.2">
      <c r="Z3228" s="93"/>
      <c r="AA3228" s="93"/>
    </row>
    <row r="3229" spans="26:27" x14ac:dyDescent="0.2">
      <c r="Z3229" s="93"/>
      <c r="AA3229" s="93"/>
    </row>
    <row r="3230" spans="26:27" x14ac:dyDescent="0.2">
      <c r="Z3230" s="93"/>
      <c r="AA3230" s="93"/>
    </row>
    <row r="3231" spans="26:27" x14ac:dyDescent="0.2">
      <c r="Z3231" s="93"/>
      <c r="AA3231" s="93"/>
    </row>
    <row r="3232" spans="26:27" x14ac:dyDescent="0.2">
      <c r="Z3232" s="93"/>
      <c r="AA3232" s="93"/>
    </row>
    <row r="3233" spans="26:27" x14ac:dyDescent="0.2">
      <c r="Z3233" s="93"/>
      <c r="AA3233" s="93"/>
    </row>
    <row r="3234" spans="26:27" x14ac:dyDescent="0.2">
      <c r="Z3234" s="93"/>
      <c r="AA3234" s="93"/>
    </row>
    <row r="3235" spans="26:27" x14ac:dyDescent="0.2">
      <c r="Z3235" s="93"/>
      <c r="AA3235" s="93"/>
    </row>
    <row r="3236" spans="26:27" x14ac:dyDescent="0.2">
      <c r="Z3236" s="93"/>
      <c r="AA3236" s="93"/>
    </row>
    <row r="3237" spans="26:27" x14ac:dyDescent="0.2">
      <c r="Z3237" s="93"/>
      <c r="AA3237" s="93"/>
    </row>
    <row r="3238" spans="26:27" x14ac:dyDescent="0.2">
      <c r="Z3238" s="93"/>
      <c r="AA3238" s="93"/>
    </row>
    <row r="3239" spans="26:27" x14ac:dyDescent="0.2">
      <c r="Z3239" s="93"/>
      <c r="AA3239" s="93"/>
    </row>
    <row r="3240" spans="26:27" x14ac:dyDescent="0.2">
      <c r="Z3240" s="93"/>
      <c r="AA3240" s="93"/>
    </row>
    <row r="3241" spans="26:27" x14ac:dyDescent="0.2">
      <c r="Z3241" s="93"/>
      <c r="AA3241" s="93"/>
    </row>
    <row r="3242" spans="26:27" x14ac:dyDescent="0.2">
      <c r="Z3242" s="93"/>
      <c r="AA3242" s="93"/>
    </row>
    <row r="3243" spans="26:27" x14ac:dyDescent="0.2">
      <c r="Z3243" s="93"/>
      <c r="AA3243" s="93"/>
    </row>
    <row r="3244" spans="26:27" x14ac:dyDescent="0.2">
      <c r="Z3244" s="93"/>
      <c r="AA3244" s="93"/>
    </row>
    <row r="3245" spans="26:27" x14ac:dyDescent="0.2">
      <c r="Z3245" s="93"/>
      <c r="AA3245" s="93"/>
    </row>
    <row r="3246" spans="26:27" x14ac:dyDescent="0.2">
      <c r="Z3246" s="93"/>
      <c r="AA3246" s="93"/>
    </row>
    <row r="3247" spans="26:27" x14ac:dyDescent="0.2">
      <c r="Z3247" s="93"/>
      <c r="AA3247" s="93"/>
    </row>
    <row r="3248" spans="26:27" x14ac:dyDescent="0.2">
      <c r="Z3248" s="93"/>
      <c r="AA3248" s="93"/>
    </row>
    <row r="3249" spans="26:27" x14ac:dyDescent="0.2">
      <c r="Z3249" s="93"/>
      <c r="AA3249" s="93"/>
    </row>
    <row r="3250" spans="26:27" x14ac:dyDescent="0.2">
      <c r="Z3250" s="93"/>
      <c r="AA3250" s="93"/>
    </row>
    <row r="3251" spans="26:27" x14ac:dyDescent="0.2">
      <c r="Z3251" s="93"/>
      <c r="AA3251" s="93"/>
    </row>
    <row r="3252" spans="26:27" x14ac:dyDescent="0.2">
      <c r="Z3252" s="93"/>
      <c r="AA3252" s="93"/>
    </row>
    <row r="3253" spans="26:27" x14ac:dyDescent="0.2">
      <c r="Z3253" s="93"/>
      <c r="AA3253" s="93"/>
    </row>
    <row r="3254" spans="26:27" x14ac:dyDescent="0.2">
      <c r="Z3254" s="93"/>
      <c r="AA3254" s="93"/>
    </row>
    <row r="3255" spans="26:27" x14ac:dyDescent="0.2">
      <c r="Z3255" s="93"/>
      <c r="AA3255" s="93"/>
    </row>
    <row r="3256" spans="26:27" x14ac:dyDescent="0.2">
      <c r="Z3256" s="93"/>
      <c r="AA3256" s="93"/>
    </row>
    <row r="3257" spans="26:27" x14ac:dyDescent="0.2">
      <c r="Z3257" s="93"/>
      <c r="AA3257" s="93"/>
    </row>
    <row r="3258" spans="26:27" x14ac:dyDescent="0.2">
      <c r="Z3258" s="93"/>
      <c r="AA3258" s="93"/>
    </row>
    <row r="3259" spans="26:27" x14ac:dyDescent="0.2">
      <c r="Z3259" s="93"/>
      <c r="AA3259" s="93"/>
    </row>
    <row r="3260" spans="26:27" x14ac:dyDescent="0.2">
      <c r="Z3260" s="93"/>
      <c r="AA3260" s="93"/>
    </row>
    <row r="3261" spans="26:27" x14ac:dyDescent="0.2">
      <c r="Z3261" s="93"/>
      <c r="AA3261" s="93"/>
    </row>
    <row r="3262" spans="26:27" x14ac:dyDescent="0.2">
      <c r="Z3262" s="93"/>
      <c r="AA3262" s="93"/>
    </row>
    <row r="3263" spans="26:27" x14ac:dyDescent="0.2">
      <c r="Z3263" s="93"/>
      <c r="AA3263" s="93"/>
    </row>
    <row r="3264" spans="26:27" x14ac:dyDescent="0.2">
      <c r="Z3264" s="93"/>
      <c r="AA3264" s="93"/>
    </row>
    <row r="3265" spans="26:27" x14ac:dyDescent="0.2">
      <c r="Z3265" s="93"/>
      <c r="AA3265" s="93"/>
    </row>
    <row r="3266" spans="26:27" x14ac:dyDescent="0.2">
      <c r="Z3266" s="93"/>
      <c r="AA3266" s="93"/>
    </row>
    <row r="3267" spans="26:27" x14ac:dyDescent="0.2">
      <c r="Z3267" s="93"/>
      <c r="AA3267" s="93"/>
    </row>
    <row r="3268" spans="26:27" x14ac:dyDescent="0.2">
      <c r="Z3268" s="93"/>
      <c r="AA3268" s="93"/>
    </row>
    <row r="3269" spans="26:27" x14ac:dyDescent="0.2">
      <c r="Z3269" s="93"/>
      <c r="AA3269" s="93"/>
    </row>
    <row r="3270" spans="26:27" x14ac:dyDescent="0.2">
      <c r="Z3270" s="93"/>
      <c r="AA3270" s="93"/>
    </row>
    <row r="3271" spans="26:27" x14ac:dyDescent="0.2">
      <c r="Z3271" s="93"/>
      <c r="AA3271" s="93"/>
    </row>
    <row r="3272" spans="26:27" x14ac:dyDescent="0.2">
      <c r="Z3272" s="93"/>
      <c r="AA3272" s="93"/>
    </row>
    <row r="3273" spans="26:27" x14ac:dyDescent="0.2">
      <c r="Z3273" s="93"/>
      <c r="AA3273" s="93"/>
    </row>
    <row r="3274" spans="26:27" x14ac:dyDescent="0.2">
      <c r="Z3274" s="93"/>
      <c r="AA3274" s="93"/>
    </row>
    <row r="3275" spans="26:27" x14ac:dyDescent="0.2">
      <c r="Z3275" s="93"/>
      <c r="AA3275" s="93"/>
    </row>
    <row r="3276" spans="26:27" x14ac:dyDescent="0.2">
      <c r="Z3276" s="93"/>
      <c r="AA3276" s="93"/>
    </row>
    <row r="3277" spans="26:27" x14ac:dyDescent="0.2">
      <c r="Z3277" s="93"/>
      <c r="AA3277" s="93"/>
    </row>
    <row r="3278" spans="26:27" x14ac:dyDescent="0.2">
      <c r="Z3278" s="93"/>
      <c r="AA3278" s="93"/>
    </row>
    <row r="3279" spans="26:27" x14ac:dyDescent="0.2">
      <c r="Z3279" s="93"/>
      <c r="AA3279" s="93"/>
    </row>
    <row r="3280" spans="26:27" x14ac:dyDescent="0.2">
      <c r="Z3280" s="93"/>
      <c r="AA3280" s="93"/>
    </row>
    <row r="3281" spans="26:27" x14ac:dyDescent="0.2">
      <c r="Z3281" s="93"/>
      <c r="AA3281" s="93"/>
    </row>
    <row r="3282" spans="26:27" x14ac:dyDescent="0.2">
      <c r="Z3282" s="93"/>
      <c r="AA3282" s="93"/>
    </row>
    <row r="3283" spans="26:27" x14ac:dyDescent="0.2">
      <c r="Z3283" s="93"/>
      <c r="AA3283" s="93"/>
    </row>
    <row r="3284" spans="26:27" x14ac:dyDescent="0.2">
      <c r="Z3284" s="93"/>
      <c r="AA3284" s="93"/>
    </row>
    <row r="3285" spans="26:27" x14ac:dyDescent="0.2">
      <c r="Z3285" s="93"/>
      <c r="AA3285" s="93"/>
    </row>
    <row r="3286" spans="26:27" x14ac:dyDescent="0.2">
      <c r="Z3286" s="93"/>
      <c r="AA3286" s="93"/>
    </row>
    <row r="3287" spans="26:27" x14ac:dyDescent="0.2">
      <c r="Z3287" s="93"/>
      <c r="AA3287" s="93"/>
    </row>
    <row r="3288" spans="26:27" x14ac:dyDescent="0.2">
      <c r="Z3288" s="93"/>
      <c r="AA3288" s="93"/>
    </row>
    <row r="3289" spans="26:27" x14ac:dyDescent="0.2">
      <c r="Z3289" s="93"/>
      <c r="AA3289" s="93"/>
    </row>
    <row r="3290" spans="26:27" x14ac:dyDescent="0.2">
      <c r="Z3290" s="93"/>
      <c r="AA3290" s="93"/>
    </row>
    <row r="3291" spans="26:27" x14ac:dyDescent="0.2">
      <c r="Z3291" s="93"/>
      <c r="AA3291" s="93"/>
    </row>
    <row r="3292" spans="26:27" x14ac:dyDescent="0.2">
      <c r="Z3292" s="93"/>
      <c r="AA3292" s="93"/>
    </row>
    <row r="3293" spans="26:27" x14ac:dyDescent="0.2">
      <c r="Z3293" s="93"/>
      <c r="AA3293" s="93"/>
    </row>
    <row r="3294" spans="26:27" x14ac:dyDescent="0.2">
      <c r="Z3294" s="93"/>
      <c r="AA3294" s="93"/>
    </row>
    <row r="3295" spans="26:27" x14ac:dyDescent="0.2">
      <c r="Z3295" s="93"/>
      <c r="AA3295" s="93"/>
    </row>
    <row r="3296" spans="26:27" x14ac:dyDescent="0.2">
      <c r="Z3296" s="93"/>
      <c r="AA3296" s="93"/>
    </row>
    <row r="3297" spans="26:27" x14ac:dyDescent="0.2">
      <c r="Z3297" s="93"/>
      <c r="AA3297" s="93"/>
    </row>
    <row r="3298" spans="26:27" x14ac:dyDescent="0.2">
      <c r="Z3298" s="93"/>
      <c r="AA3298" s="93"/>
    </row>
    <row r="3299" spans="26:27" x14ac:dyDescent="0.2">
      <c r="Z3299" s="93"/>
      <c r="AA3299" s="93"/>
    </row>
    <row r="3300" spans="26:27" x14ac:dyDescent="0.2">
      <c r="Z3300" s="93"/>
      <c r="AA3300" s="93"/>
    </row>
    <row r="3301" spans="26:27" x14ac:dyDescent="0.2">
      <c r="Z3301" s="93"/>
      <c r="AA3301" s="93"/>
    </row>
    <row r="3302" spans="26:27" x14ac:dyDescent="0.2">
      <c r="Z3302" s="93"/>
      <c r="AA3302" s="93"/>
    </row>
    <row r="3303" spans="26:27" x14ac:dyDescent="0.2">
      <c r="Z3303" s="93"/>
      <c r="AA3303" s="93"/>
    </row>
    <row r="3304" spans="26:27" x14ac:dyDescent="0.2">
      <c r="Z3304" s="93"/>
      <c r="AA3304" s="93"/>
    </row>
    <row r="3305" spans="26:27" x14ac:dyDescent="0.2">
      <c r="Z3305" s="93"/>
      <c r="AA3305" s="93"/>
    </row>
    <row r="3306" spans="26:27" x14ac:dyDescent="0.2">
      <c r="Z3306" s="93"/>
      <c r="AA3306" s="93"/>
    </row>
    <row r="3307" spans="26:27" x14ac:dyDescent="0.2">
      <c r="Z3307" s="93"/>
      <c r="AA3307" s="93"/>
    </row>
    <row r="3308" spans="26:27" x14ac:dyDescent="0.2">
      <c r="Z3308" s="93"/>
      <c r="AA3308" s="93"/>
    </row>
    <row r="3309" spans="26:27" x14ac:dyDescent="0.2">
      <c r="Z3309" s="93"/>
      <c r="AA3309" s="93"/>
    </row>
    <row r="3310" spans="26:27" x14ac:dyDescent="0.2">
      <c r="Z3310" s="93"/>
      <c r="AA3310" s="93"/>
    </row>
    <row r="3311" spans="26:27" x14ac:dyDescent="0.2">
      <c r="Z3311" s="93"/>
      <c r="AA3311" s="93"/>
    </row>
    <row r="3312" spans="26:27" x14ac:dyDescent="0.2">
      <c r="Z3312" s="93"/>
      <c r="AA3312" s="93"/>
    </row>
    <row r="3313" spans="26:27" x14ac:dyDescent="0.2">
      <c r="Z3313" s="93"/>
      <c r="AA3313" s="93"/>
    </row>
    <row r="3314" spans="26:27" x14ac:dyDescent="0.2">
      <c r="Z3314" s="93"/>
      <c r="AA3314" s="93"/>
    </row>
    <row r="3315" spans="26:27" x14ac:dyDescent="0.2">
      <c r="Z3315" s="93"/>
      <c r="AA3315" s="93"/>
    </row>
    <row r="3316" spans="26:27" x14ac:dyDescent="0.2">
      <c r="Z3316" s="93"/>
      <c r="AA3316" s="93"/>
    </row>
    <row r="3317" spans="26:27" x14ac:dyDescent="0.2">
      <c r="Z3317" s="93"/>
      <c r="AA3317" s="93"/>
    </row>
    <row r="3318" spans="26:27" x14ac:dyDescent="0.2">
      <c r="Z3318" s="93"/>
      <c r="AA3318" s="93"/>
    </row>
    <row r="3319" spans="26:27" x14ac:dyDescent="0.2">
      <c r="Z3319" s="93"/>
      <c r="AA3319" s="93"/>
    </row>
    <row r="3320" spans="26:27" x14ac:dyDescent="0.2">
      <c r="Z3320" s="93"/>
      <c r="AA3320" s="93"/>
    </row>
    <row r="3321" spans="26:27" x14ac:dyDescent="0.2">
      <c r="Z3321" s="93"/>
      <c r="AA3321" s="93"/>
    </row>
    <row r="3322" spans="26:27" x14ac:dyDescent="0.2">
      <c r="Z3322" s="93"/>
      <c r="AA3322" s="93"/>
    </row>
    <row r="3323" spans="26:27" x14ac:dyDescent="0.2">
      <c r="Z3323" s="93"/>
      <c r="AA3323" s="93"/>
    </row>
    <row r="3324" spans="26:27" x14ac:dyDescent="0.2">
      <c r="Z3324" s="93"/>
      <c r="AA3324" s="93"/>
    </row>
    <row r="3325" spans="26:27" x14ac:dyDescent="0.2">
      <c r="Z3325" s="93"/>
      <c r="AA3325" s="93"/>
    </row>
    <row r="3326" spans="26:27" x14ac:dyDescent="0.2">
      <c r="Z3326" s="93"/>
      <c r="AA3326" s="93"/>
    </row>
    <row r="3327" spans="26:27" x14ac:dyDescent="0.2">
      <c r="Z3327" s="93"/>
      <c r="AA3327" s="93"/>
    </row>
    <row r="3328" spans="26:27" x14ac:dyDescent="0.2">
      <c r="Z3328" s="93"/>
      <c r="AA3328" s="93"/>
    </row>
    <row r="3329" spans="26:27" x14ac:dyDescent="0.2">
      <c r="Z3329" s="93"/>
      <c r="AA3329" s="93"/>
    </row>
    <row r="3330" spans="26:27" x14ac:dyDescent="0.2">
      <c r="Z3330" s="93"/>
      <c r="AA3330" s="93"/>
    </row>
    <row r="3331" spans="26:27" x14ac:dyDescent="0.2">
      <c r="Z3331" s="93"/>
      <c r="AA3331" s="93"/>
    </row>
    <row r="3332" spans="26:27" x14ac:dyDescent="0.2">
      <c r="Z3332" s="93"/>
      <c r="AA3332" s="93"/>
    </row>
    <row r="3333" spans="26:27" x14ac:dyDescent="0.2">
      <c r="Z3333" s="93"/>
      <c r="AA3333" s="93"/>
    </row>
    <row r="3334" spans="26:27" x14ac:dyDescent="0.2">
      <c r="Z3334" s="93"/>
      <c r="AA3334" s="93"/>
    </row>
    <row r="3335" spans="26:27" x14ac:dyDescent="0.2">
      <c r="Z3335" s="93"/>
      <c r="AA3335" s="93"/>
    </row>
    <row r="3336" spans="26:27" x14ac:dyDescent="0.2">
      <c r="Z3336" s="93"/>
      <c r="AA3336" s="93"/>
    </row>
    <row r="3337" spans="26:27" x14ac:dyDescent="0.2">
      <c r="Z3337" s="93"/>
      <c r="AA3337" s="93"/>
    </row>
    <row r="3338" spans="26:27" x14ac:dyDescent="0.2">
      <c r="Z3338" s="93"/>
      <c r="AA3338" s="93"/>
    </row>
    <row r="3339" spans="26:27" x14ac:dyDescent="0.2">
      <c r="Z3339" s="93"/>
      <c r="AA3339" s="93"/>
    </row>
    <row r="3340" spans="26:27" x14ac:dyDescent="0.2">
      <c r="Z3340" s="93"/>
      <c r="AA3340" s="93"/>
    </row>
    <row r="3341" spans="26:27" x14ac:dyDescent="0.2">
      <c r="Z3341" s="93"/>
      <c r="AA3341" s="93"/>
    </row>
    <row r="3342" spans="26:27" x14ac:dyDescent="0.2">
      <c r="Z3342" s="93"/>
      <c r="AA3342" s="93"/>
    </row>
    <row r="3343" spans="26:27" x14ac:dyDescent="0.2">
      <c r="Z3343" s="93"/>
      <c r="AA3343" s="93"/>
    </row>
    <row r="3344" spans="26:27" x14ac:dyDescent="0.2">
      <c r="Z3344" s="93"/>
      <c r="AA3344" s="93"/>
    </row>
    <row r="3345" spans="26:27" x14ac:dyDescent="0.2">
      <c r="Z3345" s="93"/>
      <c r="AA3345" s="93"/>
    </row>
    <row r="3346" spans="26:27" x14ac:dyDescent="0.2">
      <c r="Z3346" s="93"/>
      <c r="AA3346" s="93"/>
    </row>
    <row r="3347" spans="26:27" x14ac:dyDescent="0.2">
      <c r="Z3347" s="93"/>
      <c r="AA3347" s="93"/>
    </row>
    <row r="3348" spans="26:27" x14ac:dyDescent="0.2">
      <c r="Z3348" s="93"/>
      <c r="AA3348" s="93"/>
    </row>
    <row r="3349" spans="26:27" x14ac:dyDescent="0.2">
      <c r="Z3349" s="93"/>
      <c r="AA3349" s="93"/>
    </row>
    <row r="3350" spans="26:27" x14ac:dyDescent="0.2">
      <c r="Z3350" s="93"/>
      <c r="AA3350" s="93"/>
    </row>
    <row r="3351" spans="26:27" x14ac:dyDescent="0.2">
      <c r="Z3351" s="93"/>
      <c r="AA3351" s="93"/>
    </row>
    <row r="3352" spans="26:27" x14ac:dyDescent="0.2">
      <c r="Z3352" s="93"/>
      <c r="AA3352" s="93"/>
    </row>
    <row r="3353" spans="26:27" x14ac:dyDescent="0.2">
      <c r="Z3353" s="93"/>
      <c r="AA3353" s="93"/>
    </row>
    <row r="3354" spans="26:27" x14ac:dyDescent="0.2">
      <c r="Z3354" s="93"/>
      <c r="AA3354" s="93"/>
    </row>
    <row r="3355" spans="26:27" x14ac:dyDescent="0.2">
      <c r="Z3355" s="93"/>
      <c r="AA3355" s="93"/>
    </row>
    <row r="3356" spans="26:27" x14ac:dyDescent="0.2">
      <c r="Z3356" s="93"/>
      <c r="AA3356" s="93"/>
    </row>
    <row r="3357" spans="26:27" x14ac:dyDescent="0.2">
      <c r="Z3357" s="93"/>
      <c r="AA3357" s="93"/>
    </row>
    <row r="3358" spans="26:27" x14ac:dyDescent="0.2">
      <c r="Z3358" s="93"/>
      <c r="AA3358" s="93"/>
    </row>
    <row r="3359" spans="26:27" x14ac:dyDescent="0.2">
      <c r="Z3359" s="93"/>
      <c r="AA3359" s="93"/>
    </row>
    <row r="3360" spans="26:27" x14ac:dyDescent="0.2">
      <c r="Z3360" s="93"/>
      <c r="AA3360" s="93"/>
    </row>
    <row r="3361" spans="26:27" x14ac:dyDescent="0.2">
      <c r="Z3361" s="93"/>
      <c r="AA3361" s="93"/>
    </row>
    <row r="3362" spans="26:27" x14ac:dyDescent="0.2">
      <c r="Z3362" s="93"/>
      <c r="AA3362" s="93"/>
    </row>
    <row r="3363" spans="26:27" x14ac:dyDescent="0.2">
      <c r="Z3363" s="93"/>
      <c r="AA3363" s="93"/>
    </row>
    <row r="3364" spans="26:27" x14ac:dyDescent="0.2">
      <c r="Z3364" s="93"/>
      <c r="AA3364" s="93"/>
    </row>
    <row r="3365" spans="26:27" x14ac:dyDescent="0.2">
      <c r="Z3365" s="93"/>
      <c r="AA3365" s="93"/>
    </row>
    <row r="3366" spans="26:27" x14ac:dyDescent="0.2">
      <c r="Z3366" s="93"/>
      <c r="AA3366" s="93"/>
    </row>
    <row r="3367" spans="26:27" x14ac:dyDescent="0.2">
      <c r="Z3367" s="93"/>
      <c r="AA3367" s="93"/>
    </row>
    <row r="3368" spans="26:27" x14ac:dyDescent="0.2">
      <c r="Z3368" s="93"/>
      <c r="AA3368" s="93"/>
    </row>
    <row r="3369" spans="26:27" x14ac:dyDescent="0.2">
      <c r="Z3369" s="93"/>
      <c r="AA3369" s="93"/>
    </row>
    <row r="3370" spans="26:27" x14ac:dyDescent="0.2">
      <c r="Z3370" s="93"/>
      <c r="AA3370" s="93"/>
    </row>
    <row r="3371" spans="26:27" x14ac:dyDescent="0.2">
      <c r="Z3371" s="93"/>
      <c r="AA3371" s="93"/>
    </row>
    <row r="3372" spans="26:27" x14ac:dyDescent="0.2">
      <c r="Z3372" s="93"/>
      <c r="AA3372" s="93"/>
    </row>
    <row r="3373" spans="26:27" x14ac:dyDescent="0.2">
      <c r="Z3373" s="93"/>
      <c r="AA3373" s="93"/>
    </row>
    <row r="3374" spans="26:27" x14ac:dyDescent="0.2">
      <c r="Z3374" s="93"/>
      <c r="AA3374" s="93"/>
    </row>
    <row r="3375" spans="26:27" x14ac:dyDescent="0.2">
      <c r="Z3375" s="93"/>
      <c r="AA3375" s="93"/>
    </row>
    <row r="3376" spans="26:27" x14ac:dyDescent="0.2">
      <c r="Z3376" s="93"/>
      <c r="AA3376" s="93"/>
    </row>
    <row r="3377" spans="26:27" x14ac:dyDescent="0.2">
      <c r="Z3377" s="93"/>
      <c r="AA3377" s="93"/>
    </row>
    <row r="3378" spans="26:27" x14ac:dyDescent="0.2">
      <c r="Z3378" s="93"/>
      <c r="AA3378" s="93"/>
    </row>
    <row r="3379" spans="26:27" x14ac:dyDescent="0.2">
      <c r="Z3379" s="93"/>
      <c r="AA3379" s="93"/>
    </row>
    <row r="3380" spans="26:27" x14ac:dyDescent="0.2">
      <c r="Z3380" s="93"/>
      <c r="AA3380" s="93"/>
    </row>
    <row r="3381" spans="26:27" x14ac:dyDescent="0.2">
      <c r="Z3381" s="93"/>
      <c r="AA3381" s="93"/>
    </row>
    <row r="3382" spans="26:27" x14ac:dyDescent="0.2">
      <c r="Z3382" s="93"/>
      <c r="AA3382" s="93"/>
    </row>
    <row r="3383" spans="26:27" x14ac:dyDescent="0.2">
      <c r="Z3383" s="93"/>
      <c r="AA3383" s="93"/>
    </row>
    <row r="3384" spans="26:27" x14ac:dyDescent="0.2">
      <c r="Z3384" s="93"/>
      <c r="AA3384" s="93"/>
    </row>
    <row r="3385" spans="26:27" x14ac:dyDescent="0.2">
      <c r="Z3385" s="93"/>
      <c r="AA3385" s="93"/>
    </row>
    <row r="3386" spans="26:27" x14ac:dyDescent="0.2">
      <c r="Z3386" s="93"/>
      <c r="AA3386" s="93"/>
    </row>
    <row r="3387" spans="26:27" x14ac:dyDescent="0.2">
      <c r="Z3387" s="93"/>
      <c r="AA3387" s="93"/>
    </row>
    <row r="3388" spans="26:27" x14ac:dyDescent="0.2">
      <c r="Z3388" s="93"/>
      <c r="AA3388" s="93"/>
    </row>
    <row r="3389" spans="26:27" x14ac:dyDescent="0.2">
      <c r="Z3389" s="93"/>
      <c r="AA3389" s="93"/>
    </row>
    <row r="3390" spans="26:27" x14ac:dyDescent="0.2">
      <c r="Z3390" s="93"/>
      <c r="AA3390" s="93"/>
    </row>
    <row r="3391" spans="26:27" x14ac:dyDescent="0.2">
      <c r="Z3391" s="93"/>
      <c r="AA3391" s="93"/>
    </row>
    <row r="3392" spans="26:27" x14ac:dyDescent="0.2">
      <c r="Z3392" s="93"/>
      <c r="AA3392" s="93"/>
    </row>
    <row r="3393" spans="26:27" x14ac:dyDescent="0.2">
      <c r="Z3393" s="93"/>
      <c r="AA3393" s="93"/>
    </row>
    <row r="3394" spans="26:27" x14ac:dyDescent="0.2">
      <c r="Z3394" s="93"/>
      <c r="AA3394" s="93"/>
    </row>
    <row r="3395" spans="26:27" x14ac:dyDescent="0.2">
      <c r="Z3395" s="93"/>
      <c r="AA3395" s="93"/>
    </row>
    <row r="3396" spans="26:27" x14ac:dyDescent="0.2">
      <c r="Z3396" s="93"/>
      <c r="AA3396" s="93"/>
    </row>
    <row r="3397" spans="26:27" x14ac:dyDescent="0.2">
      <c r="Z3397" s="93"/>
      <c r="AA3397" s="93"/>
    </row>
    <row r="3398" spans="26:27" x14ac:dyDescent="0.2">
      <c r="Z3398" s="93"/>
      <c r="AA3398" s="93"/>
    </row>
    <row r="3399" spans="26:27" x14ac:dyDescent="0.2">
      <c r="Z3399" s="93"/>
      <c r="AA3399" s="93"/>
    </row>
    <row r="3400" spans="26:27" x14ac:dyDescent="0.2">
      <c r="Z3400" s="93"/>
      <c r="AA3400" s="93"/>
    </row>
    <row r="3401" spans="26:27" x14ac:dyDescent="0.2">
      <c r="Z3401" s="93"/>
      <c r="AA3401" s="93"/>
    </row>
    <row r="3402" spans="26:27" x14ac:dyDescent="0.2">
      <c r="Z3402" s="93"/>
      <c r="AA3402" s="93"/>
    </row>
    <row r="3403" spans="26:27" x14ac:dyDescent="0.2">
      <c r="Z3403" s="93"/>
      <c r="AA3403" s="93"/>
    </row>
    <row r="3404" spans="26:27" x14ac:dyDescent="0.2">
      <c r="Z3404" s="93"/>
      <c r="AA3404" s="93"/>
    </row>
    <row r="3405" spans="26:27" x14ac:dyDescent="0.2">
      <c r="Z3405" s="93"/>
      <c r="AA3405" s="93"/>
    </row>
    <row r="3406" spans="26:27" x14ac:dyDescent="0.2">
      <c r="Z3406" s="93"/>
      <c r="AA3406" s="93"/>
    </row>
    <row r="3407" spans="26:27" x14ac:dyDescent="0.2">
      <c r="Z3407" s="93"/>
      <c r="AA3407" s="93"/>
    </row>
    <row r="3408" spans="26:27" x14ac:dyDescent="0.2">
      <c r="Z3408" s="93"/>
      <c r="AA3408" s="93"/>
    </row>
    <row r="3409" spans="26:27" x14ac:dyDescent="0.2">
      <c r="Z3409" s="93"/>
      <c r="AA3409" s="93"/>
    </row>
    <row r="3410" spans="26:27" x14ac:dyDescent="0.2">
      <c r="Z3410" s="93"/>
      <c r="AA3410" s="93"/>
    </row>
    <row r="3411" spans="26:27" x14ac:dyDescent="0.2">
      <c r="Z3411" s="93"/>
      <c r="AA3411" s="93"/>
    </row>
    <row r="3412" spans="26:27" x14ac:dyDescent="0.2">
      <c r="Z3412" s="93"/>
      <c r="AA3412" s="93"/>
    </row>
    <row r="3413" spans="26:27" x14ac:dyDescent="0.2">
      <c r="Z3413" s="93"/>
      <c r="AA3413" s="93"/>
    </row>
    <row r="3414" spans="26:27" x14ac:dyDescent="0.2">
      <c r="Z3414" s="93"/>
      <c r="AA3414" s="93"/>
    </row>
    <row r="3415" spans="26:27" x14ac:dyDescent="0.2">
      <c r="Z3415" s="93"/>
      <c r="AA3415" s="93"/>
    </row>
    <row r="3416" spans="26:27" x14ac:dyDescent="0.2">
      <c r="Z3416" s="93"/>
      <c r="AA3416" s="93"/>
    </row>
    <row r="3417" spans="26:27" x14ac:dyDescent="0.2">
      <c r="Z3417" s="93"/>
      <c r="AA3417" s="93"/>
    </row>
    <row r="3418" spans="26:27" x14ac:dyDescent="0.2">
      <c r="Z3418" s="93"/>
      <c r="AA3418" s="93"/>
    </row>
    <row r="3419" spans="26:27" x14ac:dyDescent="0.2">
      <c r="Z3419" s="93"/>
      <c r="AA3419" s="93"/>
    </row>
    <row r="3420" spans="26:27" x14ac:dyDescent="0.2">
      <c r="Z3420" s="93"/>
      <c r="AA3420" s="93"/>
    </row>
    <row r="3421" spans="26:27" x14ac:dyDescent="0.2">
      <c r="Z3421" s="93"/>
      <c r="AA3421" s="93"/>
    </row>
    <row r="3422" spans="26:27" x14ac:dyDescent="0.2">
      <c r="Z3422" s="93"/>
      <c r="AA3422" s="93"/>
    </row>
    <row r="3423" spans="26:27" x14ac:dyDescent="0.2">
      <c r="Z3423" s="93"/>
      <c r="AA3423" s="93"/>
    </row>
    <row r="3424" spans="26:27" x14ac:dyDescent="0.2">
      <c r="Z3424" s="93"/>
      <c r="AA3424" s="93"/>
    </row>
    <row r="3425" spans="26:27" x14ac:dyDescent="0.2">
      <c r="Z3425" s="93"/>
      <c r="AA3425" s="93"/>
    </row>
    <row r="3426" spans="26:27" x14ac:dyDescent="0.2">
      <c r="Z3426" s="93"/>
      <c r="AA3426" s="93"/>
    </row>
    <row r="3427" spans="26:27" x14ac:dyDescent="0.2">
      <c r="Z3427" s="93"/>
      <c r="AA3427" s="93"/>
    </row>
    <row r="3428" spans="26:27" x14ac:dyDescent="0.2">
      <c r="Z3428" s="93"/>
      <c r="AA3428" s="93"/>
    </row>
    <row r="3429" spans="26:27" x14ac:dyDescent="0.2">
      <c r="Z3429" s="93"/>
      <c r="AA3429" s="93"/>
    </row>
    <row r="3430" spans="26:27" x14ac:dyDescent="0.2">
      <c r="Z3430" s="93"/>
      <c r="AA3430" s="93"/>
    </row>
    <row r="3431" spans="26:27" x14ac:dyDescent="0.2">
      <c r="Z3431" s="93"/>
      <c r="AA3431" s="93"/>
    </row>
    <row r="3432" spans="26:27" x14ac:dyDescent="0.2">
      <c r="Z3432" s="93"/>
      <c r="AA3432" s="93"/>
    </row>
    <row r="3433" spans="26:27" x14ac:dyDescent="0.2">
      <c r="Z3433" s="93"/>
      <c r="AA3433" s="93"/>
    </row>
    <row r="3434" spans="26:27" x14ac:dyDescent="0.2">
      <c r="Z3434" s="93"/>
      <c r="AA3434" s="93"/>
    </row>
    <row r="3435" spans="26:27" x14ac:dyDescent="0.2">
      <c r="Z3435" s="93"/>
      <c r="AA3435" s="93"/>
    </row>
    <row r="3436" spans="26:27" x14ac:dyDescent="0.2">
      <c r="Z3436" s="93"/>
      <c r="AA3436" s="93"/>
    </row>
    <row r="3437" spans="26:27" x14ac:dyDescent="0.2">
      <c r="Z3437" s="93"/>
      <c r="AA3437" s="93"/>
    </row>
    <row r="3438" spans="26:27" x14ac:dyDescent="0.2">
      <c r="Z3438" s="93"/>
      <c r="AA3438" s="93"/>
    </row>
    <row r="3439" spans="26:27" x14ac:dyDescent="0.2">
      <c r="Z3439" s="93"/>
      <c r="AA3439" s="93"/>
    </row>
    <row r="3440" spans="26:27" x14ac:dyDescent="0.2">
      <c r="Z3440" s="93"/>
      <c r="AA3440" s="93"/>
    </row>
    <row r="3441" spans="26:27" x14ac:dyDescent="0.2">
      <c r="Z3441" s="93"/>
      <c r="AA3441" s="93"/>
    </row>
    <row r="3442" spans="26:27" x14ac:dyDescent="0.2">
      <c r="Z3442" s="93"/>
      <c r="AA3442" s="93"/>
    </row>
    <row r="3443" spans="26:27" x14ac:dyDescent="0.2">
      <c r="Z3443" s="93"/>
      <c r="AA3443" s="93"/>
    </row>
    <row r="3444" spans="26:27" x14ac:dyDescent="0.2">
      <c r="Z3444" s="93"/>
      <c r="AA3444" s="93"/>
    </row>
    <row r="3445" spans="26:27" x14ac:dyDescent="0.2">
      <c r="Z3445" s="93"/>
      <c r="AA3445" s="93"/>
    </row>
    <row r="3446" spans="26:27" x14ac:dyDescent="0.2">
      <c r="Z3446" s="93"/>
      <c r="AA3446" s="93"/>
    </row>
    <row r="3447" spans="26:27" x14ac:dyDescent="0.2">
      <c r="Z3447" s="93"/>
      <c r="AA3447" s="93"/>
    </row>
    <row r="3448" spans="26:27" x14ac:dyDescent="0.2">
      <c r="Z3448" s="93"/>
      <c r="AA3448" s="93"/>
    </row>
    <row r="3449" spans="26:27" x14ac:dyDescent="0.2">
      <c r="Z3449" s="93"/>
      <c r="AA3449" s="93"/>
    </row>
    <row r="3450" spans="26:27" x14ac:dyDescent="0.2">
      <c r="Z3450" s="93"/>
      <c r="AA3450" s="93"/>
    </row>
    <row r="3451" spans="26:27" x14ac:dyDescent="0.2">
      <c r="Z3451" s="93"/>
      <c r="AA3451" s="93"/>
    </row>
    <row r="3452" spans="26:27" x14ac:dyDescent="0.2">
      <c r="Z3452" s="93"/>
      <c r="AA3452" s="93"/>
    </row>
    <row r="3453" spans="26:27" x14ac:dyDescent="0.2">
      <c r="Z3453" s="93"/>
      <c r="AA3453" s="93"/>
    </row>
    <row r="3454" spans="26:27" x14ac:dyDescent="0.2">
      <c r="Z3454" s="93"/>
      <c r="AA3454" s="93"/>
    </row>
    <row r="3455" spans="26:27" x14ac:dyDescent="0.2">
      <c r="Z3455" s="93"/>
      <c r="AA3455" s="93"/>
    </row>
    <row r="3456" spans="26:27" x14ac:dyDescent="0.2">
      <c r="Z3456" s="93"/>
      <c r="AA3456" s="93"/>
    </row>
    <row r="3457" spans="26:27" x14ac:dyDescent="0.2">
      <c r="Z3457" s="93"/>
      <c r="AA3457" s="93"/>
    </row>
    <row r="3458" spans="26:27" x14ac:dyDescent="0.2">
      <c r="Z3458" s="93"/>
      <c r="AA3458" s="93"/>
    </row>
    <row r="3459" spans="26:27" x14ac:dyDescent="0.2">
      <c r="Z3459" s="93"/>
      <c r="AA3459" s="93"/>
    </row>
    <row r="3460" spans="26:27" x14ac:dyDescent="0.2">
      <c r="Z3460" s="93"/>
      <c r="AA3460" s="93"/>
    </row>
    <row r="3461" spans="26:27" x14ac:dyDescent="0.2">
      <c r="Z3461" s="93"/>
      <c r="AA3461" s="93"/>
    </row>
    <row r="3462" spans="26:27" x14ac:dyDescent="0.2">
      <c r="Z3462" s="93"/>
      <c r="AA3462" s="93"/>
    </row>
    <row r="3463" spans="26:27" x14ac:dyDescent="0.2">
      <c r="Z3463" s="93"/>
      <c r="AA3463" s="93"/>
    </row>
    <row r="3464" spans="26:27" x14ac:dyDescent="0.2">
      <c r="Z3464" s="93"/>
      <c r="AA3464" s="93"/>
    </row>
    <row r="3465" spans="26:27" x14ac:dyDescent="0.2">
      <c r="Z3465" s="93"/>
      <c r="AA3465" s="93"/>
    </row>
    <row r="3466" spans="26:27" x14ac:dyDescent="0.2">
      <c r="Z3466" s="93"/>
      <c r="AA3466" s="93"/>
    </row>
    <row r="3467" spans="26:27" x14ac:dyDescent="0.2">
      <c r="Z3467" s="93"/>
      <c r="AA3467" s="93"/>
    </row>
    <row r="3468" spans="26:27" x14ac:dyDescent="0.2">
      <c r="Z3468" s="93"/>
      <c r="AA3468" s="93"/>
    </row>
    <row r="3469" spans="26:27" x14ac:dyDescent="0.2">
      <c r="Z3469" s="93"/>
      <c r="AA3469" s="93"/>
    </row>
    <row r="3470" spans="26:27" x14ac:dyDescent="0.2">
      <c r="Z3470" s="93"/>
      <c r="AA3470" s="93"/>
    </row>
    <row r="3471" spans="26:27" x14ac:dyDescent="0.2">
      <c r="Z3471" s="93"/>
      <c r="AA3471" s="93"/>
    </row>
    <row r="3472" spans="26:27" x14ac:dyDescent="0.2">
      <c r="Z3472" s="93"/>
      <c r="AA3472" s="93"/>
    </row>
    <row r="3473" spans="26:27" x14ac:dyDescent="0.2">
      <c r="Z3473" s="93"/>
      <c r="AA3473" s="93"/>
    </row>
    <row r="3474" spans="26:27" x14ac:dyDescent="0.2">
      <c r="Z3474" s="93"/>
      <c r="AA3474" s="93"/>
    </row>
    <row r="3475" spans="26:27" x14ac:dyDescent="0.2">
      <c r="Z3475" s="93"/>
      <c r="AA3475" s="93"/>
    </row>
    <row r="3476" spans="26:27" x14ac:dyDescent="0.2">
      <c r="Z3476" s="93"/>
      <c r="AA3476" s="93"/>
    </row>
    <row r="3477" spans="26:27" x14ac:dyDescent="0.2">
      <c r="Z3477" s="93"/>
      <c r="AA3477" s="93"/>
    </row>
    <row r="3478" spans="26:27" x14ac:dyDescent="0.2">
      <c r="Z3478" s="93"/>
      <c r="AA3478" s="93"/>
    </row>
    <row r="3479" spans="26:27" x14ac:dyDescent="0.2">
      <c r="Z3479" s="93"/>
      <c r="AA3479" s="93"/>
    </row>
    <row r="3480" spans="26:27" x14ac:dyDescent="0.2">
      <c r="Z3480" s="93"/>
      <c r="AA3480" s="93"/>
    </row>
    <row r="3481" spans="26:27" x14ac:dyDescent="0.2">
      <c r="Z3481" s="93"/>
      <c r="AA3481" s="93"/>
    </row>
    <row r="3482" spans="26:27" x14ac:dyDescent="0.2">
      <c r="Z3482" s="93"/>
      <c r="AA3482" s="93"/>
    </row>
    <row r="3483" spans="26:27" x14ac:dyDescent="0.2">
      <c r="Z3483" s="93"/>
      <c r="AA3483" s="93"/>
    </row>
    <row r="3484" spans="26:27" x14ac:dyDescent="0.2">
      <c r="Z3484" s="93"/>
      <c r="AA3484" s="93"/>
    </row>
    <row r="3485" spans="26:27" x14ac:dyDescent="0.2">
      <c r="Z3485" s="93"/>
      <c r="AA3485" s="93"/>
    </row>
    <row r="3486" spans="26:27" x14ac:dyDescent="0.2">
      <c r="Z3486" s="93"/>
      <c r="AA3486" s="93"/>
    </row>
    <row r="3487" spans="26:27" x14ac:dyDescent="0.2">
      <c r="Z3487" s="93"/>
      <c r="AA3487" s="93"/>
    </row>
    <row r="3488" spans="26:27" x14ac:dyDescent="0.2">
      <c r="Z3488" s="93"/>
      <c r="AA3488" s="93"/>
    </row>
    <row r="3489" spans="26:27" x14ac:dyDescent="0.2">
      <c r="Z3489" s="93"/>
      <c r="AA3489" s="93"/>
    </row>
    <row r="3490" spans="26:27" x14ac:dyDescent="0.2">
      <c r="Z3490" s="93"/>
      <c r="AA3490" s="93"/>
    </row>
    <row r="3491" spans="26:27" x14ac:dyDescent="0.2">
      <c r="Z3491" s="93"/>
      <c r="AA3491" s="93"/>
    </row>
    <row r="3492" spans="26:27" x14ac:dyDescent="0.2">
      <c r="Z3492" s="93"/>
      <c r="AA3492" s="93"/>
    </row>
    <row r="3493" spans="26:27" x14ac:dyDescent="0.2">
      <c r="Z3493" s="93"/>
      <c r="AA3493" s="93"/>
    </row>
    <row r="3494" spans="26:27" x14ac:dyDescent="0.2">
      <c r="Z3494" s="93"/>
      <c r="AA3494" s="93"/>
    </row>
    <row r="3495" spans="26:27" x14ac:dyDescent="0.2">
      <c r="Z3495" s="93"/>
      <c r="AA3495" s="93"/>
    </row>
    <row r="3496" spans="26:27" x14ac:dyDescent="0.2">
      <c r="Z3496" s="93"/>
      <c r="AA3496" s="93"/>
    </row>
    <row r="3497" spans="26:27" x14ac:dyDescent="0.2">
      <c r="Z3497" s="93"/>
      <c r="AA3497" s="93"/>
    </row>
    <row r="3498" spans="26:27" x14ac:dyDescent="0.2">
      <c r="Z3498" s="93"/>
      <c r="AA3498" s="93"/>
    </row>
    <row r="3499" spans="26:27" x14ac:dyDescent="0.2">
      <c r="Z3499" s="93"/>
      <c r="AA3499" s="93"/>
    </row>
    <row r="3500" spans="26:27" x14ac:dyDescent="0.2">
      <c r="Z3500" s="93"/>
      <c r="AA3500" s="93"/>
    </row>
    <row r="3501" spans="26:27" x14ac:dyDescent="0.2">
      <c r="Z3501" s="93"/>
      <c r="AA3501" s="93"/>
    </row>
    <row r="3502" spans="26:27" x14ac:dyDescent="0.2">
      <c r="Z3502" s="93"/>
      <c r="AA3502" s="93"/>
    </row>
    <row r="3503" spans="26:27" x14ac:dyDescent="0.2">
      <c r="Z3503" s="93"/>
      <c r="AA3503" s="93"/>
    </row>
    <row r="3504" spans="26:27" x14ac:dyDescent="0.2">
      <c r="Z3504" s="93"/>
      <c r="AA3504" s="93"/>
    </row>
    <row r="3505" spans="26:27" x14ac:dyDescent="0.2">
      <c r="Z3505" s="93"/>
      <c r="AA3505" s="93"/>
    </row>
    <row r="3506" spans="26:27" x14ac:dyDescent="0.2">
      <c r="Z3506" s="93"/>
      <c r="AA3506" s="93"/>
    </row>
    <row r="3507" spans="26:27" x14ac:dyDescent="0.2">
      <c r="Z3507" s="93"/>
      <c r="AA3507" s="93"/>
    </row>
    <row r="3508" spans="26:27" x14ac:dyDescent="0.2">
      <c r="Z3508" s="93"/>
      <c r="AA3508" s="93"/>
    </row>
    <row r="3509" spans="26:27" x14ac:dyDescent="0.2">
      <c r="Z3509" s="93"/>
      <c r="AA3509" s="93"/>
    </row>
    <row r="3510" spans="26:27" x14ac:dyDescent="0.2">
      <c r="Z3510" s="93"/>
      <c r="AA3510" s="93"/>
    </row>
    <row r="3511" spans="26:27" x14ac:dyDescent="0.2">
      <c r="Z3511" s="93"/>
      <c r="AA3511" s="93"/>
    </row>
    <row r="3512" spans="26:27" x14ac:dyDescent="0.2">
      <c r="Z3512" s="93"/>
      <c r="AA3512" s="93"/>
    </row>
    <row r="3513" spans="26:27" x14ac:dyDescent="0.2">
      <c r="Z3513" s="93"/>
      <c r="AA3513" s="93"/>
    </row>
    <row r="3514" spans="26:27" x14ac:dyDescent="0.2">
      <c r="Z3514" s="93"/>
      <c r="AA3514" s="93"/>
    </row>
    <row r="3515" spans="26:27" x14ac:dyDescent="0.2">
      <c r="Z3515" s="93"/>
      <c r="AA3515" s="93"/>
    </row>
    <row r="3516" spans="26:27" x14ac:dyDescent="0.2">
      <c r="Z3516" s="93"/>
      <c r="AA3516" s="93"/>
    </row>
    <row r="3517" spans="26:27" x14ac:dyDescent="0.2">
      <c r="Z3517" s="93"/>
      <c r="AA3517" s="93"/>
    </row>
    <row r="3518" spans="26:27" x14ac:dyDescent="0.2">
      <c r="Z3518" s="93"/>
      <c r="AA3518" s="93"/>
    </row>
    <row r="3519" spans="26:27" x14ac:dyDescent="0.2">
      <c r="Z3519" s="93"/>
      <c r="AA3519" s="93"/>
    </row>
    <row r="3520" spans="26:27" x14ac:dyDescent="0.2">
      <c r="Z3520" s="93"/>
      <c r="AA3520" s="93"/>
    </row>
    <row r="3521" spans="26:27" x14ac:dyDescent="0.2">
      <c r="Z3521" s="93"/>
      <c r="AA3521" s="93"/>
    </row>
    <row r="3522" spans="26:27" x14ac:dyDescent="0.2">
      <c r="Z3522" s="93"/>
      <c r="AA3522" s="93"/>
    </row>
    <row r="3523" spans="26:27" x14ac:dyDescent="0.2">
      <c r="Z3523" s="93"/>
      <c r="AA3523" s="93"/>
    </row>
    <row r="3524" spans="26:27" x14ac:dyDescent="0.2">
      <c r="Z3524" s="93"/>
      <c r="AA3524" s="93"/>
    </row>
    <row r="3525" spans="26:27" x14ac:dyDescent="0.2">
      <c r="Z3525" s="93"/>
      <c r="AA3525" s="93"/>
    </row>
    <row r="3526" spans="26:27" x14ac:dyDescent="0.2">
      <c r="Z3526" s="93"/>
      <c r="AA3526" s="93"/>
    </row>
    <row r="3527" spans="26:27" x14ac:dyDescent="0.2">
      <c r="Z3527" s="93"/>
      <c r="AA3527" s="93"/>
    </row>
    <row r="3528" spans="26:27" x14ac:dyDescent="0.2">
      <c r="Z3528" s="93"/>
      <c r="AA3528" s="93"/>
    </row>
    <row r="3529" spans="26:27" x14ac:dyDescent="0.2">
      <c r="Z3529" s="93"/>
      <c r="AA3529" s="93"/>
    </row>
    <row r="3530" spans="26:27" x14ac:dyDescent="0.2">
      <c r="Z3530" s="93"/>
      <c r="AA3530" s="93"/>
    </row>
    <row r="3531" spans="26:27" x14ac:dyDescent="0.2">
      <c r="Z3531" s="93"/>
      <c r="AA3531" s="93"/>
    </row>
    <row r="3532" spans="26:27" x14ac:dyDescent="0.2">
      <c r="Z3532" s="93"/>
      <c r="AA3532" s="93"/>
    </row>
    <row r="3533" spans="26:27" x14ac:dyDescent="0.2">
      <c r="Z3533" s="93"/>
      <c r="AA3533" s="93"/>
    </row>
    <row r="3534" spans="26:27" x14ac:dyDescent="0.2">
      <c r="Z3534" s="93"/>
      <c r="AA3534" s="93"/>
    </row>
    <row r="3535" spans="26:27" x14ac:dyDescent="0.2">
      <c r="Z3535" s="93"/>
      <c r="AA3535" s="93"/>
    </row>
    <row r="3536" spans="26:27" x14ac:dyDescent="0.2">
      <c r="Z3536" s="93"/>
      <c r="AA3536" s="93"/>
    </row>
    <row r="3537" spans="26:27" x14ac:dyDescent="0.2">
      <c r="Z3537" s="93"/>
      <c r="AA3537" s="93"/>
    </row>
    <row r="3538" spans="26:27" x14ac:dyDescent="0.2">
      <c r="Z3538" s="93"/>
      <c r="AA3538" s="93"/>
    </row>
    <row r="3539" spans="26:27" x14ac:dyDescent="0.2">
      <c r="Z3539" s="93"/>
      <c r="AA3539" s="93"/>
    </row>
    <row r="3540" spans="26:27" x14ac:dyDescent="0.2">
      <c r="Z3540" s="93"/>
      <c r="AA3540" s="93"/>
    </row>
    <row r="3541" spans="26:27" x14ac:dyDescent="0.2">
      <c r="Z3541" s="93"/>
      <c r="AA3541" s="93"/>
    </row>
    <row r="3542" spans="26:27" x14ac:dyDescent="0.2">
      <c r="Z3542" s="93"/>
      <c r="AA3542" s="93"/>
    </row>
    <row r="3543" spans="26:27" x14ac:dyDescent="0.2">
      <c r="Z3543" s="93"/>
      <c r="AA3543" s="93"/>
    </row>
    <row r="3544" spans="26:27" x14ac:dyDescent="0.2">
      <c r="Z3544" s="93"/>
      <c r="AA3544" s="93"/>
    </row>
    <row r="3545" spans="26:27" x14ac:dyDescent="0.2">
      <c r="Z3545" s="93"/>
      <c r="AA3545" s="93"/>
    </row>
    <row r="3546" spans="26:27" x14ac:dyDescent="0.2">
      <c r="Z3546" s="93"/>
      <c r="AA3546" s="93"/>
    </row>
    <row r="3547" spans="26:27" x14ac:dyDescent="0.2">
      <c r="Z3547" s="93"/>
      <c r="AA3547" s="93"/>
    </row>
    <row r="3548" spans="26:27" x14ac:dyDescent="0.2">
      <c r="Z3548" s="93"/>
      <c r="AA3548" s="93"/>
    </row>
    <row r="3549" spans="26:27" x14ac:dyDescent="0.2">
      <c r="Z3549" s="93"/>
      <c r="AA3549" s="93"/>
    </row>
    <row r="3550" spans="26:27" x14ac:dyDescent="0.2">
      <c r="Z3550" s="93"/>
      <c r="AA3550" s="93"/>
    </row>
    <row r="3551" spans="26:27" x14ac:dyDescent="0.2">
      <c r="Z3551" s="93"/>
      <c r="AA3551" s="93"/>
    </row>
    <row r="3552" spans="26:27" x14ac:dyDescent="0.2">
      <c r="Z3552" s="93"/>
      <c r="AA3552" s="93"/>
    </row>
    <row r="3553" spans="26:27" x14ac:dyDescent="0.2">
      <c r="Z3553" s="93"/>
      <c r="AA3553" s="93"/>
    </row>
    <row r="3554" spans="26:27" x14ac:dyDescent="0.2">
      <c r="Z3554" s="93"/>
      <c r="AA3554" s="93"/>
    </row>
    <row r="3555" spans="26:27" x14ac:dyDescent="0.2">
      <c r="Z3555" s="93"/>
      <c r="AA3555" s="93"/>
    </row>
    <row r="3556" spans="26:27" x14ac:dyDescent="0.2">
      <c r="Z3556" s="93"/>
      <c r="AA3556" s="93"/>
    </row>
    <row r="3557" spans="26:27" x14ac:dyDescent="0.2">
      <c r="Z3557" s="93"/>
      <c r="AA3557" s="93"/>
    </row>
    <row r="3558" spans="26:27" x14ac:dyDescent="0.2">
      <c r="Z3558" s="93"/>
      <c r="AA3558" s="93"/>
    </row>
    <row r="3559" spans="26:27" x14ac:dyDescent="0.2">
      <c r="Z3559" s="93"/>
      <c r="AA3559" s="93"/>
    </row>
    <row r="3560" spans="26:27" x14ac:dyDescent="0.2">
      <c r="Z3560" s="93"/>
      <c r="AA3560" s="93"/>
    </row>
    <row r="3561" spans="26:27" x14ac:dyDescent="0.2">
      <c r="Z3561" s="93"/>
      <c r="AA3561" s="93"/>
    </row>
    <row r="3562" spans="26:27" x14ac:dyDescent="0.2">
      <c r="Z3562" s="93"/>
      <c r="AA3562" s="93"/>
    </row>
    <row r="3563" spans="26:27" x14ac:dyDescent="0.2">
      <c r="Z3563" s="93"/>
      <c r="AA3563" s="93"/>
    </row>
    <row r="3564" spans="26:27" x14ac:dyDescent="0.2">
      <c r="Z3564" s="93"/>
      <c r="AA3564" s="93"/>
    </row>
    <row r="3565" spans="26:27" x14ac:dyDescent="0.2">
      <c r="Z3565" s="93"/>
      <c r="AA3565" s="93"/>
    </row>
    <row r="3566" spans="26:27" x14ac:dyDescent="0.2">
      <c r="Z3566" s="93"/>
      <c r="AA3566" s="93"/>
    </row>
    <row r="3567" spans="26:27" x14ac:dyDescent="0.2">
      <c r="Z3567" s="93"/>
      <c r="AA3567" s="93"/>
    </row>
    <row r="3568" spans="26:27" x14ac:dyDescent="0.2">
      <c r="Z3568" s="93"/>
      <c r="AA3568" s="93"/>
    </row>
    <row r="3569" spans="26:27" x14ac:dyDescent="0.2">
      <c r="Z3569" s="93"/>
      <c r="AA3569" s="93"/>
    </row>
    <row r="3570" spans="26:27" x14ac:dyDescent="0.2">
      <c r="Z3570" s="93"/>
      <c r="AA3570" s="93"/>
    </row>
    <row r="3571" spans="26:27" x14ac:dyDescent="0.2">
      <c r="Z3571" s="93"/>
      <c r="AA3571" s="93"/>
    </row>
    <row r="3572" spans="26:27" x14ac:dyDescent="0.2">
      <c r="Z3572" s="93"/>
      <c r="AA3572" s="93"/>
    </row>
    <row r="3573" spans="26:27" x14ac:dyDescent="0.2">
      <c r="Z3573" s="93"/>
      <c r="AA3573" s="93"/>
    </row>
    <row r="3574" spans="26:27" x14ac:dyDescent="0.2">
      <c r="Z3574" s="93"/>
      <c r="AA3574" s="93"/>
    </row>
    <row r="3575" spans="26:27" x14ac:dyDescent="0.2">
      <c r="Z3575" s="93"/>
      <c r="AA3575" s="93"/>
    </row>
    <row r="3576" spans="26:27" x14ac:dyDescent="0.2">
      <c r="Z3576" s="93"/>
      <c r="AA3576" s="93"/>
    </row>
    <row r="3577" spans="26:27" x14ac:dyDescent="0.2">
      <c r="Z3577" s="93"/>
      <c r="AA3577" s="93"/>
    </row>
    <row r="3578" spans="26:27" x14ac:dyDescent="0.2">
      <c r="Z3578" s="93"/>
      <c r="AA3578" s="93"/>
    </row>
    <row r="3579" spans="26:27" x14ac:dyDescent="0.2">
      <c r="Z3579" s="93"/>
      <c r="AA3579" s="93"/>
    </row>
    <row r="3580" spans="26:27" x14ac:dyDescent="0.2">
      <c r="Z3580" s="93"/>
      <c r="AA3580" s="93"/>
    </row>
    <row r="3581" spans="26:27" x14ac:dyDescent="0.2">
      <c r="Z3581" s="93"/>
      <c r="AA3581" s="93"/>
    </row>
    <row r="3582" spans="26:27" x14ac:dyDescent="0.2">
      <c r="Z3582" s="93"/>
      <c r="AA3582" s="93"/>
    </row>
    <row r="3583" spans="26:27" x14ac:dyDescent="0.2">
      <c r="Z3583" s="93"/>
      <c r="AA3583" s="93"/>
    </row>
    <row r="3584" spans="26:27" x14ac:dyDescent="0.2">
      <c r="Z3584" s="93"/>
      <c r="AA3584" s="93"/>
    </row>
    <row r="3585" spans="26:27" x14ac:dyDescent="0.2">
      <c r="Z3585" s="93"/>
      <c r="AA3585" s="93"/>
    </row>
    <row r="3586" spans="26:27" x14ac:dyDescent="0.2">
      <c r="Z3586" s="93"/>
      <c r="AA3586" s="93"/>
    </row>
    <row r="3587" spans="26:27" x14ac:dyDescent="0.2">
      <c r="Z3587" s="93"/>
      <c r="AA3587" s="93"/>
    </row>
    <row r="3588" spans="26:27" x14ac:dyDescent="0.2">
      <c r="Z3588" s="93"/>
      <c r="AA3588" s="93"/>
    </row>
    <row r="3589" spans="26:27" x14ac:dyDescent="0.2">
      <c r="Z3589" s="93"/>
      <c r="AA3589" s="93"/>
    </row>
    <row r="3590" spans="26:27" x14ac:dyDescent="0.2">
      <c r="Z3590" s="93"/>
      <c r="AA3590" s="93"/>
    </row>
    <row r="3591" spans="26:27" x14ac:dyDescent="0.2">
      <c r="Z3591" s="93"/>
      <c r="AA3591" s="93"/>
    </row>
    <row r="3592" spans="26:27" x14ac:dyDescent="0.2">
      <c r="Z3592" s="93"/>
      <c r="AA3592" s="93"/>
    </row>
    <row r="3593" spans="26:27" x14ac:dyDescent="0.2">
      <c r="Z3593" s="93"/>
      <c r="AA3593" s="93"/>
    </row>
    <row r="3594" spans="26:27" x14ac:dyDescent="0.2">
      <c r="Z3594" s="93"/>
      <c r="AA3594" s="93"/>
    </row>
    <row r="3595" spans="26:27" x14ac:dyDescent="0.2">
      <c r="Z3595" s="93"/>
      <c r="AA3595" s="93"/>
    </row>
    <row r="3596" spans="26:27" x14ac:dyDescent="0.2">
      <c r="Z3596" s="93"/>
      <c r="AA3596" s="93"/>
    </row>
    <row r="3597" spans="26:27" x14ac:dyDescent="0.2">
      <c r="Z3597" s="93"/>
      <c r="AA3597" s="93"/>
    </row>
    <row r="3598" spans="26:27" x14ac:dyDescent="0.2">
      <c r="Z3598" s="93"/>
      <c r="AA3598" s="93"/>
    </row>
    <row r="3599" spans="26:27" x14ac:dyDescent="0.2">
      <c r="Z3599" s="93"/>
      <c r="AA3599" s="93"/>
    </row>
    <row r="3600" spans="26:27" x14ac:dyDescent="0.2">
      <c r="Z3600" s="93"/>
      <c r="AA3600" s="93"/>
    </row>
    <row r="3601" spans="26:27" x14ac:dyDescent="0.2">
      <c r="Z3601" s="93"/>
      <c r="AA3601" s="93"/>
    </row>
    <row r="3602" spans="26:27" x14ac:dyDescent="0.2">
      <c r="Z3602" s="93"/>
      <c r="AA3602" s="93"/>
    </row>
    <row r="3603" spans="26:27" x14ac:dyDescent="0.2">
      <c r="Z3603" s="93"/>
      <c r="AA3603" s="93"/>
    </row>
    <row r="3604" spans="26:27" x14ac:dyDescent="0.2">
      <c r="Z3604" s="93"/>
      <c r="AA3604" s="93"/>
    </row>
    <row r="3605" spans="26:27" x14ac:dyDescent="0.2">
      <c r="Z3605" s="93"/>
      <c r="AA3605" s="93"/>
    </row>
    <row r="3606" spans="26:27" x14ac:dyDescent="0.2">
      <c r="Z3606" s="93"/>
      <c r="AA3606" s="93"/>
    </row>
    <row r="3607" spans="26:27" x14ac:dyDescent="0.2">
      <c r="Z3607" s="93"/>
      <c r="AA3607" s="93"/>
    </row>
    <row r="3608" spans="26:27" x14ac:dyDescent="0.2">
      <c r="Z3608" s="93"/>
      <c r="AA3608" s="93"/>
    </row>
    <row r="3609" spans="26:27" x14ac:dyDescent="0.2">
      <c r="Z3609" s="93"/>
      <c r="AA3609" s="93"/>
    </row>
    <row r="3610" spans="26:27" x14ac:dyDescent="0.2">
      <c r="Z3610" s="93"/>
      <c r="AA3610" s="93"/>
    </row>
    <row r="3611" spans="26:27" x14ac:dyDescent="0.2">
      <c r="Z3611" s="93"/>
      <c r="AA3611" s="93"/>
    </row>
    <row r="3612" spans="26:27" x14ac:dyDescent="0.2">
      <c r="Z3612" s="93"/>
      <c r="AA3612" s="93"/>
    </row>
    <row r="3613" spans="26:27" x14ac:dyDescent="0.2">
      <c r="Z3613" s="93"/>
      <c r="AA3613" s="93"/>
    </row>
    <row r="3614" spans="26:27" x14ac:dyDescent="0.2">
      <c r="Z3614" s="93"/>
      <c r="AA3614" s="93"/>
    </row>
    <row r="3615" spans="26:27" x14ac:dyDescent="0.2">
      <c r="Z3615" s="93"/>
      <c r="AA3615" s="93"/>
    </row>
    <row r="3616" spans="26:27" x14ac:dyDescent="0.2">
      <c r="Z3616" s="93"/>
      <c r="AA3616" s="93"/>
    </row>
    <row r="3617" spans="26:27" x14ac:dyDescent="0.2">
      <c r="Z3617" s="93"/>
      <c r="AA3617" s="93"/>
    </row>
    <row r="3618" spans="26:27" x14ac:dyDescent="0.2">
      <c r="Z3618" s="93"/>
      <c r="AA3618" s="93"/>
    </row>
    <row r="3619" spans="26:27" x14ac:dyDescent="0.2">
      <c r="Z3619" s="93"/>
      <c r="AA3619" s="93"/>
    </row>
    <row r="3620" spans="26:27" x14ac:dyDescent="0.2">
      <c r="Z3620" s="93"/>
      <c r="AA3620" s="93"/>
    </row>
    <row r="3621" spans="26:27" x14ac:dyDescent="0.2">
      <c r="Z3621" s="93"/>
      <c r="AA3621" s="93"/>
    </row>
    <row r="3622" spans="26:27" x14ac:dyDescent="0.2">
      <c r="Z3622" s="93"/>
      <c r="AA3622" s="93"/>
    </row>
    <row r="3623" spans="26:27" x14ac:dyDescent="0.2">
      <c r="Z3623" s="93"/>
      <c r="AA3623" s="93"/>
    </row>
    <row r="3624" spans="26:27" x14ac:dyDescent="0.2">
      <c r="Z3624" s="93"/>
      <c r="AA3624" s="93"/>
    </row>
    <row r="3625" spans="26:27" x14ac:dyDescent="0.2">
      <c r="Z3625" s="93"/>
      <c r="AA3625" s="93"/>
    </row>
    <row r="3626" spans="26:27" x14ac:dyDescent="0.2">
      <c r="Z3626" s="93"/>
      <c r="AA3626" s="93"/>
    </row>
    <row r="3627" spans="26:27" x14ac:dyDescent="0.2">
      <c r="Z3627" s="93"/>
      <c r="AA3627" s="93"/>
    </row>
    <row r="3628" spans="26:27" x14ac:dyDescent="0.2">
      <c r="Z3628" s="93"/>
      <c r="AA3628" s="93"/>
    </row>
    <row r="3629" spans="26:27" x14ac:dyDescent="0.2">
      <c r="Z3629" s="93"/>
      <c r="AA3629" s="93"/>
    </row>
    <row r="3630" spans="26:27" x14ac:dyDescent="0.2">
      <c r="Z3630" s="93"/>
      <c r="AA3630" s="93"/>
    </row>
    <row r="3631" spans="26:27" x14ac:dyDescent="0.2">
      <c r="Z3631" s="93"/>
      <c r="AA3631" s="93"/>
    </row>
    <row r="3632" spans="26:27" x14ac:dyDescent="0.2">
      <c r="Z3632" s="93"/>
      <c r="AA3632" s="93"/>
    </row>
    <row r="3633" spans="26:27" x14ac:dyDescent="0.2">
      <c r="Z3633" s="93"/>
      <c r="AA3633" s="93"/>
    </row>
    <row r="3634" spans="26:27" x14ac:dyDescent="0.2">
      <c r="Z3634" s="93"/>
      <c r="AA3634" s="93"/>
    </row>
    <row r="3635" spans="26:27" x14ac:dyDescent="0.2">
      <c r="Z3635" s="93"/>
      <c r="AA3635" s="93"/>
    </row>
    <row r="3636" spans="26:27" x14ac:dyDescent="0.2">
      <c r="Z3636" s="93"/>
      <c r="AA3636" s="93"/>
    </row>
    <row r="3637" spans="26:27" x14ac:dyDescent="0.2">
      <c r="Z3637" s="93"/>
      <c r="AA3637" s="93"/>
    </row>
    <row r="3638" spans="26:27" x14ac:dyDescent="0.2">
      <c r="Z3638" s="93"/>
      <c r="AA3638" s="93"/>
    </row>
    <row r="3639" spans="26:27" x14ac:dyDescent="0.2">
      <c r="Z3639" s="93"/>
      <c r="AA3639" s="93"/>
    </row>
    <row r="3640" spans="26:27" x14ac:dyDescent="0.2">
      <c r="Z3640" s="93"/>
      <c r="AA3640" s="93"/>
    </row>
    <row r="3641" spans="26:27" x14ac:dyDescent="0.2">
      <c r="Z3641" s="93"/>
      <c r="AA3641" s="93"/>
    </row>
    <row r="3642" spans="26:27" x14ac:dyDescent="0.2">
      <c r="Z3642" s="93"/>
      <c r="AA3642" s="93"/>
    </row>
    <row r="3643" spans="26:27" x14ac:dyDescent="0.2">
      <c r="Z3643" s="93"/>
      <c r="AA3643" s="93"/>
    </row>
    <row r="3644" spans="26:27" x14ac:dyDescent="0.2">
      <c r="Z3644" s="93"/>
      <c r="AA3644" s="93"/>
    </row>
    <row r="3645" spans="26:27" x14ac:dyDescent="0.2">
      <c r="Z3645" s="93"/>
      <c r="AA3645" s="93"/>
    </row>
    <row r="3646" spans="26:27" x14ac:dyDescent="0.2">
      <c r="Z3646" s="93"/>
      <c r="AA3646" s="93"/>
    </row>
    <row r="3647" spans="26:27" x14ac:dyDescent="0.2">
      <c r="Z3647" s="93"/>
      <c r="AA3647" s="93"/>
    </row>
    <row r="3648" spans="26:27" x14ac:dyDescent="0.2">
      <c r="Z3648" s="93"/>
      <c r="AA3648" s="93"/>
    </row>
    <row r="3649" spans="26:27" x14ac:dyDescent="0.2">
      <c r="Z3649" s="93"/>
      <c r="AA3649" s="93"/>
    </row>
    <row r="3650" spans="26:27" x14ac:dyDescent="0.2">
      <c r="Z3650" s="93"/>
      <c r="AA3650" s="93"/>
    </row>
    <row r="3651" spans="26:27" x14ac:dyDescent="0.2">
      <c r="Z3651" s="93"/>
      <c r="AA3651" s="93"/>
    </row>
    <row r="3652" spans="26:27" x14ac:dyDescent="0.2">
      <c r="Z3652" s="93"/>
      <c r="AA3652" s="93"/>
    </row>
    <row r="3653" spans="26:27" x14ac:dyDescent="0.2">
      <c r="Z3653" s="93"/>
      <c r="AA3653" s="93"/>
    </row>
    <row r="3654" spans="26:27" x14ac:dyDescent="0.2">
      <c r="Z3654" s="93"/>
      <c r="AA3654" s="93"/>
    </row>
    <row r="3655" spans="26:27" x14ac:dyDescent="0.2">
      <c r="Z3655" s="93"/>
      <c r="AA3655" s="93"/>
    </row>
    <row r="3656" spans="26:27" x14ac:dyDescent="0.2">
      <c r="Z3656" s="93"/>
      <c r="AA3656" s="93"/>
    </row>
    <row r="3657" spans="26:27" x14ac:dyDescent="0.2">
      <c r="Z3657" s="93"/>
      <c r="AA3657" s="93"/>
    </row>
    <row r="3658" spans="26:27" x14ac:dyDescent="0.2">
      <c r="Z3658" s="93"/>
      <c r="AA3658" s="93"/>
    </row>
    <row r="3659" spans="26:27" x14ac:dyDescent="0.2">
      <c r="Z3659" s="93"/>
      <c r="AA3659" s="93"/>
    </row>
    <row r="3660" spans="26:27" x14ac:dyDescent="0.2">
      <c r="Z3660" s="93"/>
      <c r="AA3660" s="93"/>
    </row>
    <row r="3661" spans="26:27" x14ac:dyDescent="0.2">
      <c r="Z3661" s="93"/>
      <c r="AA3661" s="93"/>
    </row>
    <row r="3662" spans="26:27" x14ac:dyDescent="0.2">
      <c r="Z3662" s="93"/>
      <c r="AA3662" s="93"/>
    </row>
    <row r="3663" spans="26:27" x14ac:dyDescent="0.2">
      <c r="Z3663" s="93"/>
      <c r="AA3663" s="93"/>
    </row>
    <row r="3664" spans="26:27" x14ac:dyDescent="0.2">
      <c r="Z3664" s="93"/>
      <c r="AA3664" s="93"/>
    </row>
    <row r="3665" spans="26:27" x14ac:dyDescent="0.2">
      <c r="Z3665" s="93"/>
      <c r="AA3665" s="93"/>
    </row>
    <row r="3666" spans="26:27" x14ac:dyDescent="0.2">
      <c r="Z3666" s="93"/>
      <c r="AA3666" s="93"/>
    </row>
    <row r="3667" spans="26:27" x14ac:dyDescent="0.2">
      <c r="Z3667" s="93"/>
      <c r="AA3667" s="93"/>
    </row>
    <row r="3668" spans="26:27" x14ac:dyDescent="0.2">
      <c r="Z3668" s="93"/>
      <c r="AA3668" s="93"/>
    </row>
    <row r="3669" spans="26:27" x14ac:dyDescent="0.2">
      <c r="Z3669" s="93"/>
      <c r="AA3669" s="93"/>
    </row>
    <row r="3670" spans="26:27" x14ac:dyDescent="0.2">
      <c r="Z3670" s="93"/>
      <c r="AA3670" s="93"/>
    </row>
    <row r="3671" spans="26:27" x14ac:dyDescent="0.2">
      <c r="Z3671" s="93"/>
      <c r="AA3671" s="93"/>
    </row>
    <row r="3672" spans="26:27" x14ac:dyDescent="0.2">
      <c r="Z3672" s="93"/>
      <c r="AA3672" s="93"/>
    </row>
    <row r="3673" spans="26:27" x14ac:dyDescent="0.2">
      <c r="Z3673" s="93"/>
      <c r="AA3673" s="93"/>
    </row>
    <row r="3674" spans="26:27" x14ac:dyDescent="0.2">
      <c r="Z3674" s="93"/>
      <c r="AA3674" s="93"/>
    </row>
    <row r="3675" spans="26:27" x14ac:dyDescent="0.2">
      <c r="Z3675" s="93"/>
      <c r="AA3675" s="93"/>
    </row>
    <row r="3676" spans="26:27" x14ac:dyDescent="0.2">
      <c r="Z3676" s="93"/>
      <c r="AA3676" s="93"/>
    </row>
    <row r="3677" spans="26:27" x14ac:dyDescent="0.2">
      <c r="Z3677" s="93"/>
      <c r="AA3677" s="93"/>
    </row>
    <row r="3678" spans="26:27" x14ac:dyDescent="0.2">
      <c r="Z3678" s="93"/>
      <c r="AA3678" s="93"/>
    </row>
    <row r="3679" spans="26:27" x14ac:dyDescent="0.2">
      <c r="Z3679" s="93"/>
      <c r="AA3679" s="93"/>
    </row>
    <row r="3680" spans="26:27" x14ac:dyDescent="0.2">
      <c r="Z3680" s="93"/>
      <c r="AA3680" s="93"/>
    </row>
    <row r="3681" spans="26:27" x14ac:dyDescent="0.2">
      <c r="Z3681" s="93"/>
      <c r="AA3681" s="93"/>
    </row>
    <row r="3682" spans="26:27" x14ac:dyDescent="0.2">
      <c r="Z3682" s="93"/>
      <c r="AA3682" s="93"/>
    </row>
    <row r="3683" spans="26:27" x14ac:dyDescent="0.2">
      <c r="Z3683" s="93"/>
      <c r="AA3683" s="93"/>
    </row>
    <row r="3684" spans="26:27" x14ac:dyDescent="0.2">
      <c r="Z3684" s="93"/>
      <c r="AA3684" s="93"/>
    </row>
    <row r="3685" spans="26:27" x14ac:dyDescent="0.2">
      <c r="Z3685" s="93"/>
      <c r="AA3685" s="93"/>
    </row>
    <row r="3686" spans="26:27" x14ac:dyDescent="0.2">
      <c r="Z3686" s="93"/>
      <c r="AA3686" s="93"/>
    </row>
    <row r="3687" spans="26:27" x14ac:dyDescent="0.2">
      <c r="Z3687" s="93"/>
      <c r="AA3687" s="93"/>
    </row>
    <row r="3688" spans="26:27" x14ac:dyDescent="0.2">
      <c r="Z3688" s="93"/>
      <c r="AA3688" s="93"/>
    </row>
    <row r="3689" spans="26:27" x14ac:dyDescent="0.2">
      <c r="Z3689" s="93"/>
      <c r="AA3689" s="93"/>
    </row>
    <row r="3690" spans="26:27" x14ac:dyDescent="0.2">
      <c r="Z3690" s="93"/>
      <c r="AA3690" s="93"/>
    </row>
    <row r="3691" spans="26:27" x14ac:dyDescent="0.2">
      <c r="Z3691" s="93"/>
      <c r="AA3691" s="93"/>
    </row>
    <row r="3692" spans="26:27" x14ac:dyDescent="0.2">
      <c r="Z3692" s="93"/>
      <c r="AA3692" s="93"/>
    </row>
    <row r="3693" spans="26:27" x14ac:dyDescent="0.2">
      <c r="Z3693" s="93"/>
      <c r="AA3693" s="93"/>
    </row>
    <row r="3694" spans="26:27" x14ac:dyDescent="0.2">
      <c r="Z3694" s="93"/>
      <c r="AA3694" s="93"/>
    </row>
    <row r="3695" spans="26:27" x14ac:dyDescent="0.2">
      <c r="Z3695" s="93"/>
      <c r="AA3695" s="93"/>
    </row>
    <row r="3696" spans="26:27" x14ac:dyDescent="0.2">
      <c r="Z3696" s="93"/>
      <c r="AA3696" s="93"/>
    </row>
    <row r="3697" spans="26:27" x14ac:dyDescent="0.2">
      <c r="Z3697" s="93"/>
      <c r="AA3697" s="93"/>
    </row>
    <row r="3698" spans="26:27" x14ac:dyDescent="0.2">
      <c r="Z3698" s="93"/>
      <c r="AA3698" s="93"/>
    </row>
    <row r="3699" spans="26:27" x14ac:dyDescent="0.2">
      <c r="Z3699" s="93"/>
      <c r="AA3699" s="93"/>
    </row>
    <row r="3700" spans="26:27" x14ac:dyDescent="0.2">
      <c r="Z3700" s="93"/>
      <c r="AA3700" s="93"/>
    </row>
    <row r="3701" spans="26:27" x14ac:dyDescent="0.2">
      <c r="Z3701" s="93"/>
      <c r="AA3701" s="93"/>
    </row>
    <row r="3702" spans="26:27" x14ac:dyDescent="0.2">
      <c r="Z3702" s="93"/>
      <c r="AA3702" s="93"/>
    </row>
    <row r="3703" spans="26:27" x14ac:dyDescent="0.2">
      <c r="Z3703" s="93"/>
      <c r="AA3703" s="93"/>
    </row>
    <row r="3704" spans="26:27" x14ac:dyDescent="0.2">
      <c r="Z3704" s="93"/>
      <c r="AA3704" s="93"/>
    </row>
    <row r="3705" spans="26:27" x14ac:dyDescent="0.2">
      <c r="Z3705" s="93"/>
      <c r="AA3705" s="93"/>
    </row>
    <row r="3706" spans="26:27" x14ac:dyDescent="0.2">
      <c r="Z3706" s="93"/>
      <c r="AA3706" s="93"/>
    </row>
    <row r="3707" spans="26:27" x14ac:dyDescent="0.2">
      <c r="Z3707" s="93"/>
      <c r="AA3707" s="93"/>
    </row>
    <row r="3708" spans="26:27" x14ac:dyDescent="0.2">
      <c r="Z3708" s="93"/>
      <c r="AA3708" s="93"/>
    </row>
    <row r="3709" spans="26:27" x14ac:dyDescent="0.2">
      <c r="Z3709" s="93"/>
      <c r="AA3709" s="93"/>
    </row>
    <row r="3710" spans="26:27" x14ac:dyDescent="0.2">
      <c r="Z3710" s="93"/>
      <c r="AA3710" s="93"/>
    </row>
    <row r="3711" spans="26:27" x14ac:dyDescent="0.2">
      <c r="Z3711" s="93"/>
      <c r="AA3711" s="93"/>
    </row>
    <row r="3712" spans="26:27" x14ac:dyDescent="0.2">
      <c r="Z3712" s="93"/>
      <c r="AA3712" s="93"/>
    </row>
    <row r="3713" spans="26:27" x14ac:dyDescent="0.2">
      <c r="Z3713" s="93"/>
      <c r="AA3713" s="93"/>
    </row>
    <row r="3714" spans="26:27" x14ac:dyDescent="0.2">
      <c r="Z3714" s="93"/>
      <c r="AA3714" s="93"/>
    </row>
    <row r="3715" spans="26:27" x14ac:dyDescent="0.2">
      <c r="Z3715" s="93"/>
      <c r="AA3715" s="93"/>
    </row>
    <row r="3716" spans="26:27" x14ac:dyDescent="0.2">
      <c r="Z3716" s="93"/>
      <c r="AA3716" s="93"/>
    </row>
    <row r="3717" spans="26:27" x14ac:dyDescent="0.2">
      <c r="Z3717" s="93"/>
      <c r="AA3717" s="93"/>
    </row>
    <row r="3718" spans="26:27" x14ac:dyDescent="0.2">
      <c r="Z3718" s="93"/>
      <c r="AA3718" s="93"/>
    </row>
    <row r="3719" spans="26:27" x14ac:dyDescent="0.2">
      <c r="Z3719" s="93"/>
      <c r="AA3719" s="93"/>
    </row>
    <row r="3720" spans="26:27" x14ac:dyDescent="0.2">
      <c r="Z3720" s="93"/>
      <c r="AA3720" s="93"/>
    </row>
    <row r="3721" spans="26:27" x14ac:dyDescent="0.2">
      <c r="Z3721" s="93"/>
      <c r="AA3721" s="93"/>
    </row>
    <row r="3722" spans="26:27" x14ac:dyDescent="0.2">
      <c r="Z3722" s="93"/>
      <c r="AA3722" s="93"/>
    </row>
    <row r="3723" spans="26:27" x14ac:dyDescent="0.2">
      <c r="Z3723" s="93"/>
      <c r="AA3723" s="93"/>
    </row>
    <row r="3724" spans="26:27" x14ac:dyDescent="0.2">
      <c r="Z3724" s="93"/>
      <c r="AA3724" s="93"/>
    </row>
    <row r="3725" spans="26:27" x14ac:dyDescent="0.2">
      <c r="Z3725" s="93"/>
      <c r="AA3725" s="93"/>
    </row>
    <row r="3726" spans="26:27" x14ac:dyDescent="0.2">
      <c r="Z3726" s="93"/>
      <c r="AA3726" s="93"/>
    </row>
    <row r="3727" spans="26:27" x14ac:dyDescent="0.2">
      <c r="Z3727" s="93"/>
      <c r="AA3727" s="93"/>
    </row>
    <row r="3728" spans="26:27" x14ac:dyDescent="0.2">
      <c r="Z3728" s="93"/>
      <c r="AA3728" s="93"/>
    </row>
    <row r="3729" spans="26:27" x14ac:dyDescent="0.2">
      <c r="Z3729" s="93"/>
      <c r="AA3729" s="93"/>
    </row>
    <row r="3730" spans="26:27" x14ac:dyDescent="0.2">
      <c r="Z3730" s="93"/>
      <c r="AA3730" s="93"/>
    </row>
    <row r="3731" spans="26:27" x14ac:dyDescent="0.2">
      <c r="Z3731" s="93"/>
      <c r="AA3731" s="93"/>
    </row>
    <row r="3732" spans="26:27" x14ac:dyDescent="0.2">
      <c r="Z3732" s="93"/>
      <c r="AA3732" s="93"/>
    </row>
    <row r="3733" spans="26:27" x14ac:dyDescent="0.2">
      <c r="Z3733" s="93"/>
      <c r="AA3733" s="93"/>
    </row>
    <row r="3734" spans="26:27" x14ac:dyDescent="0.2">
      <c r="Z3734" s="93"/>
      <c r="AA3734" s="93"/>
    </row>
    <row r="3735" spans="26:27" x14ac:dyDescent="0.2">
      <c r="Z3735" s="93"/>
      <c r="AA3735" s="93"/>
    </row>
    <row r="3736" spans="26:27" x14ac:dyDescent="0.2">
      <c r="Z3736" s="93"/>
      <c r="AA3736" s="93"/>
    </row>
    <row r="3737" spans="26:27" x14ac:dyDescent="0.2">
      <c r="Z3737" s="93"/>
      <c r="AA3737" s="93"/>
    </row>
    <row r="3738" spans="26:27" x14ac:dyDescent="0.2">
      <c r="Z3738" s="93"/>
      <c r="AA3738" s="93"/>
    </row>
    <row r="3739" spans="26:27" x14ac:dyDescent="0.2">
      <c r="Z3739" s="93"/>
      <c r="AA3739" s="93"/>
    </row>
    <row r="3740" spans="26:27" x14ac:dyDescent="0.2">
      <c r="Z3740" s="93"/>
      <c r="AA3740" s="93"/>
    </row>
    <row r="3741" spans="26:27" x14ac:dyDescent="0.2">
      <c r="Z3741" s="93"/>
      <c r="AA3741" s="93"/>
    </row>
    <row r="3742" spans="26:27" x14ac:dyDescent="0.2">
      <c r="Z3742" s="93"/>
      <c r="AA3742" s="93"/>
    </row>
    <row r="3743" spans="26:27" x14ac:dyDescent="0.2">
      <c r="Z3743" s="93"/>
      <c r="AA3743" s="93"/>
    </row>
    <row r="3744" spans="26:27" x14ac:dyDescent="0.2">
      <c r="Z3744" s="93"/>
      <c r="AA3744" s="93"/>
    </row>
    <row r="3745" spans="26:27" x14ac:dyDescent="0.2">
      <c r="Z3745" s="93"/>
      <c r="AA3745" s="93"/>
    </row>
    <row r="3746" spans="26:27" x14ac:dyDescent="0.2">
      <c r="Z3746" s="93"/>
      <c r="AA3746" s="93"/>
    </row>
    <row r="3747" spans="26:27" x14ac:dyDescent="0.2">
      <c r="Z3747" s="93"/>
      <c r="AA3747" s="93"/>
    </row>
    <row r="3748" spans="26:27" x14ac:dyDescent="0.2">
      <c r="Z3748" s="93"/>
      <c r="AA3748" s="93"/>
    </row>
    <row r="3749" spans="26:27" x14ac:dyDescent="0.2">
      <c r="Z3749" s="93"/>
      <c r="AA3749" s="93"/>
    </row>
    <row r="3750" spans="26:27" x14ac:dyDescent="0.2">
      <c r="Z3750" s="93"/>
      <c r="AA3750" s="93"/>
    </row>
    <row r="3751" spans="26:27" x14ac:dyDescent="0.2">
      <c r="Z3751" s="93"/>
      <c r="AA3751" s="93"/>
    </row>
    <row r="3752" spans="26:27" x14ac:dyDescent="0.2">
      <c r="Z3752" s="93"/>
      <c r="AA3752" s="93"/>
    </row>
    <row r="3753" spans="26:27" x14ac:dyDescent="0.2">
      <c r="Z3753" s="93"/>
      <c r="AA3753" s="93"/>
    </row>
    <row r="3754" spans="26:27" x14ac:dyDescent="0.2">
      <c r="Z3754" s="93"/>
      <c r="AA3754" s="93"/>
    </row>
    <row r="3755" spans="26:27" x14ac:dyDescent="0.2">
      <c r="Z3755" s="93"/>
      <c r="AA3755" s="93"/>
    </row>
    <row r="3756" spans="26:27" x14ac:dyDescent="0.2">
      <c r="Z3756" s="93"/>
      <c r="AA3756" s="93"/>
    </row>
    <row r="3757" spans="26:27" x14ac:dyDescent="0.2">
      <c r="Z3757" s="93"/>
      <c r="AA3757" s="93"/>
    </row>
    <row r="3758" spans="26:27" x14ac:dyDescent="0.2">
      <c r="Z3758" s="93"/>
      <c r="AA3758" s="93"/>
    </row>
    <row r="3759" spans="26:27" x14ac:dyDescent="0.2">
      <c r="Z3759" s="93"/>
      <c r="AA3759" s="93"/>
    </row>
    <row r="3760" spans="26:27" x14ac:dyDescent="0.2">
      <c r="Z3760" s="93"/>
      <c r="AA3760" s="93"/>
    </row>
    <row r="3761" spans="26:27" x14ac:dyDescent="0.2">
      <c r="Z3761" s="93"/>
      <c r="AA3761" s="93"/>
    </row>
    <row r="3762" spans="26:27" x14ac:dyDescent="0.2">
      <c r="Z3762" s="93"/>
      <c r="AA3762" s="93"/>
    </row>
    <row r="3763" spans="26:27" x14ac:dyDescent="0.2">
      <c r="Z3763" s="93"/>
      <c r="AA3763" s="93"/>
    </row>
    <row r="3764" spans="26:27" x14ac:dyDescent="0.2">
      <c r="Z3764" s="93"/>
      <c r="AA3764" s="93"/>
    </row>
    <row r="3765" spans="26:27" x14ac:dyDescent="0.2">
      <c r="Z3765" s="93"/>
      <c r="AA3765" s="93"/>
    </row>
    <row r="3766" spans="26:27" x14ac:dyDescent="0.2">
      <c r="Z3766" s="93"/>
      <c r="AA3766" s="93"/>
    </row>
    <row r="3767" spans="26:27" x14ac:dyDescent="0.2">
      <c r="Z3767" s="93"/>
      <c r="AA3767" s="93"/>
    </row>
    <row r="3768" spans="26:27" x14ac:dyDescent="0.2">
      <c r="Z3768" s="93"/>
      <c r="AA3768" s="93"/>
    </row>
    <row r="3769" spans="26:27" x14ac:dyDescent="0.2">
      <c r="Z3769" s="93"/>
      <c r="AA3769" s="93"/>
    </row>
    <row r="3770" spans="26:27" x14ac:dyDescent="0.2">
      <c r="Z3770" s="93"/>
      <c r="AA3770" s="93"/>
    </row>
    <row r="3771" spans="26:27" x14ac:dyDescent="0.2">
      <c r="Z3771" s="93"/>
      <c r="AA3771" s="93"/>
    </row>
    <row r="3772" spans="26:27" x14ac:dyDescent="0.2">
      <c r="Z3772" s="93"/>
      <c r="AA3772" s="93"/>
    </row>
    <row r="3773" spans="26:27" x14ac:dyDescent="0.2">
      <c r="Z3773" s="93"/>
      <c r="AA3773" s="93"/>
    </row>
    <row r="3774" spans="26:27" x14ac:dyDescent="0.2">
      <c r="Z3774" s="93"/>
      <c r="AA3774" s="93"/>
    </row>
    <row r="3775" spans="26:27" x14ac:dyDescent="0.2">
      <c r="Z3775" s="93"/>
      <c r="AA3775" s="93"/>
    </row>
    <row r="3776" spans="26:27" x14ac:dyDescent="0.2">
      <c r="Z3776" s="93"/>
      <c r="AA3776" s="93"/>
    </row>
    <row r="3777" spans="26:27" x14ac:dyDescent="0.2">
      <c r="Z3777" s="93"/>
      <c r="AA3777" s="93"/>
    </row>
    <row r="3778" spans="26:27" x14ac:dyDescent="0.2">
      <c r="Z3778" s="93"/>
      <c r="AA3778" s="93"/>
    </row>
    <row r="3779" spans="26:27" x14ac:dyDescent="0.2">
      <c r="Z3779" s="93"/>
      <c r="AA3779" s="93"/>
    </row>
    <row r="3780" spans="26:27" x14ac:dyDescent="0.2">
      <c r="Z3780" s="93"/>
      <c r="AA3780" s="93"/>
    </row>
    <row r="3781" spans="26:27" x14ac:dyDescent="0.2">
      <c r="Z3781" s="93"/>
      <c r="AA3781" s="93"/>
    </row>
    <row r="3782" spans="26:27" x14ac:dyDescent="0.2">
      <c r="Z3782" s="93"/>
      <c r="AA3782" s="93"/>
    </row>
    <row r="3783" spans="26:27" x14ac:dyDescent="0.2">
      <c r="Z3783" s="93"/>
      <c r="AA3783" s="93"/>
    </row>
    <row r="3784" spans="26:27" x14ac:dyDescent="0.2">
      <c r="Z3784" s="93"/>
      <c r="AA3784" s="93"/>
    </row>
    <row r="3785" spans="26:27" x14ac:dyDescent="0.2">
      <c r="Z3785" s="93"/>
      <c r="AA3785" s="93"/>
    </row>
    <row r="3786" spans="26:27" x14ac:dyDescent="0.2">
      <c r="Z3786" s="93"/>
      <c r="AA3786" s="93"/>
    </row>
    <row r="3787" spans="26:27" x14ac:dyDescent="0.2">
      <c r="Z3787" s="93"/>
      <c r="AA3787" s="93"/>
    </row>
    <row r="3788" spans="26:27" x14ac:dyDescent="0.2">
      <c r="Z3788" s="93"/>
      <c r="AA3788" s="93"/>
    </row>
    <row r="3789" spans="26:27" x14ac:dyDescent="0.2">
      <c r="Z3789" s="93"/>
      <c r="AA3789" s="93"/>
    </row>
    <row r="3790" spans="26:27" x14ac:dyDescent="0.2">
      <c r="Z3790" s="93"/>
      <c r="AA3790" s="93"/>
    </row>
    <row r="3791" spans="26:27" x14ac:dyDescent="0.2">
      <c r="Z3791" s="93"/>
      <c r="AA3791" s="93"/>
    </row>
    <row r="3792" spans="26:27" x14ac:dyDescent="0.2">
      <c r="Z3792" s="93"/>
      <c r="AA3792" s="93"/>
    </row>
    <row r="3793" spans="26:27" x14ac:dyDescent="0.2">
      <c r="Z3793" s="93"/>
      <c r="AA3793" s="93"/>
    </row>
    <row r="3794" spans="26:27" x14ac:dyDescent="0.2">
      <c r="Z3794" s="93"/>
      <c r="AA3794" s="93"/>
    </row>
    <row r="3795" spans="26:27" x14ac:dyDescent="0.2">
      <c r="Z3795" s="93"/>
      <c r="AA3795" s="93"/>
    </row>
    <row r="3796" spans="26:27" x14ac:dyDescent="0.2">
      <c r="Z3796" s="93"/>
      <c r="AA3796" s="93"/>
    </row>
    <row r="3797" spans="26:27" x14ac:dyDescent="0.2">
      <c r="Z3797" s="93"/>
      <c r="AA3797" s="93"/>
    </row>
    <row r="3798" spans="26:27" x14ac:dyDescent="0.2">
      <c r="Z3798" s="93"/>
      <c r="AA3798" s="93"/>
    </row>
    <row r="3799" spans="26:27" x14ac:dyDescent="0.2">
      <c r="Z3799" s="93"/>
      <c r="AA3799" s="93"/>
    </row>
    <row r="3800" spans="26:27" x14ac:dyDescent="0.2">
      <c r="Z3800" s="93"/>
      <c r="AA3800" s="93"/>
    </row>
    <row r="3801" spans="26:27" x14ac:dyDescent="0.2">
      <c r="Z3801" s="93"/>
      <c r="AA3801" s="93"/>
    </row>
    <row r="3802" spans="26:27" x14ac:dyDescent="0.2">
      <c r="Z3802" s="93"/>
      <c r="AA3802" s="93"/>
    </row>
    <row r="3803" spans="26:27" x14ac:dyDescent="0.2">
      <c r="Z3803" s="93"/>
      <c r="AA3803" s="93"/>
    </row>
    <row r="3804" spans="26:27" x14ac:dyDescent="0.2">
      <c r="Z3804" s="93"/>
      <c r="AA3804" s="93"/>
    </row>
    <row r="3805" spans="26:27" x14ac:dyDescent="0.2">
      <c r="Z3805" s="93"/>
      <c r="AA3805" s="93"/>
    </row>
    <row r="3806" spans="26:27" x14ac:dyDescent="0.2">
      <c r="Z3806" s="93"/>
      <c r="AA3806" s="93"/>
    </row>
    <row r="3807" spans="26:27" x14ac:dyDescent="0.2">
      <c r="Z3807" s="93"/>
      <c r="AA3807" s="93"/>
    </row>
    <row r="3808" spans="26:27" x14ac:dyDescent="0.2">
      <c r="Z3808" s="93"/>
      <c r="AA3808" s="93"/>
    </row>
    <row r="3809" spans="26:27" x14ac:dyDescent="0.2">
      <c r="Z3809" s="93"/>
      <c r="AA3809" s="93"/>
    </row>
    <row r="3810" spans="26:27" x14ac:dyDescent="0.2">
      <c r="Z3810" s="93"/>
      <c r="AA3810" s="93"/>
    </row>
    <row r="3811" spans="26:27" x14ac:dyDescent="0.2">
      <c r="Z3811" s="93"/>
      <c r="AA3811" s="93"/>
    </row>
    <row r="3812" spans="26:27" x14ac:dyDescent="0.2">
      <c r="Z3812" s="93"/>
      <c r="AA3812" s="93"/>
    </row>
    <row r="3813" spans="26:27" x14ac:dyDescent="0.2">
      <c r="Z3813" s="93"/>
      <c r="AA3813" s="93"/>
    </row>
    <row r="3814" spans="26:27" x14ac:dyDescent="0.2">
      <c r="Z3814" s="93"/>
      <c r="AA3814" s="93"/>
    </row>
    <row r="3815" spans="26:27" x14ac:dyDescent="0.2">
      <c r="Z3815" s="93"/>
      <c r="AA3815" s="93"/>
    </row>
    <row r="3816" spans="26:27" x14ac:dyDescent="0.2">
      <c r="Z3816" s="93"/>
      <c r="AA3816" s="93"/>
    </row>
    <row r="3817" spans="26:27" x14ac:dyDescent="0.2">
      <c r="Z3817" s="93"/>
      <c r="AA3817" s="93"/>
    </row>
    <row r="3818" spans="26:27" x14ac:dyDescent="0.2">
      <c r="Z3818" s="93"/>
      <c r="AA3818" s="93"/>
    </row>
    <row r="3819" spans="26:27" x14ac:dyDescent="0.2">
      <c r="Z3819" s="93"/>
      <c r="AA3819" s="93"/>
    </row>
    <row r="3820" spans="26:27" x14ac:dyDescent="0.2">
      <c r="Z3820" s="93"/>
      <c r="AA3820" s="93"/>
    </row>
    <row r="3821" spans="26:27" x14ac:dyDescent="0.2">
      <c r="Z3821" s="93"/>
      <c r="AA3821" s="93"/>
    </row>
    <row r="3822" spans="26:27" x14ac:dyDescent="0.2">
      <c r="Z3822" s="93"/>
      <c r="AA3822" s="93"/>
    </row>
    <row r="3823" spans="26:27" x14ac:dyDescent="0.2">
      <c r="Z3823" s="93"/>
      <c r="AA3823" s="93"/>
    </row>
    <row r="3824" spans="26:27" x14ac:dyDescent="0.2">
      <c r="Z3824" s="93"/>
      <c r="AA3824" s="93"/>
    </row>
    <row r="3825" spans="26:27" x14ac:dyDescent="0.2">
      <c r="Z3825" s="93"/>
      <c r="AA3825" s="93"/>
    </row>
    <row r="3826" spans="26:27" x14ac:dyDescent="0.2">
      <c r="Z3826" s="93"/>
      <c r="AA3826" s="93"/>
    </row>
    <row r="3827" spans="26:27" x14ac:dyDescent="0.2">
      <c r="Z3827" s="93"/>
      <c r="AA3827" s="93"/>
    </row>
    <row r="3828" spans="26:27" x14ac:dyDescent="0.2">
      <c r="Z3828" s="93"/>
      <c r="AA3828" s="93"/>
    </row>
    <row r="3829" spans="26:27" x14ac:dyDescent="0.2">
      <c r="Z3829" s="93"/>
      <c r="AA3829" s="93"/>
    </row>
    <row r="3830" spans="26:27" x14ac:dyDescent="0.2">
      <c r="Z3830" s="93"/>
      <c r="AA3830" s="93"/>
    </row>
    <row r="3831" spans="26:27" x14ac:dyDescent="0.2">
      <c r="Z3831" s="93"/>
      <c r="AA3831" s="93"/>
    </row>
    <row r="3832" spans="26:27" x14ac:dyDescent="0.2">
      <c r="Z3832" s="93"/>
      <c r="AA3832" s="93"/>
    </row>
    <row r="3833" spans="26:27" x14ac:dyDescent="0.2">
      <c r="Z3833" s="93"/>
      <c r="AA3833" s="93"/>
    </row>
    <row r="3834" spans="26:27" x14ac:dyDescent="0.2">
      <c r="Z3834" s="93"/>
      <c r="AA3834" s="93"/>
    </row>
    <row r="3835" spans="26:27" x14ac:dyDescent="0.2">
      <c r="Z3835" s="93"/>
      <c r="AA3835" s="93"/>
    </row>
    <row r="3836" spans="26:27" x14ac:dyDescent="0.2">
      <c r="Z3836" s="93"/>
      <c r="AA3836" s="93"/>
    </row>
    <row r="3837" spans="26:27" x14ac:dyDescent="0.2">
      <c r="Z3837" s="93"/>
      <c r="AA3837" s="93"/>
    </row>
    <row r="3838" spans="26:27" x14ac:dyDescent="0.2">
      <c r="Z3838" s="93"/>
      <c r="AA3838" s="93"/>
    </row>
    <row r="3839" spans="26:27" x14ac:dyDescent="0.2">
      <c r="Z3839" s="93"/>
      <c r="AA3839" s="93"/>
    </row>
    <row r="3840" spans="26:27" x14ac:dyDescent="0.2">
      <c r="Z3840" s="93"/>
      <c r="AA3840" s="93"/>
    </row>
    <row r="3841" spans="26:27" x14ac:dyDescent="0.2">
      <c r="Z3841" s="93"/>
      <c r="AA3841" s="93"/>
    </row>
    <row r="3842" spans="26:27" x14ac:dyDescent="0.2">
      <c r="Z3842" s="93"/>
      <c r="AA3842" s="93"/>
    </row>
    <row r="3843" spans="26:27" x14ac:dyDescent="0.2">
      <c r="Z3843" s="93"/>
      <c r="AA3843" s="93"/>
    </row>
    <row r="3844" spans="26:27" x14ac:dyDescent="0.2">
      <c r="Z3844" s="93"/>
      <c r="AA3844" s="93"/>
    </row>
    <row r="3845" spans="26:27" x14ac:dyDescent="0.2">
      <c r="Z3845" s="93"/>
      <c r="AA3845" s="93"/>
    </row>
    <row r="3846" spans="26:27" x14ac:dyDescent="0.2">
      <c r="Z3846" s="93"/>
      <c r="AA3846" s="93"/>
    </row>
    <row r="3847" spans="26:27" x14ac:dyDescent="0.2">
      <c r="Z3847" s="93"/>
      <c r="AA3847" s="93"/>
    </row>
    <row r="3848" spans="26:27" x14ac:dyDescent="0.2">
      <c r="Z3848" s="93"/>
      <c r="AA3848" s="93"/>
    </row>
    <row r="3849" spans="26:27" x14ac:dyDescent="0.2">
      <c r="Z3849" s="93"/>
      <c r="AA3849" s="93"/>
    </row>
    <row r="3850" spans="26:27" x14ac:dyDescent="0.2">
      <c r="Z3850" s="93"/>
      <c r="AA3850" s="93"/>
    </row>
    <row r="3851" spans="26:27" x14ac:dyDescent="0.2">
      <c r="Z3851" s="93"/>
      <c r="AA3851" s="93"/>
    </row>
    <row r="3852" spans="26:27" x14ac:dyDescent="0.2">
      <c r="Z3852" s="93"/>
      <c r="AA3852" s="93"/>
    </row>
    <row r="3853" spans="26:27" x14ac:dyDescent="0.2">
      <c r="Z3853" s="93"/>
      <c r="AA3853" s="93"/>
    </row>
    <row r="3854" spans="26:27" x14ac:dyDescent="0.2">
      <c r="Z3854" s="93"/>
      <c r="AA3854" s="93"/>
    </row>
    <row r="3855" spans="26:27" x14ac:dyDescent="0.2">
      <c r="Z3855" s="93"/>
      <c r="AA3855" s="93"/>
    </row>
    <row r="3856" spans="26:27" x14ac:dyDescent="0.2">
      <c r="Z3856" s="93"/>
      <c r="AA3856" s="93"/>
    </row>
    <row r="3857" spans="26:27" x14ac:dyDescent="0.2">
      <c r="Z3857" s="93"/>
      <c r="AA3857" s="93"/>
    </row>
    <row r="3858" spans="26:27" x14ac:dyDescent="0.2">
      <c r="Z3858" s="93"/>
      <c r="AA3858" s="93"/>
    </row>
    <row r="3859" spans="26:27" x14ac:dyDescent="0.2">
      <c r="Z3859" s="93"/>
      <c r="AA3859" s="93"/>
    </row>
    <row r="3860" spans="26:27" x14ac:dyDescent="0.2">
      <c r="Z3860" s="93"/>
      <c r="AA3860" s="93"/>
    </row>
    <row r="3861" spans="26:27" x14ac:dyDescent="0.2">
      <c r="Z3861" s="93"/>
      <c r="AA3861" s="93"/>
    </row>
    <row r="3862" spans="26:27" x14ac:dyDescent="0.2">
      <c r="Z3862" s="93"/>
      <c r="AA3862" s="93"/>
    </row>
    <row r="3863" spans="26:27" x14ac:dyDescent="0.2">
      <c r="Z3863" s="93"/>
      <c r="AA3863" s="93"/>
    </row>
    <row r="3864" spans="26:27" x14ac:dyDescent="0.2">
      <c r="Z3864" s="93"/>
      <c r="AA3864" s="93"/>
    </row>
    <row r="3865" spans="26:27" x14ac:dyDescent="0.2">
      <c r="Z3865" s="93"/>
      <c r="AA3865" s="93"/>
    </row>
    <row r="3866" spans="26:27" x14ac:dyDescent="0.2">
      <c r="Z3866" s="93"/>
      <c r="AA3866" s="93"/>
    </row>
    <row r="3867" spans="26:27" x14ac:dyDescent="0.2">
      <c r="Z3867" s="93"/>
      <c r="AA3867" s="93"/>
    </row>
    <row r="3868" spans="26:27" x14ac:dyDescent="0.2">
      <c r="Z3868" s="93"/>
      <c r="AA3868" s="93"/>
    </row>
    <row r="3869" spans="26:27" x14ac:dyDescent="0.2">
      <c r="Z3869" s="93"/>
      <c r="AA3869" s="93"/>
    </row>
    <row r="3870" spans="26:27" x14ac:dyDescent="0.2">
      <c r="Z3870" s="93"/>
      <c r="AA3870" s="93"/>
    </row>
    <row r="3871" spans="26:27" x14ac:dyDescent="0.2">
      <c r="Z3871" s="93"/>
      <c r="AA3871" s="93"/>
    </row>
    <row r="3872" spans="26:27" x14ac:dyDescent="0.2">
      <c r="Z3872" s="93"/>
      <c r="AA3872" s="93"/>
    </row>
    <row r="3873" spans="26:27" x14ac:dyDescent="0.2">
      <c r="Z3873" s="93"/>
      <c r="AA3873" s="93"/>
    </row>
    <row r="3874" spans="26:27" x14ac:dyDescent="0.2">
      <c r="Z3874" s="93"/>
      <c r="AA3874" s="93"/>
    </row>
    <row r="3875" spans="26:27" x14ac:dyDescent="0.2">
      <c r="Z3875" s="93"/>
      <c r="AA3875" s="93"/>
    </row>
    <row r="3876" spans="26:27" x14ac:dyDescent="0.2">
      <c r="Z3876" s="93"/>
      <c r="AA3876" s="93"/>
    </row>
    <row r="3877" spans="26:27" x14ac:dyDescent="0.2">
      <c r="Z3877" s="93"/>
      <c r="AA3877" s="93"/>
    </row>
    <row r="3878" spans="26:27" x14ac:dyDescent="0.2">
      <c r="Z3878" s="93"/>
      <c r="AA3878" s="93"/>
    </row>
    <row r="3879" spans="26:27" x14ac:dyDescent="0.2">
      <c r="Z3879" s="93"/>
      <c r="AA3879" s="93"/>
    </row>
    <row r="3880" spans="26:27" x14ac:dyDescent="0.2">
      <c r="Z3880" s="93"/>
      <c r="AA3880" s="93"/>
    </row>
    <row r="3881" spans="26:27" x14ac:dyDescent="0.2">
      <c r="Z3881" s="93"/>
      <c r="AA3881" s="93"/>
    </row>
    <row r="3882" spans="26:27" x14ac:dyDescent="0.2">
      <c r="Z3882" s="93"/>
      <c r="AA3882" s="93"/>
    </row>
    <row r="3883" spans="26:27" x14ac:dyDescent="0.2">
      <c r="Z3883" s="93"/>
      <c r="AA3883" s="93"/>
    </row>
    <row r="3884" spans="26:27" x14ac:dyDescent="0.2">
      <c r="Z3884" s="93"/>
      <c r="AA3884" s="93"/>
    </row>
    <row r="3885" spans="26:27" x14ac:dyDescent="0.2">
      <c r="Z3885" s="93"/>
      <c r="AA3885" s="93"/>
    </row>
    <row r="3886" spans="26:27" x14ac:dyDescent="0.2">
      <c r="Z3886" s="93"/>
      <c r="AA3886" s="93"/>
    </row>
    <row r="3887" spans="26:27" x14ac:dyDescent="0.2">
      <c r="Z3887" s="93"/>
      <c r="AA3887" s="93"/>
    </row>
    <row r="3888" spans="26:27" x14ac:dyDescent="0.2">
      <c r="Z3888" s="93"/>
      <c r="AA3888" s="93"/>
    </row>
    <row r="3889" spans="26:27" x14ac:dyDescent="0.2">
      <c r="Z3889" s="93"/>
      <c r="AA3889" s="93"/>
    </row>
    <row r="3890" spans="26:27" x14ac:dyDescent="0.2">
      <c r="Z3890" s="93"/>
      <c r="AA3890" s="93"/>
    </row>
    <row r="3891" spans="26:27" x14ac:dyDescent="0.2">
      <c r="Z3891" s="93"/>
      <c r="AA3891" s="93"/>
    </row>
    <row r="3892" spans="26:27" x14ac:dyDescent="0.2">
      <c r="Z3892" s="93"/>
      <c r="AA3892" s="93"/>
    </row>
    <row r="3893" spans="26:27" x14ac:dyDescent="0.2">
      <c r="Z3893" s="93"/>
      <c r="AA3893" s="93"/>
    </row>
    <row r="3894" spans="26:27" x14ac:dyDescent="0.2">
      <c r="Z3894" s="93"/>
      <c r="AA3894" s="93"/>
    </row>
    <row r="3895" spans="26:27" x14ac:dyDescent="0.2">
      <c r="Z3895" s="93"/>
      <c r="AA3895" s="93"/>
    </row>
    <row r="3896" spans="26:27" x14ac:dyDescent="0.2">
      <c r="Z3896" s="93"/>
      <c r="AA3896" s="93"/>
    </row>
    <row r="3897" spans="26:27" x14ac:dyDescent="0.2">
      <c r="Z3897" s="93"/>
      <c r="AA3897" s="93"/>
    </row>
    <row r="3898" spans="26:27" x14ac:dyDescent="0.2">
      <c r="Z3898" s="93"/>
      <c r="AA3898" s="93"/>
    </row>
    <row r="3899" spans="26:27" x14ac:dyDescent="0.2">
      <c r="Z3899" s="93"/>
      <c r="AA3899" s="93"/>
    </row>
    <row r="3900" spans="26:27" x14ac:dyDescent="0.2">
      <c r="Z3900" s="93"/>
      <c r="AA3900" s="93"/>
    </row>
    <row r="3901" spans="26:27" x14ac:dyDescent="0.2">
      <c r="Z3901" s="93"/>
      <c r="AA3901" s="93"/>
    </row>
    <row r="3902" spans="26:27" x14ac:dyDescent="0.2">
      <c r="Z3902" s="93"/>
      <c r="AA3902" s="93"/>
    </row>
    <row r="3903" spans="26:27" x14ac:dyDescent="0.2">
      <c r="Z3903" s="93"/>
      <c r="AA3903" s="93"/>
    </row>
    <row r="3904" spans="26:27" x14ac:dyDescent="0.2">
      <c r="Z3904" s="93"/>
      <c r="AA3904" s="93"/>
    </row>
    <row r="3905" spans="26:27" x14ac:dyDescent="0.2">
      <c r="Z3905" s="93"/>
      <c r="AA3905" s="93"/>
    </row>
    <row r="3906" spans="26:27" x14ac:dyDescent="0.2">
      <c r="Z3906" s="93"/>
      <c r="AA3906" s="93"/>
    </row>
    <row r="3907" spans="26:27" x14ac:dyDescent="0.2">
      <c r="Z3907" s="93"/>
      <c r="AA3907" s="93"/>
    </row>
    <row r="3908" spans="26:27" x14ac:dyDescent="0.2">
      <c r="Z3908" s="93"/>
      <c r="AA3908" s="93"/>
    </row>
    <row r="3909" spans="26:27" x14ac:dyDescent="0.2">
      <c r="Z3909" s="93"/>
      <c r="AA3909" s="93"/>
    </row>
    <row r="3910" spans="26:27" x14ac:dyDescent="0.2">
      <c r="Z3910" s="93"/>
      <c r="AA3910" s="93"/>
    </row>
    <row r="3911" spans="26:27" x14ac:dyDescent="0.2">
      <c r="Z3911" s="93"/>
      <c r="AA3911" s="93"/>
    </row>
    <row r="3912" spans="26:27" x14ac:dyDescent="0.2">
      <c r="Z3912" s="93"/>
      <c r="AA3912" s="93"/>
    </row>
    <row r="3913" spans="26:27" x14ac:dyDescent="0.2">
      <c r="Z3913" s="93"/>
      <c r="AA3913" s="93"/>
    </row>
    <row r="3914" spans="26:27" x14ac:dyDescent="0.2">
      <c r="Z3914" s="93"/>
      <c r="AA3914" s="93"/>
    </row>
    <row r="3915" spans="26:27" x14ac:dyDescent="0.2">
      <c r="Z3915" s="93"/>
      <c r="AA3915" s="93"/>
    </row>
    <row r="3916" spans="26:27" x14ac:dyDescent="0.2">
      <c r="Z3916" s="93"/>
      <c r="AA3916" s="93"/>
    </row>
    <row r="3917" spans="26:27" x14ac:dyDescent="0.2">
      <c r="Z3917" s="93"/>
      <c r="AA3917" s="93"/>
    </row>
    <row r="3918" spans="26:27" x14ac:dyDescent="0.2">
      <c r="Z3918" s="93"/>
      <c r="AA3918" s="93"/>
    </row>
    <row r="3919" spans="26:27" x14ac:dyDescent="0.2">
      <c r="Z3919" s="93"/>
      <c r="AA3919" s="93"/>
    </row>
    <row r="3920" spans="26:27" x14ac:dyDescent="0.2">
      <c r="Z3920" s="93"/>
      <c r="AA3920" s="93"/>
    </row>
    <row r="3921" spans="26:27" x14ac:dyDescent="0.2">
      <c r="Z3921" s="93"/>
      <c r="AA3921" s="93"/>
    </row>
    <row r="3922" spans="26:27" x14ac:dyDescent="0.2">
      <c r="Z3922" s="93"/>
      <c r="AA3922" s="93"/>
    </row>
    <row r="3923" spans="26:27" x14ac:dyDescent="0.2">
      <c r="Z3923" s="93"/>
      <c r="AA3923" s="93"/>
    </row>
    <row r="3924" spans="26:27" x14ac:dyDescent="0.2">
      <c r="Z3924" s="93"/>
      <c r="AA3924" s="93"/>
    </row>
    <row r="3925" spans="26:27" x14ac:dyDescent="0.2">
      <c r="Z3925" s="93"/>
      <c r="AA3925" s="93"/>
    </row>
    <row r="3926" spans="26:27" x14ac:dyDescent="0.2">
      <c r="Z3926" s="93"/>
      <c r="AA3926" s="93"/>
    </row>
    <row r="3927" spans="26:27" x14ac:dyDescent="0.2">
      <c r="Z3927" s="93"/>
      <c r="AA3927" s="93"/>
    </row>
    <row r="3928" spans="26:27" x14ac:dyDescent="0.2">
      <c r="Z3928" s="93"/>
      <c r="AA3928" s="93"/>
    </row>
    <row r="3929" spans="26:27" x14ac:dyDescent="0.2">
      <c r="Z3929" s="93"/>
      <c r="AA3929" s="93"/>
    </row>
    <row r="3930" spans="26:27" x14ac:dyDescent="0.2">
      <c r="Z3930" s="93"/>
      <c r="AA3930" s="93"/>
    </row>
    <row r="3931" spans="26:27" x14ac:dyDescent="0.2">
      <c r="Z3931" s="93"/>
      <c r="AA3931" s="93"/>
    </row>
    <row r="3932" spans="26:27" x14ac:dyDescent="0.2">
      <c r="Z3932" s="93"/>
      <c r="AA3932" s="93"/>
    </row>
    <row r="3933" spans="26:27" x14ac:dyDescent="0.2">
      <c r="Z3933" s="93"/>
      <c r="AA3933" s="93"/>
    </row>
    <row r="3934" spans="26:27" x14ac:dyDescent="0.2">
      <c r="Z3934" s="93"/>
      <c r="AA3934" s="93"/>
    </row>
    <row r="3935" spans="26:27" x14ac:dyDescent="0.2">
      <c r="Z3935" s="93"/>
      <c r="AA3935" s="93"/>
    </row>
    <row r="3936" spans="26:27" x14ac:dyDescent="0.2">
      <c r="Z3936" s="93"/>
      <c r="AA3936" s="93"/>
    </row>
    <row r="3937" spans="26:27" x14ac:dyDescent="0.2">
      <c r="Z3937" s="93"/>
      <c r="AA3937" s="93"/>
    </row>
    <row r="3938" spans="26:27" x14ac:dyDescent="0.2">
      <c r="Z3938" s="93"/>
      <c r="AA3938" s="93"/>
    </row>
    <row r="3939" spans="26:27" x14ac:dyDescent="0.2">
      <c r="Z3939" s="93"/>
      <c r="AA3939" s="93"/>
    </row>
    <row r="3940" spans="26:27" x14ac:dyDescent="0.2">
      <c r="Z3940" s="93"/>
      <c r="AA3940" s="93"/>
    </row>
    <row r="3941" spans="26:27" x14ac:dyDescent="0.2">
      <c r="Z3941" s="93"/>
      <c r="AA3941" s="93"/>
    </row>
    <row r="3942" spans="26:27" x14ac:dyDescent="0.2">
      <c r="Z3942" s="93"/>
      <c r="AA3942" s="93"/>
    </row>
    <row r="3943" spans="26:27" x14ac:dyDescent="0.2">
      <c r="Z3943" s="93"/>
      <c r="AA3943" s="93"/>
    </row>
    <row r="3944" spans="26:27" x14ac:dyDescent="0.2">
      <c r="Z3944" s="93"/>
      <c r="AA3944" s="93"/>
    </row>
    <row r="3945" spans="26:27" x14ac:dyDescent="0.2">
      <c r="Z3945" s="93"/>
      <c r="AA3945" s="93"/>
    </row>
    <row r="3946" spans="26:27" x14ac:dyDescent="0.2">
      <c r="Z3946" s="93"/>
      <c r="AA3946" s="93"/>
    </row>
    <row r="3947" spans="26:27" x14ac:dyDescent="0.2">
      <c r="Z3947" s="93"/>
      <c r="AA3947" s="93"/>
    </row>
    <row r="3948" spans="26:27" x14ac:dyDescent="0.2">
      <c r="Z3948" s="93"/>
      <c r="AA3948" s="93"/>
    </row>
    <row r="3949" spans="26:27" x14ac:dyDescent="0.2">
      <c r="Z3949" s="93"/>
      <c r="AA3949" s="93"/>
    </row>
    <row r="3950" spans="26:27" x14ac:dyDescent="0.2">
      <c r="Z3950" s="93"/>
      <c r="AA3950" s="93"/>
    </row>
    <row r="3951" spans="26:27" x14ac:dyDescent="0.2">
      <c r="Z3951" s="93"/>
      <c r="AA3951" s="93"/>
    </row>
    <row r="3952" spans="26:27" x14ac:dyDescent="0.2">
      <c r="Z3952" s="93"/>
      <c r="AA3952" s="93"/>
    </row>
    <row r="3953" spans="26:27" x14ac:dyDescent="0.2">
      <c r="Z3953" s="93"/>
      <c r="AA3953" s="93"/>
    </row>
    <row r="3954" spans="26:27" x14ac:dyDescent="0.2">
      <c r="Z3954" s="93"/>
      <c r="AA3954" s="93"/>
    </row>
    <row r="3955" spans="26:27" x14ac:dyDescent="0.2">
      <c r="Z3955" s="93"/>
      <c r="AA3955" s="93"/>
    </row>
    <row r="3956" spans="26:27" x14ac:dyDescent="0.2">
      <c r="Z3956" s="93"/>
      <c r="AA3956" s="93"/>
    </row>
    <row r="3957" spans="26:27" x14ac:dyDescent="0.2">
      <c r="Z3957" s="93"/>
      <c r="AA3957" s="93"/>
    </row>
    <row r="3958" spans="26:27" x14ac:dyDescent="0.2">
      <c r="Z3958" s="93"/>
      <c r="AA3958" s="93"/>
    </row>
    <row r="3959" spans="26:27" x14ac:dyDescent="0.2">
      <c r="Z3959" s="93"/>
      <c r="AA3959" s="93"/>
    </row>
    <row r="3960" spans="26:27" x14ac:dyDescent="0.2">
      <c r="Z3960" s="93"/>
      <c r="AA3960" s="93"/>
    </row>
    <row r="3961" spans="26:27" x14ac:dyDescent="0.2">
      <c r="Z3961" s="93"/>
      <c r="AA3961" s="93"/>
    </row>
    <row r="3962" spans="26:27" x14ac:dyDescent="0.2">
      <c r="Z3962" s="93"/>
      <c r="AA3962" s="93"/>
    </row>
    <row r="3963" spans="26:27" x14ac:dyDescent="0.2">
      <c r="Z3963" s="93"/>
      <c r="AA3963" s="93"/>
    </row>
    <row r="3964" spans="26:27" x14ac:dyDescent="0.2">
      <c r="Z3964" s="93"/>
      <c r="AA3964" s="93"/>
    </row>
    <row r="3965" spans="26:27" x14ac:dyDescent="0.2">
      <c r="Z3965" s="93"/>
      <c r="AA3965" s="93"/>
    </row>
    <row r="3966" spans="26:27" x14ac:dyDescent="0.2">
      <c r="Z3966" s="93"/>
      <c r="AA3966" s="93"/>
    </row>
    <row r="3967" spans="26:27" x14ac:dyDescent="0.2">
      <c r="Z3967" s="93"/>
      <c r="AA3967" s="93"/>
    </row>
    <row r="3968" spans="26:27" x14ac:dyDescent="0.2">
      <c r="Z3968" s="93"/>
      <c r="AA3968" s="93"/>
    </row>
    <row r="3969" spans="26:27" x14ac:dyDescent="0.2">
      <c r="Z3969" s="93"/>
      <c r="AA3969" s="93"/>
    </row>
    <row r="3970" spans="26:27" x14ac:dyDescent="0.2">
      <c r="Z3970" s="93"/>
      <c r="AA3970" s="93"/>
    </row>
    <row r="3971" spans="26:27" x14ac:dyDescent="0.2">
      <c r="Z3971" s="93"/>
      <c r="AA3971" s="93"/>
    </row>
    <row r="3972" spans="26:27" x14ac:dyDescent="0.2">
      <c r="Z3972" s="93"/>
      <c r="AA3972" s="93"/>
    </row>
    <row r="3973" spans="26:27" x14ac:dyDescent="0.2">
      <c r="Z3973" s="93"/>
      <c r="AA3973" s="93"/>
    </row>
    <row r="3974" spans="26:27" x14ac:dyDescent="0.2">
      <c r="Z3974" s="93"/>
      <c r="AA3974" s="93"/>
    </row>
    <row r="3975" spans="26:27" x14ac:dyDescent="0.2">
      <c r="Z3975" s="93"/>
      <c r="AA3975" s="93"/>
    </row>
    <row r="3976" spans="26:27" x14ac:dyDescent="0.2">
      <c r="Z3976" s="93"/>
      <c r="AA3976" s="93"/>
    </row>
    <row r="3977" spans="26:27" x14ac:dyDescent="0.2">
      <c r="Z3977" s="93"/>
      <c r="AA3977" s="93"/>
    </row>
    <row r="3978" spans="26:27" x14ac:dyDescent="0.2">
      <c r="Z3978" s="93"/>
      <c r="AA3978" s="93"/>
    </row>
    <row r="3979" spans="26:27" x14ac:dyDescent="0.2">
      <c r="Z3979" s="93"/>
      <c r="AA3979" s="93"/>
    </row>
    <row r="3980" spans="26:27" x14ac:dyDescent="0.2">
      <c r="Z3980" s="93"/>
      <c r="AA3980" s="93"/>
    </row>
    <row r="3981" spans="26:27" x14ac:dyDescent="0.2">
      <c r="Z3981" s="93"/>
      <c r="AA3981" s="93"/>
    </row>
    <row r="3982" spans="26:27" x14ac:dyDescent="0.2">
      <c r="Z3982" s="93"/>
      <c r="AA3982" s="93"/>
    </row>
    <row r="3983" spans="26:27" x14ac:dyDescent="0.2">
      <c r="Z3983" s="93"/>
      <c r="AA3983" s="93"/>
    </row>
    <row r="3984" spans="26:27" x14ac:dyDescent="0.2">
      <c r="Z3984" s="93"/>
      <c r="AA3984" s="93"/>
    </row>
    <row r="3985" spans="26:27" x14ac:dyDescent="0.2">
      <c r="Z3985" s="93"/>
      <c r="AA3985" s="93"/>
    </row>
    <row r="3986" spans="26:27" x14ac:dyDescent="0.2">
      <c r="Z3986" s="93"/>
      <c r="AA3986" s="93"/>
    </row>
    <row r="3987" spans="26:27" x14ac:dyDescent="0.2">
      <c r="Z3987" s="93"/>
      <c r="AA3987" s="93"/>
    </row>
    <row r="3988" spans="26:27" x14ac:dyDescent="0.2">
      <c r="Z3988" s="93"/>
      <c r="AA3988" s="93"/>
    </row>
    <row r="3989" spans="26:27" x14ac:dyDescent="0.2">
      <c r="Z3989" s="93"/>
      <c r="AA3989" s="93"/>
    </row>
    <row r="3990" spans="26:27" x14ac:dyDescent="0.2">
      <c r="Z3990" s="93"/>
      <c r="AA3990" s="93"/>
    </row>
    <row r="3991" spans="26:27" x14ac:dyDescent="0.2">
      <c r="Z3991" s="93"/>
      <c r="AA3991" s="93"/>
    </row>
    <row r="3992" spans="26:27" x14ac:dyDescent="0.2">
      <c r="Z3992" s="93"/>
      <c r="AA3992" s="93"/>
    </row>
    <row r="3993" spans="26:27" x14ac:dyDescent="0.2">
      <c r="Z3993" s="93"/>
      <c r="AA3993" s="93"/>
    </row>
    <row r="3994" spans="26:27" x14ac:dyDescent="0.2">
      <c r="Z3994" s="93"/>
      <c r="AA3994" s="93"/>
    </row>
    <row r="3995" spans="26:27" x14ac:dyDescent="0.2">
      <c r="Z3995" s="93"/>
      <c r="AA3995" s="93"/>
    </row>
    <row r="3996" spans="26:27" x14ac:dyDescent="0.2">
      <c r="Z3996" s="93"/>
      <c r="AA3996" s="93"/>
    </row>
    <row r="3997" spans="26:27" x14ac:dyDescent="0.2">
      <c r="Z3997" s="93"/>
      <c r="AA3997" s="93"/>
    </row>
    <row r="3998" spans="26:27" x14ac:dyDescent="0.2">
      <c r="Z3998" s="93"/>
      <c r="AA3998" s="93"/>
    </row>
    <row r="3999" spans="26:27" x14ac:dyDescent="0.2">
      <c r="Z3999" s="93"/>
      <c r="AA3999" s="93"/>
    </row>
    <row r="4000" spans="26:27" x14ac:dyDescent="0.2">
      <c r="Z4000" s="93"/>
      <c r="AA4000" s="93"/>
    </row>
    <row r="4001" spans="26:27" x14ac:dyDescent="0.2">
      <c r="Z4001" s="93"/>
      <c r="AA4001" s="93"/>
    </row>
    <row r="4002" spans="26:27" x14ac:dyDescent="0.2">
      <c r="Z4002" s="93"/>
      <c r="AA4002" s="93"/>
    </row>
    <row r="4003" spans="26:27" x14ac:dyDescent="0.2">
      <c r="Z4003" s="93"/>
      <c r="AA4003" s="93"/>
    </row>
    <row r="4004" spans="26:27" x14ac:dyDescent="0.2">
      <c r="Z4004" s="93"/>
      <c r="AA4004" s="93"/>
    </row>
    <row r="4005" spans="26:27" x14ac:dyDescent="0.2">
      <c r="Z4005" s="93"/>
      <c r="AA4005" s="93"/>
    </row>
    <row r="4006" spans="26:27" x14ac:dyDescent="0.2">
      <c r="Z4006" s="93"/>
      <c r="AA4006" s="93"/>
    </row>
    <row r="4007" spans="26:27" x14ac:dyDescent="0.2">
      <c r="Z4007" s="93"/>
      <c r="AA4007" s="93"/>
    </row>
    <row r="4008" spans="26:27" x14ac:dyDescent="0.2">
      <c r="Z4008" s="93"/>
      <c r="AA4008" s="93"/>
    </row>
    <row r="4009" spans="26:27" x14ac:dyDescent="0.2">
      <c r="Z4009" s="93"/>
      <c r="AA4009" s="93"/>
    </row>
    <row r="4010" spans="26:27" x14ac:dyDescent="0.2">
      <c r="Z4010" s="93"/>
      <c r="AA4010" s="93"/>
    </row>
    <row r="4011" spans="26:27" x14ac:dyDescent="0.2">
      <c r="Z4011" s="93"/>
      <c r="AA4011" s="93"/>
    </row>
    <row r="4012" spans="26:27" x14ac:dyDescent="0.2">
      <c r="Z4012" s="93"/>
      <c r="AA4012" s="93"/>
    </row>
    <row r="4013" spans="26:27" x14ac:dyDescent="0.2">
      <c r="Z4013" s="93"/>
      <c r="AA4013" s="93"/>
    </row>
    <row r="4014" spans="26:27" x14ac:dyDescent="0.2">
      <c r="Z4014" s="93"/>
      <c r="AA4014" s="93"/>
    </row>
    <row r="4015" spans="26:27" x14ac:dyDescent="0.2">
      <c r="Z4015" s="93"/>
      <c r="AA4015" s="93"/>
    </row>
    <row r="4016" spans="26:27" x14ac:dyDescent="0.2">
      <c r="Z4016" s="93"/>
      <c r="AA4016" s="93"/>
    </row>
    <row r="4017" spans="26:27" x14ac:dyDescent="0.2">
      <c r="Z4017" s="93"/>
      <c r="AA4017" s="93"/>
    </row>
    <row r="4018" spans="26:27" x14ac:dyDescent="0.2">
      <c r="Z4018" s="93"/>
      <c r="AA4018" s="93"/>
    </row>
    <row r="4019" spans="26:27" x14ac:dyDescent="0.2">
      <c r="Z4019" s="93"/>
      <c r="AA4019" s="93"/>
    </row>
    <row r="4020" spans="26:27" x14ac:dyDescent="0.2">
      <c r="Z4020" s="93"/>
      <c r="AA4020" s="93"/>
    </row>
    <row r="4021" spans="26:27" x14ac:dyDescent="0.2">
      <c r="Z4021" s="93"/>
      <c r="AA4021" s="93"/>
    </row>
    <row r="4022" spans="26:27" x14ac:dyDescent="0.2">
      <c r="Z4022" s="93"/>
      <c r="AA4022" s="93"/>
    </row>
    <row r="4023" spans="26:27" x14ac:dyDescent="0.2">
      <c r="Z4023" s="93"/>
      <c r="AA4023" s="93"/>
    </row>
    <row r="4024" spans="26:27" x14ac:dyDescent="0.2">
      <c r="Z4024" s="93"/>
      <c r="AA4024" s="93"/>
    </row>
    <row r="4025" spans="26:27" x14ac:dyDescent="0.2">
      <c r="Z4025" s="93"/>
      <c r="AA4025" s="93"/>
    </row>
    <row r="4026" spans="26:27" x14ac:dyDescent="0.2">
      <c r="Z4026" s="93"/>
      <c r="AA4026" s="93"/>
    </row>
    <row r="4027" spans="26:27" x14ac:dyDescent="0.2">
      <c r="Z4027" s="93"/>
      <c r="AA4027" s="93"/>
    </row>
    <row r="4028" spans="26:27" x14ac:dyDescent="0.2">
      <c r="Z4028" s="93"/>
      <c r="AA4028" s="93"/>
    </row>
    <row r="4029" spans="26:27" x14ac:dyDescent="0.2">
      <c r="Z4029" s="93"/>
      <c r="AA4029" s="93"/>
    </row>
    <row r="4030" spans="26:27" x14ac:dyDescent="0.2">
      <c r="Z4030" s="93"/>
      <c r="AA4030" s="93"/>
    </row>
    <row r="4031" spans="26:27" x14ac:dyDescent="0.2">
      <c r="Z4031" s="93"/>
      <c r="AA4031" s="93"/>
    </row>
    <row r="4032" spans="26:27" x14ac:dyDescent="0.2">
      <c r="Z4032" s="93"/>
      <c r="AA4032" s="93"/>
    </row>
    <row r="4033" spans="26:27" x14ac:dyDescent="0.2">
      <c r="Z4033" s="93"/>
      <c r="AA4033" s="93"/>
    </row>
    <row r="4034" spans="26:27" x14ac:dyDescent="0.2">
      <c r="Z4034" s="93"/>
      <c r="AA4034" s="93"/>
    </row>
    <row r="4035" spans="26:27" x14ac:dyDescent="0.2">
      <c r="Z4035" s="93"/>
      <c r="AA4035" s="93"/>
    </row>
    <row r="4036" spans="26:27" x14ac:dyDescent="0.2">
      <c r="Z4036" s="93"/>
      <c r="AA4036" s="93"/>
    </row>
    <row r="4037" spans="26:27" x14ac:dyDescent="0.2">
      <c r="Z4037" s="93"/>
      <c r="AA4037" s="93"/>
    </row>
    <row r="4038" spans="26:27" x14ac:dyDescent="0.2">
      <c r="Z4038" s="93"/>
      <c r="AA4038" s="93"/>
    </row>
    <row r="4039" spans="26:27" x14ac:dyDescent="0.2">
      <c r="Z4039" s="93"/>
      <c r="AA4039" s="93"/>
    </row>
    <row r="4040" spans="26:27" x14ac:dyDescent="0.2">
      <c r="Z4040" s="93"/>
      <c r="AA4040" s="93"/>
    </row>
    <row r="4041" spans="26:27" x14ac:dyDescent="0.2">
      <c r="Z4041" s="93"/>
      <c r="AA4041" s="93"/>
    </row>
    <row r="4042" spans="26:27" x14ac:dyDescent="0.2">
      <c r="Z4042" s="93"/>
      <c r="AA4042" s="93"/>
    </row>
    <row r="4043" spans="26:27" x14ac:dyDescent="0.2">
      <c r="Z4043" s="93"/>
      <c r="AA4043" s="93"/>
    </row>
    <row r="4044" spans="26:27" x14ac:dyDescent="0.2">
      <c r="Z4044" s="93"/>
      <c r="AA4044" s="93"/>
    </row>
    <row r="4045" spans="26:27" x14ac:dyDescent="0.2">
      <c r="Z4045" s="93"/>
      <c r="AA4045" s="93"/>
    </row>
    <row r="4046" spans="26:27" x14ac:dyDescent="0.2">
      <c r="Z4046" s="93"/>
      <c r="AA4046" s="93"/>
    </row>
    <row r="4047" spans="26:27" x14ac:dyDescent="0.2">
      <c r="Z4047" s="93"/>
      <c r="AA4047" s="93"/>
    </row>
    <row r="4048" spans="26:27" x14ac:dyDescent="0.2">
      <c r="Z4048" s="93"/>
      <c r="AA4048" s="93"/>
    </row>
    <row r="4049" spans="26:27" x14ac:dyDescent="0.2">
      <c r="Z4049" s="93"/>
      <c r="AA4049" s="93"/>
    </row>
    <row r="4050" spans="26:27" x14ac:dyDescent="0.2">
      <c r="Z4050" s="93"/>
      <c r="AA4050" s="93"/>
    </row>
    <row r="4051" spans="26:27" x14ac:dyDescent="0.2">
      <c r="Z4051" s="93"/>
      <c r="AA4051" s="93"/>
    </row>
    <row r="4052" spans="26:27" x14ac:dyDescent="0.2">
      <c r="Z4052" s="93"/>
      <c r="AA4052" s="93"/>
    </row>
    <row r="4053" spans="26:27" x14ac:dyDescent="0.2">
      <c r="Z4053" s="93"/>
      <c r="AA4053" s="93"/>
    </row>
    <row r="4054" spans="26:27" x14ac:dyDescent="0.2">
      <c r="Z4054" s="93"/>
      <c r="AA4054" s="93"/>
    </row>
    <row r="4055" spans="26:27" x14ac:dyDescent="0.2">
      <c r="Z4055" s="93"/>
      <c r="AA4055" s="93"/>
    </row>
    <row r="4056" spans="26:27" x14ac:dyDescent="0.2">
      <c r="Z4056" s="93"/>
      <c r="AA4056" s="93"/>
    </row>
    <row r="4057" spans="26:27" x14ac:dyDescent="0.2">
      <c r="Z4057" s="93"/>
      <c r="AA4057" s="93"/>
    </row>
    <row r="4058" spans="26:27" x14ac:dyDescent="0.2">
      <c r="Z4058" s="93"/>
      <c r="AA4058" s="93"/>
    </row>
    <row r="4059" spans="26:27" x14ac:dyDescent="0.2">
      <c r="Z4059" s="93"/>
      <c r="AA4059" s="93"/>
    </row>
    <row r="4060" spans="26:27" x14ac:dyDescent="0.2">
      <c r="Z4060" s="93"/>
      <c r="AA4060" s="93"/>
    </row>
    <row r="4061" spans="26:27" x14ac:dyDescent="0.2">
      <c r="Z4061" s="93"/>
      <c r="AA4061" s="93"/>
    </row>
    <row r="4062" spans="26:27" x14ac:dyDescent="0.2">
      <c r="Z4062" s="93"/>
      <c r="AA4062" s="93"/>
    </row>
    <row r="4063" spans="26:27" x14ac:dyDescent="0.2">
      <c r="Z4063" s="93"/>
      <c r="AA4063" s="93"/>
    </row>
    <row r="4064" spans="26:27" x14ac:dyDescent="0.2">
      <c r="Z4064" s="93"/>
      <c r="AA4064" s="93"/>
    </row>
    <row r="4065" spans="26:27" x14ac:dyDescent="0.2">
      <c r="Z4065" s="93"/>
      <c r="AA4065" s="93"/>
    </row>
    <row r="4066" spans="26:27" x14ac:dyDescent="0.2">
      <c r="Z4066" s="93"/>
      <c r="AA4066" s="93"/>
    </row>
    <row r="4067" spans="26:27" x14ac:dyDescent="0.2">
      <c r="Z4067" s="93"/>
      <c r="AA4067" s="93"/>
    </row>
    <row r="4068" spans="26:27" x14ac:dyDescent="0.2">
      <c r="Z4068" s="93"/>
      <c r="AA4068" s="93"/>
    </row>
    <row r="4069" spans="26:27" x14ac:dyDescent="0.2">
      <c r="Z4069" s="93"/>
      <c r="AA4069" s="93"/>
    </row>
    <row r="4070" spans="26:27" x14ac:dyDescent="0.2">
      <c r="Z4070" s="93"/>
      <c r="AA4070" s="93"/>
    </row>
    <row r="4071" spans="26:27" x14ac:dyDescent="0.2">
      <c r="Z4071" s="93"/>
      <c r="AA4071" s="93"/>
    </row>
    <row r="4072" spans="26:27" x14ac:dyDescent="0.2">
      <c r="Z4072" s="93"/>
      <c r="AA4072" s="93"/>
    </row>
    <row r="4073" spans="26:27" x14ac:dyDescent="0.2">
      <c r="Z4073" s="93"/>
      <c r="AA4073" s="93"/>
    </row>
    <row r="4074" spans="26:27" x14ac:dyDescent="0.2">
      <c r="Z4074" s="93"/>
      <c r="AA4074" s="93"/>
    </row>
    <row r="4075" spans="26:27" x14ac:dyDescent="0.2">
      <c r="Z4075" s="93"/>
      <c r="AA4075" s="93"/>
    </row>
    <row r="4076" spans="26:27" x14ac:dyDescent="0.2">
      <c r="Z4076" s="93"/>
      <c r="AA4076" s="93"/>
    </row>
    <row r="4077" spans="26:27" x14ac:dyDescent="0.2">
      <c r="Z4077" s="93"/>
      <c r="AA4077" s="93"/>
    </row>
    <row r="4078" spans="26:27" x14ac:dyDescent="0.2">
      <c r="Z4078" s="93"/>
      <c r="AA4078" s="93"/>
    </row>
    <row r="4079" spans="26:27" x14ac:dyDescent="0.2">
      <c r="Z4079" s="93"/>
      <c r="AA4079" s="93"/>
    </row>
    <row r="4080" spans="26:27" x14ac:dyDescent="0.2">
      <c r="Z4080" s="93"/>
      <c r="AA4080" s="93"/>
    </row>
    <row r="4081" spans="26:27" x14ac:dyDescent="0.2">
      <c r="Z4081" s="93"/>
      <c r="AA4081" s="93"/>
    </row>
    <row r="4082" spans="26:27" x14ac:dyDescent="0.2">
      <c r="Z4082" s="93"/>
      <c r="AA4082" s="93"/>
    </row>
    <row r="4083" spans="26:27" x14ac:dyDescent="0.2">
      <c r="Z4083" s="93"/>
      <c r="AA4083" s="93"/>
    </row>
    <row r="4084" spans="26:27" x14ac:dyDescent="0.2">
      <c r="Z4084" s="93"/>
      <c r="AA4084" s="93"/>
    </row>
    <row r="4085" spans="26:27" x14ac:dyDescent="0.2">
      <c r="Z4085" s="93"/>
      <c r="AA4085" s="93"/>
    </row>
    <row r="4086" spans="26:27" x14ac:dyDescent="0.2">
      <c r="Z4086" s="93"/>
      <c r="AA4086" s="93"/>
    </row>
    <row r="4087" spans="26:27" x14ac:dyDescent="0.2">
      <c r="Z4087" s="93"/>
      <c r="AA4087" s="93"/>
    </row>
    <row r="4088" spans="26:27" x14ac:dyDescent="0.2">
      <c r="Z4088" s="93"/>
      <c r="AA4088" s="93"/>
    </row>
    <row r="4089" spans="26:27" x14ac:dyDescent="0.2">
      <c r="Z4089" s="93"/>
      <c r="AA4089" s="93"/>
    </row>
    <row r="4090" spans="26:27" x14ac:dyDescent="0.2">
      <c r="Z4090" s="93"/>
      <c r="AA4090" s="93"/>
    </row>
    <row r="4091" spans="26:27" x14ac:dyDescent="0.2">
      <c r="Z4091" s="93"/>
      <c r="AA4091" s="93"/>
    </row>
    <row r="4092" spans="26:27" x14ac:dyDescent="0.2">
      <c r="Z4092" s="93"/>
      <c r="AA4092" s="93"/>
    </row>
    <row r="4093" spans="26:27" x14ac:dyDescent="0.2">
      <c r="Z4093" s="93"/>
      <c r="AA4093" s="93"/>
    </row>
    <row r="4094" spans="26:27" x14ac:dyDescent="0.2">
      <c r="Z4094" s="93"/>
      <c r="AA4094" s="93"/>
    </row>
    <row r="4095" spans="26:27" x14ac:dyDescent="0.2">
      <c r="Z4095" s="93"/>
      <c r="AA4095" s="93"/>
    </row>
    <row r="4096" spans="26:27" x14ac:dyDescent="0.2">
      <c r="Z4096" s="93"/>
      <c r="AA4096" s="93"/>
    </row>
    <row r="4097" spans="26:27" x14ac:dyDescent="0.2">
      <c r="Z4097" s="93"/>
      <c r="AA4097" s="93"/>
    </row>
    <row r="4098" spans="26:27" x14ac:dyDescent="0.2">
      <c r="Z4098" s="93"/>
      <c r="AA4098" s="93"/>
    </row>
    <row r="4099" spans="26:27" x14ac:dyDescent="0.2">
      <c r="Z4099" s="93"/>
      <c r="AA4099" s="93"/>
    </row>
    <row r="4100" spans="26:27" x14ac:dyDescent="0.2">
      <c r="Z4100" s="93"/>
      <c r="AA4100" s="93"/>
    </row>
    <row r="4101" spans="26:27" x14ac:dyDescent="0.2">
      <c r="Z4101" s="93"/>
      <c r="AA4101" s="93"/>
    </row>
    <row r="4102" spans="26:27" x14ac:dyDescent="0.2">
      <c r="Z4102" s="93"/>
      <c r="AA4102" s="93"/>
    </row>
    <row r="4103" spans="26:27" x14ac:dyDescent="0.2">
      <c r="Z4103" s="93"/>
      <c r="AA4103" s="93"/>
    </row>
    <row r="4104" spans="26:27" x14ac:dyDescent="0.2">
      <c r="Z4104" s="93"/>
      <c r="AA4104" s="93"/>
    </row>
    <row r="4105" spans="26:27" x14ac:dyDescent="0.2">
      <c r="Z4105" s="93"/>
      <c r="AA4105" s="93"/>
    </row>
    <row r="4106" spans="26:27" x14ac:dyDescent="0.2">
      <c r="Z4106" s="93"/>
      <c r="AA4106" s="93"/>
    </row>
    <row r="4107" spans="26:27" x14ac:dyDescent="0.2">
      <c r="Z4107" s="93"/>
      <c r="AA4107" s="93"/>
    </row>
    <row r="4108" spans="26:27" x14ac:dyDescent="0.2">
      <c r="Z4108" s="93"/>
      <c r="AA4108" s="93"/>
    </row>
    <row r="4109" spans="26:27" x14ac:dyDescent="0.2">
      <c r="Z4109" s="93"/>
      <c r="AA4109" s="93"/>
    </row>
    <row r="4110" spans="26:27" x14ac:dyDescent="0.2">
      <c r="Z4110" s="93"/>
      <c r="AA4110" s="93"/>
    </row>
    <row r="4111" spans="26:27" x14ac:dyDescent="0.2">
      <c r="Z4111" s="93"/>
      <c r="AA4111" s="93"/>
    </row>
    <row r="4112" spans="26:27" x14ac:dyDescent="0.2">
      <c r="Z4112" s="93"/>
      <c r="AA4112" s="93"/>
    </row>
    <row r="4113" spans="26:27" x14ac:dyDescent="0.2">
      <c r="Z4113" s="93"/>
      <c r="AA4113" s="93"/>
    </row>
    <row r="4114" spans="26:27" x14ac:dyDescent="0.2">
      <c r="Z4114" s="93"/>
      <c r="AA4114" s="93"/>
    </row>
    <row r="4115" spans="26:27" x14ac:dyDescent="0.2">
      <c r="Z4115" s="93"/>
      <c r="AA4115" s="93"/>
    </row>
    <row r="4116" spans="26:27" x14ac:dyDescent="0.2">
      <c r="Z4116" s="93"/>
      <c r="AA4116" s="93"/>
    </row>
    <row r="4117" spans="26:27" x14ac:dyDescent="0.2">
      <c r="Z4117" s="93"/>
      <c r="AA4117" s="93"/>
    </row>
    <row r="4118" spans="26:27" x14ac:dyDescent="0.2">
      <c r="Z4118" s="93"/>
      <c r="AA4118" s="93"/>
    </row>
    <row r="4119" spans="26:27" x14ac:dyDescent="0.2">
      <c r="Z4119" s="93"/>
      <c r="AA4119" s="93"/>
    </row>
    <row r="4120" spans="26:27" x14ac:dyDescent="0.2">
      <c r="Z4120" s="93"/>
      <c r="AA4120" s="93"/>
    </row>
    <row r="4121" spans="26:27" x14ac:dyDescent="0.2">
      <c r="Z4121" s="93"/>
      <c r="AA4121" s="93"/>
    </row>
    <row r="4122" spans="26:27" x14ac:dyDescent="0.2">
      <c r="Z4122" s="93"/>
      <c r="AA4122" s="93"/>
    </row>
    <row r="4123" spans="26:27" x14ac:dyDescent="0.2">
      <c r="Z4123" s="93"/>
      <c r="AA4123" s="93"/>
    </row>
    <row r="4124" spans="26:27" x14ac:dyDescent="0.2">
      <c r="Z4124" s="93"/>
      <c r="AA4124" s="93"/>
    </row>
    <row r="4125" spans="26:27" x14ac:dyDescent="0.2">
      <c r="Z4125" s="93"/>
      <c r="AA4125" s="93"/>
    </row>
    <row r="4126" spans="26:27" x14ac:dyDescent="0.2">
      <c r="Z4126" s="93"/>
      <c r="AA4126" s="93"/>
    </row>
    <row r="4127" spans="26:27" x14ac:dyDescent="0.2">
      <c r="Z4127" s="93"/>
      <c r="AA4127" s="93"/>
    </row>
    <row r="4128" spans="26:27" x14ac:dyDescent="0.2">
      <c r="Z4128" s="93"/>
      <c r="AA4128" s="93"/>
    </row>
    <row r="4129" spans="26:27" x14ac:dyDescent="0.2">
      <c r="Z4129" s="93"/>
      <c r="AA4129" s="93"/>
    </row>
    <row r="4130" spans="26:27" x14ac:dyDescent="0.2">
      <c r="Z4130" s="93"/>
      <c r="AA4130" s="93"/>
    </row>
    <row r="4131" spans="26:27" x14ac:dyDescent="0.2">
      <c r="Z4131" s="93"/>
      <c r="AA4131" s="93"/>
    </row>
    <row r="4132" spans="26:27" x14ac:dyDescent="0.2">
      <c r="Z4132" s="93"/>
      <c r="AA4132" s="93"/>
    </row>
    <row r="4133" spans="26:27" x14ac:dyDescent="0.2">
      <c r="Z4133" s="93"/>
      <c r="AA4133" s="93"/>
    </row>
    <row r="4134" spans="26:27" x14ac:dyDescent="0.2">
      <c r="Z4134" s="93"/>
      <c r="AA4134" s="93"/>
    </row>
    <row r="4135" spans="26:27" x14ac:dyDescent="0.2">
      <c r="Z4135" s="93"/>
      <c r="AA4135" s="93"/>
    </row>
    <row r="4136" spans="26:27" x14ac:dyDescent="0.2">
      <c r="Z4136" s="93"/>
      <c r="AA4136" s="93"/>
    </row>
    <row r="4137" spans="26:27" x14ac:dyDescent="0.2">
      <c r="Z4137" s="93"/>
      <c r="AA4137" s="93"/>
    </row>
    <row r="4138" spans="26:27" x14ac:dyDescent="0.2">
      <c r="Z4138" s="93"/>
      <c r="AA4138" s="93"/>
    </row>
    <row r="4139" spans="26:27" x14ac:dyDescent="0.2">
      <c r="Z4139" s="93"/>
      <c r="AA4139" s="93"/>
    </row>
    <row r="4140" spans="26:27" x14ac:dyDescent="0.2">
      <c r="Z4140" s="93"/>
      <c r="AA4140" s="93"/>
    </row>
    <row r="4141" spans="26:27" x14ac:dyDescent="0.2">
      <c r="Z4141" s="93"/>
      <c r="AA4141" s="93"/>
    </row>
    <row r="4142" spans="26:27" x14ac:dyDescent="0.2">
      <c r="Z4142" s="93"/>
      <c r="AA4142" s="93"/>
    </row>
    <row r="4143" spans="26:27" x14ac:dyDescent="0.2">
      <c r="Z4143" s="93"/>
      <c r="AA4143" s="93"/>
    </row>
    <row r="4144" spans="26:27" x14ac:dyDescent="0.2">
      <c r="Z4144" s="93"/>
      <c r="AA4144" s="93"/>
    </row>
    <row r="4145" spans="26:27" x14ac:dyDescent="0.2">
      <c r="Z4145" s="93"/>
      <c r="AA4145" s="93"/>
    </row>
    <row r="4146" spans="26:27" x14ac:dyDescent="0.2">
      <c r="Z4146" s="93"/>
      <c r="AA4146" s="93"/>
    </row>
    <row r="4147" spans="26:27" x14ac:dyDescent="0.2">
      <c r="Z4147" s="93"/>
      <c r="AA4147" s="93"/>
    </row>
    <row r="4148" spans="26:27" x14ac:dyDescent="0.2">
      <c r="Z4148" s="93"/>
      <c r="AA4148" s="93"/>
    </row>
    <row r="4149" spans="26:27" x14ac:dyDescent="0.2">
      <c r="Z4149" s="93"/>
      <c r="AA4149" s="93"/>
    </row>
    <row r="4150" spans="26:27" x14ac:dyDescent="0.2">
      <c r="Z4150" s="93"/>
      <c r="AA4150" s="93"/>
    </row>
    <row r="4151" spans="26:27" x14ac:dyDescent="0.2">
      <c r="Z4151" s="93"/>
      <c r="AA4151" s="93"/>
    </row>
    <row r="4152" spans="26:27" x14ac:dyDescent="0.2">
      <c r="Z4152" s="93"/>
      <c r="AA4152" s="93"/>
    </row>
    <row r="4153" spans="26:27" x14ac:dyDescent="0.2">
      <c r="Z4153" s="93"/>
      <c r="AA4153" s="93"/>
    </row>
    <row r="4154" spans="26:27" x14ac:dyDescent="0.2">
      <c r="Z4154" s="93"/>
      <c r="AA4154" s="93"/>
    </row>
    <row r="4155" spans="26:27" x14ac:dyDescent="0.2">
      <c r="Z4155" s="93"/>
      <c r="AA4155" s="93"/>
    </row>
    <row r="4156" spans="26:27" x14ac:dyDescent="0.2">
      <c r="Z4156" s="93"/>
      <c r="AA4156" s="93"/>
    </row>
    <row r="4157" spans="26:27" x14ac:dyDescent="0.2">
      <c r="Z4157" s="93"/>
      <c r="AA4157" s="93"/>
    </row>
    <row r="4158" spans="26:27" x14ac:dyDescent="0.2">
      <c r="Z4158" s="93"/>
      <c r="AA4158" s="93"/>
    </row>
    <row r="4159" spans="26:27" x14ac:dyDescent="0.2">
      <c r="Z4159" s="93"/>
      <c r="AA4159" s="93"/>
    </row>
    <row r="4160" spans="26:27" x14ac:dyDescent="0.2">
      <c r="Z4160" s="93"/>
      <c r="AA4160" s="93"/>
    </row>
    <row r="4161" spans="26:27" x14ac:dyDescent="0.2">
      <c r="Z4161" s="93"/>
      <c r="AA4161" s="93"/>
    </row>
    <row r="4162" spans="26:27" x14ac:dyDescent="0.2">
      <c r="Z4162" s="93"/>
      <c r="AA4162" s="93"/>
    </row>
    <row r="4163" spans="26:27" x14ac:dyDescent="0.2">
      <c r="Z4163" s="93"/>
      <c r="AA4163" s="93"/>
    </row>
    <row r="4164" spans="26:27" x14ac:dyDescent="0.2">
      <c r="Z4164" s="93"/>
      <c r="AA4164" s="93"/>
    </row>
    <row r="4165" spans="26:27" x14ac:dyDescent="0.2">
      <c r="Z4165" s="93"/>
      <c r="AA4165" s="93"/>
    </row>
    <row r="4166" spans="26:27" x14ac:dyDescent="0.2">
      <c r="Z4166" s="93"/>
      <c r="AA4166" s="93"/>
    </row>
    <row r="4167" spans="26:27" x14ac:dyDescent="0.2">
      <c r="Z4167" s="93"/>
      <c r="AA4167" s="93"/>
    </row>
    <row r="4168" spans="26:27" x14ac:dyDescent="0.2">
      <c r="Z4168" s="93"/>
      <c r="AA4168" s="93"/>
    </row>
    <row r="4169" spans="26:27" x14ac:dyDescent="0.2">
      <c r="Z4169" s="93"/>
      <c r="AA4169" s="93"/>
    </row>
    <row r="4170" spans="26:27" x14ac:dyDescent="0.2">
      <c r="Z4170" s="93"/>
      <c r="AA4170" s="93"/>
    </row>
    <row r="4171" spans="26:27" x14ac:dyDescent="0.2">
      <c r="Z4171" s="93"/>
      <c r="AA4171" s="93"/>
    </row>
    <row r="4172" spans="26:27" x14ac:dyDescent="0.2">
      <c r="Z4172" s="93"/>
      <c r="AA4172" s="93"/>
    </row>
    <row r="4173" spans="26:27" x14ac:dyDescent="0.2">
      <c r="Z4173" s="93"/>
      <c r="AA4173" s="93"/>
    </row>
    <row r="4174" spans="26:27" x14ac:dyDescent="0.2">
      <c r="Z4174" s="93"/>
      <c r="AA4174" s="93"/>
    </row>
    <row r="4175" spans="26:27" x14ac:dyDescent="0.2">
      <c r="Z4175" s="93"/>
      <c r="AA4175" s="93"/>
    </row>
    <row r="4176" spans="26:27" x14ac:dyDescent="0.2">
      <c r="Z4176" s="93"/>
      <c r="AA4176" s="93"/>
    </row>
    <row r="4177" spans="26:27" x14ac:dyDescent="0.2">
      <c r="Z4177" s="93"/>
      <c r="AA4177" s="93"/>
    </row>
    <row r="4178" spans="26:27" x14ac:dyDescent="0.2">
      <c r="Z4178" s="93"/>
      <c r="AA4178" s="93"/>
    </row>
    <row r="4179" spans="26:27" x14ac:dyDescent="0.2">
      <c r="Z4179" s="93"/>
      <c r="AA4179" s="93"/>
    </row>
    <row r="4180" spans="26:27" x14ac:dyDescent="0.2">
      <c r="Z4180" s="93"/>
      <c r="AA4180" s="93"/>
    </row>
    <row r="4181" spans="26:27" x14ac:dyDescent="0.2">
      <c r="Z4181" s="93"/>
      <c r="AA4181" s="93"/>
    </row>
    <row r="4182" spans="26:27" x14ac:dyDescent="0.2">
      <c r="Z4182" s="93"/>
      <c r="AA4182" s="93"/>
    </row>
    <row r="4183" spans="26:27" x14ac:dyDescent="0.2">
      <c r="Z4183" s="93"/>
      <c r="AA4183" s="93"/>
    </row>
    <row r="4184" spans="26:27" x14ac:dyDescent="0.2">
      <c r="Z4184" s="93"/>
      <c r="AA4184" s="93"/>
    </row>
    <row r="4185" spans="26:27" x14ac:dyDescent="0.2">
      <c r="Z4185" s="93"/>
      <c r="AA4185" s="93"/>
    </row>
    <row r="4186" spans="26:27" x14ac:dyDescent="0.2">
      <c r="Z4186" s="93"/>
      <c r="AA4186" s="93"/>
    </row>
    <row r="4187" spans="26:27" x14ac:dyDescent="0.2">
      <c r="Z4187" s="93"/>
      <c r="AA4187" s="93"/>
    </row>
    <row r="4188" spans="26:27" x14ac:dyDescent="0.2">
      <c r="Z4188" s="93"/>
      <c r="AA4188" s="93"/>
    </row>
    <row r="4189" spans="26:27" x14ac:dyDescent="0.2">
      <c r="Z4189" s="93"/>
      <c r="AA4189" s="93"/>
    </row>
    <row r="4190" spans="26:27" x14ac:dyDescent="0.2">
      <c r="Z4190" s="93"/>
      <c r="AA4190" s="93"/>
    </row>
    <row r="4191" spans="26:27" x14ac:dyDescent="0.2">
      <c r="Z4191" s="93"/>
      <c r="AA4191" s="93"/>
    </row>
    <row r="4192" spans="26:27" x14ac:dyDescent="0.2">
      <c r="Z4192" s="93"/>
      <c r="AA4192" s="93"/>
    </row>
    <row r="4193" spans="26:27" x14ac:dyDescent="0.2">
      <c r="Z4193" s="93"/>
      <c r="AA4193" s="93"/>
    </row>
    <row r="4194" spans="26:27" x14ac:dyDescent="0.2">
      <c r="Z4194" s="93"/>
      <c r="AA4194" s="93"/>
    </row>
    <row r="4195" spans="26:27" x14ac:dyDescent="0.2">
      <c r="Z4195" s="93"/>
      <c r="AA4195" s="93"/>
    </row>
    <row r="4196" spans="26:27" x14ac:dyDescent="0.2">
      <c r="Z4196" s="93"/>
      <c r="AA4196" s="93"/>
    </row>
    <row r="4197" spans="26:27" x14ac:dyDescent="0.2">
      <c r="Z4197" s="93"/>
      <c r="AA4197" s="93"/>
    </row>
    <row r="4198" spans="26:27" x14ac:dyDescent="0.2">
      <c r="Z4198" s="93"/>
      <c r="AA4198" s="93"/>
    </row>
    <row r="4199" spans="26:27" x14ac:dyDescent="0.2">
      <c r="Z4199" s="93"/>
      <c r="AA4199" s="93"/>
    </row>
    <row r="4200" spans="26:27" x14ac:dyDescent="0.2">
      <c r="Z4200" s="93"/>
      <c r="AA4200" s="93"/>
    </row>
    <row r="4201" spans="26:27" x14ac:dyDescent="0.2">
      <c r="Z4201" s="93"/>
      <c r="AA4201" s="93"/>
    </row>
    <row r="4202" spans="26:27" x14ac:dyDescent="0.2">
      <c r="Z4202" s="93"/>
      <c r="AA4202" s="93"/>
    </row>
    <row r="4203" spans="26:27" x14ac:dyDescent="0.2">
      <c r="Z4203" s="93"/>
      <c r="AA4203" s="93"/>
    </row>
    <row r="4204" spans="26:27" x14ac:dyDescent="0.2">
      <c r="Z4204" s="93"/>
      <c r="AA4204" s="93"/>
    </row>
    <row r="4205" spans="26:27" x14ac:dyDescent="0.2">
      <c r="Z4205" s="93"/>
      <c r="AA4205" s="93"/>
    </row>
    <row r="4206" spans="26:27" x14ac:dyDescent="0.2">
      <c r="Z4206" s="93"/>
      <c r="AA4206" s="93"/>
    </row>
    <row r="4207" spans="26:27" x14ac:dyDescent="0.2">
      <c r="Z4207" s="93"/>
      <c r="AA4207" s="93"/>
    </row>
    <row r="4208" spans="26:27" x14ac:dyDescent="0.2">
      <c r="Z4208" s="93"/>
      <c r="AA4208" s="93"/>
    </row>
    <row r="4209" spans="26:27" x14ac:dyDescent="0.2">
      <c r="Z4209" s="93"/>
      <c r="AA4209" s="93"/>
    </row>
    <row r="4210" spans="26:27" x14ac:dyDescent="0.2">
      <c r="Z4210" s="93"/>
      <c r="AA4210" s="93"/>
    </row>
    <row r="4211" spans="26:27" x14ac:dyDescent="0.2">
      <c r="Z4211" s="93"/>
      <c r="AA4211" s="93"/>
    </row>
    <row r="4212" spans="26:27" x14ac:dyDescent="0.2">
      <c r="Z4212" s="93"/>
      <c r="AA4212" s="93"/>
    </row>
    <row r="4213" spans="26:27" x14ac:dyDescent="0.2">
      <c r="Z4213" s="93"/>
      <c r="AA4213" s="93"/>
    </row>
    <row r="4214" spans="26:27" x14ac:dyDescent="0.2">
      <c r="Z4214" s="93"/>
      <c r="AA4214" s="93"/>
    </row>
    <row r="4215" spans="26:27" x14ac:dyDescent="0.2">
      <c r="Z4215" s="93"/>
      <c r="AA4215" s="93"/>
    </row>
    <row r="4216" spans="26:27" x14ac:dyDescent="0.2">
      <c r="Z4216" s="93"/>
      <c r="AA4216" s="93"/>
    </row>
    <row r="4217" spans="26:27" x14ac:dyDescent="0.2">
      <c r="Z4217" s="93"/>
      <c r="AA4217" s="93"/>
    </row>
    <row r="4218" spans="26:27" x14ac:dyDescent="0.2">
      <c r="Z4218" s="93"/>
      <c r="AA4218" s="93"/>
    </row>
    <row r="4219" spans="26:27" x14ac:dyDescent="0.2">
      <c r="Z4219" s="93"/>
      <c r="AA4219" s="93"/>
    </row>
    <row r="4220" spans="26:27" x14ac:dyDescent="0.2">
      <c r="Z4220" s="93"/>
      <c r="AA4220" s="93"/>
    </row>
    <row r="4221" spans="26:27" x14ac:dyDescent="0.2">
      <c r="Z4221" s="93"/>
      <c r="AA4221" s="93"/>
    </row>
    <row r="4222" spans="26:27" x14ac:dyDescent="0.2">
      <c r="Z4222" s="93"/>
      <c r="AA4222" s="93"/>
    </row>
    <row r="4223" spans="26:27" x14ac:dyDescent="0.2">
      <c r="Z4223" s="93"/>
      <c r="AA4223" s="93"/>
    </row>
    <row r="4224" spans="26:27" x14ac:dyDescent="0.2">
      <c r="Z4224" s="93"/>
      <c r="AA4224" s="93"/>
    </row>
    <row r="4225" spans="26:27" x14ac:dyDescent="0.2">
      <c r="Z4225" s="93"/>
      <c r="AA4225" s="93"/>
    </row>
    <row r="4226" spans="26:27" x14ac:dyDescent="0.2">
      <c r="Z4226" s="93"/>
      <c r="AA4226" s="93"/>
    </row>
    <row r="4227" spans="26:27" x14ac:dyDescent="0.2">
      <c r="Z4227" s="93"/>
      <c r="AA4227" s="93"/>
    </row>
    <row r="4228" spans="26:27" x14ac:dyDescent="0.2">
      <c r="Z4228" s="93"/>
      <c r="AA4228" s="93"/>
    </row>
    <row r="4229" spans="26:27" x14ac:dyDescent="0.2">
      <c r="Z4229" s="93"/>
      <c r="AA4229" s="93"/>
    </row>
    <row r="4230" spans="26:27" x14ac:dyDescent="0.2">
      <c r="Z4230" s="93"/>
      <c r="AA4230" s="93"/>
    </row>
    <row r="4231" spans="26:27" x14ac:dyDescent="0.2">
      <c r="Z4231" s="93"/>
      <c r="AA4231" s="93"/>
    </row>
    <row r="4232" spans="26:27" x14ac:dyDescent="0.2">
      <c r="Z4232" s="93"/>
      <c r="AA4232" s="93"/>
    </row>
    <row r="4233" spans="26:27" x14ac:dyDescent="0.2">
      <c r="Z4233" s="93"/>
      <c r="AA4233" s="93"/>
    </row>
    <row r="4234" spans="26:27" x14ac:dyDescent="0.2">
      <c r="Z4234" s="93"/>
      <c r="AA4234" s="93"/>
    </row>
    <row r="4235" spans="26:27" x14ac:dyDescent="0.2">
      <c r="Z4235" s="93"/>
      <c r="AA4235" s="93"/>
    </row>
    <row r="4236" spans="26:27" x14ac:dyDescent="0.2">
      <c r="Z4236" s="93"/>
      <c r="AA4236" s="93"/>
    </row>
    <row r="4237" spans="26:27" x14ac:dyDescent="0.2">
      <c r="Z4237" s="93"/>
      <c r="AA4237" s="93"/>
    </row>
    <row r="4238" spans="26:27" x14ac:dyDescent="0.2">
      <c r="Z4238" s="93"/>
      <c r="AA4238" s="93"/>
    </row>
    <row r="4239" spans="26:27" x14ac:dyDescent="0.2">
      <c r="Z4239" s="93"/>
      <c r="AA4239" s="93"/>
    </row>
    <row r="4240" spans="26:27" x14ac:dyDescent="0.2">
      <c r="Z4240" s="93"/>
      <c r="AA4240" s="93"/>
    </row>
    <row r="4241" spans="26:27" x14ac:dyDescent="0.2">
      <c r="Z4241" s="93"/>
      <c r="AA4241" s="93"/>
    </row>
    <row r="4242" spans="26:27" x14ac:dyDescent="0.2">
      <c r="Z4242" s="93"/>
      <c r="AA4242" s="93"/>
    </row>
    <row r="4243" spans="26:27" x14ac:dyDescent="0.2">
      <c r="Z4243" s="93"/>
      <c r="AA4243" s="93"/>
    </row>
    <row r="4244" spans="26:27" x14ac:dyDescent="0.2">
      <c r="Z4244" s="93"/>
      <c r="AA4244" s="93"/>
    </row>
    <row r="4245" spans="26:27" x14ac:dyDescent="0.2">
      <c r="Z4245" s="93"/>
      <c r="AA4245" s="93"/>
    </row>
    <row r="4246" spans="26:27" x14ac:dyDescent="0.2">
      <c r="Z4246" s="93"/>
      <c r="AA4246" s="93"/>
    </row>
    <row r="4247" spans="26:27" x14ac:dyDescent="0.2">
      <c r="Z4247" s="93"/>
      <c r="AA4247" s="93"/>
    </row>
    <row r="4248" spans="26:27" x14ac:dyDescent="0.2">
      <c r="Z4248" s="93"/>
      <c r="AA4248" s="93"/>
    </row>
    <row r="4249" spans="26:27" x14ac:dyDescent="0.2">
      <c r="Z4249" s="93"/>
      <c r="AA4249" s="93"/>
    </row>
    <row r="4250" spans="26:27" x14ac:dyDescent="0.2">
      <c r="Z4250" s="93"/>
      <c r="AA4250" s="93"/>
    </row>
    <row r="4251" spans="26:27" x14ac:dyDescent="0.2">
      <c r="Z4251" s="93"/>
      <c r="AA4251" s="93"/>
    </row>
    <row r="4252" spans="26:27" x14ac:dyDescent="0.2">
      <c r="Z4252" s="93"/>
      <c r="AA4252" s="93"/>
    </row>
    <row r="4253" spans="26:27" x14ac:dyDescent="0.2">
      <c r="Z4253" s="93"/>
      <c r="AA4253" s="93"/>
    </row>
    <row r="4254" spans="26:27" x14ac:dyDescent="0.2">
      <c r="Z4254" s="93"/>
      <c r="AA4254" s="93"/>
    </row>
    <row r="4255" spans="26:27" x14ac:dyDescent="0.2">
      <c r="Z4255" s="93"/>
      <c r="AA4255" s="93"/>
    </row>
    <row r="4256" spans="26:27" x14ac:dyDescent="0.2">
      <c r="Z4256" s="93"/>
      <c r="AA4256" s="93"/>
    </row>
    <row r="4257" spans="26:27" x14ac:dyDescent="0.2">
      <c r="Z4257" s="93"/>
      <c r="AA4257" s="93"/>
    </row>
    <row r="4258" spans="26:27" x14ac:dyDescent="0.2">
      <c r="Z4258" s="93"/>
      <c r="AA4258" s="93"/>
    </row>
    <row r="4259" spans="26:27" x14ac:dyDescent="0.2">
      <c r="Z4259" s="93"/>
      <c r="AA4259" s="93"/>
    </row>
    <row r="4260" spans="26:27" x14ac:dyDescent="0.2">
      <c r="Z4260" s="93"/>
      <c r="AA4260" s="93"/>
    </row>
    <row r="4261" spans="26:27" x14ac:dyDescent="0.2">
      <c r="Z4261" s="93"/>
      <c r="AA4261" s="93"/>
    </row>
    <row r="4262" spans="26:27" x14ac:dyDescent="0.2">
      <c r="Z4262" s="93"/>
      <c r="AA4262" s="93"/>
    </row>
    <row r="4263" spans="26:27" x14ac:dyDescent="0.2">
      <c r="Z4263" s="93"/>
      <c r="AA4263" s="93"/>
    </row>
    <row r="4264" spans="26:27" x14ac:dyDescent="0.2">
      <c r="Z4264" s="93"/>
      <c r="AA4264" s="93"/>
    </row>
    <row r="4265" spans="26:27" x14ac:dyDescent="0.2">
      <c r="Z4265" s="93"/>
      <c r="AA4265" s="93"/>
    </row>
    <row r="4266" spans="26:27" x14ac:dyDescent="0.2">
      <c r="Z4266" s="93"/>
      <c r="AA4266" s="93"/>
    </row>
    <row r="4267" spans="26:27" x14ac:dyDescent="0.2">
      <c r="Z4267" s="93"/>
      <c r="AA4267" s="93"/>
    </row>
    <row r="4268" spans="26:27" x14ac:dyDescent="0.2">
      <c r="Z4268" s="93"/>
      <c r="AA4268" s="93"/>
    </row>
    <row r="4269" spans="26:27" x14ac:dyDescent="0.2">
      <c r="Z4269" s="93"/>
      <c r="AA4269" s="93"/>
    </row>
    <row r="4270" spans="26:27" x14ac:dyDescent="0.2">
      <c r="Z4270" s="93"/>
      <c r="AA4270" s="93"/>
    </row>
    <row r="4271" spans="26:27" x14ac:dyDescent="0.2">
      <c r="Z4271" s="93"/>
      <c r="AA4271" s="93"/>
    </row>
    <row r="4272" spans="26:27" x14ac:dyDescent="0.2">
      <c r="Z4272" s="93"/>
      <c r="AA4272" s="93"/>
    </row>
    <row r="4273" spans="26:27" x14ac:dyDescent="0.2">
      <c r="Z4273" s="93"/>
      <c r="AA4273" s="93"/>
    </row>
    <row r="4274" spans="26:27" x14ac:dyDescent="0.2">
      <c r="Z4274" s="93"/>
      <c r="AA4274" s="93"/>
    </row>
    <row r="4275" spans="26:27" x14ac:dyDescent="0.2">
      <c r="Z4275" s="93"/>
      <c r="AA4275" s="93"/>
    </row>
    <row r="4276" spans="26:27" x14ac:dyDescent="0.2">
      <c r="Z4276" s="93"/>
      <c r="AA4276" s="93"/>
    </row>
    <row r="4277" spans="26:27" x14ac:dyDescent="0.2">
      <c r="Z4277" s="93"/>
      <c r="AA4277" s="93"/>
    </row>
    <row r="4278" spans="26:27" x14ac:dyDescent="0.2">
      <c r="Z4278" s="93"/>
      <c r="AA4278" s="93"/>
    </row>
    <row r="4279" spans="26:27" x14ac:dyDescent="0.2">
      <c r="Z4279" s="93"/>
      <c r="AA4279" s="93"/>
    </row>
    <row r="4280" spans="26:27" x14ac:dyDescent="0.2">
      <c r="Z4280" s="93"/>
      <c r="AA4280" s="93"/>
    </row>
    <row r="4281" spans="26:27" x14ac:dyDescent="0.2">
      <c r="Z4281" s="93"/>
      <c r="AA4281" s="93"/>
    </row>
    <row r="4282" spans="26:27" x14ac:dyDescent="0.2">
      <c r="Z4282" s="93"/>
      <c r="AA4282" s="93"/>
    </row>
    <row r="4283" spans="26:27" x14ac:dyDescent="0.2">
      <c r="Z4283" s="93"/>
      <c r="AA4283" s="93"/>
    </row>
    <row r="4284" spans="26:27" x14ac:dyDescent="0.2">
      <c r="Z4284" s="93"/>
      <c r="AA4284" s="93"/>
    </row>
    <row r="4285" spans="26:27" x14ac:dyDescent="0.2">
      <c r="Z4285" s="93"/>
      <c r="AA4285" s="93"/>
    </row>
    <row r="4286" spans="26:27" x14ac:dyDescent="0.2">
      <c r="Z4286" s="93"/>
      <c r="AA4286" s="93"/>
    </row>
    <row r="4287" spans="26:27" x14ac:dyDescent="0.2">
      <c r="Z4287" s="93"/>
      <c r="AA4287" s="93"/>
    </row>
    <row r="4288" spans="26:27" x14ac:dyDescent="0.2">
      <c r="Z4288" s="93"/>
      <c r="AA4288" s="93"/>
    </row>
    <row r="4289" spans="26:27" x14ac:dyDescent="0.2">
      <c r="Z4289" s="93"/>
      <c r="AA4289" s="93"/>
    </row>
    <row r="4290" spans="26:27" x14ac:dyDescent="0.2">
      <c r="Z4290" s="93"/>
      <c r="AA4290" s="93"/>
    </row>
    <row r="4291" spans="26:27" x14ac:dyDescent="0.2">
      <c r="Z4291" s="93"/>
      <c r="AA4291" s="93"/>
    </row>
    <row r="4292" spans="26:27" x14ac:dyDescent="0.2">
      <c r="Z4292" s="93"/>
      <c r="AA4292" s="93"/>
    </row>
    <row r="4293" spans="26:27" x14ac:dyDescent="0.2">
      <c r="Z4293" s="93"/>
      <c r="AA4293" s="93"/>
    </row>
    <row r="4294" spans="26:27" x14ac:dyDescent="0.2">
      <c r="Z4294" s="93"/>
      <c r="AA4294" s="93"/>
    </row>
    <row r="4295" spans="26:27" x14ac:dyDescent="0.2">
      <c r="Z4295" s="93"/>
      <c r="AA4295" s="93"/>
    </row>
    <row r="4296" spans="26:27" x14ac:dyDescent="0.2">
      <c r="Z4296" s="93"/>
      <c r="AA4296" s="93"/>
    </row>
    <row r="4297" spans="26:27" x14ac:dyDescent="0.2">
      <c r="Z4297" s="93"/>
      <c r="AA4297" s="93"/>
    </row>
    <row r="4298" spans="26:27" x14ac:dyDescent="0.2">
      <c r="Z4298" s="93"/>
      <c r="AA4298" s="93"/>
    </row>
    <row r="4299" spans="26:27" x14ac:dyDescent="0.2">
      <c r="Z4299" s="93"/>
      <c r="AA4299" s="93"/>
    </row>
    <row r="4300" spans="26:27" x14ac:dyDescent="0.2">
      <c r="Z4300" s="93"/>
      <c r="AA4300" s="93"/>
    </row>
    <row r="4301" spans="26:27" x14ac:dyDescent="0.2">
      <c r="Z4301" s="93"/>
      <c r="AA4301" s="93"/>
    </row>
    <row r="4302" spans="26:27" x14ac:dyDescent="0.2">
      <c r="Z4302" s="93"/>
      <c r="AA4302" s="93"/>
    </row>
    <row r="4303" spans="26:27" x14ac:dyDescent="0.2">
      <c r="Z4303" s="93"/>
      <c r="AA4303" s="93"/>
    </row>
    <row r="4304" spans="26:27" x14ac:dyDescent="0.2">
      <c r="Z4304" s="93"/>
      <c r="AA4304" s="93"/>
    </row>
    <row r="4305" spans="26:27" x14ac:dyDescent="0.2">
      <c r="Z4305" s="93"/>
      <c r="AA4305" s="93"/>
    </row>
    <row r="4306" spans="26:27" x14ac:dyDescent="0.2">
      <c r="Z4306" s="93"/>
      <c r="AA4306" s="93"/>
    </row>
    <row r="4307" spans="26:27" x14ac:dyDescent="0.2">
      <c r="Z4307" s="93"/>
      <c r="AA4307" s="93"/>
    </row>
    <row r="4308" spans="26:27" x14ac:dyDescent="0.2">
      <c r="Z4308" s="93"/>
      <c r="AA4308" s="93"/>
    </row>
    <row r="4309" spans="26:27" x14ac:dyDescent="0.2">
      <c r="Z4309" s="93"/>
      <c r="AA4309" s="93"/>
    </row>
    <row r="4310" spans="26:27" x14ac:dyDescent="0.2">
      <c r="Z4310" s="93"/>
      <c r="AA4310" s="93"/>
    </row>
    <row r="4311" spans="26:27" x14ac:dyDescent="0.2">
      <c r="Z4311" s="93"/>
      <c r="AA4311" s="93"/>
    </row>
    <row r="4312" spans="26:27" x14ac:dyDescent="0.2">
      <c r="Z4312" s="93"/>
      <c r="AA4312" s="93"/>
    </row>
    <row r="4313" spans="26:27" x14ac:dyDescent="0.2">
      <c r="Z4313" s="93"/>
      <c r="AA4313" s="93"/>
    </row>
    <row r="4314" spans="26:27" x14ac:dyDescent="0.2">
      <c r="Z4314" s="93"/>
      <c r="AA4314" s="93"/>
    </row>
    <row r="4315" spans="26:27" x14ac:dyDescent="0.2">
      <c r="Z4315" s="93"/>
      <c r="AA4315" s="93"/>
    </row>
    <row r="4316" spans="26:27" x14ac:dyDescent="0.2">
      <c r="Z4316" s="93"/>
      <c r="AA4316" s="93"/>
    </row>
    <row r="4317" spans="26:27" x14ac:dyDescent="0.2">
      <c r="Z4317" s="93"/>
      <c r="AA4317" s="93"/>
    </row>
    <row r="4318" spans="26:27" x14ac:dyDescent="0.2">
      <c r="Z4318" s="93"/>
      <c r="AA4318" s="93"/>
    </row>
    <row r="4319" spans="26:27" x14ac:dyDescent="0.2">
      <c r="Z4319" s="93"/>
      <c r="AA4319" s="93"/>
    </row>
    <row r="4320" spans="26:27" x14ac:dyDescent="0.2">
      <c r="Z4320" s="93"/>
      <c r="AA4320" s="93"/>
    </row>
    <row r="4321" spans="26:27" x14ac:dyDescent="0.2">
      <c r="Z4321" s="93"/>
      <c r="AA4321" s="93"/>
    </row>
    <row r="4322" spans="26:27" x14ac:dyDescent="0.2">
      <c r="Z4322" s="93"/>
      <c r="AA4322" s="93"/>
    </row>
    <row r="4323" spans="26:27" x14ac:dyDescent="0.2">
      <c r="Z4323" s="93"/>
      <c r="AA4323" s="93"/>
    </row>
    <row r="4324" spans="26:27" x14ac:dyDescent="0.2">
      <c r="Z4324" s="93"/>
      <c r="AA4324" s="93"/>
    </row>
    <row r="4325" spans="26:27" x14ac:dyDescent="0.2">
      <c r="Z4325" s="93"/>
      <c r="AA4325" s="93"/>
    </row>
    <row r="4326" spans="26:27" x14ac:dyDescent="0.2">
      <c r="Z4326" s="93"/>
      <c r="AA4326" s="93"/>
    </row>
    <row r="4327" spans="26:27" x14ac:dyDescent="0.2">
      <c r="Z4327" s="93"/>
      <c r="AA4327" s="93"/>
    </row>
    <row r="4328" spans="26:27" x14ac:dyDescent="0.2">
      <c r="Z4328" s="93"/>
      <c r="AA4328" s="93"/>
    </row>
    <row r="4329" spans="26:27" x14ac:dyDescent="0.2">
      <c r="Z4329" s="93"/>
      <c r="AA4329" s="93"/>
    </row>
    <row r="4330" spans="26:27" x14ac:dyDescent="0.2">
      <c r="Z4330" s="93"/>
      <c r="AA4330" s="93"/>
    </row>
    <row r="4331" spans="26:27" x14ac:dyDescent="0.2">
      <c r="Z4331" s="93"/>
      <c r="AA4331" s="93"/>
    </row>
    <row r="4332" spans="26:27" x14ac:dyDescent="0.2">
      <c r="Z4332" s="93"/>
      <c r="AA4332" s="93"/>
    </row>
    <row r="4333" spans="26:27" x14ac:dyDescent="0.2">
      <c r="Z4333" s="93"/>
      <c r="AA4333" s="93"/>
    </row>
    <row r="4334" spans="26:27" x14ac:dyDescent="0.2">
      <c r="Z4334" s="93"/>
      <c r="AA4334" s="93"/>
    </row>
    <row r="4335" spans="26:27" x14ac:dyDescent="0.2">
      <c r="Z4335" s="93"/>
      <c r="AA4335" s="93"/>
    </row>
    <row r="4336" spans="26:27" x14ac:dyDescent="0.2">
      <c r="Z4336" s="93"/>
      <c r="AA4336" s="93"/>
    </row>
    <row r="4337" spans="26:27" x14ac:dyDescent="0.2">
      <c r="Z4337" s="93"/>
      <c r="AA4337" s="93"/>
    </row>
    <row r="4338" spans="26:27" x14ac:dyDescent="0.2">
      <c r="Z4338" s="93"/>
      <c r="AA4338" s="93"/>
    </row>
    <row r="4339" spans="26:27" x14ac:dyDescent="0.2">
      <c r="Z4339" s="93"/>
      <c r="AA4339" s="93"/>
    </row>
    <row r="4340" spans="26:27" x14ac:dyDescent="0.2">
      <c r="Z4340" s="93"/>
      <c r="AA4340" s="93"/>
    </row>
    <row r="4341" spans="26:27" x14ac:dyDescent="0.2">
      <c r="Z4341" s="93"/>
      <c r="AA4341" s="93"/>
    </row>
    <row r="4342" spans="26:27" x14ac:dyDescent="0.2">
      <c r="Z4342" s="93"/>
      <c r="AA4342" s="93"/>
    </row>
    <row r="4343" spans="26:27" x14ac:dyDescent="0.2">
      <c r="Z4343" s="93"/>
      <c r="AA4343" s="93"/>
    </row>
    <row r="4344" spans="26:27" x14ac:dyDescent="0.2">
      <c r="Z4344" s="93"/>
      <c r="AA4344" s="93"/>
    </row>
    <row r="4345" spans="26:27" x14ac:dyDescent="0.2">
      <c r="Z4345" s="93"/>
      <c r="AA4345" s="93"/>
    </row>
    <row r="4346" spans="26:27" x14ac:dyDescent="0.2">
      <c r="Z4346" s="93"/>
      <c r="AA4346" s="93"/>
    </row>
    <row r="4347" spans="26:27" x14ac:dyDescent="0.2">
      <c r="Z4347" s="93"/>
      <c r="AA4347" s="93"/>
    </row>
    <row r="4348" spans="26:27" x14ac:dyDescent="0.2">
      <c r="Z4348" s="93"/>
      <c r="AA4348" s="93"/>
    </row>
    <row r="4349" spans="26:27" x14ac:dyDescent="0.2">
      <c r="Z4349" s="93"/>
      <c r="AA4349" s="93"/>
    </row>
    <row r="4350" spans="26:27" x14ac:dyDescent="0.2">
      <c r="Z4350" s="93"/>
      <c r="AA4350" s="93"/>
    </row>
    <row r="4351" spans="26:27" x14ac:dyDescent="0.2">
      <c r="Z4351" s="93"/>
      <c r="AA4351" s="93"/>
    </row>
    <row r="4352" spans="26:27" x14ac:dyDescent="0.2">
      <c r="Z4352" s="93"/>
      <c r="AA4352" s="93"/>
    </row>
    <row r="4353" spans="26:27" x14ac:dyDescent="0.2">
      <c r="Z4353" s="93"/>
      <c r="AA4353" s="93"/>
    </row>
    <row r="4354" spans="26:27" x14ac:dyDescent="0.2">
      <c r="Z4354" s="93"/>
      <c r="AA4354" s="93"/>
    </row>
    <row r="4355" spans="26:27" x14ac:dyDescent="0.2">
      <c r="Z4355" s="93"/>
      <c r="AA4355" s="93"/>
    </row>
    <row r="4356" spans="26:27" x14ac:dyDescent="0.2">
      <c r="Z4356" s="93"/>
      <c r="AA4356" s="93"/>
    </row>
    <row r="4357" spans="26:27" x14ac:dyDescent="0.2">
      <c r="Z4357" s="93"/>
      <c r="AA4357" s="93"/>
    </row>
    <row r="4358" spans="26:27" x14ac:dyDescent="0.2">
      <c r="Z4358" s="93"/>
      <c r="AA4358" s="93"/>
    </row>
    <row r="4359" spans="26:27" x14ac:dyDescent="0.2">
      <c r="Z4359" s="93"/>
      <c r="AA4359" s="93"/>
    </row>
    <row r="4360" spans="26:27" x14ac:dyDescent="0.2">
      <c r="Z4360" s="93"/>
      <c r="AA4360" s="93"/>
    </row>
    <row r="4361" spans="26:27" x14ac:dyDescent="0.2">
      <c r="Z4361" s="93"/>
      <c r="AA4361" s="93"/>
    </row>
    <row r="4362" spans="26:27" x14ac:dyDescent="0.2">
      <c r="Z4362" s="93"/>
      <c r="AA4362" s="93"/>
    </row>
    <row r="4363" spans="26:27" x14ac:dyDescent="0.2">
      <c r="Z4363" s="93"/>
      <c r="AA4363" s="93"/>
    </row>
    <row r="4364" spans="26:27" x14ac:dyDescent="0.2">
      <c r="Z4364" s="93"/>
      <c r="AA4364" s="93"/>
    </row>
    <row r="4365" spans="26:27" x14ac:dyDescent="0.2">
      <c r="Z4365" s="93"/>
      <c r="AA4365" s="93"/>
    </row>
    <row r="4366" spans="26:27" x14ac:dyDescent="0.2">
      <c r="Z4366" s="93"/>
      <c r="AA4366" s="93"/>
    </row>
    <row r="4367" spans="26:27" x14ac:dyDescent="0.2">
      <c r="Z4367" s="93"/>
      <c r="AA4367" s="93"/>
    </row>
    <row r="4368" spans="26:27" x14ac:dyDescent="0.2">
      <c r="Z4368" s="93"/>
      <c r="AA4368" s="93"/>
    </row>
    <row r="4369" spans="26:27" x14ac:dyDescent="0.2">
      <c r="Z4369" s="93"/>
      <c r="AA4369" s="93"/>
    </row>
    <row r="4370" spans="26:27" x14ac:dyDescent="0.2">
      <c r="Z4370" s="93"/>
      <c r="AA4370" s="93"/>
    </row>
    <row r="4371" spans="26:27" x14ac:dyDescent="0.2">
      <c r="Z4371" s="93"/>
      <c r="AA4371" s="93"/>
    </row>
    <row r="4372" spans="26:27" x14ac:dyDescent="0.2">
      <c r="Z4372" s="93"/>
      <c r="AA4372" s="93"/>
    </row>
    <row r="4373" spans="26:27" x14ac:dyDescent="0.2">
      <c r="Z4373" s="93"/>
      <c r="AA4373" s="93"/>
    </row>
    <row r="4374" spans="26:27" x14ac:dyDescent="0.2">
      <c r="Z4374" s="93"/>
      <c r="AA4374" s="93"/>
    </row>
    <row r="4375" spans="26:27" x14ac:dyDescent="0.2">
      <c r="Z4375" s="93"/>
      <c r="AA4375" s="93"/>
    </row>
    <row r="4376" spans="26:27" x14ac:dyDescent="0.2">
      <c r="Z4376" s="93"/>
      <c r="AA4376" s="93"/>
    </row>
    <row r="4377" spans="26:27" x14ac:dyDescent="0.2">
      <c r="Z4377" s="93"/>
      <c r="AA4377" s="93"/>
    </row>
    <row r="4378" spans="26:27" x14ac:dyDescent="0.2">
      <c r="Z4378" s="93"/>
      <c r="AA4378" s="93"/>
    </row>
    <row r="4379" spans="26:27" x14ac:dyDescent="0.2">
      <c r="Z4379" s="93"/>
      <c r="AA4379" s="93"/>
    </row>
    <row r="4380" spans="26:27" x14ac:dyDescent="0.2">
      <c r="Z4380" s="93"/>
      <c r="AA4380" s="93"/>
    </row>
    <row r="4381" spans="26:27" x14ac:dyDescent="0.2">
      <c r="Z4381" s="93"/>
      <c r="AA4381" s="93"/>
    </row>
    <row r="4382" spans="26:27" x14ac:dyDescent="0.2">
      <c r="Z4382" s="93"/>
      <c r="AA4382" s="93"/>
    </row>
    <row r="4383" spans="26:27" x14ac:dyDescent="0.2">
      <c r="Z4383" s="93"/>
      <c r="AA4383" s="93"/>
    </row>
    <row r="4384" spans="26:27" x14ac:dyDescent="0.2">
      <c r="Z4384" s="93"/>
      <c r="AA4384" s="93"/>
    </row>
    <row r="4385" spans="26:27" x14ac:dyDescent="0.2">
      <c r="Z4385" s="93"/>
      <c r="AA4385" s="93"/>
    </row>
    <row r="4386" spans="26:27" x14ac:dyDescent="0.2">
      <c r="Z4386" s="93"/>
      <c r="AA4386" s="93"/>
    </row>
    <row r="4387" spans="26:27" x14ac:dyDescent="0.2">
      <c r="Z4387" s="93"/>
      <c r="AA4387" s="93"/>
    </row>
    <row r="4388" spans="26:27" x14ac:dyDescent="0.2">
      <c r="Z4388" s="93"/>
      <c r="AA4388" s="93"/>
    </row>
    <row r="4389" spans="26:27" x14ac:dyDescent="0.2">
      <c r="Z4389" s="93"/>
      <c r="AA4389" s="93"/>
    </row>
    <row r="4390" spans="26:27" x14ac:dyDescent="0.2">
      <c r="Z4390" s="93"/>
      <c r="AA4390" s="93"/>
    </row>
    <row r="4391" spans="26:27" x14ac:dyDescent="0.2">
      <c r="Z4391" s="93"/>
      <c r="AA4391" s="93"/>
    </row>
    <row r="4392" spans="26:27" x14ac:dyDescent="0.2">
      <c r="Z4392" s="93"/>
      <c r="AA4392" s="93"/>
    </row>
    <row r="4393" spans="26:27" x14ac:dyDescent="0.2">
      <c r="Z4393" s="93"/>
      <c r="AA4393" s="93"/>
    </row>
    <row r="4394" spans="26:27" x14ac:dyDescent="0.2">
      <c r="Z4394" s="93"/>
      <c r="AA4394" s="93"/>
    </row>
    <row r="4395" spans="26:27" x14ac:dyDescent="0.2">
      <c r="Z4395" s="93"/>
      <c r="AA4395" s="93"/>
    </row>
    <row r="4396" spans="26:27" x14ac:dyDescent="0.2">
      <c r="Z4396" s="93"/>
      <c r="AA4396" s="93"/>
    </row>
    <row r="4397" spans="26:27" x14ac:dyDescent="0.2">
      <c r="Z4397" s="93"/>
      <c r="AA4397" s="93"/>
    </row>
    <row r="4398" spans="26:27" x14ac:dyDescent="0.2">
      <c r="Z4398" s="93"/>
      <c r="AA4398" s="93"/>
    </row>
    <row r="4399" spans="26:27" x14ac:dyDescent="0.2">
      <c r="Z4399" s="93"/>
      <c r="AA4399" s="93"/>
    </row>
    <row r="4400" spans="26:27" x14ac:dyDescent="0.2">
      <c r="Z4400" s="93"/>
      <c r="AA4400" s="93"/>
    </row>
    <row r="4401" spans="26:27" x14ac:dyDescent="0.2">
      <c r="Z4401" s="93"/>
      <c r="AA4401" s="93"/>
    </row>
    <row r="4402" spans="26:27" x14ac:dyDescent="0.2">
      <c r="Z4402" s="93"/>
      <c r="AA4402" s="93"/>
    </row>
    <row r="4403" spans="26:27" x14ac:dyDescent="0.2">
      <c r="Z4403" s="93"/>
      <c r="AA4403" s="93"/>
    </row>
    <row r="4404" spans="26:27" x14ac:dyDescent="0.2">
      <c r="Z4404" s="93"/>
      <c r="AA4404" s="93"/>
    </row>
    <row r="4405" spans="26:27" x14ac:dyDescent="0.2">
      <c r="Z4405" s="93"/>
      <c r="AA4405" s="93"/>
    </row>
    <row r="4406" spans="26:27" x14ac:dyDescent="0.2">
      <c r="Z4406" s="93"/>
      <c r="AA4406" s="93"/>
    </row>
    <row r="4407" spans="26:27" x14ac:dyDescent="0.2">
      <c r="Z4407" s="93"/>
      <c r="AA4407" s="93"/>
    </row>
    <row r="4408" spans="26:27" x14ac:dyDescent="0.2">
      <c r="Z4408" s="93"/>
      <c r="AA4408" s="93"/>
    </row>
    <row r="4409" spans="26:27" x14ac:dyDescent="0.2">
      <c r="Z4409" s="93"/>
      <c r="AA4409" s="93"/>
    </row>
    <row r="4410" spans="26:27" x14ac:dyDescent="0.2">
      <c r="Z4410" s="93"/>
      <c r="AA4410" s="93"/>
    </row>
    <row r="4411" spans="26:27" x14ac:dyDescent="0.2">
      <c r="Z4411" s="93"/>
      <c r="AA4411" s="93"/>
    </row>
    <row r="4412" spans="26:27" x14ac:dyDescent="0.2">
      <c r="Z4412" s="93"/>
      <c r="AA4412" s="93"/>
    </row>
    <row r="4413" spans="26:27" x14ac:dyDescent="0.2">
      <c r="Z4413" s="93"/>
      <c r="AA4413" s="93"/>
    </row>
    <row r="4414" spans="26:27" x14ac:dyDescent="0.2">
      <c r="Z4414" s="93"/>
      <c r="AA4414" s="93"/>
    </row>
    <row r="4415" spans="26:27" x14ac:dyDescent="0.2">
      <c r="Z4415" s="93"/>
      <c r="AA4415" s="93"/>
    </row>
    <row r="4416" spans="26:27" x14ac:dyDescent="0.2">
      <c r="Z4416" s="93"/>
      <c r="AA4416" s="93"/>
    </row>
    <row r="4417" spans="26:27" x14ac:dyDescent="0.2">
      <c r="Z4417" s="93"/>
      <c r="AA4417" s="93"/>
    </row>
    <row r="4418" spans="26:27" x14ac:dyDescent="0.2">
      <c r="Z4418" s="93"/>
      <c r="AA4418" s="93"/>
    </row>
    <row r="4419" spans="26:27" x14ac:dyDescent="0.2">
      <c r="Z4419" s="93"/>
      <c r="AA4419" s="93"/>
    </row>
    <row r="4420" spans="26:27" x14ac:dyDescent="0.2">
      <c r="Z4420" s="93"/>
      <c r="AA4420" s="93"/>
    </row>
    <row r="4421" spans="26:27" x14ac:dyDescent="0.2">
      <c r="Z4421" s="93"/>
      <c r="AA4421" s="93"/>
    </row>
    <row r="4422" spans="26:27" x14ac:dyDescent="0.2">
      <c r="Z4422" s="93"/>
      <c r="AA4422" s="93"/>
    </row>
    <row r="4423" spans="26:27" x14ac:dyDescent="0.2">
      <c r="Z4423" s="93"/>
      <c r="AA4423" s="93"/>
    </row>
    <row r="4424" spans="26:27" x14ac:dyDescent="0.2">
      <c r="Z4424" s="93"/>
      <c r="AA4424" s="93"/>
    </row>
    <row r="4425" spans="26:27" x14ac:dyDescent="0.2">
      <c r="Z4425" s="93"/>
      <c r="AA4425" s="93"/>
    </row>
    <row r="4426" spans="26:27" x14ac:dyDescent="0.2">
      <c r="Z4426" s="93"/>
      <c r="AA4426" s="93"/>
    </row>
    <row r="4427" spans="26:27" x14ac:dyDescent="0.2">
      <c r="Z4427" s="93"/>
      <c r="AA4427" s="93"/>
    </row>
    <row r="4428" spans="26:27" x14ac:dyDescent="0.2">
      <c r="Z4428" s="93"/>
      <c r="AA4428" s="93"/>
    </row>
    <row r="4429" spans="26:27" x14ac:dyDescent="0.2">
      <c r="Z4429" s="93"/>
      <c r="AA4429" s="93"/>
    </row>
    <row r="4430" spans="26:27" x14ac:dyDescent="0.2">
      <c r="Z4430" s="93"/>
      <c r="AA4430" s="93"/>
    </row>
    <row r="4431" spans="26:27" x14ac:dyDescent="0.2">
      <c r="Z4431" s="93"/>
      <c r="AA4431" s="93"/>
    </row>
    <row r="4432" spans="26:27" x14ac:dyDescent="0.2">
      <c r="Z4432" s="93"/>
      <c r="AA4432" s="93"/>
    </row>
    <row r="4433" spans="26:27" x14ac:dyDescent="0.2">
      <c r="Z4433" s="93"/>
      <c r="AA4433" s="93"/>
    </row>
    <row r="4434" spans="26:27" x14ac:dyDescent="0.2">
      <c r="Z4434" s="93"/>
      <c r="AA4434" s="93"/>
    </row>
    <row r="4435" spans="26:27" x14ac:dyDescent="0.2">
      <c r="Z4435" s="93"/>
      <c r="AA4435" s="93"/>
    </row>
    <row r="4436" spans="26:27" x14ac:dyDescent="0.2">
      <c r="Z4436" s="93"/>
      <c r="AA4436" s="93"/>
    </row>
    <row r="4437" spans="26:27" x14ac:dyDescent="0.2">
      <c r="Z4437" s="93"/>
      <c r="AA4437" s="93"/>
    </row>
    <row r="4438" spans="26:27" x14ac:dyDescent="0.2">
      <c r="Z4438" s="93"/>
      <c r="AA4438" s="93"/>
    </row>
    <row r="4439" spans="26:27" x14ac:dyDescent="0.2">
      <c r="Z4439" s="93"/>
      <c r="AA4439" s="93"/>
    </row>
    <row r="4440" spans="26:27" x14ac:dyDescent="0.2">
      <c r="Z4440" s="93"/>
      <c r="AA4440" s="93"/>
    </row>
    <row r="4441" spans="26:27" x14ac:dyDescent="0.2">
      <c r="Z4441" s="93"/>
      <c r="AA4441" s="93"/>
    </row>
    <row r="4442" spans="26:27" x14ac:dyDescent="0.2">
      <c r="Z4442" s="93"/>
      <c r="AA4442" s="93"/>
    </row>
    <row r="4443" spans="26:27" x14ac:dyDescent="0.2">
      <c r="Z4443" s="93"/>
      <c r="AA4443" s="93"/>
    </row>
    <row r="4444" spans="26:27" x14ac:dyDescent="0.2">
      <c r="Z4444" s="93"/>
      <c r="AA4444" s="93"/>
    </row>
    <row r="4445" spans="26:27" x14ac:dyDescent="0.2">
      <c r="Z4445" s="93"/>
      <c r="AA4445" s="93"/>
    </row>
    <row r="4446" spans="26:27" x14ac:dyDescent="0.2">
      <c r="Z4446" s="93"/>
      <c r="AA4446" s="93"/>
    </row>
    <row r="4447" spans="26:27" x14ac:dyDescent="0.2">
      <c r="Z4447" s="93"/>
      <c r="AA4447" s="93"/>
    </row>
    <row r="4448" spans="26:27" x14ac:dyDescent="0.2">
      <c r="Z4448" s="93"/>
      <c r="AA4448" s="93"/>
    </row>
    <row r="4449" spans="26:27" x14ac:dyDescent="0.2">
      <c r="Z4449" s="93"/>
      <c r="AA4449" s="93"/>
    </row>
    <row r="4450" spans="26:27" x14ac:dyDescent="0.2">
      <c r="Z4450" s="93"/>
      <c r="AA4450" s="93"/>
    </row>
    <row r="4451" spans="26:27" x14ac:dyDescent="0.2">
      <c r="Z4451" s="93"/>
      <c r="AA4451" s="93"/>
    </row>
    <row r="4452" spans="26:27" x14ac:dyDescent="0.2">
      <c r="Z4452" s="93"/>
      <c r="AA4452" s="93"/>
    </row>
    <row r="4453" spans="26:27" x14ac:dyDescent="0.2">
      <c r="Z4453" s="93"/>
      <c r="AA4453" s="93"/>
    </row>
    <row r="4454" spans="26:27" x14ac:dyDescent="0.2">
      <c r="Z4454" s="93"/>
      <c r="AA4454" s="93"/>
    </row>
    <row r="4455" spans="26:27" x14ac:dyDescent="0.2">
      <c r="Z4455" s="93"/>
      <c r="AA4455" s="93"/>
    </row>
    <row r="4456" spans="26:27" x14ac:dyDescent="0.2">
      <c r="Z4456" s="93"/>
      <c r="AA4456" s="93"/>
    </row>
    <row r="4457" spans="26:27" x14ac:dyDescent="0.2">
      <c r="Z4457" s="93"/>
      <c r="AA4457" s="93"/>
    </row>
    <row r="4458" spans="26:27" x14ac:dyDescent="0.2">
      <c r="Z4458" s="93"/>
      <c r="AA4458" s="93"/>
    </row>
    <row r="4459" spans="26:27" x14ac:dyDescent="0.2">
      <c r="Z4459" s="93"/>
      <c r="AA4459" s="93"/>
    </row>
    <row r="4460" spans="26:27" x14ac:dyDescent="0.2">
      <c r="Z4460" s="93"/>
      <c r="AA4460" s="93"/>
    </row>
    <row r="4461" spans="26:27" x14ac:dyDescent="0.2">
      <c r="Z4461" s="93"/>
      <c r="AA4461" s="93"/>
    </row>
    <row r="4462" spans="26:27" x14ac:dyDescent="0.2">
      <c r="Z4462" s="93"/>
      <c r="AA4462" s="93"/>
    </row>
    <row r="4463" spans="26:27" x14ac:dyDescent="0.2">
      <c r="Z4463" s="93"/>
      <c r="AA4463" s="93"/>
    </row>
    <row r="4464" spans="26:27" x14ac:dyDescent="0.2">
      <c r="Z4464" s="93"/>
      <c r="AA4464" s="93"/>
    </row>
    <row r="4465" spans="26:27" x14ac:dyDescent="0.2">
      <c r="Z4465" s="93"/>
      <c r="AA4465" s="93"/>
    </row>
    <row r="4466" spans="26:27" x14ac:dyDescent="0.2">
      <c r="Z4466" s="93"/>
      <c r="AA4466" s="93"/>
    </row>
    <row r="4467" spans="26:27" x14ac:dyDescent="0.2">
      <c r="Z4467" s="93"/>
      <c r="AA4467" s="93"/>
    </row>
    <row r="4468" spans="26:27" x14ac:dyDescent="0.2">
      <c r="Z4468" s="93"/>
      <c r="AA4468" s="93"/>
    </row>
    <row r="4469" spans="26:27" x14ac:dyDescent="0.2">
      <c r="Z4469" s="93"/>
      <c r="AA4469" s="93"/>
    </row>
    <row r="4470" spans="26:27" x14ac:dyDescent="0.2">
      <c r="Z4470" s="93"/>
      <c r="AA4470" s="93"/>
    </row>
    <row r="4471" spans="26:27" x14ac:dyDescent="0.2">
      <c r="Z4471" s="93"/>
      <c r="AA4471" s="93"/>
    </row>
    <row r="4472" spans="26:27" x14ac:dyDescent="0.2">
      <c r="Z4472" s="93"/>
      <c r="AA4472" s="93"/>
    </row>
    <row r="4473" spans="26:27" x14ac:dyDescent="0.2">
      <c r="Z4473" s="93"/>
      <c r="AA4473" s="93"/>
    </row>
    <row r="4474" spans="26:27" x14ac:dyDescent="0.2">
      <c r="Z4474" s="93"/>
      <c r="AA4474" s="93"/>
    </row>
    <row r="4475" spans="26:27" x14ac:dyDescent="0.2">
      <c r="Z4475" s="93"/>
      <c r="AA4475" s="93"/>
    </row>
    <row r="4476" spans="26:27" x14ac:dyDescent="0.2">
      <c r="Z4476" s="93"/>
      <c r="AA4476" s="93"/>
    </row>
    <row r="4477" spans="26:27" x14ac:dyDescent="0.2">
      <c r="Z4477" s="93"/>
      <c r="AA4477" s="93"/>
    </row>
    <row r="4478" spans="26:27" x14ac:dyDescent="0.2">
      <c r="Z4478" s="93"/>
      <c r="AA4478" s="93"/>
    </row>
    <row r="4479" spans="26:27" x14ac:dyDescent="0.2">
      <c r="Z4479" s="93"/>
      <c r="AA4479" s="93"/>
    </row>
    <row r="4480" spans="26:27" x14ac:dyDescent="0.2">
      <c r="Z4480" s="93"/>
      <c r="AA4480" s="93"/>
    </row>
    <row r="4481" spans="26:27" x14ac:dyDescent="0.2">
      <c r="Z4481" s="93"/>
      <c r="AA4481" s="93"/>
    </row>
    <row r="4482" spans="26:27" x14ac:dyDescent="0.2">
      <c r="Z4482" s="93"/>
      <c r="AA4482" s="93"/>
    </row>
    <row r="4483" spans="26:27" x14ac:dyDescent="0.2">
      <c r="Z4483" s="93"/>
      <c r="AA4483" s="93"/>
    </row>
    <row r="4484" spans="26:27" x14ac:dyDescent="0.2">
      <c r="Z4484" s="93"/>
      <c r="AA4484" s="93"/>
    </row>
    <row r="4485" spans="26:27" x14ac:dyDescent="0.2">
      <c r="Z4485" s="93"/>
      <c r="AA4485" s="93"/>
    </row>
    <row r="4486" spans="26:27" x14ac:dyDescent="0.2">
      <c r="Z4486" s="93"/>
      <c r="AA4486" s="93"/>
    </row>
    <row r="4487" spans="26:27" x14ac:dyDescent="0.2">
      <c r="Z4487" s="93"/>
      <c r="AA4487" s="93"/>
    </row>
    <row r="4488" spans="26:27" x14ac:dyDescent="0.2">
      <c r="Z4488" s="93"/>
      <c r="AA4488" s="93"/>
    </row>
    <row r="4489" spans="26:27" x14ac:dyDescent="0.2">
      <c r="Z4489" s="93"/>
      <c r="AA4489" s="93"/>
    </row>
    <row r="4490" spans="26:27" x14ac:dyDescent="0.2">
      <c r="Z4490" s="93"/>
      <c r="AA4490" s="93"/>
    </row>
    <row r="4491" spans="26:27" x14ac:dyDescent="0.2">
      <c r="Z4491" s="93"/>
      <c r="AA4491" s="93"/>
    </row>
    <row r="4492" spans="26:27" x14ac:dyDescent="0.2">
      <c r="Z4492" s="93"/>
      <c r="AA4492" s="93"/>
    </row>
    <row r="4493" spans="26:27" x14ac:dyDescent="0.2">
      <c r="Z4493" s="93"/>
      <c r="AA4493" s="93"/>
    </row>
    <row r="4494" spans="26:27" x14ac:dyDescent="0.2">
      <c r="Z4494" s="93"/>
      <c r="AA4494" s="93"/>
    </row>
    <row r="4495" spans="26:27" x14ac:dyDescent="0.2">
      <c r="Z4495" s="93"/>
      <c r="AA4495" s="93"/>
    </row>
    <row r="4496" spans="26:27" x14ac:dyDescent="0.2">
      <c r="Z4496" s="93"/>
      <c r="AA4496" s="93"/>
    </row>
    <row r="4497" spans="26:27" x14ac:dyDescent="0.2">
      <c r="Z4497" s="93"/>
      <c r="AA4497" s="93"/>
    </row>
    <row r="4498" spans="26:27" x14ac:dyDescent="0.2">
      <c r="Z4498" s="93"/>
      <c r="AA4498" s="93"/>
    </row>
    <row r="4499" spans="26:27" x14ac:dyDescent="0.2">
      <c r="Z4499" s="93"/>
      <c r="AA4499" s="93"/>
    </row>
    <row r="4500" spans="26:27" x14ac:dyDescent="0.2">
      <c r="Z4500" s="93"/>
      <c r="AA4500" s="93"/>
    </row>
    <row r="4501" spans="26:27" x14ac:dyDescent="0.2">
      <c r="Z4501" s="93"/>
      <c r="AA4501" s="93"/>
    </row>
    <row r="4502" spans="26:27" x14ac:dyDescent="0.2">
      <c r="Z4502" s="93"/>
      <c r="AA4502" s="93"/>
    </row>
    <row r="4503" spans="26:27" x14ac:dyDescent="0.2">
      <c r="Z4503" s="93"/>
      <c r="AA4503" s="93"/>
    </row>
    <row r="4504" spans="26:27" x14ac:dyDescent="0.2">
      <c r="Z4504" s="93"/>
      <c r="AA4504" s="93"/>
    </row>
    <row r="4505" spans="26:27" x14ac:dyDescent="0.2">
      <c r="Z4505" s="93"/>
      <c r="AA4505" s="93"/>
    </row>
    <row r="4506" spans="26:27" x14ac:dyDescent="0.2">
      <c r="Z4506" s="93"/>
      <c r="AA4506" s="93"/>
    </row>
    <row r="4507" spans="26:27" x14ac:dyDescent="0.2">
      <c r="Z4507" s="93"/>
      <c r="AA4507" s="93"/>
    </row>
    <row r="4508" spans="26:27" x14ac:dyDescent="0.2">
      <c r="Z4508" s="93"/>
      <c r="AA4508" s="93"/>
    </row>
    <row r="4509" spans="26:27" x14ac:dyDescent="0.2">
      <c r="Z4509" s="93"/>
      <c r="AA4509" s="93"/>
    </row>
    <row r="4510" spans="26:27" x14ac:dyDescent="0.2">
      <c r="Z4510" s="93"/>
      <c r="AA4510" s="93"/>
    </row>
    <row r="4511" spans="26:27" x14ac:dyDescent="0.2">
      <c r="Z4511" s="93"/>
      <c r="AA4511" s="93"/>
    </row>
    <row r="4512" spans="26:27" x14ac:dyDescent="0.2">
      <c r="Z4512" s="93"/>
      <c r="AA4512" s="93"/>
    </row>
    <row r="4513" spans="26:27" x14ac:dyDescent="0.2">
      <c r="Z4513" s="93"/>
      <c r="AA4513" s="93"/>
    </row>
    <row r="4514" spans="26:27" x14ac:dyDescent="0.2">
      <c r="Z4514" s="93"/>
      <c r="AA4514" s="93"/>
    </row>
    <row r="4515" spans="26:27" x14ac:dyDescent="0.2">
      <c r="Z4515" s="93"/>
      <c r="AA4515" s="93"/>
    </row>
    <row r="4516" spans="26:27" x14ac:dyDescent="0.2">
      <c r="Z4516" s="93"/>
      <c r="AA4516" s="93"/>
    </row>
    <row r="4517" spans="26:27" x14ac:dyDescent="0.2">
      <c r="Z4517" s="93"/>
      <c r="AA4517" s="93"/>
    </row>
    <row r="4518" spans="26:27" x14ac:dyDescent="0.2">
      <c r="Z4518" s="93"/>
      <c r="AA4518" s="93"/>
    </row>
    <row r="4519" spans="26:27" x14ac:dyDescent="0.2">
      <c r="Z4519" s="93"/>
      <c r="AA4519" s="93"/>
    </row>
    <row r="4520" spans="26:27" x14ac:dyDescent="0.2">
      <c r="Z4520" s="93"/>
      <c r="AA4520" s="93"/>
    </row>
    <row r="4521" spans="26:27" x14ac:dyDescent="0.2">
      <c r="Z4521" s="93"/>
      <c r="AA4521" s="93"/>
    </row>
    <row r="4522" spans="26:27" x14ac:dyDescent="0.2">
      <c r="Z4522" s="93"/>
      <c r="AA4522" s="93"/>
    </row>
    <row r="4523" spans="26:27" x14ac:dyDescent="0.2">
      <c r="Z4523" s="93"/>
      <c r="AA4523" s="93"/>
    </row>
    <row r="4524" spans="26:27" x14ac:dyDescent="0.2">
      <c r="Z4524" s="93"/>
      <c r="AA4524" s="93"/>
    </row>
    <row r="4525" spans="26:27" x14ac:dyDescent="0.2">
      <c r="Z4525" s="93"/>
      <c r="AA4525" s="93"/>
    </row>
    <row r="4526" spans="26:27" x14ac:dyDescent="0.2">
      <c r="Z4526" s="93"/>
      <c r="AA4526" s="93"/>
    </row>
    <row r="4527" spans="26:27" x14ac:dyDescent="0.2">
      <c r="Z4527" s="93"/>
      <c r="AA4527" s="93"/>
    </row>
    <row r="4528" spans="26:27" x14ac:dyDescent="0.2">
      <c r="Z4528" s="93"/>
      <c r="AA4528" s="93"/>
    </row>
    <row r="4529" spans="26:27" x14ac:dyDescent="0.2">
      <c r="Z4529" s="93"/>
      <c r="AA4529" s="93"/>
    </row>
    <row r="4530" spans="26:27" x14ac:dyDescent="0.2">
      <c r="Z4530" s="93"/>
      <c r="AA4530" s="93"/>
    </row>
    <row r="4531" spans="26:27" x14ac:dyDescent="0.2">
      <c r="Z4531" s="93"/>
      <c r="AA4531" s="93"/>
    </row>
    <row r="4532" spans="26:27" x14ac:dyDescent="0.2">
      <c r="Z4532" s="93"/>
      <c r="AA4532" s="93"/>
    </row>
    <row r="4533" spans="26:27" x14ac:dyDescent="0.2">
      <c r="Z4533" s="93"/>
      <c r="AA4533" s="93"/>
    </row>
    <row r="4534" spans="26:27" x14ac:dyDescent="0.2">
      <c r="Z4534" s="93"/>
      <c r="AA4534" s="93"/>
    </row>
    <row r="4535" spans="26:27" x14ac:dyDescent="0.2">
      <c r="Z4535" s="93"/>
      <c r="AA4535" s="93"/>
    </row>
    <row r="4536" spans="26:27" x14ac:dyDescent="0.2">
      <c r="Z4536" s="93"/>
      <c r="AA4536" s="93"/>
    </row>
    <row r="4537" spans="26:27" x14ac:dyDescent="0.2">
      <c r="Z4537" s="93"/>
      <c r="AA4537" s="93"/>
    </row>
    <row r="4538" spans="26:27" x14ac:dyDescent="0.2">
      <c r="Z4538" s="93"/>
      <c r="AA4538" s="93"/>
    </row>
    <row r="4539" spans="26:27" x14ac:dyDescent="0.2">
      <c r="Z4539" s="93"/>
      <c r="AA4539" s="93"/>
    </row>
    <row r="4540" spans="26:27" x14ac:dyDescent="0.2">
      <c r="Z4540" s="93"/>
      <c r="AA4540" s="93"/>
    </row>
    <row r="4541" spans="26:27" x14ac:dyDescent="0.2">
      <c r="Z4541" s="93"/>
      <c r="AA4541" s="93"/>
    </row>
    <row r="4542" spans="26:27" x14ac:dyDescent="0.2">
      <c r="Z4542" s="93"/>
      <c r="AA4542" s="93"/>
    </row>
    <row r="4543" spans="26:27" x14ac:dyDescent="0.2">
      <c r="Z4543" s="93"/>
      <c r="AA4543" s="93"/>
    </row>
    <row r="4544" spans="26:27" x14ac:dyDescent="0.2">
      <c r="Z4544" s="93"/>
      <c r="AA4544" s="93"/>
    </row>
    <row r="4545" spans="26:27" x14ac:dyDescent="0.2">
      <c r="Z4545" s="93"/>
      <c r="AA4545" s="93"/>
    </row>
    <row r="4546" spans="26:27" x14ac:dyDescent="0.2">
      <c r="Z4546" s="93"/>
      <c r="AA4546" s="93"/>
    </row>
    <row r="4547" spans="26:27" x14ac:dyDescent="0.2">
      <c r="Z4547" s="93"/>
      <c r="AA4547" s="93"/>
    </row>
    <row r="4548" spans="26:27" x14ac:dyDescent="0.2">
      <c r="Z4548" s="93"/>
      <c r="AA4548" s="93"/>
    </row>
    <row r="4549" spans="26:27" x14ac:dyDescent="0.2">
      <c r="Z4549" s="93"/>
      <c r="AA4549" s="93"/>
    </row>
    <row r="4550" spans="26:27" x14ac:dyDescent="0.2">
      <c r="Z4550" s="93"/>
      <c r="AA4550" s="93"/>
    </row>
    <row r="4551" spans="26:27" x14ac:dyDescent="0.2">
      <c r="Z4551" s="93"/>
      <c r="AA4551" s="93"/>
    </row>
    <row r="4552" spans="26:27" x14ac:dyDescent="0.2">
      <c r="Z4552" s="93"/>
      <c r="AA4552" s="93"/>
    </row>
    <row r="4553" spans="26:27" x14ac:dyDescent="0.2">
      <c r="Z4553" s="93"/>
      <c r="AA4553" s="93"/>
    </row>
    <row r="4554" spans="26:27" x14ac:dyDescent="0.2">
      <c r="Z4554" s="93"/>
      <c r="AA4554" s="93"/>
    </row>
    <row r="4555" spans="26:27" x14ac:dyDescent="0.2">
      <c r="Z4555" s="93"/>
      <c r="AA4555" s="93"/>
    </row>
    <row r="4556" spans="26:27" x14ac:dyDescent="0.2">
      <c r="Z4556" s="93"/>
      <c r="AA4556" s="93"/>
    </row>
    <row r="4557" spans="26:27" x14ac:dyDescent="0.2">
      <c r="Z4557" s="93"/>
      <c r="AA4557" s="93"/>
    </row>
    <row r="4558" spans="26:27" x14ac:dyDescent="0.2">
      <c r="Z4558" s="93"/>
      <c r="AA4558" s="93"/>
    </row>
    <row r="4559" spans="26:27" x14ac:dyDescent="0.2">
      <c r="Z4559" s="93"/>
      <c r="AA4559" s="93"/>
    </row>
    <row r="4560" spans="26:27" x14ac:dyDescent="0.2">
      <c r="Z4560" s="93"/>
      <c r="AA4560" s="93"/>
    </row>
    <row r="4561" spans="26:27" x14ac:dyDescent="0.2">
      <c r="Z4561" s="93"/>
      <c r="AA4561" s="93"/>
    </row>
    <row r="4562" spans="26:27" x14ac:dyDescent="0.2">
      <c r="Z4562" s="93"/>
      <c r="AA4562" s="93"/>
    </row>
    <row r="4563" spans="26:27" x14ac:dyDescent="0.2">
      <c r="Z4563" s="93"/>
      <c r="AA4563" s="93"/>
    </row>
    <row r="4564" spans="26:27" x14ac:dyDescent="0.2">
      <c r="Z4564" s="93"/>
      <c r="AA4564" s="93"/>
    </row>
    <row r="4565" spans="26:27" x14ac:dyDescent="0.2">
      <c r="Z4565" s="93"/>
      <c r="AA4565" s="93"/>
    </row>
    <row r="4566" spans="26:27" x14ac:dyDescent="0.2">
      <c r="Z4566" s="93"/>
      <c r="AA4566" s="93"/>
    </row>
    <row r="4567" spans="26:27" x14ac:dyDescent="0.2">
      <c r="Z4567" s="93"/>
      <c r="AA4567" s="93"/>
    </row>
    <row r="4568" spans="26:27" x14ac:dyDescent="0.2">
      <c r="Z4568" s="93"/>
      <c r="AA4568" s="93"/>
    </row>
    <row r="4569" spans="26:27" x14ac:dyDescent="0.2">
      <c r="Z4569" s="93"/>
      <c r="AA4569" s="93"/>
    </row>
    <row r="4570" spans="26:27" x14ac:dyDescent="0.2">
      <c r="Z4570" s="93"/>
      <c r="AA4570" s="93"/>
    </row>
    <row r="4571" spans="26:27" x14ac:dyDescent="0.2">
      <c r="Z4571" s="93"/>
      <c r="AA4571" s="93"/>
    </row>
    <row r="4572" spans="26:27" x14ac:dyDescent="0.2">
      <c r="Z4572" s="93"/>
      <c r="AA4572" s="93"/>
    </row>
    <row r="4573" spans="26:27" x14ac:dyDescent="0.2">
      <c r="Z4573" s="93"/>
      <c r="AA4573" s="93"/>
    </row>
    <row r="4574" spans="26:27" x14ac:dyDescent="0.2">
      <c r="Z4574" s="93"/>
      <c r="AA4574" s="93"/>
    </row>
    <row r="4575" spans="26:27" x14ac:dyDescent="0.2">
      <c r="Z4575" s="93"/>
      <c r="AA4575" s="93"/>
    </row>
    <row r="4576" spans="26:27" x14ac:dyDescent="0.2">
      <c r="Z4576" s="93"/>
      <c r="AA4576" s="93"/>
    </row>
    <row r="4577" spans="26:27" x14ac:dyDescent="0.2">
      <c r="Z4577" s="93"/>
      <c r="AA4577" s="93"/>
    </row>
    <row r="4578" spans="26:27" x14ac:dyDescent="0.2">
      <c r="Z4578" s="93"/>
      <c r="AA4578" s="93"/>
    </row>
    <row r="4579" spans="26:27" x14ac:dyDescent="0.2">
      <c r="Z4579" s="93"/>
      <c r="AA4579" s="93"/>
    </row>
    <row r="4580" spans="26:27" x14ac:dyDescent="0.2">
      <c r="Z4580" s="93"/>
      <c r="AA4580" s="93"/>
    </row>
    <row r="4581" spans="26:27" x14ac:dyDescent="0.2">
      <c r="Z4581" s="93"/>
      <c r="AA4581" s="93"/>
    </row>
    <row r="4582" spans="26:27" x14ac:dyDescent="0.2">
      <c r="Z4582" s="93"/>
      <c r="AA4582" s="93"/>
    </row>
    <row r="4583" spans="26:27" x14ac:dyDescent="0.2">
      <c r="Z4583" s="93"/>
      <c r="AA4583" s="93"/>
    </row>
    <row r="4584" spans="26:27" x14ac:dyDescent="0.2">
      <c r="Z4584" s="93"/>
      <c r="AA4584" s="93"/>
    </row>
    <row r="4585" spans="26:27" x14ac:dyDescent="0.2">
      <c r="Z4585" s="93"/>
      <c r="AA4585" s="93"/>
    </row>
    <row r="4586" spans="26:27" x14ac:dyDescent="0.2">
      <c r="Z4586" s="93"/>
      <c r="AA4586" s="93"/>
    </row>
    <row r="4587" spans="26:27" x14ac:dyDescent="0.2">
      <c r="Z4587" s="93"/>
      <c r="AA4587" s="93"/>
    </row>
    <row r="4588" spans="26:27" x14ac:dyDescent="0.2">
      <c r="Z4588" s="93"/>
      <c r="AA4588" s="93"/>
    </row>
    <row r="4589" spans="26:27" x14ac:dyDescent="0.2">
      <c r="Z4589" s="93"/>
      <c r="AA4589" s="93"/>
    </row>
    <row r="4590" spans="26:27" x14ac:dyDescent="0.2">
      <c r="Z4590" s="93"/>
      <c r="AA4590" s="93"/>
    </row>
    <row r="4591" spans="26:27" x14ac:dyDescent="0.2">
      <c r="Z4591" s="93"/>
      <c r="AA4591" s="93"/>
    </row>
    <row r="4592" spans="26:27" x14ac:dyDescent="0.2">
      <c r="Z4592" s="93"/>
      <c r="AA4592" s="93"/>
    </row>
    <row r="4593" spans="26:27" x14ac:dyDescent="0.2">
      <c r="Z4593" s="93"/>
      <c r="AA4593" s="93"/>
    </row>
    <row r="4594" spans="26:27" x14ac:dyDescent="0.2">
      <c r="Z4594" s="93"/>
      <c r="AA4594" s="93"/>
    </row>
    <row r="4595" spans="26:27" x14ac:dyDescent="0.2">
      <c r="Z4595" s="93"/>
      <c r="AA4595" s="93"/>
    </row>
    <row r="4596" spans="26:27" x14ac:dyDescent="0.2">
      <c r="Z4596" s="93"/>
      <c r="AA4596" s="93"/>
    </row>
    <row r="4597" spans="26:27" x14ac:dyDescent="0.2">
      <c r="Z4597" s="93"/>
      <c r="AA4597" s="93"/>
    </row>
    <row r="4598" spans="26:27" x14ac:dyDescent="0.2">
      <c r="Z4598" s="93"/>
      <c r="AA4598" s="93"/>
    </row>
    <row r="4599" spans="26:27" x14ac:dyDescent="0.2">
      <c r="Z4599" s="93"/>
      <c r="AA4599" s="93"/>
    </row>
    <row r="4600" spans="26:27" x14ac:dyDescent="0.2">
      <c r="Z4600" s="93"/>
      <c r="AA4600" s="93"/>
    </row>
    <row r="4601" spans="26:27" x14ac:dyDescent="0.2">
      <c r="Z4601" s="93"/>
      <c r="AA4601" s="93"/>
    </row>
    <row r="4602" spans="26:27" x14ac:dyDescent="0.2">
      <c r="Z4602" s="93"/>
      <c r="AA4602" s="93"/>
    </row>
    <row r="4603" spans="26:27" x14ac:dyDescent="0.2">
      <c r="Z4603" s="93"/>
      <c r="AA4603" s="93"/>
    </row>
    <row r="4604" spans="26:27" x14ac:dyDescent="0.2">
      <c r="Z4604" s="93"/>
      <c r="AA4604" s="93"/>
    </row>
    <row r="4605" spans="26:27" x14ac:dyDescent="0.2">
      <c r="Z4605" s="93"/>
      <c r="AA4605" s="93"/>
    </row>
    <row r="4606" spans="26:27" x14ac:dyDescent="0.2">
      <c r="Z4606" s="93"/>
      <c r="AA4606" s="93"/>
    </row>
    <row r="4607" spans="26:27" x14ac:dyDescent="0.2">
      <c r="Z4607" s="93"/>
      <c r="AA4607" s="93"/>
    </row>
    <row r="4608" spans="26:27" x14ac:dyDescent="0.2">
      <c r="Z4608" s="93"/>
      <c r="AA4608" s="93"/>
    </row>
    <row r="4609" spans="26:27" x14ac:dyDescent="0.2">
      <c r="Z4609" s="93"/>
      <c r="AA4609" s="93"/>
    </row>
    <row r="4610" spans="26:27" x14ac:dyDescent="0.2">
      <c r="Z4610" s="93"/>
      <c r="AA4610" s="93"/>
    </row>
    <row r="4611" spans="26:27" x14ac:dyDescent="0.2">
      <c r="Z4611" s="93"/>
      <c r="AA4611" s="93"/>
    </row>
    <row r="4612" spans="26:27" x14ac:dyDescent="0.2">
      <c r="Z4612" s="93"/>
      <c r="AA4612" s="93"/>
    </row>
    <row r="4613" spans="26:27" x14ac:dyDescent="0.2">
      <c r="Z4613" s="93"/>
      <c r="AA4613" s="93"/>
    </row>
    <row r="4614" spans="26:27" x14ac:dyDescent="0.2">
      <c r="Z4614" s="93"/>
      <c r="AA4614" s="93"/>
    </row>
    <row r="4615" spans="26:27" x14ac:dyDescent="0.2">
      <c r="Z4615" s="93"/>
      <c r="AA4615" s="93"/>
    </row>
    <row r="4616" spans="26:27" x14ac:dyDescent="0.2">
      <c r="Z4616" s="93"/>
      <c r="AA4616" s="93"/>
    </row>
    <row r="4617" spans="26:27" x14ac:dyDescent="0.2">
      <c r="Z4617" s="93"/>
      <c r="AA4617" s="93"/>
    </row>
    <row r="4618" spans="26:27" x14ac:dyDescent="0.2">
      <c r="Z4618" s="93"/>
      <c r="AA4618" s="93"/>
    </row>
    <row r="4619" spans="26:27" x14ac:dyDescent="0.2">
      <c r="Z4619" s="93"/>
      <c r="AA4619" s="93"/>
    </row>
    <row r="4620" spans="26:27" x14ac:dyDescent="0.2">
      <c r="Z4620" s="93"/>
      <c r="AA4620" s="93"/>
    </row>
    <row r="4621" spans="26:27" x14ac:dyDescent="0.2">
      <c r="Z4621" s="93"/>
      <c r="AA4621" s="93"/>
    </row>
    <row r="4622" spans="26:27" x14ac:dyDescent="0.2">
      <c r="Z4622" s="93"/>
      <c r="AA4622" s="93"/>
    </row>
    <row r="4623" spans="26:27" x14ac:dyDescent="0.2">
      <c r="Z4623" s="93"/>
      <c r="AA4623" s="93"/>
    </row>
    <row r="4624" spans="26:27" x14ac:dyDescent="0.2">
      <c r="Z4624" s="93"/>
      <c r="AA4624" s="93"/>
    </row>
    <row r="4625" spans="26:27" x14ac:dyDescent="0.2">
      <c r="Z4625" s="93"/>
      <c r="AA4625" s="93"/>
    </row>
    <row r="4626" spans="26:27" x14ac:dyDescent="0.2">
      <c r="Z4626" s="93"/>
      <c r="AA4626" s="93"/>
    </row>
    <row r="4627" spans="26:27" x14ac:dyDescent="0.2">
      <c r="Z4627" s="93"/>
      <c r="AA4627" s="93"/>
    </row>
    <row r="4628" spans="26:27" x14ac:dyDescent="0.2">
      <c r="Z4628" s="93"/>
      <c r="AA4628" s="93"/>
    </row>
    <row r="4629" spans="26:27" x14ac:dyDescent="0.2">
      <c r="Z4629" s="93"/>
      <c r="AA4629" s="93"/>
    </row>
    <row r="4630" spans="26:27" x14ac:dyDescent="0.2">
      <c r="Z4630" s="93"/>
      <c r="AA4630" s="93"/>
    </row>
    <row r="4631" spans="26:27" x14ac:dyDescent="0.2">
      <c r="Z4631" s="93"/>
      <c r="AA4631" s="93"/>
    </row>
    <row r="4632" spans="26:27" x14ac:dyDescent="0.2">
      <c r="Z4632" s="93"/>
      <c r="AA4632" s="93"/>
    </row>
    <row r="4633" spans="26:27" x14ac:dyDescent="0.2">
      <c r="Z4633" s="93"/>
      <c r="AA4633" s="93"/>
    </row>
    <row r="4634" spans="26:27" x14ac:dyDescent="0.2">
      <c r="Z4634" s="93"/>
      <c r="AA4634" s="93"/>
    </row>
    <row r="4635" spans="26:27" x14ac:dyDescent="0.2">
      <c r="Z4635" s="93"/>
      <c r="AA4635" s="93"/>
    </row>
    <row r="4636" spans="26:27" x14ac:dyDescent="0.2">
      <c r="Z4636" s="93"/>
      <c r="AA4636" s="93"/>
    </row>
    <row r="4637" spans="26:27" x14ac:dyDescent="0.2">
      <c r="Z4637" s="93"/>
      <c r="AA4637" s="93"/>
    </row>
    <row r="4638" spans="26:27" x14ac:dyDescent="0.2">
      <c r="Z4638" s="93"/>
      <c r="AA4638" s="93"/>
    </row>
    <row r="4639" spans="26:27" x14ac:dyDescent="0.2">
      <c r="Z4639" s="93"/>
      <c r="AA4639" s="93"/>
    </row>
    <row r="4640" spans="26:27" x14ac:dyDescent="0.2">
      <c r="Z4640" s="93"/>
      <c r="AA4640" s="93"/>
    </row>
    <row r="4641" spans="26:27" x14ac:dyDescent="0.2">
      <c r="Z4641" s="93"/>
      <c r="AA4641" s="93"/>
    </row>
    <row r="4642" spans="26:27" x14ac:dyDescent="0.2">
      <c r="Z4642" s="93"/>
      <c r="AA4642" s="93"/>
    </row>
    <row r="4643" spans="26:27" x14ac:dyDescent="0.2">
      <c r="Z4643" s="93"/>
      <c r="AA4643" s="93"/>
    </row>
    <row r="4644" spans="26:27" x14ac:dyDescent="0.2">
      <c r="Z4644" s="93"/>
      <c r="AA4644" s="93"/>
    </row>
    <row r="4645" spans="26:27" x14ac:dyDescent="0.2">
      <c r="Z4645" s="93"/>
      <c r="AA4645" s="93"/>
    </row>
    <row r="4646" spans="26:27" x14ac:dyDescent="0.2">
      <c r="Z4646" s="93"/>
      <c r="AA4646" s="93"/>
    </row>
    <row r="4647" spans="26:27" x14ac:dyDescent="0.2">
      <c r="Z4647" s="93"/>
      <c r="AA4647" s="93"/>
    </row>
    <row r="4648" spans="26:27" x14ac:dyDescent="0.2">
      <c r="Z4648" s="93"/>
      <c r="AA4648" s="93"/>
    </row>
    <row r="4649" spans="26:27" x14ac:dyDescent="0.2">
      <c r="Z4649" s="93"/>
      <c r="AA4649" s="93"/>
    </row>
    <row r="4650" spans="26:27" x14ac:dyDescent="0.2">
      <c r="Z4650" s="93"/>
      <c r="AA4650" s="93"/>
    </row>
    <row r="4651" spans="26:27" x14ac:dyDescent="0.2">
      <c r="Z4651" s="93"/>
      <c r="AA4651" s="93"/>
    </row>
    <row r="4652" spans="26:27" x14ac:dyDescent="0.2">
      <c r="Z4652" s="93"/>
      <c r="AA4652" s="93"/>
    </row>
    <row r="4653" spans="26:27" x14ac:dyDescent="0.2">
      <c r="Z4653" s="93"/>
      <c r="AA4653" s="93"/>
    </row>
    <row r="4654" spans="26:27" x14ac:dyDescent="0.2">
      <c r="Z4654" s="93"/>
      <c r="AA4654" s="93"/>
    </row>
    <row r="4655" spans="26:27" x14ac:dyDescent="0.2">
      <c r="Z4655" s="93"/>
      <c r="AA4655" s="93"/>
    </row>
    <row r="4656" spans="26:27" x14ac:dyDescent="0.2">
      <c r="Z4656" s="93"/>
      <c r="AA4656" s="93"/>
    </row>
    <row r="4657" spans="26:27" x14ac:dyDescent="0.2">
      <c r="Z4657" s="93"/>
      <c r="AA4657" s="93"/>
    </row>
    <row r="4658" spans="26:27" x14ac:dyDescent="0.2">
      <c r="Z4658" s="93"/>
      <c r="AA4658" s="93"/>
    </row>
    <row r="4659" spans="26:27" x14ac:dyDescent="0.2">
      <c r="Z4659" s="93"/>
      <c r="AA4659" s="93"/>
    </row>
    <row r="4660" spans="26:27" x14ac:dyDescent="0.2">
      <c r="Z4660" s="93"/>
      <c r="AA4660" s="93"/>
    </row>
    <row r="4661" spans="26:27" x14ac:dyDescent="0.2">
      <c r="Z4661" s="93"/>
      <c r="AA4661" s="93"/>
    </row>
    <row r="4662" spans="26:27" x14ac:dyDescent="0.2">
      <c r="Z4662" s="93"/>
      <c r="AA4662" s="93"/>
    </row>
    <row r="4663" spans="26:27" x14ac:dyDescent="0.2">
      <c r="Z4663" s="93"/>
      <c r="AA4663" s="93"/>
    </row>
    <row r="4664" spans="26:27" x14ac:dyDescent="0.2">
      <c r="Z4664" s="93"/>
      <c r="AA4664" s="93"/>
    </row>
    <row r="4665" spans="26:27" x14ac:dyDescent="0.2">
      <c r="Z4665" s="93"/>
      <c r="AA4665" s="93"/>
    </row>
    <row r="4666" spans="26:27" x14ac:dyDescent="0.2">
      <c r="Z4666" s="93"/>
      <c r="AA4666" s="93"/>
    </row>
    <row r="4667" spans="26:27" x14ac:dyDescent="0.2">
      <c r="Z4667" s="93"/>
      <c r="AA4667" s="93"/>
    </row>
    <row r="4668" spans="26:27" x14ac:dyDescent="0.2">
      <c r="Z4668" s="93"/>
      <c r="AA4668" s="93"/>
    </row>
    <row r="4669" spans="26:27" x14ac:dyDescent="0.2">
      <c r="Z4669" s="93"/>
      <c r="AA4669" s="93"/>
    </row>
    <row r="4670" spans="26:27" x14ac:dyDescent="0.2">
      <c r="Z4670" s="93"/>
      <c r="AA4670" s="93"/>
    </row>
    <row r="4671" spans="26:27" x14ac:dyDescent="0.2">
      <c r="Z4671" s="93"/>
      <c r="AA4671" s="93"/>
    </row>
    <row r="4672" spans="26:27" x14ac:dyDescent="0.2">
      <c r="Z4672" s="93"/>
      <c r="AA4672" s="93"/>
    </row>
    <row r="4673" spans="26:27" x14ac:dyDescent="0.2">
      <c r="Z4673" s="93"/>
      <c r="AA4673" s="93"/>
    </row>
    <row r="4674" spans="26:27" x14ac:dyDescent="0.2">
      <c r="Z4674" s="93"/>
      <c r="AA4674" s="93"/>
    </row>
    <row r="4675" spans="26:27" x14ac:dyDescent="0.2">
      <c r="Z4675" s="93"/>
      <c r="AA4675" s="93"/>
    </row>
    <row r="4676" spans="26:27" x14ac:dyDescent="0.2">
      <c r="Z4676" s="93"/>
      <c r="AA4676" s="93"/>
    </row>
    <row r="4677" spans="26:27" x14ac:dyDescent="0.2">
      <c r="Z4677" s="93"/>
      <c r="AA4677" s="93"/>
    </row>
    <row r="4678" spans="26:27" x14ac:dyDescent="0.2">
      <c r="Z4678" s="93"/>
      <c r="AA4678" s="93"/>
    </row>
    <row r="4679" spans="26:27" x14ac:dyDescent="0.2">
      <c r="Z4679" s="93"/>
      <c r="AA4679" s="93"/>
    </row>
    <row r="4680" spans="26:27" x14ac:dyDescent="0.2">
      <c r="Z4680" s="93"/>
      <c r="AA4680" s="93"/>
    </row>
    <row r="4681" spans="26:27" x14ac:dyDescent="0.2">
      <c r="Z4681" s="93"/>
      <c r="AA4681" s="93"/>
    </row>
    <row r="4682" spans="26:27" x14ac:dyDescent="0.2">
      <c r="Z4682" s="93"/>
      <c r="AA4682" s="93"/>
    </row>
    <row r="4683" spans="26:27" x14ac:dyDescent="0.2">
      <c r="Z4683" s="93"/>
      <c r="AA4683" s="93"/>
    </row>
    <row r="4684" spans="26:27" x14ac:dyDescent="0.2">
      <c r="Z4684" s="93"/>
      <c r="AA4684" s="93"/>
    </row>
    <row r="4685" spans="26:27" x14ac:dyDescent="0.2">
      <c r="Z4685" s="93"/>
      <c r="AA4685" s="93"/>
    </row>
    <row r="4686" spans="26:27" x14ac:dyDescent="0.2">
      <c r="Z4686" s="93"/>
      <c r="AA4686" s="93"/>
    </row>
    <row r="4687" spans="26:27" x14ac:dyDescent="0.2">
      <c r="Z4687" s="93"/>
      <c r="AA4687" s="93"/>
    </row>
    <row r="4688" spans="26:27" x14ac:dyDescent="0.2">
      <c r="Z4688" s="93"/>
      <c r="AA4688" s="93"/>
    </row>
    <row r="4689" spans="26:27" x14ac:dyDescent="0.2">
      <c r="Z4689" s="93"/>
      <c r="AA4689" s="93"/>
    </row>
    <row r="4690" spans="26:27" x14ac:dyDescent="0.2">
      <c r="Z4690" s="93"/>
      <c r="AA4690" s="93"/>
    </row>
    <row r="4691" spans="26:27" x14ac:dyDescent="0.2">
      <c r="Z4691" s="93"/>
      <c r="AA4691" s="93"/>
    </row>
    <row r="4692" spans="26:27" x14ac:dyDescent="0.2">
      <c r="Z4692" s="93"/>
      <c r="AA4692" s="93"/>
    </row>
    <row r="4693" spans="26:27" x14ac:dyDescent="0.2">
      <c r="Z4693" s="93"/>
      <c r="AA4693" s="93"/>
    </row>
    <row r="4694" spans="26:27" x14ac:dyDescent="0.2">
      <c r="Z4694" s="93"/>
      <c r="AA4694" s="93"/>
    </row>
    <row r="4695" spans="26:27" x14ac:dyDescent="0.2">
      <c r="Z4695" s="93"/>
      <c r="AA4695" s="93"/>
    </row>
    <row r="4696" spans="26:27" x14ac:dyDescent="0.2">
      <c r="Z4696" s="93"/>
      <c r="AA4696" s="93"/>
    </row>
    <row r="4697" spans="26:27" x14ac:dyDescent="0.2">
      <c r="Z4697" s="93"/>
      <c r="AA4697" s="93"/>
    </row>
    <row r="4698" spans="26:27" x14ac:dyDescent="0.2">
      <c r="Z4698" s="93"/>
      <c r="AA4698" s="93"/>
    </row>
    <row r="4699" spans="26:27" x14ac:dyDescent="0.2">
      <c r="Z4699" s="93"/>
      <c r="AA4699" s="93"/>
    </row>
    <row r="4700" spans="26:27" x14ac:dyDescent="0.2">
      <c r="Z4700" s="93"/>
      <c r="AA4700" s="93"/>
    </row>
    <row r="4701" spans="26:27" x14ac:dyDescent="0.2">
      <c r="Z4701" s="93"/>
      <c r="AA4701" s="93"/>
    </row>
    <row r="4702" spans="26:27" x14ac:dyDescent="0.2">
      <c r="Z4702" s="93"/>
      <c r="AA4702" s="93"/>
    </row>
    <row r="4703" spans="26:27" x14ac:dyDescent="0.2">
      <c r="Z4703" s="93"/>
      <c r="AA4703" s="93"/>
    </row>
    <row r="4704" spans="26:27" x14ac:dyDescent="0.2">
      <c r="Z4704" s="93"/>
      <c r="AA4704" s="93"/>
    </row>
    <row r="4705" spans="26:27" x14ac:dyDescent="0.2">
      <c r="Z4705" s="93"/>
      <c r="AA4705" s="93"/>
    </row>
    <row r="4706" spans="26:27" x14ac:dyDescent="0.2">
      <c r="Z4706" s="93"/>
      <c r="AA4706" s="93"/>
    </row>
    <row r="4707" spans="26:27" x14ac:dyDescent="0.2">
      <c r="Z4707" s="93"/>
      <c r="AA4707" s="93"/>
    </row>
    <row r="4708" spans="26:27" x14ac:dyDescent="0.2">
      <c r="Z4708" s="93"/>
      <c r="AA4708" s="93"/>
    </row>
    <row r="4709" spans="26:27" x14ac:dyDescent="0.2">
      <c r="Z4709" s="93"/>
      <c r="AA4709" s="93"/>
    </row>
    <row r="4710" spans="26:27" x14ac:dyDescent="0.2">
      <c r="Z4710" s="93"/>
      <c r="AA4710" s="93"/>
    </row>
    <row r="4711" spans="26:27" x14ac:dyDescent="0.2">
      <c r="Z4711" s="93"/>
      <c r="AA4711" s="93"/>
    </row>
    <row r="4712" spans="26:27" x14ac:dyDescent="0.2">
      <c r="Z4712" s="93"/>
      <c r="AA4712" s="93"/>
    </row>
    <row r="4713" spans="26:27" x14ac:dyDescent="0.2">
      <c r="Z4713" s="93"/>
      <c r="AA4713" s="93"/>
    </row>
    <row r="4714" spans="26:27" x14ac:dyDescent="0.2">
      <c r="Z4714" s="93"/>
      <c r="AA4714" s="93"/>
    </row>
    <row r="4715" spans="26:27" x14ac:dyDescent="0.2">
      <c r="Z4715" s="93"/>
      <c r="AA4715" s="93"/>
    </row>
    <row r="4716" spans="26:27" x14ac:dyDescent="0.2">
      <c r="Z4716" s="93"/>
      <c r="AA4716" s="93"/>
    </row>
    <row r="4717" spans="26:27" x14ac:dyDescent="0.2">
      <c r="Z4717" s="93"/>
      <c r="AA4717" s="93"/>
    </row>
    <row r="4718" spans="26:27" x14ac:dyDescent="0.2">
      <c r="Z4718" s="93"/>
      <c r="AA4718" s="93"/>
    </row>
    <row r="4719" spans="26:27" x14ac:dyDescent="0.2">
      <c r="Z4719" s="93"/>
      <c r="AA4719" s="93"/>
    </row>
    <row r="4720" spans="26:27" x14ac:dyDescent="0.2">
      <c r="Z4720" s="93"/>
      <c r="AA4720" s="93"/>
    </row>
    <row r="4721" spans="26:27" x14ac:dyDescent="0.2">
      <c r="Z4721" s="93"/>
      <c r="AA4721" s="93"/>
    </row>
    <row r="4722" spans="26:27" x14ac:dyDescent="0.2">
      <c r="Z4722" s="93"/>
      <c r="AA4722" s="93"/>
    </row>
    <row r="4723" spans="26:27" x14ac:dyDescent="0.2">
      <c r="Z4723" s="93"/>
      <c r="AA4723" s="93"/>
    </row>
    <row r="4724" spans="26:27" x14ac:dyDescent="0.2">
      <c r="Z4724" s="93"/>
      <c r="AA4724" s="93"/>
    </row>
    <row r="4725" spans="26:27" x14ac:dyDescent="0.2">
      <c r="Z4725" s="93"/>
      <c r="AA4725" s="93"/>
    </row>
    <row r="4726" spans="26:27" x14ac:dyDescent="0.2">
      <c r="Z4726" s="93"/>
      <c r="AA4726" s="93"/>
    </row>
    <row r="4727" spans="26:27" x14ac:dyDescent="0.2">
      <c r="Z4727" s="93"/>
      <c r="AA4727" s="93"/>
    </row>
    <row r="4728" spans="26:27" x14ac:dyDescent="0.2">
      <c r="Z4728" s="93"/>
      <c r="AA4728" s="93"/>
    </row>
    <row r="4729" spans="26:27" x14ac:dyDescent="0.2">
      <c r="Z4729" s="93"/>
      <c r="AA4729" s="93"/>
    </row>
    <row r="4730" spans="26:27" x14ac:dyDescent="0.2">
      <c r="Z4730" s="93"/>
      <c r="AA4730" s="93"/>
    </row>
    <row r="4731" spans="26:27" x14ac:dyDescent="0.2">
      <c r="Z4731" s="93"/>
      <c r="AA4731" s="93"/>
    </row>
    <row r="4732" spans="26:27" x14ac:dyDescent="0.2">
      <c r="Z4732" s="93"/>
      <c r="AA4732" s="93"/>
    </row>
    <row r="4733" spans="26:27" x14ac:dyDescent="0.2">
      <c r="Z4733" s="93"/>
      <c r="AA4733" s="93"/>
    </row>
    <row r="4734" spans="26:27" x14ac:dyDescent="0.2">
      <c r="Z4734" s="93"/>
      <c r="AA4734" s="93"/>
    </row>
    <row r="4735" spans="26:27" x14ac:dyDescent="0.2">
      <c r="Z4735" s="93"/>
      <c r="AA4735" s="93"/>
    </row>
    <row r="4736" spans="26:27" x14ac:dyDescent="0.2">
      <c r="Z4736" s="93"/>
      <c r="AA4736" s="93"/>
    </row>
    <row r="4737" spans="26:27" x14ac:dyDescent="0.2">
      <c r="Z4737" s="93"/>
      <c r="AA4737" s="93"/>
    </row>
    <row r="4738" spans="26:27" x14ac:dyDescent="0.2">
      <c r="Z4738" s="93"/>
      <c r="AA4738" s="93"/>
    </row>
    <row r="4739" spans="26:27" x14ac:dyDescent="0.2">
      <c r="Z4739" s="93"/>
      <c r="AA4739" s="93"/>
    </row>
    <row r="4740" spans="26:27" x14ac:dyDescent="0.2">
      <c r="Z4740" s="93"/>
      <c r="AA4740" s="93"/>
    </row>
    <row r="4741" spans="26:27" x14ac:dyDescent="0.2">
      <c r="Z4741" s="93"/>
      <c r="AA4741" s="93"/>
    </row>
    <row r="4742" spans="26:27" x14ac:dyDescent="0.2">
      <c r="Z4742" s="93"/>
      <c r="AA4742" s="93"/>
    </row>
    <row r="4743" spans="26:27" x14ac:dyDescent="0.2">
      <c r="Z4743" s="93"/>
      <c r="AA4743" s="93"/>
    </row>
    <row r="4744" spans="26:27" x14ac:dyDescent="0.2">
      <c r="Z4744" s="93"/>
      <c r="AA4744" s="93"/>
    </row>
    <row r="4745" spans="26:27" x14ac:dyDescent="0.2">
      <c r="Z4745" s="93"/>
      <c r="AA4745" s="93"/>
    </row>
    <row r="4746" spans="26:27" x14ac:dyDescent="0.2">
      <c r="Z4746" s="93"/>
      <c r="AA4746" s="93"/>
    </row>
    <row r="4747" spans="26:27" x14ac:dyDescent="0.2">
      <c r="Z4747" s="93"/>
      <c r="AA4747" s="93"/>
    </row>
    <row r="4748" spans="26:27" x14ac:dyDescent="0.2">
      <c r="Z4748" s="93"/>
      <c r="AA4748" s="93"/>
    </row>
    <row r="4749" spans="26:27" x14ac:dyDescent="0.2">
      <c r="Z4749" s="93"/>
      <c r="AA4749" s="93"/>
    </row>
    <row r="4750" spans="26:27" x14ac:dyDescent="0.2">
      <c r="Z4750" s="93"/>
      <c r="AA4750" s="93"/>
    </row>
    <row r="4751" spans="26:27" x14ac:dyDescent="0.2">
      <c r="Z4751" s="93"/>
      <c r="AA4751" s="93"/>
    </row>
    <row r="4752" spans="26:27" x14ac:dyDescent="0.2">
      <c r="Z4752" s="93"/>
      <c r="AA4752" s="93"/>
    </row>
    <row r="4753" spans="26:27" x14ac:dyDescent="0.2">
      <c r="Z4753" s="93"/>
      <c r="AA4753" s="93"/>
    </row>
    <row r="4754" spans="26:27" x14ac:dyDescent="0.2">
      <c r="Z4754" s="93"/>
      <c r="AA4754" s="93"/>
    </row>
    <row r="4755" spans="26:27" x14ac:dyDescent="0.2">
      <c r="Z4755" s="93"/>
      <c r="AA4755" s="93"/>
    </row>
    <row r="4756" spans="26:27" x14ac:dyDescent="0.2">
      <c r="Z4756" s="93"/>
      <c r="AA4756" s="93"/>
    </row>
    <row r="4757" spans="26:27" x14ac:dyDescent="0.2">
      <c r="Z4757" s="93"/>
      <c r="AA4757" s="93"/>
    </row>
    <row r="4758" spans="26:27" x14ac:dyDescent="0.2">
      <c r="Z4758" s="93"/>
      <c r="AA4758" s="93"/>
    </row>
    <row r="4759" spans="26:27" x14ac:dyDescent="0.2">
      <c r="Z4759" s="93"/>
      <c r="AA4759" s="93"/>
    </row>
    <row r="4760" spans="26:27" x14ac:dyDescent="0.2">
      <c r="Z4760" s="93"/>
      <c r="AA4760" s="93"/>
    </row>
    <row r="4761" spans="26:27" x14ac:dyDescent="0.2">
      <c r="Z4761" s="93"/>
      <c r="AA4761" s="93"/>
    </row>
    <row r="4762" spans="26:27" x14ac:dyDescent="0.2">
      <c r="Z4762" s="93"/>
      <c r="AA4762" s="93"/>
    </row>
    <row r="4763" spans="26:27" x14ac:dyDescent="0.2">
      <c r="Z4763" s="93"/>
      <c r="AA4763" s="93"/>
    </row>
    <row r="4764" spans="26:27" x14ac:dyDescent="0.2">
      <c r="Z4764" s="93"/>
      <c r="AA4764" s="93"/>
    </row>
    <row r="4765" spans="26:27" x14ac:dyDescent="0.2">
      <c r="Z4765" s="93"/>
      <c r="AA4765" s="93"/>
    </row>
    <row r="4766" spans="26:27" x14ac:dyDescent="0.2">
      <c r="Z4766" s="93"/>
      <c r="AA4766" s="93"/>
    </row>
    <row r="4767" spans="26:27" x14ac:dyDescent="0.2">
      <c r="Z4767" s="93"/>
      <c r="AA4767" s="93"/>
    </row>
    <row r="4768" spans="26:27" x14ac:dyDescent="0.2">
      <c r="Z4768" s="93"/>
      <c r="AA4768" s="93"/>
    </row>
    <row r="4769" spans="26:27" x14ac:dyDescent="0.2">
      <c r="Z4769" s="93"/>
      <c r="AA4769" s="93"/>
    </row>
    <row r="4770" spans="26:27" x14ac:dyDescent="0.2">
      <c r="Z4770" s="93"/>
      <c r="AA4770" s="93"/>
    </row>
    <row r="4771" spans="26:27" x14ac:dyDescent="0.2">
      <c r="Z4771" s="93"/>
      <c r="AA4771" s="93"/>
    </row>
    <row r="4772" spans="26:27" x14ac:dyDescent="0.2">
      <c r="Z4772" s="93"/>
      <c r="AA4772" s="93"/>
    </row>
    <row r="4773" spans="26:27" x14ac:dyDescent="0.2">
      <c r="Z4773" s="93"/>
      <c r="AA4773" s="93"/>
    </row>
    <row r="4774" spans="26:27" x14ac:dyDescent="0.2">
      <c r="Z4774" s="93"/>
      <c r="AA4774" s="93"/>
    </row>
    <row r="4775" spans="26:27" x14ac:dyDescent="0.2">
      <c r="Z4775" s="93"/>
      <c r="AA4775" s="93"/>
    </row>
    <row r="4776" spans="26:27" x14ac:dyDescent="0.2">
      <c r="Z4776" s="93"/>
      <c r="AA4776" s="93"/>
    </row>
    <row r="4777" spans="26:27" x14ac:dyDescent="0.2">
      <c r="Z4777" s="93"/>
      <c r="AA4777" s="93"/>
    </row>
    <row r="4778" spans="26:27" x14ac:dyDescent="0.2">
      <c r="Z4778" s="93"/>
      <c r="AA4778" s="93"/>
    </row>
    <row r="4779" spans="26:27" x14ac:dyDescent="0.2">
      <c r="Z4779" s="93"/>
      <c r="AA4779" s="93"/>
    </row>
    <row r="4780" spans="26:27" x14ac:dyDescent="0.2">
      <c r="Z4780" s="93"/>
      <c r="AA4780" s="93"/>
    </row>
    <row r="4781" spans="26:27" x14ac:dyDescent="0.2">
      <c r="Z4781" s="93"/>
      <c r="AA4781" s="93"/>
    </row>
    <row r="4782" spans="26:27" x14ac:dyDescent="0.2">
      <c r="Z4782" s="93"/>
      <c r="AA4782" s="93"/>
    </row>
    <row r="4783" spans="26:27" x14ac:dyDescent="0.2">
      <c r="Z4783" s="93"/>
      <c r="AA4783" s="93"/>
    </row>
    <row r="4784" spans="26:27" x14ac:dyDescent="0.2">
      <c r="Z4784" s="93"/>
      <c r="AA4784" s="93"/>
    </row>
    <row r="4785" spans="26:27" x14ac:dyDescent="0.2">
      <c r="Z4785" s="93"/>
      <c r="AA4785" s="93"/>
    </row>
    <row r="4786" spans="26:27" x14ac:dyDescent="0.2">
      <c r="Z4786" s="93"/>
      <c r="AA4786" s="93"/>
    </row>
    <row r="4787" spans="26:27" x14ac:dyDescent="0.2">
      <c r="Z4787" s="93"/>
      <c r="AA4787" s="93"/>
    </row>
    <row r="4788" spans="26:27" x14ac:dyDescent="0.2">
      <c r="Z4788" s="93"/>
      <c r="AA4788" s="93"/>
    </row>
    <row r="4789" spans="26:27" x14ac:dyDescent="0.2">
      <c r="Z4789" s="93"/>
      <c r="AA4789" s="93"/>
    </row>
    <row r="4790" spans="26:27" x14ac:dyDescent="0.2">
      <c r="Z4790" s="93"/>
      <c r="AA4790" s="93"/>
    </row>
    <row r="4791" spans="26:27" x14ac:dyDescent="0.2">
      <c r="Z4791" s="93"/>
      <c r="AA4791" s="93"/>
    </row>
    <row r="4792" spans="26:27" x14ac:dyDescent="0.2">
      <c r="Z4792" s="93"/>
      <c r="AA4792" s="93"/>
    </row>
    <row r="4793" spans="26:27" x14ac:dyDescent="0.2">
      <c r="Z4793" s="93"/>
      <c r="AA4793" s="93"/>
    </row>
    <row r="4794" spans="26:27" x14ac:dyDescent="0.2">
      <c r="Z4794" s="93"/>
      <c r="AA4794" s="93"/>
    </row>
    <row r="4795" spans="26:27" x14ac:dyDescent="0.2">
      <c r="Z4795" s="93"/>
      <c r="AA4795" s="93"/>
    </row>
    <row r="4796" spans="26:27" x14ac:dyDescent="0.2">
      <c r="Z4796" s="93"/>
      <c r="AA4796" s="93"/>
    </row>
    <row r="4797" spans="26:27" x14ac:dyDescent="0.2">
      <c r="Z4797" s="93"/>
      <c r="AA4797" s="93"/>
    </row>
    <row r="4798" spans="26:27" x14ac:dyDescent="0.2">
      <c r="Z4798" s="93"/>
      <c r="AA4798" s="93"/>
    </row>
    <row r="4799" spans="26:27" x14ac:dyDescent="0.2">
      <c r="Z4799" s="93"/>
      <c r="AA4799" s="93"/>
    </row>
    <row r="4800" spans="26:27" x14ac:dyDescent="0.2">
      <c r="Z4800" s="93"/>
      <c r="AA4800" s="93"/>
    </row>
    <row r="4801" spans="26:27" x14ac:dyDescent="0.2">
      <c r="Z4801" s="93"/>
      <c r="AA4801" s="93"/>
    </row>
    <row r="4802" spans="26:27" x14ac:dyDescent="0.2">
      <c r="Z4802" s="93"/>
      <c r="AA4802" s="93"/>
    </row>
    <row r="4803" spans="26:27" x14ac:dyDescent="0.2">
      <c r="Z4803" s="93"/>
      <c r="AA4803" s="93"/>
    </row>
    <row r="4804" spans="26:27" x14ac:dyDescent="0.2">
      <c r="Z4804" s="93"/>
      <c r="AA4804" s="93"/>
    </row>
    <row r="4805" spans="26:27" x14ac:dyDescent="0.2">
      <c r="Z4805" s="93"/>
      <c r="AA4805" s="93"/>
    </row>
    <row r="4806" spans="26:27" x14ac:dyDescent="0.2">
      <c r="Z4806" s="93"/>
      <c r="AA4806" s="93"/>
    </row>
    <row r="4807" spans="26:27" x14ac:dyDescent="0.2">
      <c r="Z4807" s="93"/>
      <c r="AA4807" s="93"/>
    </row>
    <row r="4808" spans="26:27" x14ac:dyDescent="0.2">
      <c r="Z4808" s="93"/>
      <c r="AA4808" s="93"/>
    </row>
    <row r="4809" spans="26:27" x14ac:dyDescent="0.2">
      <c r="Z4809" s="93"/>
      <c r="AA4809" s="93"/>
    </row>
    <row r="4810" spans="26:27" x14ac:dyDescent="0.2">
      <c r="Z4810" s="93"/>
      <c r="AA4810" s="93"/>
    </row>
    <row r="4811" spans="26:27" x14ac:dyDescent="0.2">
      <c r="Z4811" s="93"/>
      <c r="AA4811" s="93"/>
    </row>
    <row r="4812" spans="26:27" x14ac:dyDescent="0.2">
      <c r="Z4812" s="93"/>
      <c r="AA4812" s="93"/>
    </row>
    <row r="4813" spans="26:27" x14ac:dyDescent="0.2">
      <c r="Z4813" s="93"/>
      <c r="AA4813" s="93"/>
    </row>
    <row r="4814" spans="26:27" x14ac:dyDescent="0.2">
      <c r="Z4814" s="93"/>
      <c r="AA4814" s="93"/>
    </row>
    <row r="4815" spans="26:27" x14ac:dyDescent="0.2">
      <c r="Z4815" s="93"/>
      <c r="AA4815" s="93"/>
    </row>
    <row r="4816" spans="26:27" x14ac:dyDescent="0.2">
      <c r="Z4816" s="93"/>
      <c r="AA4816" s="93"/>
    </row>
    <row r="4817" spans="26:27" x14ac:dyDescent="0.2">
      <c r="Z4817" s="93"/>
      <c r="AA4817" s="93"/>
    </row>
    <row r="4818" spans="26:27" x14ac:dyDescent="0.2">
      <c r="Z4818" s="93"/>
      <c r="AA4818" s="93"/>
    </row>
    <row r="4819" spans="26:27" x14ac:dyDescent="0.2">
      <c r="Z4819" s="93"/>
      <c r="AA4819" s="93"/>
    </row>
    <row r="4820" spans="26:27" x14ac:dyDescent="0.2">
      <c r="Z4820" s="93"/>
      <c r="AA4820" s="93"/>
    </row>
    <row r="4821" spans="26:27" x14ac:dyDescent="0.2">
      <c r="Z4821" s="93"/>
      <c r="AA4821" s="93"/>
    </row>
    <row r="4822" spans="26:27" x14ac:dyDescent="0.2">
      <c r="Z4822" s="93"/>
      <c r="AA4822" s="93"/>
    </row>
    <row r="4823" spans="26:27" x14ac:dyDescent="0.2">
      <c r="Z4823" s="93"/>
      <c r="AA4823" s="93"/>
    </row>
    <row r="4824" spans="26:27" x14ac:dyDescent="0.2">
      <c r="Z4824" s="93"/>
      <c r="AA4824" s="93"/>
    </row>
    <row r="4825" spans="26:27" x14ac:dyDescent="0.2">
      <c r="Z4825" s="93"/>
      <c r="AA4825" s="93"/>
    </row>
    <row r="4826" spans="26:27" x14ac:dyDescent="0.2">
      <c r="Z4826" s="93"/>
      <c r="AA4826" s="93"/>
    </row>
    <row r="4827" spans="26:27" x14ac:dyDescent="0.2">
      <c r="Z4827" s="93"/>
      <c r="AA4827" s="93"/>
    </row>
    <row r="4828" spans="26:27" x14ac:dyDescent="0.2">
      <c r="Z4828" s="93"/>
      <c r="AA4828" s="93"/>
    </row>
    <row r="4829" spans="26:27" x14ac:dyDescent="0.2">
      <c r="Z4829" s="93"/>
      <c r="AA4829" s="93"/>
    </row>
    <row r="4830" spans="26:27" x14ac:dyDescent="0.2">
      <c r="Z4830" s="93"/>
      <c r="AA4830" s="93"/>
    </row>
    <row r="4831" spans="26:27" x14ac:dyDescent="0.2">
      <c r="Z4831" s="93"/>
      <c r="AA4831" s="93"/>
    </row>
    <row r="4832" spans="26:27" x14ac:dyDescent="0.2">
      <c r="Z4832" s="93"/>
      <c r="AA4832" s="93"/>
    </row>
    <row r="4833" spans="26:27" x14ac:dyDescent="0.2">
      <c r="Z4833" s="93"/>
      <c r="AA4833" s="93"/>
    </row>
    <row r="4834" spans="26:27" x14ac:dyDescent="0.2">
      <c r="Z4834" s="93"/>
      <c r="AA4834" s="93"/>
    </row>
    <row r="4835" spans="26:27" x14ac:dyDescent="0.2">
      <c r="Z4835" s="93"/>
      <c r="AA4835" s="93"/>
    </row>
    <row r="4836" spans="26:27" x14ac:dyDescent="0.2">
      <c r="Z4836" s="93"/>
      <c r="AA4836" s="93"/>
    </row>
    <row r="4837" spans="26:27" x14ac:dyDescent="0.2">
      <c r="Z4837" s="93"/>
      <c r="AA4837" s="93"/>
    </row>
    <row r="4838" spans="26:27" x14ac:dyDescent="0.2">
      <c r="Z4838" s="93"/>
      <c r="AA4838" s="93"/>
    </row>
    <row r="4839" spans="26:27" x14ac:dyDescent="0.2">
      <c r="Z4839" s="93"/>
      <c r="AA4839" s="93"/>
    </row>
    <row r="4840" spans="26:27" x14ac:dyDescent="0.2">
      <c r="Z4840" s="93"/>
      <c r="AA4840" s="93"/>
    </row>
    <row r="4841" spans="26:27" x14ac:dyDescent="0.2">
      <c r="Z4841" s="93"/>
      <c r="AA4841" s="93"/>
    </row>
    <row r="4842" spans="26:27" x14ac:dyDescent="0.2">
      <c r="Z4842" s="93"/>
      <c r="AA4842" s="93"/>
    </row>
    <row r="4843" spans="26:27" x14ac:dyDescent="0.2">
      <c r="Z4843" s="93"/>
      <c r="AA4843" s="93"/>
    </row>
    <row r="4844" spans="26:27" x14ac:dyDescent="0.2">
      <c r="Z4844" s="93"/>
      <c r="AA4844" s="93"/>
    </row>
    <row r="4845" spans="26:27" x14ac:dyDescent="0.2">
      <c r="Z4845" s="93"/>
      <c r="AA4845" s="93"/>
    </row>
    <row r="4846" spans="26:27" x14ac:dyDescent="0.2">
      <c r="Z4846" s="93"/>
      <c r="AA4846" s="93"/>
    </row>
    <row r="4847" spans="26:27" x14ac:dyDescent="0.2">
      <c r="Z4847" s="93"/>
      <c r="AA4847" s="93"/>
    </row>
    <row r="4848" spans="26:27" x14ac:dyDescent="0.2">
      <c r="Z4848" s="93"/>
      <c r="AA4848" s="93"/>
    </row>
    <row r="4849" spans="26:27" x14ac:dyDescent="0.2">
      <c r="Z4849" s="93"/>
      <c r="AA4849" s="93"/>
    </row>
    <row r="4850" spans="26:27" x14ac:dyDescent="0.2">
      <c r="Z4850" s="93"/>
      <c r="AA4850" s="93"/>
    </row>
    <row r="4851" spans="26:27" x14ac:dyDescent="0.2">
      <c r="Z4851" s="93"/>
      <c r="AA4851" s="93"/>
    </row>
    <row r="4852" spans="26:27" x14ac:dyDescent="0.2">
      <c r="Z4852" s="93"/>
      <c r="AA4852" s="93"/>
    </row>
    <row r="4853" spans="26:27" x14ac:dyDescent="0.2">
      <c r="Z4853" s="93"/>
      <c r="AA4853" s="93"/>
    </row>
    <row r="4854" spans="26:27" x14ac:dyDescent="0.2">
      <c r="Z4854" s="93"/>
      <c r="AA4854" s="93"/>
    </row>
    <row r="4855" spans="26:27" x14ac:dyDescent="0.2">
      <c r="Z4855" s="93"/>
      <c r="AA4855" s="93"/>
    </row>
    <row r="4856" spans="26:27" x14ac:dyDescent="0.2">
      <c r="Z4856" s="93"/>
      <c r="AA4856" s="93"/>
    </row>
    <row r="4857" spans="26:27" x14ac:dyDescent="0.2">
      <c r="Z4857" s="93"/>
      <c r="AA4857" s="93"/>
    </row>
    <row r="4858" spans="26:27" x14ac:dyDescent="0.2">
      <c r="Z4858" s="93"/>
      <c r="AA4858" s="93"/>
    </row>
    <row r="4859" spans="26:27" x14ac:dyDescent="0.2">
      <c r="Z4859" s="93"/>
      <c r="AA4859" s="93"/>
    </row>
    <row r="4860" spans="26:27" x14ac:dyDescent="0.2">
      <c r="Z4860" s="93"/>
      <c r="AA4860" s="93"/>
    </row>
    <row r="4861" spans="26:27" x14ac:dyDescent="0.2">
      <c r="Z4861" s="93"/>
      <c r="AA4861" s="93"/>
    </row>
    <row r="4862" spans="26:27" x14ac:dyDescent="0.2">
      <c r="Z4862" s="93"/>
      <c r="AA4862" s="93"/>
    </row>
    <row r="4863" spans="26:27" x14ac:dyDescent="0.2">
      <c r="Z4863" s="93"/>
      <c r="AA4863" s="93"/>
    </row>
    <row r="4864" spans="26:27" x14ac:dyDescent="0.2">
      <c r="Z4864" s="93"/>
      <c r="AA4864" s="93"/>
    </row>
    <row r="4865" spans="26:27" x14ac:dyDescent="0.2">
      <c r="Z4865" s="93"/>
      <c r="AA4865" s="93"/>
    </row>
    <row r="4866" spans="26:27" x14ac:dyDescent="0.2">
      <c r="Z4866" s="93"/>
      <c r="AA4866" s="93"/>
    </row>
    <row r="4867" spans="26:27" x14ac:dyDescent="0.2">
      <c r="Z4867" s="93"/>
      <c r="AA4867" s="93"/>
    </row>
    <row r="4868" spans="26:27" x14ac:dyDescent="0.2">
      <c r="Z4868" s="93"/>
      <c r="AA4868" s="93"/>
    </row>
    <row r="4869" spans="26:27" x14ac:dyDescent="0.2">
      <c r="Z4869" s="93"/>
      <c r="AA4869" s="93"/>
    </row>
    <row r="4870" spans="26:27" x14ac:dyDescent="0.2">
      <c r="Z4870" s="93"/>
      <c r="AA4870" s="93"/>
    </row>
    <row r="4871" spans="26:27" x14ac:dyDescent="0.2">
      <c r="Z4871" s="93"/>
      <c r="AA4871" s="93"/>
    </row>
    <row r="4872" spans="26:27" x14ac:dyDescent="0.2">
      <c r="Z4872" s="93"/>
      <c r="AA4872" s="93"/>
    </row>
    <row r="4873" spans="26:27" x14ac:dyDescent="0.2">
      <c r="Z4873" s="93"/>
      <c r="AA4873" s="93"/>
    </row>
    <row r="4874" spans="26:27" x14ac:dyDescent="0.2">
      <c r="Z4874" s="93"/>
      <c r="AA4874" s="93"/>
    </row>
    <row r="4875" spans="26:27" x14ac:dyDescent="0.2">
      <c r="Z4875" s="93"/>
      <c r="AA4875" s="93"/>
    </row>
    <row r="4876" spans="26:27" x14ac:dyDescent="0.2">
      <c r="Z4876" s="93"/>
      <c r="AA4876" s="93"/>
    </row>
    <row r="4877" spans="26:27" x14ac:dyDescent="0.2">
      <c r="Z4877" s="93"/>
      <c r="AA4877" s="93"/>
    </row>
    <row r="4878" spans="26:27" x14ac:dyDescent="0.2">
      <c r="Z4878" s="93"/>
      <c r="AA4878" s="93"/>
    </row>
    <row r="4879" spans="26:27" x14ac:dyDescent="0.2">
      <c r="Z4879" s="93"/>
      <c r="AA4879" s="93"/>
    </row>
    <row r="4880" spans="26:27" x14ac:dyDescent="0.2">
      <c r="Z4880" s="93"/>
      <c r="AA4880" s="93"/>
    </row>
    <row r="4881" spans="26:27" x14ac:dyDescent="0.2">
      <c r="Z4881" s="93"/>
      <c r="AA4881" s="93"/>
    </row>
    <row r="4882" spans="26:27" x14ac:dyDescent="0.2">
      <c r="Z4882" s="93"/>
      <c r="AA4882" s="93"/>
    </row>
    <row r="4883" spans="26:27" x14ac:dyDescent="0.2">
      <c r="Z4883" s="93"/>
      <c r="AA4883" s="93"/>
    </row>
    <row r="4884" spans="26:27" x14ac:dyDescent="0.2">
      <c r="Z4884" s="93"/>
      <c r="AA4884" s="93"/>
    </row>
    <row r="4885" spans="26:27" x14ac:dyDescent="0.2">
      <c r="Z4885" s="93"/>
      <c r="AA4885" s="93"/>
    </row>
    <row r="4886" spans="26:27" x14ac:dyDescent="0.2">
      <c r="Z4886" s="93"/>
      <c r="AA4886" s="93"/>
    </row>
    <row r="4887" spans="26:27" x14ac:dyDescent="0.2">
      <c r="Z4887" s="93"/>
      <c r="AA4887" s="93"/>
    </row>
    <row r="4888" spans="26:27" x14ac:dyDescent="0.2">
      <c r="Z4888" s="93"/>
      <c r="AA4888" s="93"/>
    </row>
    <row r="4889" spans="26:27" x14ac:dyDescent="0.2">
      <c r="Z4889" s="93"/>
      <c r="AA4889" s="93"/>
    </row>
    <row r="4890" spans="26:27" x14ac:dyDescent="0.2">
      <c r="Z4890" s="93"/>
      <c r="AA4890" s="93"/>
    </row>
    <row r="4891" spans="26:27" x14ac:dyDescent="0.2">
      <c r="Z4891" s="93"/>
      <c r="AA4891" s="93"/>
    </row>
    <row r="4892" spans="26:27" x14ac:dyDescent="0.2">
      <c r="Z4892" s="93"/>
      <c r="AA4892" s="93"/>
    </row>
    <row r="4893" spans="26:27" x14ac:dyDescent="0.2">
      <c r="Z4893" s="93"/>
      <c r="AA4893" s="93"/>
    </row>
    <row r="4894" spans="26:27" x14ac:dyDescent="0.2">
      <c r="Z4894" s="93"/>
      <c r="AA4894" s="93"/>
    </row>
    <row r="4895" spans="26:27" x14ac:dyDescent="0.2">
      <c r="Z4895" s="93"/>
      <c r="AA4895" s="93"/>
    </row>
    <row r="4896" spans="26:27" x14ac:dyDescent="0.2">
      <c r="Z4896" s="93"/>
      <c r="AA4896" s="93"/>
    </row>
    <row r="4897" spans="26:27" x14ac:dyDescent="0.2">
      <c r="Z4897" s="93"/>
      <c r="AA4897" s="93"/>
    </row>
    <row r="4898" spans="26:27" x14ac:dyDescent="0.2">
      <c r="Z4898" s="93"/>
      <c r="AA4898" s="93"/>
    </row>
    <row r="4899" spans="26:27" x14ac:dyDescent="0.2">
      <c r="Z4899" s="93"/>
      <c r="AA4899" s="93"/>
    </row>
    <row r="4900" spans="26:27" x14ac:dyDescent="0.2">
      <c r="Z4900" s="93"/>
      <c r="AA4900" s="93"/>
    </row>
    <row r="4901" spans="26:27" x14ac:dyDescent="0.2">
      <c r="Z4901" s="93"/>
      <c r="AA4901" s="93"/>
    </row>
    <row r="4902" spans="26:27" x14ac:dyDescent="0.2">
      <c r="Z4902" s="93"/>
      <c r="AA4902" s="93"/>
    </row>
    <row r="4903" spans="26:27" x14ac:dyDescent="0.2">
      <c r="Z4903" s="93"/>
      <c r="AA4903" s="93"/>
    </row>
    <row r="4904" spans="26:27" x14ac:dyDescent="0.2">
      <c r="Z4904" s="93"/>
      <c r="AA4904" s="93"/>
    </row>
    <row r="4905" spans="26:27" x14ac:dyDescent="0.2">
      <c r="Z4905" s="93"/>
      <c r="AA4905" s="93"/>
    </row>
    <row r="4906" spans="26:27" x14ac:dyDescent="0.2">
      <c r="Z4906" s="93"/>
      <c r="AA4906" s="93"/>
    </row>
    <row r="4907" spans="26:27" x14ac:dyDescent="0.2">
      <c r="Z4907" s="93"/>
      <c r="AA4907" s="93"/>
    </row>
    <row r="4908" spans="26:27" x14ac:dyDescent="0.2">
      <c r="Z4908" s="93"/>
      <c r="AA4908" s="93"/>
    </row>
    <row r="4909" spans="26:27" x14ac:dyDescent="0.2">
      <c r="Z4909" s="93"/>
      <c r="AA4909" s="93"/>
    </row>
    <row r="4910" spans="26:27" x14ac:dyDescent="0.2">
      <c r="Z4910" s="93"/>
      <c r="AA4910" s="93"/>
    </row>
    <row r="4911" spans="26:27" x14ac:dyDescent="0.2">
      <c r="Z4911" s="93"/>
      <c r="AA4911" s="93"/>
    </row>
    <row r="4912" spans="26:27" x14ac:dyDescent="0.2">
      <c r="Z4912" s="93"/>
      <c r="AA4912" s="93"/>
    </row>
    <row r="4913" spans="26:27" x14ac:dyDescent="0.2">
      <c r="Z4913" s="93"/>
      <c r="AA4913" s="93"/>
    </row>
    <row r="4914" spans="26:27" x14ac:dyDescent="0.2">
      <c r="Z4914" s="93"/>
      <c r="AA4914" s="93"/>
    </row>
    <row r="4915" spans="26:27" x14ac:dyDescent="0.2">
      <c r="Z4915" s="93"/>
      <c r="AA4915" s="93"/>
    </row>
    <row r="4916" spans="26:27" x14ac:dyDescent="0.2">
      <c r="Z4916" s="93"/>
      <c r="AA4916" s="93"/>
    </row>
    <row r="4917" spans="26:27" x14ac:dyDescent="0.2">
      <c r="Z4917" s="93"/>
      <c r="AA4917" s="93"/>
    </row>
    <row r="4918" spans="26:27" x14ac:dyDescent="0.2">
      <c r="Z4918" s="93"/>
      <c r="AA4918" s="93"/>
    </row>
    <row r="4919" spans="26:27" x14ac:dyDescent="0.2">
      <c r="Z4919" s="93"/>
      <c r="AA4919" s="93"/>
    </row>
    <row r="4920" spans="26:27" x14ac:dyDescent="0.2">
      <c r="Z4920" s="93"/>
      <c r="AA4920" s="93"/>
    </row>
    <row r="4921" spans="26:27" x14ac:dyDescent="0.2">
      <c r="Z4921" s="93"/>
      <c r="AA4921" s="93"/>
    </row>
    <row r="4922" spans="26:27" x14ac:dyDescent="0.2">
      <c r="Z4922" s="93"/>
      <c r="AA4922" s="93"/>
    </row>
    <row r="4923" spans="26:27" x14ac:dyDescent="0.2">
      <c r="Z4923" s="93"/>
      <c r="AA4923" s="93"/>
    </row>
    <row r="4924" spans="26:27" x14ac:dyDescent="0.2">
      <c r="Z4924" s="93"/>
      <c r="AA4924" s="93"/>
    </row>
    <row r="4925" spans="26:27" x14ac:dyDescent="0.2">
      <c r="Z4925" s="93"/>
      <c r="AA4925" s="93"/>
    </row>
    <row r="4926" spans="26:27" x14ac:dyDescent="0.2">
      <c r="Z4926" s="93"/>
      <c r="AA4926" s="93"/>
    </row>
    <row r="4927" spans="26:27" x14ac:dyDescent="0.2">
      <c r="Z4927" s="93"/>
      <c r="AA4927" s="93"/>
    </row>
    <row r="4928" spans="26:27" x14ac:dyDescent="0.2">
      <c r="Z4928" s="93"/>
      <c r="AA4928" s="93"/>
    </row>
    <row r="4929" spans="26:27" x14ac:dyDescent="0.2">
      <c r="Z4929" s="93"/>
      <c r="AA4929" s="93"/>
    </row>
    <row r="4930" spans="26:27" x14ac:dyDescent="0.2">
      <c r="Z4930" s="93"/>
      <c r="AA4930" s="93"/>
    </row>
    <row r="4931" spans="26:27" x14ac:dyDescent="0.2">
      <c r="Z4931" s="93"/>
      <c r="AA4931" s="93"/>
    </row>
    <row r="4932" spans="26:27" x14ac:dyDescent="0.2">
      <c r="Z4932" s="93"/>
      <c r="AA4932" s="93"/>
    </row>
    <row r="4933" spans="26:27" x14ac:dyDescent="0.2">
      <c r="Z4933" s="93"/>
      <c r="AA4933" s="93"/>
    </row>
    <row r="4934" spans="26:27" x14ac:dyDescent="0.2">
      <c r="Z4934" s="93"/>
      <c r="AA4934" s="93"/>
    </row>
    <row r="4935" spans="26:27" x14ac:dyDescent="0.2">
      <c r="Z4935" s="93"/>
      <c r="AA4935" s="93"/>
    </row>
    <row r="4936" spans="26:27" x14ac:dyDescent="0.2">
      <c r="Z4936" s="93"/>
      <c r="AA4936" s="93"/>
    </row>
    <row r="4937" spans="26:27" x14ac:dyDescent="0.2">
      <c r="Z4937" s="93"/>
      <c r="AA4937" s="93"/>
    </row>
    <row r="4938" spans="26:27" x14ac:dyDescent="0.2">
      <c r="Z4938" s="93"/>
      <c r="AA4938" s="93"/>
    </row>
    <row r="4939" spans="26:27" x14ac:dyDescent="0.2">
      <c r="Z4939" s="93"/>
      <c r="AA4939" s="93"/>
    </row>
    <row r="4940" spans="26:27" x14ac:dyDescent="0.2">
      <c r="Z4940" s="93"/>
      <c r="AA4940" s="93"/>
    </row>
    <row r="4941" spans="26:27" x14ac:dyDescent="0.2">
      <c r="Z4941" s="93"/>
      <c r="AA4941" s="93"/>
    </row>
    <row r="4942" spans="26:27" x14ac:dyDescent="0.2">
      <c r="Z4942" s="93"/>
      <c r="AA4942" s="93"/>
    </row>
    <row r="4943" spans="26:27" x14ac:dyDescent="0.2">
      <c r="Z4943" s="93"/>
      <c r="AA4943" s="93"/>
    </row>
    <row r="4944" spans="26:27" x14ac:dyDescent="0.2">
      <c r="Z4944" s="93"/>
      <c r="AA4944" s="93"/>
    </row>
    <row r="4945" spans="26:27" x14ac:dyDescent="0.2">
      <c r="Z4945" s="93"/>
      <c r="AA4945" s="93"/>
    </row>
    <row r="4946" spans="26:27" x14ac:dyDescent="0.2">
      <c r="Z4946" s="93"/>
      <c r="AA4946" s="93"/>
    </row>
    <row r="4947" spans="26:27" x14ac:dyDescent="0.2">
      <c r="Z4947" s="93"/>
      <c r="AA4947" s="93"/>
    </row>
    <row r="4948" spans="26:27" x14ac:dyDescent="0.2">
      <c r="Z4948" s="93"/>
      <c r="AA4948" s="93"/>
    </row>
    <row r="4949" spans="26:27" x14ac:dyDescent="0.2">
      <c r="Z4949" s="93"/>
      <c r="AA4949" s="93"/>
    </row>
    <row r="4950" spans="26:27" x14ac:dyDescent="0.2">
      <c r="Z4950" s="93"/>
      <c r="AA4950" s="93"/>
    </row>
    <row r="4951" spans="26:27" x14ac:dyDescent="0.2">
      <c r="Z4951" s="93"/>
      <c r="AA4951" s="93"/>
    </row>
    <row r="4952" spans="26:27" x14ac:dyDescent="0.2">
      <c r="Z4952" s="93"/>
      <c r="AA4952" s="93"/>
    </row>
    <row r="4953" spans="26:27" x14ac:dyDescent="0.2">
      <c r="Z4953" s="93"/>
      <c r="AA4953" s="93"/>
    </row>
    <row r="4954" spans="26:27" x14ac:dyDescent="0.2">
      <c r="Z4954" s="93"/>
      <c r="AA4954" s="93"/>
    </row>
    <row r="4955" spans="26:27" x14ac:dyDescent="0.2">
      <c r="Z4955" s="93"/>
      <c r="AA4955" s="93"/>
    </row>
    <row r="4956" spans="26:27" x14ac:dyDescent="0.2">
      <c r="Z4956" s="93"/>
      <c r="AA4956" s="93"/>
    </row>
    <row r="4957" spans="26:27" x14ac:dyDescent="0.2">
      <c r="Z4957" s="93"/>
      <c r="AA4957" s="93"/>
    </row>
    <row r="4958" spans="26:27" x14ac:dyDescent="0.2">
      <c r="Z4958" s="93"/>
      <c r="AA4958" s="93"/>
    </row>
    <row r="4959" spans="26:27" x14ac:dyDescent="0.2">
      <c r="Z4959" s="93"/>
      <c r="AA4959" s="93"/>
    </row>
    <row r="4960" spans="26:27" x14ac:dyDescent="0.2">
      <c r="Z4960" s="93"/>
      <c r="AA4960" s="93"/>
    </row>
    <row r="4961" spans="26:27" x14ac:dyDescent="0.2">
      <c r="Z4961" s="93"/>
      <c r="AA4961" s="93"/>
    </row>
    <row r="4962" spans="26:27" x14ac:dyDescent="0.2">
      <c r="Z4962" s="93"/>
      <c r="AA4962" s="93"/>
    </row>
    <row r="4963" spans="26:27" x14ac:dyDescent="0.2">
      <c r="Z4963" s="93"/>
      <c r="AA4963" s="93"/>
    </row>
    <row r="4964" spans="26:27" x14ac:dyDescent="0.2">
      <c r="Z4964" s="93"/>
      <c r="AA4964" s="93"/>
    </row>
    <row r="4965" spans="26:27" x14ac:dyDescent="0.2">
      <c r="Z4965" s="93"/>
      <c r="AA4965" s="93"/>
    </row>
    <row r="4966" spans="26:27" x14ac:dyDescent="0.2">
      <c r="Z4966" s="93"/>
      <c r="AA4966" s="93"/>
    </row>
    <row r="4967" spans="26:27" x14ac:dyDescent="0.2">
      <c r="Z4967" s="93"/>
      <c r="AA4967" s="93"/>
    </row>
    <row r="4968" spans="26:27" x14ac:dyDescent="0.2">
      <c r="Z4968" s="93"/>
      <c r="AA4968" s="93"/>
    </row>
    <row r="4969" spans="26:27" x14ac:dyDescent="0.2">
      <c r="Z4969" s="93"/>
      <c r="AA4969" s="93"/>
    </row>
    <row r="4970" spans="26:27" x14ac:dyDescent="0.2">
      <c r="Z4970" s="93"/>
      <c r="AA4970" s="93"/>
    </row>
    <row r="4971" spans="26:27" x14ac:dyDescent="0.2">
      <c r="Z4971" s="93"/>
      <c r="AA4971" s="93"/>
    </row>
    <row r="4972" spans="26:27" x14ac:dyDescent="0.2">
      <c r="Z4972" s="93"/>
      <c r="AA4972" s="93"/>
    </row>
    <row r="4973" spans="26:27" x14ac:dyDescent="0.2">
      <c r="Z4973" s="93"/>
      <c r="AA4973" s="93"/>
    </row>
    <row r="4974" spans="26:27" x14ac:dyDescent="0.2">
      <c r="Z4974" s="93"/>
      <c r="AA4974" s="93"/>
    </row>
    <row r="4975" spans="26:27" x14ac:dyDescent="0.2">
      <c r="Z4975" s="93"/>
      <c r="AA4975" s="93"/>
    </row>
    <row r="4976" spans="26:27" x14ac:dyDescent="0.2">
      <c r="Z4976" s="93"/>
      <c r="AA4976" s="93"/>
    </row>
    <row r="4977" spans="26:27" x14ac:dyDescent="0.2">
      <c r="Z4977" s="93"/>
      <c r="AA4977" s="93"/>
    </row>
    <row r="4978" spans="26:27" x14ac:dyDescent="0.2">
      <c r="Z4978" s="93"/>
      <c r="AA4978" s="93"/>
    </row>
    <row r="4979" spans="26:27" x14ac:dyDescent="0.2">
      <c r="Z4979" s="93"/>
      <c r="AA4979" s="93"/>
    </row>
    <row r="4980" spans="26:27" x14ac:dyDescent="0.2">
      <c r="Z4980" s="93"/>
      <c r="AA4980" s="93"/>
    </row>
    <row r="4981" spans="26:27" x14ac:dyDescent="0.2">
      <c r="Z4981" s="93"/>
      <c r="AA4981" s="93"/>
    </row>
    <row r="4982" spans="26:27" x14ac:dyDescent="0.2">
      <c r="Z4982" s="93"/>
      <c r="AA4982" s="93"/>
    </row>
    <row r="4983" spans="26:27" x14ac:dyDescent="0.2">
      <c r="Z4983" s="93"/>
      <c r="AA4983" s="93"/>
    </row>
    <row r="4984" spans="26:27" x14ac:dyDescent="0.2">
      <c r="Z4984" s="93"/>
      <c r="AA4984" s="93"/>
    </row>
    <row r="4985" spans="26:27" x14ac:dyDescent="0.2">
      <c r="Z4985" s="93"/>
      <c r="AA4985" s="93"/>
    </row>
    <row r="4986" spans="26:27" x14ac:dyDescent="0.2">
      <c r="Z4986" s="93"/>
      <c r="AA4986" s="93"/>
    </row>
    <row r="4987" spans="26:27" x14ac:dyDescent="0.2">
      <c r="Z4987" s="93"/>
      <c r="AA4987" s="93"/>
    </row>
    <row r="4988" spans="26:27" x14ac:dyDescent="0.2">
      <c r="Z4988" s="93"/>
      <c r="AA4988" s="93"/>
    </row>
    <row r="4989" spans="26:27" x14ac:dyDescent="0.2">
      <c r="Z4989" s="93"/>
      <c r="AA4989" s="93"/>
    </row>
    <row r="4990" spans="26:27" x14ac:dyDescent="0.2">
      <c r="Z4990" s="93"/>
      <c r="AA4990" s="93"/>
    </row>
    <row r="4991" spans="26:27" x14ac:dyDescent="0.2">
      <c r="Z4991" s="93"/>
      <c r="AA4991" s="93"/>
    </row>
    <row r="4992" spans="26:27" x14ac:dyDescent="0.2">
      <c r="Z4992" s="93"/>
      <c r="AA4992" s="93"/>
    </row>
    <row r="4993" spans="26:27" x14ac:dyDescent="0.2">
      <c r="Z4993" s="93"/>
      <c r="AA4993" s="93"/>
    </row>
    <row r="4994" spans="26:27" x14ac:dyDescent="0.2">
      <c r="Z4994" s="93"/>
      <c r="AA4994" s="93"/>
    </row>
    <row r="4995" spans="26:27" x14ac:dyDescent="0.2">
      <c r="Z4995" s="93"/>
      <c r="AA4995" s="93"/>
    </row>
    <row r="4996" spans="26:27" x14ac:dyDescent="0.2">
      <c r="Z4996" s="93"/>
      <c r="AA4996" s="93"/>
    </row>
    <row r="4997" spans="26:27" x14ac:dyDescent="0.2">
      <c r="Z4997" s="93"/>
      <c r="AA4997" s="93"/>
    </row>
    <row r="4998" spans="26:27" x14ac:dyDescent="0.2">
      <c r="Z4998" s="93"/>
      <c r="AA4998" s="93"/>
    </row>
    <row r="4999" spans="26:27" x14ac:dyDescent="0.2">
      <c r="Z4999" s="93"/>
      <c r="AA4999" s="93"/>
    </row>
    <row r="5000" spans="26:27" x14ac:dyDescent="0.2">
      <c r="Z5000" s="93"/>
      <c r="AA5000" s="93"/>
    </row>
    <row r="5001" spans="26:27" x14ac:dyDescent="0.2">
      <c r="Z5001" s="93"/>
      <c r="AA5001" s="93"/>
    </row>
    <row r="5002" spans="26:27" x14ac:dyDescent="0.2">
      <c r="Z5002" s="93"/>
      <c r="AA5002" s="93"/>
    </row>
    <row r="5003" spans="26:27" x14ac:dyDescent="0.2">
      <c r="Z5003" s="93"/>
      <c r="AA5003" s="93"/>
    </row>
    <row r="5004" spans="26:27" x14ac:dyDescent="0.2">
      <c r="Z5004" s="93"/>
      <c r="AA5004" s="93"/>
    </row>
    <row r="5005" spans="26:27" x14ac:dyDescent="0.2">
      <c r="Z5005" s="93"/>
      <c r="AA5005" s="93"/>
    </row>
    <row r="5006" spans="26:27" x14ac:dyDescent="0.2">
      <c r="Z5006" s="93"/>
      <c r="AA5006" s="93"/>
    </row>
    <row r="5007" spans="26:27" x14ac:dyDescent="0.2">
      <c r="Z5007" s="93"/>
      <c r="AA5007" s="93"/>
    </row>
    <row r="5008" spans="26:27" x14ac:dyDescent="0.2">
      <c r="Z5008" s="93"/>
      <c r="AA5008" s="93"/>
    </row>
    <row r="5009" spans="26:27" x14ac:dyDescent="0.2">
      <c r="Z5009" s="93"/>
      <c r="AA5009" s="93"/>
    </row>
    <row r="5010" spans="26:27" x14ac:dyDescent="0.2">
      <c r="Z5010" s="93"/>
      <c r="AA5010" s="93"/>
    </row>
    <row r="5011" spans="26:27" x14ac:dyDescent="0.2">
      <c r="Z5011" s="93"/>
      <c r="AA5011" s="93"/>
    </row>
    <row r="5012" spans="26:27" x14ac:dyDescent="0.2">
      <c r="Z5012" s="93"/>
      <c r="AA5012" s="93"/>
    </row>
    <row r="5013" spans="26:27" x14ac:dyDescent="0.2">
      <c r="Z5013" s="93"/>
      <c r="AA5013" s="93"/>
    </row>
    <row r="5014" spans="26:27" x14ac:dyDescent="0.2">
      <c r="Z5014" s="93"/>
      <c r="AA5014" s="93"/>
    </row>
    <row r="5015" spans="26:27" x14ac:dyDescent="0.2">
      <c r="Z5015" s="93"/>
      <c r="AA5015" s="93"/>
    </row>
    <row r="5016" spans="26:27" x14ac:dyDescent="0.2">
      <c r="Z5016" s="93"/>
      <c r="AA5016" s="93"/>
    </row>
    <row r="5017" spans="26:27" x14ac:dyDescent="0.2">
      <c r="Z5017" s="93"/>
      <c r="AA5017" s="93"/>
    </row>
    <row r="5018" spans="26:27" x14ac:dyDescent="0.2">
      <c r="Z5018" s="93"/>
      <c r="AA5018" s="93"/>
    </row>
    <row r="5019" spans="26:27" x14ac:dyDescent="0.2">
      <c r="Z5019" s="93"/>
      <c r="AA5019" s="93"/>
    </row>
    <row r="5020" spans="26:27" x14ac:dyDescent="0.2">
      <c r="Z5020" s="93"/>
      <c r="AA5020" s="93"/>
    </row>
    <row r="5021" spans="26:27" x14ac:dyDescent="0.2">
      <c r="Z5021" s="93"/>
      <c r="AA5021" s="93"/>
    </row>
    <row r="5022" spans="26:27" x14ac:dyDescent="0.2">
      <c r="Z5022" s="93"/>
      <c r="AA5022" s="93"/>
    </row>
    <row r="5023" spans="26:27" x14ac:dyDescent="0.2">
      <c r="Z5023" s="93"/>
      <c r="AA5023" s="93"/>
    </row>
    <row r="5024" spans="26:27" x14ac:dyDescent="0.2">
      <c r="Z5024" s="93"/>
      <c r="AA5024" s="93"/>
    </row>
    <row r="5025" spans="26:27" x14ac:dyDescent="0.2">
      <c r="Z5025" s="93"/>
      <c r="AA5025" s="93"/>
    </row>
    <row r="5026" spans="26:27" x14ac:dyDescent="0.2">
      <c r="Z5026" s="93"/>
      <c r="AA5026" s="93"/>
    </row>
    <row r="5027" spans="26:27" x14ac:dyDescent="0.2">
      <c r="Z5027" s="93"/>
      <c r="AA5027" s="93"/>
    </row>
    <row r="5028" spans="26:27" x14ac:dyDescent="0.2">
      <c r="Z5028" s="93"/>
      <c r="AA5028" s="93"/>
    </row>
    <row r="5029" spans="26:27" x14ac:dyDescent="0.2">
      <c r="Z5029" s="93"/>
      <c r="AA5029" s="93"/>
    </row>
    <row r="5030" spans="26:27" x14ac:dyDescent="0.2">
      <c r="Z5030" s="93"/>
      <c r="AA5030" s="93"/>
    </row>
    <row r="5031" spans="26:27" x14ac:dyDescent="0.2">
      <c r="Z5031" s="93"/>
      <c r="AA5031" s="93"/>
    </row>
    <row r="5032" spans="26:27" x14ac:dyDescent="0.2">
      <c r="Z5032" s="93"/>
      <c r="AA5032" s="93"/>
    </row>
    <row r="5033" spans="26:27" x14ac:dyDescent="0.2">
      <c r="Z5033" s="93"/>
      <c r="AA5033" s="93"/>
    </row>
    <row r="5034" spans="26:27" x14ac:dyDescent="0.2">
      <c r="Z5034" s="93"/>
      <c r="AA5034" s="93"/>
    </row>
    <row r="5035" spans="26:27" x14ac:dyDescent="0.2">
      <c r="Z5035" s="93"/>
      <c r="AA5035" s="93"/>
    </row>
    <row r="5036" spans="26:27" x14ac:dyDescent="0.2">
      <c r="Z5036" s="93"/>
      <c r="AA5036" s="93"/>
    </row>
    <row r="5037" spans="26:27" x14ac:dyDescent="0.2">
      <c r="Z5037" s="93"/>
      <c r="AA5037" s="93"/>
    </row>
    <row r="5038" spans="26:27" x14ac:dyDescent="0.2">
      <c r="Z5038" s="93"/>
      <c r="AA5038" s="93"/>
    </row>
    <row r="5039" spans="26:27" x14ac:dyDescent="0.2">
      <c r="Z5039" s="93"/>
      <c r="AA5039" s="93"/>
    </row>
    <row r="5040" spans="26:27" x14ac:dyDescent="0.2">
      <c r="Z5040" s="93"/>
      <c r="AA5040" s="93"/>
    </row>
    <row r="5041" spans="26:27" x14ac:dyDescent="0.2">
      <c r="Z5041" s="93"/>
      <c r="AA5041" s="93"/>
    </row>
    <row r="5042" spans="26:27" x14ac:dyDescent="0.2">
      <c r="Z5042" s="93"/>
      <c r="AA5042" s="93"/>
    </row>
    <row r="5043" spans="26:27" x14ac:dyDescent="0.2">
      <c r="Z5043" s="93"/>
      <c r="AA5043" s="93"/>
    </row>
    <row r="5044" spans="26:27" x14ac:dyDescent="0.2">
      <c r="Z5044" s="93"/>
      <c r="AA5044" s="93"/>
    </row>
    <row r="5045" spans="26:27" x14ac:dyDescent="0.2">
      <c r="Z5045" s="93"/>
      <c r="AA5045" s="93"/>
    </row>
    <row r="5046" spans="26:27" x14ac:dyDescent="0.2">
      <c r="Z5046" s="93"/>
      <c r="AA5046" s="93"/>
    </row>
    <row r="5047" spans="26:27" x14ac:dyDescent="0.2">
      <c r="Z5047" s="93"/>
      <c r="AA5047" s="93"/>
    </row>
    <row r="5048" spans="26:27" x14ac:dyDescent="0.2">
      <c r="Z5048" s="93"/>
      <c r="AA5048" s="93"/>
    </row>
    <row r="5049" spans="26:27" x14ac:dyDescent="0.2">
      <c r="Z5049" s="93"/>
      <c r="AA5049" s="93"/>
    </row>
    <row r="5050" spans="26:27" x14ac:dyDescent="0.2">
      <c r="Z5050" s="93"/>
      <c r="AA5050" s="93"/>
    </row>
    <row r="5051" spans="26:27" x14ac:dyDescent="0.2">
      <c r="Z5051" s="93"/>
      <c r="AA5051" s="93"/>
    </row>
    <row r="5052" spans="26:27" x14ac:dyDescent="0.2">
      <c r="Z5052" s="93"/>
      <c r="AA5052" s="93"/>
    </row>
    <row r="5053" spans="26:27" x14ac:dyDescent="0.2">
      <c r="Z5053" s="93"/>
      <c r="AA5053" s="93"/>
    </row>
    <row r="5054" spans="26:27" x14ac:dyDescent="0.2">
      <c r="Z5054" s="93"/>
      <c r="AA5054" s="93"/>
    </row>
    <row r="5055" spans="26:27" x14ac:dyDescent="0.2">
      <c r="Z5055" s="93"/>
      <c r="AA5055" s="93"/>
    </row>
    <row r="5056" spans="26:27" x14ac:dyDescent="0.2">
      <c r="Z5056" s="93"/>
      <c r="AA5056" s="93"/>
    </row>
    <row r="5057" spans="26:27" x14ac:dyDescent="0.2">
      <c r="Z5057" s="93"/>
      <c r="AA5057" s="93"/>
    </row>
    <row r="5058" spans="26:27" x14ac:dyDescent="0.2">
      <c r="Z5058" s="93"/>
      <c r="AA5058" s="93"/>
    </row>
    <row r="5059" spans="26:27" x14ac:dyDescent="0.2">
      <c r="Z5059" s="93"/>
      <c r="AA5059" s="93"/>
    </row>
    <row r="5060" spans="26:27" x14ac:dyDescent="0.2">
      <c r="Z5060" s="93"/>
      <c r="AA5060" s="93"/>
    </row>
    <row r="5061" spans="26:27" x14ac:dyDescent="0.2">
      <c r="Z5061" s="93"/>
      <c r="AA5061" s="93"/>
    </row>
    <row r="5062" spans="26:27" x14ac:dyDescent="0.2">
      <c r="Z5062" s="93"/>
      <c r="AA5062" s="93"/>
    </row>
    <row r="5063" spans="26:27" x14ac:dyDescent="0.2">
      <c r="Z5063" s="93"/>
      <c r="AA5063" s="93"/>
    </row>
    <row r="5064" spans="26:27" x14ac:dyDescent="0.2">
      <c r="Z5064" s="93"/>
      <c r="AA5064" s="93"/>
    </row>
    <row r="5065" spans="26:27" x14ac:dyDescent="0.2">
      <c r="Z5065" s="93"/>
      <c r="AA5065" s="93"/>
    </row>
    <row r="5066" spans="26:27" x14ac:dyDescent="0.2">
      <c r="Z5066" s="93"/>
      <c r="AA5066" s="93"/>
    </row>
    <row r="5067" spans="26:27" x14ac:dyDescent="0.2">
      <c r="Z5067" s="93"/>
      <c r="AA5067" s="93"/>
    </row>
    <row r="5068" spans="26:27" x14ac:dyDescent="0.2">
      <c r="Z5068" s="93"/>
      <c r="AA5068" s="93"/>
    </row>
    <row r="5069" spans="26:27" x14ac:dyDescent="0.2">
      <c r="Z5069" s="93"/>
      <c r="AA5069" s="93"/>
    </row>
    <row r="5070" spans="26:27" x14ac:dyDescent="0.2">
      <c r="Z5070" s="93"/>
      <c r="AA5070" s="93"/>
    </row>
    <row r="5071" spans="26:27" x14ac:dyDescent="0.2">
      <c r="Z5071" s="93"/>
      <c r="AA5071" s="93"/>
    </row>
    <row r="5072" spans="26:27" x14ac:dyDescent="0.2">
      <c r="Z5072" s="93"/>
      <c r="AA5072" s="93"/>
    </row>
    <row r="5073" spans="26:27" x14ac:dyDescent="0.2">
      <c r="Z5073" s="93"/>
      <c r="AA5073" s="93"/>
    </row>
    <row r="5074" spans="26:27" x14ac:dyDescent="0.2">
      <c r="Z5074" s="93"/>
      <c r="AA5074" s="93"/>
    </row>
    <row r="5075" spans="26:27" x14ac:dyDescent="0.2">
      <c r="Z5075" s="93"/>
      <c r="AA5075" s="93"/>
    </row>
    <row r="5076" spans="26:27" x14ac:dyDescent="0.2">
      <c r="Z5076" s="93"/>
      <c r="AA5076" s="93"/>
    </row>
    <row r="5077" spans="26:27" x14ac:dyDescent="0.2">
      <c r="Z5077" s="93"/>
      <c r="AA5077" s="93"/>
    </row>
    <row r="5078" spans="26:27" x14ac:dyDescent="0.2">
      <c r="Z5078" s="93"/>
      <c r="AA5078" s="93"/>
    </row>
    <row r="5079" spans="26:27" x14ac:dyDescent="0.2">
      <c r="Z5079" s="93"/>
      <c r="AA5079" s="93"/>
    </row>
    <row r="5080" spans="26:27" x14ac:dyDescent="0.2">
      <c r="Z5080" s="93"/>
      <c r="AA5080" s="93"/>
    </row>
    <row r="5081" spans="26:27" x14ac:dyDescent="0.2">
      <c r="Z5081" s="93"/>
      <c r="AA5081" s="93"/>
    </row>
    <row r="5082" spans="26:27" x14ac:dyDescent="0.2">
      <c r="Z5082" s="93"/>
      <c r="AA5082" s="93"/>
    </row>
    <row r="5083" spans="26:27" x14ac:dyDescent="0.2">
      <c r="Z5083" s="93"/>
      <c r="AA5083" s="93"/>
    </row>
    <row r="5084" spans="26:27" x14ac:dyDescent="0.2">
      <c r="Z5084" s="93"/>
      <c r="AA5084" s="93"/>
    </row>
    <row r="5085" spans="26:27" x14ac:dyDescent="0.2">
      <c r="Z5085" s="93"/>
      <c r="AA5085" s="93"/>
    </row>
    <row r="5086" spans="26:27" x14ac:dyDescent="0.2">
      <c r="Z5086" s="93"/>
      <c r="AA5086" s="93"/>
    </row>
    <row r="5087" spans="26:27" x14ac:dyDescent="0.2">
      <c r="Z5087" s="93"/>
      <c r="AA5087" s="93"/>
    </row>
    <row r="5088" spans="26:27" x14ac:dyDescent="0.2">
      <c r="Z5088" s="93"/>
      <c r="AA5088" s="93"/>
    </row>
    <row r="5089" spans="26:27" x14ac:dyDescent="0.2">
      <c r="Z5089" s="93"/>
      <c r="AA5089" s="93"/>
    </row>
    <row r="5090" spans="26:27" x14ac:dyDescent="0.2">
      <c r="Z5090" s="93"/>
      <c r="AA5090" s="93"/>
    </row>
    <row r="5091" spans="26:27" x14ac:dyDescent="0.2">
      <c r="Z5091" s="93"/>
      <c r="AA5091" s="93"/>
    </row>
    <row r="5092" spans="26:27" x14ac:dyDescent="0.2">
      <c r="Z5092" s="93"/>
      <c r="AA5092" s="93"/>
    </row>
    <row r="5093" spans="26:27" x14ac:dyDescent="0.2">
      <c r="Z5093" s="93"/>
      <c r="AA5093" s="93"/>
    </row>
    <row r="5094" spans="26:27" x14ac:dyDescent="0.2">
      <c r="Z5094" s="93"/>
      <c r="AA5094" s="93"/>
    </row>
    <row r="5095" spans="26:27" x14ac:dyDescent="0.2">
      <c r="Z5095" s="93"/>
      <c r="AA5095" s="93"/>
    </row>
    <row r="5096" spans="26:27" x14ac:dyDescent="0.2">
      <c r="Z5096" s="93"/>
      <c r="AA5096" s="93"/>
    </row>
    <row r="5097" spans="26:27" x14ac:dyDescent="0.2">
      <c r="Z5097" s="93"/>
      <c r="AA5097" s="93"/>
    </row>
    <row r="5098" spans="26:27" x14ac:dyDescent="0.2">
      <c r="Z5098" s="93"/>
      <c r="AA5098" s="93"/>
    </row>
    <row r="5099" spans="26:27" x14ac:dyDescent="0.2">
      <c r="Z5099" s="93"/>
      <c r="AA5099" s="93"/>
    </row>
    <row r="5100" spans="26:27" x14ac:dyDescent="0.2">
      <c r="Z5100" s="93"/>
      <c r="AA5100" s="93"/>
    </row>
    <row r="5101" spans="26:27" x14ac:dyDescent="0.2">
      <c r="Z5101" s="93"/>
      <c r="AA5101" s="93"/>
    </row>
    <row r="5102" spans="26:27" x14ac:dyDescent="0.2">
      <c r="Z5102" s="93"/>
      <c r="AA5102" s="93"/>
    </row>
    <row r="5103" spans="26:27" x14ac:dyDescent="0.2">
      <c r="Z5103" s="93"/>
      <c r="AA5103" s="93"/>
    </row>
    <row r="5104" spans="26:27" x14ac:dyDescent="0.2">
      <c r="Z5104" s="93"/>
      <c r="AA5104" s="93"/>
    </row>
    <row r="5105" spans="26:27" x14ac:dyDescent="0.2">
      <c r="Z5105" s="93"/>
      <c r="AA5105" s="93"/>
    </row>
    <row r="5106" spans="26:27" x14ac:dyDescent="0.2">
      <c r="Z5106" s="93"/>
      <c r="AA5106" s="93"/>
    </row>
    <row r="5107" spans="26:27" x14ac:dyDescent="0.2">
      <c r="Z5107" s="93"/>
      <c r="AA5107" s="93"/>
    </row>
    <row r="5108" spans="26:27" x14ac:dyDescent="0.2">
      <c r="Z5108" s="93"/>
      <c r="AA5108" s="93"/>
    </row>
    <row r="5109" spans="26:27" x14ac:dyDescent="0.2">
      <c r="Z5109" s="93"/>
      <c r="AA5109" s="93"/>
    </row>
    <row r="5110" spans="26:27" x14ac:dyDescent="0.2">
      <c r="Z5110" s="93"/>
      <c r="AA5110" s="93"/>
    </row>
    <row r="5111" spans="26:27" x14ac:dyDescent="0.2">
      <c r="Z5111" s="93"/>
      <c r="AA5111" s="93"/>
    </row>
    <row r="5112" spans="26:27" x14ac:dyDescent="0.2">
      <c r="Z5112" s="93"/>
      <c r="AA5112" s="93"/>
    </row>
    <row r="5113" spans="26:27" x14ac:dyDescent="0.2">
      <c r="Z5113" s="93"/>
      <c r="AA5113" s="93"/>
    </row>
    <row r="5114" spans="26:27" x14ac:dyDescent="0.2">
      <c r="Z5114" s="93"/>
      <c r="AA5114" s="93"/>
    </row>
    <row r="5115" spans="26:27" x14ac:dyDescent="0.2">
      <c r="Z5115" s="93"/>
      <c r="AA5115" s="93"/>
    </row>
    <row r="5116" spans="26:27" x14ac:dyDescent="0.2">
      <c r="Z5116" s="93"/>
      <c r="AA5116" s="93"/>
    </row>
    <row r="5117" spans="26:27" x14ac:dyDescent="0.2">
      <c r="Z5117" s="93"/>
      <c r="AA5117" s="93"/>
    </row>
    <row r="5118" spans="26:27" x14ac:dyDescent="0.2">
      <c r="Z5118" s="93"/>
      <c r="AA5118" s="93"/>
    </row>
    <row r="5119" spans="26:27" x14ac:dyDescent="0.2">
      <c r="Z5119" s="93"/>
      <c r="AA5119" s="93"/>
    </row>
    <row r="5120" spans="26:27" x14ac:dyDescent="0.2">
      <c r="Z5120" s="93"/>
      <c r="AA5120" s="93"/>
    </row>
    <row r="5121" spans="26:27" x14ac:dyDescent="0.2">
      <c r="Z5121" s="93"/>
      <c r="AA5121" s="93"/>
    </row>
    <row r="5122" spans="26:27" x14ac:dyDescent="0.2">
      <c r="Z5122" s="93"/>
      <c r="AA5122" s="93"/>
    </row>
    <row r="5123" spans="26:27" x14ac:dyDescent="0.2">
      <c r="Z5123" s="93"/>
      <c r="AA5123" s="93"/>
    </row>
    <row r="5124" spans="26:27" x14ac:dyDescent="0.2">
      <c r="Z5124" s="93"/>
      <c r="AA5124" s="93"/>
    </row>
    <row r="5125" spans="26:27" x14ac:dyDescent="0.2">
      <c r="Z5125" s="93"/>
      <c r="AA5125" s="93"/>
    </row>
    <row r="5126" spans="26:27" x14ac:dyDescent="0.2">
      <c r="Z5126" s="93"/>
      <c r="AA5126" s="93"/>
    </row>
    <row r="5127" spans="26:27" x14ac:dyDescent="0.2">
      <c r="Z5127" s="93"/>
      <c r="AA5127" s="93"/>
    </row>
    <row r="5128" spans="26:27" x14ac:dyDescent="0.2">
      <c r="Z5128" s="93"/>
      <c r="AA5128" s="93"/>
    </row>
    <row r="5129" spans="26:27" x14ac:dyDescent="0.2">
      <c r="Z5129" s="93"/>
      <c r="AA5129" s="93"/>
    </row>
    <row r="5130" spans="26:27" x14ac:dyDescent="0.2">
      <c r="Z5130" s="93"/>
      <c r="AA5130" s="93"/>
    </row>
    <row r="5131" spans="26:27" x14ac:dyDescent="0.2">
      <c r="Z5131" s="93"/>
      <c r="AA5131" s="93"/>
    </row>
    <row r="5132" spans="26:27" x14ac:dyDescent="0.2">
      <c r="Z5132" s="93"/>
      <c r="AA5132" s="93"/>
    </row>
    <row r="5133" spans="26:27" x14ac:dyDescent="0.2">
      <c r="Z5133" s="93"/>
      <c r="AA5133" s="93"/>
    </row>
    <row r="5134" spans="26:27" x14ac:dyDescent="0.2">
      <c r="Z5134" s="93"/>
      <c r="AA5134" s="93"/>
    </row>
    <row r="5135" spans="26:27" x14ac:dyDescent="0.2">
      <c r="Z5135" s="93"/>
      <c r="AA5135" s="93"/>
    </row>
    <row r="5136" spans="26:27" x14ac:dyDescent="0.2">
      <c r="Z5136" s="93"/>
      <c r="AA5136" s="93"/>
    </row>
    <row r="5137" spans="26:27" x14ac:dyDescent="0.2">
      <c r="Z5137" s="93"/>
      <c r="AA5137" s="93"/>
    </row>
    <row r="5138" spans="26:27" x14ac:dyDescent="0.2">
      <c r="Z5138" s="93"/>
      <c r="AA5138" s="93"/>
    </row>
    <row r="5139" spans="26:27" x14ac:dyDescent="0.2">
      <c r="Z5139" s="93"/>
      <c r="AA5139" s="93"/>
    </row>
    <row r="5140" spans="26:27" x14ac:dyDescent="0.2">
      <c r="Z5140" s="93"/>
      <c r="AA5140" s="93"/>
    </row>
    <row r="5141" spans="26:27" x14ac:dyDescent="0.2">
      <c r="Z5141" s="93"/>
      <c r="AA5141" s="93"/>
    </row>
    <row r="5142" spans="26:27" x14ac:dyDescent="0.2">
      <c r="Z5142" s="93"/>
      <c r="AA5142" s="93"/>
    </row>
    <row r="5143" spans="26:27" x14ac:dyDescent="0.2">
      <c r="Z5143" s="93"/>
      <c r="AA5143" s="93"/>
    </row>
    <row r="5144" spans="26:27" x14ac:dyDescent="0.2">
      <c r="Z5144" s="93"/>
      <c r="AA5144" s="93"/>
    </row>
    <row r="5145" spans="26:27" x14ac:dyDescent="0.2">
      <c r="Z5145" s="93"/>
      <c r="AA5145" s="93"/>
    </row>
    <row r="5146" spans="26:27" x14ac:dyDescent="0.2">
      <c r="Z5146" s="93"/>
      <c r="AA5146" s="93"/>
    </row>
    <row r="5147" spans="26:27" x14ac:dyDescent="0.2">
      <c r="Z5147" s="93"/>
      <c r="AA5147" s="93"/>
    </row>
    <row r="5148" spans="26:27" x14ac:dyDescent="0.2">
      <c r="Z5148" s="93"/>
      <c r="AA5148" s="93"/>
    </row>
    <row r="5149" spans="26:27" x14ac:dyDescent="0.2">
      <c r="Z5149" s="93"/>
      <c r="AA5149" s="93"/>
    </row>
    <row r="5150" spans="26:27" x14ac:dyDescent="0.2">
      <c r="Z5150" s="93"/>
      <c r="AA5150" s="93"/>
    </row>
    <row r="5151" spans="26:27" x14ac:dyDescent="0.2">
      <c r="Z5151" s="93"/>
      <c r="AA5151" s="93"/>
    </row>
    <row r="5152" spans="26:27" x14ac:dyDescent="0.2">
      <c r="Z5152" s="93"/>
      <c r="AA5152" s="93"/>
    </row>
    <row r="5153" spans="26:27" x14ac:dyDescent="0.2">
      <c r="Z5153" s="93"/>
      <c r="AA5153" s="93"/>
    </row>
    <row r="5154" spans="26:27" x14ac:dyDescent="0.2">
      <c r="Z5154" s="93"/>
      <c r="AA5154" s="93"/>
    </row>
    <row r="5155" spans="26:27" x14ac:dyDescent="0.2">
      <c r="Z5155" s="93"/>
      <c r="AA5155" s="93"/>
    </row>
    <row r="5156" spans="26:27" x14ac:dyDescent="0.2">
      <c r="Z5156" s="93"/>
      <c r="AA5156" s="93"/>
    </row>
    <row r="5157" spans="26:27" x14ac:dyDescent="0.2">
      <c r="Z5157" s="93"/>
      <c r="AA5157" s="93"/>
    </row>
    <row r="5158" spans="26:27" x14ac:dyDescent="0.2">
      <c r="Z5158" s="93"/>
      <c r="AA5158" s="93"/>
    </row>
    <row r="5159" spans="26:27" x14ac:dyDescent="0.2">
      <c r="Z5159" s="93"/>
      <c r="AA5159" s="93"/>
    </row>
    <row r="5160" spans="26:27" x14ac:dyDescent="0.2">
      <c r="Z5160" s="93"/>
      <c r="AA5160" s="93"/>
    </row>
    <row r="5161" spans="26:27" x14ac:dyDescent="0.2">
      <c r="Z5161" s="93"/>
      <c r="AA5161" s="93"/>
    </row>
    <row r="5162" spans="26:27" x14ac:dyDescent="0.2">
      <c r="Z5162" s="93"/>
      <c r="AA5162" s="93"/>
    </row>
    <row r="5163" spans="26:27" x14ac:dyDescent="0.2">
      <c r="Z5163" s="93"/>
      <c r="AA5163" s="93"/>
    </row>
    <row r="5164" spans="26:27" x14ac:dyDescent="0.2">
      <c r="Z5164" s="93"/>
      <c r="AA5164" s="93"/>
    </row>
    <row r="5165" spans="26:27" x14ac:dyDescent="0.2">
      <c r="Z5165" s="93"/>
      <c r="AA5165" s="93"/>
    </row>
    <row r="5166" spans="26:27" x14ac:dyDescent="0.2">
      <c r="Z5166" s="93"/>
      <c r="AA5166" s="93"/>
    </row>
    <row r="5167" spans="26:27" x14ac:dyDescent="0.2">
      <c r="Z5167" s="93"/>
      <c r="AA5167" s="93"/>
    </row>
    <row r="5168" spans="26:27" x14ac:dyDescent="0.2">
      <c r="Z5168" s="93"/>
      <c r="AA5168" s="93"/>
    </row>
    <row r="5169" spans="26:27" x14ac:dyDescent="0.2">
      <c r="Z5169" s="93"/>
      <c r="AA5169" s="93"/>
    </row>
    <row r="5170" spans="26:27" x14ac:dyDescent="0.2">
      <c r="Z5170" s="93"/>
      <c r="AA5170" s="93"/>
    </row>
    <row r="5171" spans="26:27" x14ac:dyDescent="0.2">
      <c r="Z5171" s="93"/>
      <c r="AA5171" s="93"/>
    </row>
    <row r="5172" spans="26:27" x14ac:dyDescent="0.2">
      <c r="Z5172" s="93"/>
      <c r="AA5172" s="93"/>
    </row>
    <row r="5173" spans="26:27" x14ac:dyDescent="0.2">
      <c r="Z5173" s="93"/>
      <c r="AA5173" s="93"/>
    </row>
    <row r="5174" spans="26:27" x14ac:dyDescent="0.2">
      <c r="Z5174" s="93"/>
      <c r="AA5174" s="93"/>
    </row>
    <row r="5175" spans="26:27" x14ac:dyDescent="0.2">
      <c r="Z5175" s="93"/>
      <c r="AA5175" s="93"/>
    </row>
    <row r="5176" spans="26:27" x14ac:dyDescent="0.2">
      <c r="Z5176" s="93"/>
      <c r="AA5176" s="93"/>
    </row>
    <row r="5177" spans="26:27" x14ac:dyDescent="0.2">
      <c r="Z5177" s="93"/>
      <c r="AA5177" s="93"/>
    </row>
    <row r="5178" spans="26:27" x14ac:dyDescent="0.2">
      <c r="Z5178" s="93"/>
      <c r="AA5178" s="93"/>
    </row>
    <row r="5179" spans="26:27" x14ac:dyDescent="0.2">
      <c r="Z5179" s="93"/>
      <c r="AA5179" s="93"/>
    </row>
    <row r="5180" spans="26:27" x14ac:dyDescent="0.2">
      <c r="Z5180" s="93"/>
      <c r="AA5180" s="93"/>
    </row>
    <row r="5181" spans="26:27" x14ac:dyDescent="0.2">
      <c r="Z5181" s="93"/>
      <c r="AA5181" s="93"/>
    </row>
    <row r="5182" spans="26:27" x14ac:dyDescent="0.2">
      <c r="Z5182" s="93"/>
      <c r="AA5182" s="93"/>
    </row>
    <row r="5183" spans="26:27" x14ac:dyDescent="0.2">
      <c r="Z5183" s="93"/>
      <c r="AA5183" s="93"/>
    </row>
    <row r="5184" spans="26:27" x14ac:dyDescent="0.2">
      <c r="Z5184" s="93"/>
      <c r="AA5184" s="93"/>
    </row>
    <row r="5185" spans="26:27" x14ac:dyDescent="0.2">
      <c r="Z5185" s="93"/>
      <c r="AA5185" s="93"/>
    </row>
    <row r="5186" spans="26:27" x14ac:dyDescent="0.2">
      <c r="Z5186" s="93"/>
      <c r="AA5186" s="93"/>
    </row>
    <row r="5187" spans="26:27" x14ac:dyDescent="0.2">
      <c r="Z5187" s="93"/>
      <c r="AA5187" s="93"/>
    </row>
    <row r="5188" spans="26:27" x14ac:dyDescent="0.2">
      <c r="Z5188" s="93"/>
      <c r="AA5188" s="93"/>
    </row>
    <row r="5189" spans="26:27" x14ac:dyDescent="0.2">
      <c r="Z5189" s="93"/>
      <c r="AA5189" s="93"/>
    </row>
    <row r="5190" spans="26:27" x14ac:dyDescent="0.2">
      <c r="Z5190" s="93"/>
      <c r="AA5190" s="93"/>
    </row>
    <row r="5191" spans="26:27" x14ac:dyDescent="0.2">
      <c r="Z5191" s="93"/>
      <c r="AA5191" s="93"/>
    </row>
    <row r="5192" spans="26:27" x14ac:dyDescent="0.2">
      <c r="Z5192" s="93"/>
      <c r="AA5192" s="93"/>
    </row>
    <row r="5193" spans="26:27" x14ac:dyDescent="0.2">
      <c r="Z5193" s="93"/>
      <c r="AA5193" s="93"/>
    </row>
    <row r="5194" spans="26:27" x14ac:dyDescent="0.2">
      <c r="Z5194" s="93"/>
      <c r="AA5194" s="93"/>
    </row>
    <row r="5195" spans="26:27" x14ac:dyDescent="0.2">
      <c r="Z5195" s="93"/>
      <c r="AA5195" s="93"/>
    </row>
    <row r="5196" spans="26:27" x14ac:dyDescent="0.2">
      <c r="Z5196" s="93"/>
      <c r="AA5196" s="93"/>
    </row>
    <row r="5197" spans="26:27" x14ac:dyDescent="0.2">
      <c r="Z5197" s="93"/>
      <c r="AA5197" s="93"/>
    </row>
    <row r="5198" spans="26:27" x14ac:dyDescent="0.2">
      <c r="Z5198" s="93"/>
      <c r="AA5198" s="93"/>
    </row>
    <row r="5199" spans="26:27" x14ac:dyDescent="0.2">
      <c r="Z5199" s="93"/>
      <c r="AA5199" s="93"/>
    </row>
    <row r="5200" spans="26:27" x14ac:dyDescent="0.2">
      <c r="Z5200" s="93"/>
      <c r="AA5200" s="93"/>
    </row>
    <row r="5201" spans="26:27" x14ac:dyDescent="0.2">
      <c r="Z5201" s="93"/>
      <c r="AA5201" s="93"/>
    </row>
    <row r="5202" spans="26:27" x14ac:dyDescent="0.2">
      <c r="Z5202" s="93"/>
      <c r="AA5202" s="93"/>
    </row>
    <row r="5203" spans="26:27" x14ac:dyDescent="0.2">
      <c r="Z5203" s="93"/>
      <c r="AA5203" s="93"/>
    </row>
    <row r="5204" spans="26:27" x14ac:dyDescent="0.2">
      <c r="Z5204" s="93"/>
      <c r="AA5204" s="93"/>
    </row>
    <row r="5205" spans="26:27" x14ac:dyDescent="0.2">
      <c r="Z5205" s="93"/>
      <c r="AA5205" s="93"/>
    </row>
    <row r="5206" spans="26:27" x14ac:dyDescent="0.2">
      <c r="Z5206" s="93"/>
      <c r="AA5206" s="93"/>
    </row>
    <row r="5207" spans="26:27" x14ac:dyDescent="0.2">
      <c r="Z5207" s="93"/>
      <c r="AA5207" s="93"/>
    </row>
    <row r="5208" spans="26:27" x14ac:dyDescent="0.2">
      <c r="Z5208" s="93"/>
      <c r="AA5208" s="93"/>
    </row>
    <row r="5209" spans="26:27" x14ac:dyDescent="0.2">
      <c r="Z5209" s="93"/>
      <c r="AA5209" s="93"/>
    </row>
    <row r="5210" spans="26:27" x14ac:dyDescent="0.2">
      <c r="Z5210" s="93"/>
      <c r="AA5210" s="93"/>
    </row>
    <row r="5211" spans="26:27" x14ac:dyDescent="0.2">
      <c r="Z5211" s="93"/>
      <c r="AA5211" s="93"/>
    </row>
    <row r="5212" spans="26:27" x14ac:dyDescent="0.2">
      <c r="Z5212" s="93"/>
      <c r="AA5212" s="93"/>
    </row>
    <row r="5213" spans="26:27" x14ac:dyDescent="0.2">
      <c r="Z5213" s="93"/>
      <c r="AA5213" s="93"/>
    </row>
    <row r="5214" spans="26:27" x14ac:dyDescent="0.2">
      <c r="Z5214" s="93"/>
      <c r="AA5214" s="93"/>
    </row>
    <row r="5215" spans="26:27" x14ac:dyDescent="0.2">
      <c r="Z5215" s="93"/>
      <c r="AA5215" s="93"/>
    </row>
    <row r="5216" spans="26:27" x14ac:dyDescent="0.2">
      <c r="Z5216" s="93"/>
      <c r="AA5216" s="93"/>
    </row>
    <row r="5217" spans="26:27" x14ac:dyDescent="0.2">
      <c r="Z5217" s="93"/>
      <c r="AA5217" s="93"/>
    </row>
    <row r="5218" spans="26:27" x14ac:dyDescent="0.2">
      <c r="Z5218" s="93"/>
      <c r="AA5218" s="93"/>
    </row>
    <row r="5219" spans="26:27" x14ac:dyDescent="0.2">
      <c r="Z5219" s="93"/>
      <c r="AA5219" s="93"/>
    </row>
    <row r="5220" spans="26:27" x14ac:dyDescent="0.2">
      <c r="Z5220" s="93"/>
      <c r="AA5220" s="93"/>
    </row>
    <row r="5221" spans="26:27" x14ac:dyDescent="0.2">
      <c r="Z5221" s="93"/>
      <c r="AA5221" s="93"/>
    </row>
    <row r="5222" spans="26:27" x14ac:dyDescent="0.2">
      <c r="Z5222" s="93"/>
      <c r="AA5222" s="93"/>
    </row>
    <row r="5223" spans="26:27" x14ac:dyDescent="0.2">
      <c r="Z5223" s="93"/>
      <c r="AA5223" s="93"/>
    </row>
    <row r="5224" spans="26:27" x14ac:dyDescent="0.2">
      <c r="Z5224" s="93"/>
      <c r="AA5224" s="93"/>
    </row>
    <row r="5225" spans="26:27" x14ac:dyDescent="0.2">
      <c r="Z5225" s="93"/>
      <c r="AA5225" s="93"/>
    </row>
    <row r="5226" spans="26:27" x14ac:dyDescent="0.2">
      <c r="Z5226" s="93"/>
      <c r="AA5226" s="93"/>
    </row>
    <row r="5227" spans="26:27" x14ac:dyDescent="0.2">
      <c r="Z5227" s="93"/>
      <c r="AA5227" s="93"/>
    </row>
    <row r="5228" spans="26:27" x14ac:dyDescent="0.2">
      <c r="Z5228" s="93"/>
      <c r="AA5228" s="93"/>
    </row>
    <row r="5229" spans="26:27" x14ac:dyDescent="0.2">
      <c r="Z5229" s="93"/>
      <c r="AA5229" s="93"/>
    </row>
    <row r="5230" spans="26:27" x14ac:dyDescent="0.2">
      <c r="Z5230" s="93"/>
      <c r="AA5230" s="93"/>
    </row>
    <row r="5231" spans="26:27" x14ac:dyDescent="0.2">
      <c r="Z5231" s="93"/>
      <c r="AA5231" s="93"/>
    </row>
    <row r="5232" spans="26:27" x14ac:dyDescent="0.2">
      <c r="Z5232" s="93"/>
      <c r="AA5232" s="93"/>
    </row>
    <row r="5233" spans="26:27" x14ac:dyDescent="0.2">
      <c r="Z5233" s="93"/>
      <c r="AA5233" s="93"/>
    </row>
    <row r="5234" spans="26:27" x14ac:dyDescent="0.2">
      <c r="Z5234" s="93"/>
      <c r="AA5234" s="93"/>
    </row>
    <row r="5235" spans="26:27" x14ac:dyDescent="0.2">
      <c r="Z5235" s="93"/>
      <c r="AA5235" s="93"/>
    </row>
    <row r="5236" spans="26:27" x14ac:dyDescent="0.2">
      <c r="Z5236" s="93"/>
      <c r="AA5236" s="93"/>
    </row>
    <row r="5237" spans="26:27" x14ac:dyDescent="0.2">
      <c r="Z5237" s="93"/>
      <c r="AA5237" s="93"/>
    </row>
    <row r="5238" spans="26:27" x14ac:dyDescent="0.2">
      <c r="Z5238" s="93"/>
      <c r="AA5238" s="93"/>
    </row>
    <row r="5239" spans="26:27" x14ac:dyDescent="0.2">
      <c r="Z5239" s="93"/>
      <c r="AA5239" s="93"/>
    </row>
    <row r="5240" spans="26:27" x14ac:dyDescent="0.2">
      <c r="Z5240" s="93"/>
      <c r="AA5240" s="93"/>
    </row>
    <row r="5241" spans="26:27" x14ac:dyDescent="0.2">
      <c r="Z5241" s="93"/>
      <c r="AA5241" s="93"/>
    </row>
    <row r="5242" spans="26:27" x14ac:dyDescent="0.2">
      <c r="Z5242" s="93"/>
      <c r="AA5242" s="93"/>
    </row>
    <row r="5243" spans="26:27" x14ac:dyDescent="0.2">
      <c r="Z5243" s="93"/>
      <c r="AA5243" s="93"/>
    </row>
    <row r="5244" spans="26:27" x14ac:dyDescent="0.2">
      <c r="Z5244" s="93"/>
      <c r="AA5244" s="93"/>
    </row>
    <row r="5245" spans="26:27" x14ac:dyDescent="0.2">
      <c r="Z5245" s="93"/>
      <c r="AA5245" s="93"/>
    </row>
    <row r="5246" spans="26:27" x14ac:dyDescent="0.2">
      <c r="Z5246" s="93"/>
      <c r="AA5246" s="93"/>
    </row>
    <row r="5247" spans="26:27" x14ac:dyDescent="0.2">
      <c r="Z5247" s="93"/>
      <c r="AA5247" s="93"/>
    </row>
    <row r="5248" spans="26:27" x14ac:dyDescent="0.2">
      <c r="Z5248" s="93"/>
      <c r="AA5248" s="93"/>
    </row>
    <row r="5249" spans="26:27" x14ac:dyDescent="0.2">
      <c r="Z5249" s="93"/>
      <c r="AA5249" s="93"/>
    </row>
    <row r="5250" spans="26:27" x14ac:dyDescent="0.2">
      <c r="Z5250" s="93"/>
      <c r="AA5250" s="93"/>
    </row>
    <row r="5251" spans="26:27" x14ac:dyDescent="0.2">
      <c r="Z5251" s="93"/>
      <c r="AA5251" s="93"/>
    </row>
    <row r="5252" spans="26:27" x14ac:dyDescent="0.2">
      <c r="Z5252" s="93"/>
      <c r="AA5252" s="93"/>
    </row>
    <row r="5253" spans="26:27" x14ac:dyDescent="0.2">
      <c r="Z5253" s="93"/>
      <c r="AA5253" s="93"/>
    </row>
    <row r="5254" spans="26:27" x14ac:dyDescent="0.2">
      <c r="Z5254" s="93"/>
      <c r="AA5254" s="93"/>
    </row>
    <row r="5255" spans="26:27" x14ac:dyDescent="0.2">
      <c r="Z5255" s="93"/>
      <c r="AA5255" s="93"/>
    </row>
    <row r="5256" spans="26:27" x14ac:dyDescent="0.2">
      <c r="Z5256" s="93"/>
      <c r="AA5256" s="93"/>
    </row>
    <row r="5257" spans="26:27" x14ac:dyDescent="0.2">
      <c r="Z5257" s="93"/>
      <c r="AA5257" s="93"/>
    </row>
    <row r="5258" spans="26:27" x14ac:dyDescent="0.2">
      <c r="Z5258" s="93"/>
      <c r="AA5258" s="93"/>
    </row>
    <row r="5259" spans="26:27" x14ac:dyDescent="0.2">
      <c r="Z5259" s="93"/>
      <c r="AA5259" s="93"/>
    </row>
    <row r="5260" spans="26:27" x14ac:dyDescent="0.2">
      <c r="Z5260" s="93"/>
      <c r="AA5260" s="93"/>
    </row>
    <row r="5261" spans="26:27" x14ac:dyDescent="0.2">
      <c r="Z5261" s="93"/>
      <c r="AA5261" s="93"/>
    </row>
    <row r="5262" spans="26:27" x14ac:dyDescent="0.2">
      <c r="Z5262" s="93"/>
      <c r="AA5262" s="93"/>
    </row>
    <row r="5263" spans="26:27" x14ac:dyDescent="0.2">
      <c r="Z5263" s="93"/>
      <c r="AA5263" s="93"/>
    </row>
    <row r="5264" spans="26:27" x14ac:dyDescent="0.2">
      <c r="Z5264" s="93"/>
      <c r="AA5264" s="93"/>
    </row>
    <row r="5265" spans="26:27" x14ac:dyDescent="0.2">
      <c r="Z5265" s="93"/>
      <c r="AA5265" s="93"/>
    </row>
    <row r="5266" spans="26:27" x14ac:dyDescent="0.2">
      <c r="Z5266" s="93"/>
      <c r="AA5266" s="93"/>
    </row>
    <row r="5267" spans="26:27" x14ac:dyDescent="0.2">
      <c r="Z5267" s="93"/>
      <c r="AA5267" s="93"/>
    </row>
    <row r="5268" spans="26:27" x14ac:dyDescent="0.2">
      <c r="Z5268" s="93"/>
      <c r="AA5268" s="93"/>
    </row>
    <row r="5269" spans="26:27" x14ac:dyDescent="0.2">
      <c r="Z5269" s="93"/>
      <c r="AA5269" s="93"/>
    </row>
    <row r="5270" spans="26:27" x14ac:dyDescent="0.2">
      <c r="Z5270" s="93"/>
      <c r="AA5270" s="93"/>
    </row>
    <row r="5271" spans="26:27" x14ac:dyDescent="0.2">
      <c r="Z5271" s="93"/>
      <c r="AA5271" s="93"/>
    </row>
    <row r="5272" spans="26:27" x14ac:dyDescent="0.2">
      <c r="Z5272" s="93"/>
      <c r="AA5272" s="93"/>
    </row>
    <row r="5273" spans="26:27" x14ac:dyDescent="0.2">
      <c r="Z5273" s="93"/>
      <c r="AA5273" s="93"/>
    </row>
    <row r="5274" spans="26:27" x14ac:dyDescent="0.2">
      <c r="Z5274" s="93"/>
      <c r="AA5274" s="93"/>
    </row>
    <row r="5275" spans="26:27" x14ac:dyDescent="0.2">
      <c r="Z5275" s="93"/>
      <c r="AA5275" s="93"/>
    </row>
    <row r="5276" spans="26:27" x14ac:dyDescent="0.2">
      <c r="Z5276" s="93"/>
      <c r="AA5276" s="93"/>
    </row>
    <row r="5277" spans="26:27" x14ac:dyDescent="0.2">
      <c r="Z5277" s="93"/>
      <c r="AA5277" s="93"/>
    </row>
    <row r="5278" spans="26:27" x14ac:dyDescent="0.2">
      <c r="Z5278" s="93"/>
      <c r="AA5278" s="93"/>
    </row>
    <row r="5279" spans="26:27" x14ac:dyDescent="0.2">
      <c r="Z5279" s="93"/>
      <c r="AA5279" s="93"/>
    </row>
    <row r="5280" spans="26:27" x14ac:dyDescent="0.2">
      <c r="Z5280" s="93"/>
      <c r="AA5280" s="93"/>
    </row>
    <row r="5281" spans="26:27" x14ac:dyDescent="0.2">
      <c r="Z5281" s="93"/>
      <c r="AA5281" s="93"/>
    </row>
    <row r="5282" spans="26:27" x14ac:dyDescent="0.2">
      <c r="Z5282" s="93"/>
      <c r="AA5282" s="93"/>
    </row>
    <row r="5283" spans="26:27" x14ac:dyDescent="0.2">
      <c r="Z5283" s="93"/>
      <c r="AA5283" s="93"/>
    </row>
    <row r="5284" spans="26:27" x14ac:dyDescent="0.2">
      <c r="Z5284" s="93"/>
      <c r="AA5284" s="93"/>
    </row>
    <row r="5285" spans="26:27" x14ac:dyDescent="0.2">
      <c r="Z5285" s="93"/>
      <c r="AA5285" s="93"/>
    </row>
    <row r="5286" spans="26:27" x14ac:dyDescent="0.2">
      <c r="Z5286" s="93"/>
      <c r="AA5286" s="93"/>
    </row>
    <row r="5287" spans="26:27" x14ac:dyDescent="0.2">
      <c r="Z5287" s="93"/>
      <c r="AA5287" s="93"/>
    </row>
    <row r="5288" spans="26:27" x14ac:dyDescent="0.2">
      <c r="Z5288" s="93"/>
      <c r="AA5288" s="93"/>
    </row>
    <row r="5289" spans="26:27" x14ac:dyDescent="0.2">
      <c r="Z5289" s="93"/>
      <c r="AA5289" s="93"/>
    </row>
    <row r="5290" spans="26:27" x14ac:dyDescent="0.2">
      <c r="Z5290" s="93"/>
      <c r="AA5290" s="93"/>
    </row>
    <row r="5291" spans="26:27" x14ac:dyDescent="0.2">
      <c r="Z5291" s="93"/>
      <c r="AA5291" s="93"/>
    </row>
    <row r="5292" spans="26:27" x14ac:dyDescent="0.2">
      <c r="Z5292" s="93"/>
      <c r="AA5292" s="93"/>
    </row>
    <row r="5293" spans="26:27" x14ac:dyDescent="0.2">
      <c r="Z5293" s="93"/>
      <c r="AA5293" s="93"/>
    </row>
    <row r="5294" spans="26:27" x14ac:dyDescent="0.2">
      <c r="Z5294" s="93"/>
      <c r="AA5294" s="93"/>
    </row>
    <row r="5295" spans="26:27" x14ac:dyDescent="0.2">
      <c r="Z5295" s="93"/>
      <c r="AA5295" s="93"/>
    </row>
    <row r="5296" spans="26:27" x14ac:dyDescent="0.2">
      <c r="Z5296" s="93"/>
      <c r="AA5296" s="93"/>
    </row>
    <row r="5297" spans="26:27" x14ac:dyDescent="0.2">
      <c r="Z5297" s="93"/>
      <c r="AA5297" s="93"/>
    </row>
    <row r="5298" spans="26:27" x14ac:dyDescent="0.2">
      <c r="Z5298" s="93"/>
      <c r="AA5298" s="93"/>
    </row>
    <row r="5299" spans="26:27" x14ac:dyDescent="0.2">
      <c r="Z5299" s="93"/>
      <c r="AA5299" s="93"/>
    </row>
    <row r="5300" spans="26:27" x14ac:dyDescent="0.2">
      <c r="Z5300" s="93"/>
      <c r="AA5300" s="93"/>
    </row>
    <row r="5301" spans="26:27" x14ac:dyDescent="0.2">
      <c r="Z5301" s="93"/>
      <c r="AA5301" s="93"/>
    </row>
    <row r="5302" spans="26:27" x14ac:dyDescent="0.2">
      <c r="Z5302" s="93"/>
      <c r="AA5302" s="93"/>
    </row>
    <row r="5303" spans="26:27" x14ac:dyDescent="0.2">
      <c r="Z5303" s="93"/>
      <c r="AA5303" s="93"/>
    </row>
    <row r="5304" spans="26:27" x14ac:dyDescent="0.2">
      <c r="Z5304" s="93"/>
      <c r="AA5304" s="93"/>
    </row>
    <row r="5305" spans="26:27" x14ac:dyDescent="0.2">
      <c r="Z5305" s="93"/>
      <c r="AA5305" s="93"/>
    </row>
    <row r="5306" spans="26:27" x14ac:dyDescent="0.2">
      <c r="Z5306" s="93"/>
      <c r="AA5306" s="93"/>
    </row>
    <row r="5307" spans="26:27" x14ac:dyDescent="0.2">
      <c r="Z5307" s="93"/>
      <c r="AA5307" s="93"/>
    </row>
    <row r="5308" spans="26:27" x14ac:dyDescent="0.2">
      <c r="Z5308" s="93"/>
      <c r="AA5308" s="93"/>
    </row>
    <row r="5309" spans="26:27" x14ac:dyDescent="0.2">
      <c r="Z5309" s="93"/>
      <c r="AA5309" s="93"/>
    </row>
    <row r="5310" spans="26:27" x14ac:dyDescent="0.2">
      <c r="Z5310" s="93"/>
      <c r="AA5310" s="93"/>
    </row>
    <row r="5311" spans="26:27" x14ac:dyDescent="0.2">
      <c r="Z5311" s="93"/>
      <c r="AA5311" s="93"/>
    </row>
    <row r="5312" spans="26:27" x14ac:dyDescent="0.2">
      <c r="Z5312" s="93"/>
      <c r="AA5312" s="93"/>
    </row>
    <row r="5313" spans="26:27" x14ac:dyDescent="0.2">
      <c r="Z5313" s="93"/>
      <c r="AA5313" s="93"/>
    </row>
    <row r="5314" spans="26:27" x14ac:dyDescent="0.2">
      <c r="Z5314" s="93"/>
      <c r="AA5314" s="93"/>
    </row>
    <row r="5315" spans="26:27" x14ac:dyDescent="0.2">
      <c r="Z5315" s="93"/>
      <c r="AA5315" s="93"/>
    </row>
    <row r="5316" spans="26:27" x14ac:dyDescent="0.2">
      <c r="Z5316" s="93"/>
      <c r="AA5316" s="93"/>
    </row>
    <row r="5317" spans="26:27" x14ac:dyDescent="0.2">
      <c r="Z5317" s="93"/>
      <c r="AA5317" s="93"/>
    </row>
    <row r="5318" spans="26:27" x14ac:dyDescent="0.2">
      <c r="Z5318" s="93"/>
      <c r="AA5318" s="93"/>
    </row>
    <row r="5319" spans="26:27" x14ac:dyDescent="0.2">
      <c r="Z5319" s="93"/>
      <c r="AA5319" s="93"/>
    </row>
    <row r="5320" spans="26:27" x14ac:dyDescent="0.2">
      <c r="Z5320" s="93"/>
      <c r="AA5320" s="93"/>
    </row>
    <row r="5321" spans="26:27" x14ac:dyDescent="0.2">
      <c r="Z5321" s="93"/>
      <c r="AA5321" s="93"/>
    </row>
    <row r="5322" spans="26:27" x14ac:dyDescent="0.2">
      <c r="Z5322" s="93"/>
      <c r="AA5322" s="93"/>
    </row>
    <row r="5323" spans="26:27" x14ac:dyDescent="0.2">
      <c r="Z5323" s="93"/>
      <c r="AA5323" s="93"/>
    </row>
    <row r="5324" spans="26:27" x14ac:dyDescent="0.2">
      <c r="Z5324" s="93"/>
      <c r="AA5324" s="93"/>
    </row>
    <row r="5325" spans="26:27" x14ac:dyDescent="0.2">
      <c r="Z5325" s="93"/>
      <c r="AA5325" s="93"/>
    </row>
    <row r="5326" spans="26:27" x14ac:dyDescent="0.2">
      <c r="Z5326" s="93"/>
      <c r="AA5326" s="93"/>
    </row>
    <row r="5327" spans="26:27" x14ac:dyDescent="0.2">
      <c r="Z5327" s="93"/>
      <c r="AA5327" s="93"/>
    </row>
    <row r="5328" spans="26:27" x14ac:dyDescent="0.2">
      <c r="Z5328" s="93"/>
      <c r="AA5328" s="93"/>
    </row>
    <row r="5329" spans="26:27" x14ac:dyDescent="0.2">
      <c r="Z5329" s="93"/>
      <c r="AA5329" s="93"/>
    </row>
    <row r="5330" spans="26:27" x14ac:dyDescent="0.2">
      <c r="Z5330" s="93"/>
      <c r="AA5330" s="93"/>
    </row>
    <row r="5331" spans="26:27" x14ac:dyDescent="0.2">
      <c r="Z5331" s="93"/>
      <c r="AA5331" s="93"/>
    </row>
    <row r="5332" spans="26:27" x14ac:dyDescent="0.2">
      <c r="Z5332" s="93"/>
      <c r="AA5332" s="93"/>
    </row>
    <row r="5333" spans="26:27" x14ac:dyDescent="0.2">
      <c r="Z5333" s="93"/>
      <c r="AA5333" s="93"/>
    </row>
    <row r="5334" spans="26:27" x14ac:dyDescent="0.2">
      <c r="Z5334" s="93"/>
      <c r="AA5334" s="93"/>
    </row>
    <row r="5335" spans="26:27" x14ac:dyDescent="0.2">
      <c r="Z5335" s="93"/>
      <c r="AA5335" s="93"/>
    </row>
    <row r="5336" spans="26:27" x14ac:dyDescent="0.2">
      <c r="Z5336" s="93"/>
      <c r="AA5336" s="93"/>
    </row>
    <row r="5337" spans="26:27" x14ac:dyDescent="0.2">
      <c r="Z5337" s="93"/>
      <c r="AA5337" s="93"/>
    </row>
    <row r="5338" spans="26:27" x14ac:dyDescent="0.2">
      <c r="Z5338" s="93"/>
      <c r="AA5338" s="93"/>
    </row>
    <row r="5339" spans="26:27" x14ac:dyDescent="0.2">
      <c r="Z5339" s="93"/>
      <c r="AA5339" s="93"/>
    </row>
    <row r="5340" spans="26:27" x14ac:dyDescent="0.2">
      <c r="Z5340" s="93"/>
      <c r="AA5340" s="93"/>
    </row>
    <row r="5341" spans="26:27" x14ac:dyDescent="0.2">
      <c r="Z5341" s="93"/>
      <c r="AA5341" s="93"/>
    </row>
    <row r="5342" spans="26:27" x14ac:dyDescent="0.2">
      <c r="Z5342" s="93"/>
      <c r="AA5342" s="93"/>
    </row>
    <row r="5343" spans="26:27" x14ac:dyDescent="0.2">
      <c r="Z5343" s="93"/>
      <c r="AA5343" s="93"/>
    </row>
    <row r="5344" spans="26:27" x14ac:dyDescent="0.2">
      <c r="Z5344" s="93"/>
      <c r="AA5344" s="93"/>
    </row>
    <row r="5345" spans="26:27" x14ac:dyDescent="0.2">
      <c r="Z5345" s="93"/>
      <c r="AA5345" s="93"/>
    </row>
    <row r="5346" spans="26:27" x14ac:dyDescent="0.2">
      <c r="Z5346" s="93"/>
      <c r="AA5346" s="93"/>
    </row>
    <row r="5347" spans="26:27" x14ac:dyDescent="0.2">
      <c r="Z5347" s="93"/>
      <c r="AA5347" s="93"/>
    </row>
    <row r="5348" spans="26:27" x14ac:dyDescent="0.2">
      <c r="Z5348" s="93"/>
      <c r="AA5348" s="93"/>
    </row>
    <row r="5349" spans="26:27" x14ac:dyDescent="0.2">
      <c r="Z5349" s="93"/>
      <c r="AA5349" s="93"/>
    </row>
    <row r="5350" spans="26:27" x14ac:dyDescent="0.2">
      <c r="Z5350" s="93"/>
      <c r="AA5350" s="93"/>
    </row>
    <row r="5351" spans="26:27" x14ac:dyDescent="0.2">
      <c r="Z5351" s="93"/>
      <c r="AA5351" s="93"/>
    </row>
    <row r="5352" spans="26:27" x14ac:dyDescent="0.2">
      <c r="Z5352" s="93"/>
      <c r="AA5352" s="93"/>
    </row>
    <row r="5353" spans="26:27" x14ac:dyDescent="0.2">
      <c r="Z5353" s="93"/>
      <c r="AA5353" s="93"/>
    </row>
    <row r="5354" spans="26:27" x14ac:dyDescent="0.2">
      <c r="Z5354" s="93"/>
      <c r="AA5354" s="93"/>
    </row>
    <row r="5355" spans="26:27" x14ac:dyDescent="0.2">
      <c r="Z5355" s="93"/>
      <c r="AA5355" s="93"/>
    </row>
    <row r="5356" spans="26:27" x14ac:dyDescent="0.2">
      <c r="Z5356" s="93"/>
      <c r="AA5356" s="93"/>
    </row>
    <row r="5357" spans="26:27" x14ac:dyDescent="0.2">
      <c r="Z5357" s="93"/>
      <c r="AA5357" s="93"/>
    </row>
    <row r="5358" spans="26:27" x14ac:dyDescent="0.2">
      <c r="Z5358" s="93"/>
      <c r="AA5358" s="93"/>
    </row>
    <row r="5359" spans="26:27" x14ac:dyDescent="0.2">
      <c r="Z5359" s="93"/>
      <c r="AA5359" s="93"/>
    </row>
    <row r="5360" spans="26:27" x14ac:dyDescent="0.2">
      <c r="Z5360" s="93"/>
      <c r="AA5360" s="93"/>
    </row>
    <row r="5361" spans="26:27" x14ac:dyDescent="0.2">
      <c r="Z5361" s="93"/>
      <c r="AA5361" s="93"/>
    </row>
    <row r="5362" spans="26:27" x14ac:dyDescent="0.2">
      <c r="Z5362" s="93"/>
      <c r="AA5362" s="93"/>
    </row>
    <row r="5363" spans="26:27" x14ac:dyDescent="0.2">
      <c r="Z5363" s="93"/>
      <c r="AA5363" s="93"/>
    </row>
    <row r="5364" spans="26:27" x14ac:dyDescent="0.2">
      <c r="Z5364" s="93"/>
      <c r="AA5364" s="93"/>
    </row>
    <row r="5365" spans="26:27" x14ac:dyDescent="0.2">
      <c r="Z5365" s="93"/>
      <c r="AA5365" s="93"/>
    </row>
    <row r="5366" spans="26:27" x14ac:dyDescent="0.2">
      <c r="Z5366" s="93"/>
      <c r="AA5366" s="93"/>
    </row>
    <row r="5367" spans="26:27" x14ac:dyDescent="0.2">
      <c r="Z5367" s="93"/>
      <c r="AA5367" s="93"/>
    </row>
    <row r="5368" spans="26:27" x14ac:dyDescent="0.2">
      <c r="Z5368" s="93"/>
      <c r="AA5368" s="93"/>
    </row>
    <row r="5369" spans="26:27" x14ac:dyDescent="0.2">
      <c r="Z5369" s="93"/>
      <c r="AA5369" s="93"/>
    </row>
    <row r="5370" spans="26:27" x14ac:dyDescent="0.2">
      <c r="Z5370" s="93"/>
      <c r="AA5370" s="93"/>
    </row>
    <row r="5371" spans="26:27" x14ac:dyDescent="0.2">
      <c r="Z5371" s="93"/>
      <c r="AA5371" s="93"/>
    </row>
    <row r="5372" spans="26:27" x14ac:dyDescent="0.2">
      <c r="Z5372" s="93"/>
      <c r="AA5372" s="93"/>
    </row>
    <row r="5373" spans="26:27" x14ac:dyDescent="0.2">
      <c r="Z5373" s="93"/>
      <c r="AA5373" s="93"/>
    </row>
    <row r="5374" spans="26:27" x14ac:dyDescent="0.2">
      <c r="Z5374" s="93"/>
      <c r="AA5374" s="93"/>
    </row>
    <row r="5375" spans="26:27" x14ac:dyDescent="0.2">
      <c r="Z5375" s="93"/>
      <c r="AA5375" s="93"/>
    </row>
    <row r="5376" spans="26:27" x14ac:dyDescent="0.2">
      <c r="Z5376" s="93"/>
      <c r="AA5376" s="93"/>
    </row>
    <row r="5377" spans="26:27" x14ac:dyDescent="0.2">
      <c r="Z5377" s="93"/>
      <c r="AA5377" s="93"/>
    </row>
    <row r="5378" spans="26:27" x14ac:dyDescent="0.2">
      <c r="Z5378" s="93"/>
      <c r="AA5378" s="93"/>
    </row>
    <row r="5379" spans="26:27" x14ac:dyDescent="0.2">
      <c r="Z5379" s="93"/>
      <c r="AA5379" s="93"/>
    </row>
    <row r="5380" spans="26:27" x14ac:dyDescent="0.2">
      <c r="Z5380" s="93"/>
      <c r="AA5380" s="93"/>
    </row>
    <row r="5381" spans="26:27" x14ac:dyDescent="0.2">
      <c r="Z5381" s="93"/>
      <c r="AA5381" s="93"/>
    </row>
    <row r="5382" spans="26:27" x14ac:dyDescent="0.2">
      <c r="Z5382" s="93"/>
      <c r="AA5382" s="93"/>
    </row>
    <row r="5383" spans="26:27" x14ac:dyDescent="0.2">
      <c r="Z5383" s="93"/>
      <c r="AA5383" s="93"/>
    </row>
    <row r="5384" spans="26:27" x14ac:dyDescent="0.2">
      <c r="Z5384" s="93"/>
      <c r="AA5384" s="93"/>
    </row>
    <row r="5385" spans="26:27" x14ac:dyDescent="0.2">
      <c r="Z5385" s="93"/>
      <c r="AA5385" s="93"/>
    </row>
    <row r="5386" spans="26:27" x14ac:dyDescent="0.2">
      <c r="Z5386" s="93"/>
      <c r="AA5386" s="93"/>
    </row>
    <row r="5387" spans="26:27" x14ac:dyDescent="0.2">
      <c r="Z5387" s="93"/>
      <c r="AA5387" s="93"/>
    </row>
    <row r="5388" spans="26:27" x14ac:dyDescent="0.2">
      <c r="Z5388" s="93"/>
      <c r="AA5388" s="93"/>
    </row>
    <row r="5389" spans="26:27" x14ac:dyDescent="0.2">
      <c r="Z5389" s="93"/>
      <c r="AA5389" s="93"/>
    </row>
    <row r="5390" spans="26:27" x14ac:dyDescent="0.2">
      <c r="Z5390" s="93"/>
      <c r="AA5390" s="93"/>
    </row>
    <row r="5391" spans="26:27" x14ac:dyDescent="0.2">
      <c r="Z5391" s="93"/>
      <c r="AA5391" s="93"/>
    </row>
    <row r="5392" spans="26:27" x14ac:dyDescent="0.2">
      <c r="Z5392" s="93"/>
      <c r="AA5392" s="93"/>
    </row>
    <row r="5393" spans="26:27" x14ac:dyDescent="0.2">
      <c r="Z5393" s="93"/>
      <c r="AA5393" s="93"/>
    </row>
    <row r="5394" spans="26:27" x14ac:dyDescent="0.2">
      <c r="Z5394" s="93"/>
      <c r="AA5394" s="93"/>
    </row>
    <row r="5395" spans="26:27" x14ac:dyDescent="0.2">
      <c r="Z5395" s="93"/>
      <c r="AA5395" s="93"/>
    </row>
    <row r="5396" spans="26:27" x14ac:dyDescent="0.2">
      <c r="Z5396" s="93"/>
      <c r="AA5396" s="93"/>
    </row>
    <row r="5397" spans="26:27" x14ac:dyDescent="0.2">
      <c r="Z5397" s="93"/>
      <c r="AA5397" s="93"/>
    </row>
    <row r="5398" spans="26:27" x14ac:dyDescent="0.2">
      <c r="Z5398" s="93"/>
      <c r="AA5398" s="93"/>
    </row>
    <row r="5399" spans="26:27" x14ac:dyDescent="0.2">
      <c r="Z5399" s="93"/>
      <c r="AA5399" s="93"/>
    </row>
    <row r="5400" spans="26:27" x14ac:dyDescent="0.2">
      <c r="Z5400" s="93"/>
      <c r="AA5400" s="93"/>
    </row>
    <row r="5401" spans="26:27" x14ac:dyDescent="0.2">
      <c r="Z5401" s="93"/>
      <c r="AA5401" s="93"/>
    </row>
    <row r="5402" spans="26:27" x14ac:dyDescent="0.2">
      <c r="Z5402" s="93"/>
      <c r="AA5402" s="93"/>
    </row>
    <row r="5403" spans="26:27" x14ac:dyDescent="0.2">
      <c r="Z5403" s="93"/>
      <c r="AA5403" s="93"/>
    </row>
    <row r="5404" spans="26:27" x14ac:dyDescent="0.2">
      <c r="Z5404" s="93"/>
      <c r="AA5404" s="93"/>
    </row>
    <row r="5405" spans="26:27" x14ac:dyDescent="0.2">
      <c r="Z5405" s="93"/>
      <c r="AA5405" s="93"/>
    </row>
    <row r="5406" spans="26:27" x14ac:dyDescent="0.2">
      <c r="Z5406" s="93"/>
      <c r="AA5406" s="93"/>
    </row>
    <row r="5407" spans="26:27" x14ac:dyDescent="0.2">
      <c r="Z5407" s="93"/>
      <c r="AA5407" s="93"/>
    </row>
    <row r="5408" spans="26:27" x14ac:dyDescent="0.2">
      <c r="Z5408" s="93"/>
      <c r="AA5408" s="93"/>
    </row>
    <row r="5409" spans="26:27" x14ac:dyDescent="0.2">
      <c r="Z5409" s="93"/>
      <c r="AA5409" s="93"/>
    </row>
    <row r="5410" spans="26:27" x14ac:dyDescent="0.2">
      <c r="Z5410" s="93"/>
      <c r="AA5410" s="93"/>
    </row>
    <row r="5411" spans="26:27" x14ac:dyDescent="0.2">
      <c r="Z5411" s="93"/>
      <c r="AA5411" s="93"/>
    </row>
    <row r="5412" spans="26:27" x14ac:dyDescent="0.2">
      <c r="Z5412" s="93"/>
      <c r="AA5412" s="93"/>
    </row>
    <row r="5413" spans="26:27" x14ac:dyDescent="0.2">
      <c r="Z5413" s="93"/>
      <c r="AA5413" s="93"/>
    </row>
    <row r="5414" spans="26:27" x14ac:dyDescent="0.2">
      <c r="Z5414" s="93"/>
      <c r="AA5414" s="93"/>
    </row>
    <row r="5415" spans="26:27" x14ac:dyDescent="0.2">
      <c r="Z5415" s="93"/>
      <c r="AA5415" s="93"/>
    </row>
    <row r="5416" spans="26:27" x14ac:dyDescent="0.2">
      <c r="Z5416" s="93"/>
      <c r="AA5416" s="93"/>
    </row>
    <row r="5417" spans="26:27" x14ac:dyDescent="0.2">
      <c r="Z5417" s="93"/>
      <c r="AA5417" s="93"/>
    </row>
    <row r="5418" spans="26:27" x14ac:dyDescent="0.2">
      <c r="Z5418" s="93"/>
      <c r="AA5418" s="93"/>
    </row>
    <row r="5419" spans="26:27" x14ac:dyDescent="0.2">
      <c r="Z5419" s="93"/>
      <c r="AA5419" s="93"/>
    </row>
    <row r="5420" spans="26:27" x14ac:dyDescent="0.2">
      <c r="Z5420" s="93"/>
      <c r="AA5420" s="93"/>
    </row>
    <row r="5421" spans="26:27" x14ac:dyDescent="0.2">
      <c r="Z5421" s="93"/>
      <c r="AA5421" s="93"/>
    </row>
    <row r="5422" spans="26:27" x14ac:dyDescent="0.2">
      <c r="Z5422" s="93"/>
      <c r="AA5422" s="93"/>
    </row>
    <row r="5423" spans="26:27" x14ac:dyDescent="0.2">
      <c r="Z5423" s="93"/>
      <c r="AA5423" s="93"/>
    </row>
    <row r="5424" spans="26:27" x14ac:dyDescent="0.2">
      <c r="Z5424" s="93"/>
      <c r="AA5424" s="93"/>
    </row>
    <row r="5425" spans="26:27" x14ac:dyDescent="0.2">
      <c r="Z5425" s="93"/>
      <c r="AA5425" s="93"/>
    </row>
    <row r="5426" spans="26:27" x14ac:dyDescent="0.2">
      <c r="Z5426" s="93"/>
      <c r="AA5426" s="93"/>
    </row>
    <row r="5427" spans="26:27" x14ac:dyDescent="0.2">
      <c r="Z5427" s="93"/>
      <c r="AA5427" s="93"/>
    </row>
    <row r="5428" spans="26:27" x14ac:dyDescent="0.2">
      <c r="Z5428" s="93"/>
      <c r="AA5428" s="93"/>
    </row>
    <row r="5429" spans="26:27" x14ac:dyDescent="0.2">
      <c r="Z5429" s="93"/>
      <c r="AA5429" s="93"/>
    </row>
    <row r="5430" spans="26:27" x14ac:dyDescent="0.2">
      <c r="Z5430" s="93"/>
      <c r="AA5430" s="93"/>
    </row>
    <row r="5431" spans="26:27" x14ac:dyDescent="0.2">
      <c r="Z5431" s="93"/>
      <c r="AA5431" s="93"/>
    </row>
    <row r="5432" spans="26:27" x14ac:dyDescent="0.2">
      <c r="Z5432" s="93"/>
      <c r="AA5432" s="93"/>
    </row>
    <row r="5433" spans="26:27" x14ac:dyDescent="0.2">
      <c r="Z5433" s="93"/>
      <c r="AA5433" s="93"/>
    </row>
    <row r="5434" spans="26:27" x14ac:dyDescent="0.2">
      <c r="Z5434" s="93"/>
      <c r="AA5434" s="93"/>
    </row>
    <row r="5435" spans="26:27" x14ac:dyDescent="0.2">
      <c r="Z5435" s="93"/>
      <c r="AA5435" s="93"/>
    </row>
    <row r="5436" spans="26:27" x14ac:dyDescent="0.2">
      <c r="Z5436" s="93"/>
      <c r="AA5436" s="93"/>
    </row>
    <row r="5437" spans="26:27" x14ac:dyDescent="0.2">
      <c r="Z5437" s="93"/>
      <c r="AA5437" s="93"/>
    </row>
    <row r="5438" spans="26:27" x14ac:dyDescent="0.2">
      <c r="Z5438" s="93"/>
      <c r="AA5438" s="93"/>
    </row>
    <row r="5439" spans="26:27" x14ac:dyDescent="0.2">
      <c r="Z5439" s="93"/>
      <c r="AA5439" s="93"/>
    </row>
    <row r="5440" spans="26:27" x14ac:dyDescent="0.2">
      <c r="Z5440" s="93"/>
      <c r="AA5440" s="93"/>
    </row>
    <row r="5441" spans="26:27" x14ac:dyDescent="0.2">
      <c r="Z5441" s="93"/>
      <c r="AA5441" s="93"/>
    </row>
    <row r="5442" spans="26:27" x14ac:dyDescent="0.2">
      <c r="Z5442" s="93"/>
      <c r="AA5442" s="93"/>
    </row>
    <row r="5443" spans="26:27" x14ac:dyDescent="0.2">
      <c r="Z5443" s="93"/>
      <c r="AA5443" s="93"/>
    </row>
    <row r="5444" spans="26:27" x14ac:dyDescent="0.2">
      <c r="Z5444" s="93"/>
      <c r="AA5444" s="93"/>
    </row>
    <row r="5445" spans="26:27" x14ac:dyDescent="0.2">
      <c r="Z5445" s="93"/>
      <c r="AA5445" s="93"/>
    </row>
    <row r="5446" spans="26:27" x14ac:dyDescent="0.2">
      <c r="Z5446" s="93"/>
      <c r="AA5446" s="93"/>
    </row>
    <row r="5447" spans="26:27" x14ac:dyDescent="0.2">
      <c r="Z5447" s="93"/>
      <c r="AA5447" s="93"/>
    </row>
    <row r="5448" spans="26:27" x14ac:dyDescent="0.2">
      <c r="Z5448" s="93"/>
      <c r="AA5448" s="93"/>
    </row>
    <row r="5449" spans="26:27" x14ac:dyDescent="0.2">
      <c r="Z5449" s="93"/>
      <c r="AA5449" s="93"/>
    </row>
    <row r="5450" spans="26:27" x14ac:dyDescent="0.2">
      <c r="Z5450" s="93"/>
      <c r="AA5450" s="93"/>
    </row>
    <row r="5451" spans="26:27" x14ac:dyDescent="0.2">
      <c r="Z5451" s="93"/>
      <c r="AA5451" s="93"/>
    </row>
    <row r="5452" spans="26:27" x14ac:dyDescent="0.2">
      <c r="Z5452" s="93"/>
      <c r="AA5452" s="93"/>
    </row>
    <row r="5453" spans="26:27" x14ac:dyDescent="0.2">
      <c r="Z5453" s="93"/>
      <c r="AA5453" s="93"/>
    </row>
    <row r="5454" spans="26:27" x14ac:dyDescent="0.2">
      <c r="Z5454" s="93"/>
      <c r="AA5454" s="93"/>
    </row>
    <row r="5455" spans="26:27" x14ac:dyDescent="0.2">
      <c r="Z5455" s="93"/>
      <c r="AA5455" s="93"/>
    </row>
    <row r="5456" spans="26:27" x14ac:dyDescent="0.2">
      <c r="Z5456" s="93"/>
      <c r="AA5456" s="93"/>
    </row>
    <row r="5457" spans="26:27" x14ac:dyDescent="0.2">
      <c r="Z5457" s="93"/>
      <c r="AA5457" s="93"/>
    </row>
    <row r="5458" spans="26:27" x14ac:dyDescent="0.2">
      <c r="Z5458" s="93"/>
      <c r="AA5458" s="93"/>
    </row>
    <row r="5459" spans="26:27" x14ac:dyDescent="0.2">
      <c r="Z5459" s="93"/>
      <c r="AA5459" s="93"/>
    </row>
    <row r="5460" spans="26:27" x14ac:dyDescent="0.2">
      <c r="Z5460" s="93"/>
      <c r="AA5460" s="93"/>
    </row>
    <row r="5461" spans="26:27" x14ac:dyDescent="0.2">
      <c r="Z5461" s="93"/>
      <c r="AA5461" s="93"/>
    </row>
    <row r="5462" spans="26:27" x14ac:dyDescent="0.2">
      <c r="Z5462" s="93"/>
      <c r="AA5462" s="93"/>
    </row>
    <row r="5463" spans="26:27" x14ac:dyDescent="0.2">
      <c r="Z5463" s="93"/>
      <c r="AA5463" s="93"/>
    </row>
    <row r="5464" spans="26:27" x14ac:dyDescent="0.2">
      <c r="Z5464" s="93"/>
      <c r="AA5464" s="93"/>
    </row>
    <row r="5465" spans="26:27" x14ac:dyDescent="0.2">
      <c r="Z5465" s="93"/>
      <c r="AA5465" s="93"/>
    </row>
    <row r="5466" spans="26:27" x14ac:dyDescent="0.2">
      <c r="Z5466" s="93"/>
      <c r="AA5466" s="93"/>
    </row>
    <row r="5467" spans="26:27" x14ac:dyDescent="0.2">
      <c r="Z5467" s="93"/>
      <c r="AA5467" s="93"/>
    </row>
    <row r="5468" spans="26:27" x14ac:dyDescent="0.2">
      <c r="Z5468" s="93"/>
      <c r="AA5468" s="93"/>
    </row>
    <row r="5469" spans="26:27" x14ac:dyDescent="0.2">
      <c r="Z5469" s="93"/>
      <c r="AA5469" s="93"/>
    </row>
    <row r="5470" spans="26:27" x14ac:dyDescent="0.2">
      <c r="Z5470" s="93"/>
      <c r="AA5470" s="93"/>
    </row>
    <row r="5471" spans="26:27" x14ac:dyDescent="0.2">
      <c r="Z5471" s="93"/>
      <c r="AA5471" s="93"/>
    </row>
    <row r="5472" spans="26:27" x14ac:dyDescent="0.2">
      <c r="Z5472" s="93"/>
      <c r="AA5472" s="93"/>
    </row>
    <row r="5473" spans="26:27" x14ac:dyDescent="0.2">
      <c r="Z5473" s="93"/>
      <c r="AA5473" s="93"/>
    </row>
    <row r="5474" spans="26:27" x14ac:dyDescent="0.2">
      <c r="Z5474" s="93"/>
      <c r="AA5474" s="93"/>
    </row>
    <row r="5475" spans="26:27" x14ac:dyDescent="0.2">
      <c r="Z5475" s="93"/>
      <c r="AA5475" s="93"/>
    </row>
    <row r="5476" spans="26:27" x14ac:dyDescent="0.2">
      <c r="Z5476" s="93"/>
      <c r="AA5476" s="93"/>
    </row>
    <row r="5477" spans="26:27" x14ac:dyDescent="0.2">
      <c r="Z5477" s="93"/>
      <c r="AA5477" s="93"/>
    </row>
    <row r="5478" spans="26:27" x14ac:dyDescent="0.2">
      <c r="Z5478" s="93"/>
      <c r="AA5478" s="93"/>
    </row>
    <row r="5479" spans="26:27" x14ac:dyDescent="0.2">
      <c r="Z5479" s="93"/>
      <c r="AA5479" s="93"/>
    </row>
    <row r="5480" spans="26:27" x14ac:dyDescent="0.2">
      <c r="Z5480" s="93"/>
      <c r="AA5480" s="93"/>
    </row>
    <row r="5481" spans="26:27" x14ac:dyDescent="0.2">
      <c r="Z5481" s="93"/>
      <c r="AA5481" s="93"/>
    </row>
    <row r="5482" spans="26:27" x14ac:dyDescent="0.2">
      <c r="Z5482" s="93"/>
      <c r="AA5482" s="93"/>
    </row>
    <row r="5483" spans="26:27" x14ac:dyDescent="0.2">
      <c r="Z5483" s="93"/>
      <c r="AA5483" s="93"/>
    </row>
    <row r="5484" spans="26:27" x14ac:dyDescent="0.2">
      <c r="Z5484" s="93"/>
      <c r="AA5484" s="93"/>
    </row>
    <row r="5485" spans="26:27" x14ac:dyDescent="0.2">
      <c r="Z5485" s="93"/>
      <c r="AA5485" s="93"/>
    </row>
    <row r="5486" spans="26:27" x14ac:dyDescent="0.2">
      <c r="Z5486" s="93"/>
      <c r="AA5486" s="93"/>
    </row>
    <row r="5487" spans="26:27" x14ac:dyDescent="0.2">
      <c r="Z5487" s="93"/>
      <c r="AA5487" s="93"/>
    </row>
    <row r="5488" spans="26:27" x14ac:dyDescent="0.2">
      <c r="Z5488" s="93"/>
      <c r="AA5488" s="93"/>
    </row>
    <row r="5489" spans="26:27" x14ac:dyDescent="0.2">
      <c r="Z5489" s="93"/>
      <c r="AA5489" s="93"/>
    </row>
    <row r="5490" spans="26:27" x14ac:dyDescent="0.2">
      <c r="Z5490" s="93"/>
      <c r="AA5490" s="93"/>
    </row>
    <row r="5491" spans="26:27" x14ac:dyDescent="0.2">
      <c r="Z5491" s="93"/>
      <c r="AA5491" s="93"/>
    </row>
    <row r="5492" spans="26:27" x14ac:dyDescent="0.2">
      <c r="Z5492" s="93"/>
      <c r="AA5492" s="93"/>
    </row>
    <row r="5493" spans="26:27" x14ac:dyDescent="0.2">
      <c r="Z5493" s="93"/>
      <c r="AA5493" s="93"/>
    </row>
    <row r="5494" spans="26:27" x14ac:dyDescent="0.2">
      <c r="Z5494" s="93"/>
      <c r="AA5494" s="93"/>
    </row>
    <row r="5495" spans="26:27" x14ac:dyDescent="0.2">
      <c r="Z5495" s="93"/>
      <c r="AA5495" s="93"/>
    </row>
    <row r="5496" spans="26:27" x14ac:dyDescent="0.2">
      <c r="Z5496" s="93"/>
      <c r="AA5496" s="93"/>
    </row>
    <row r="5497" spans="26:27" x14ac:dyDescent="0.2">
      <c r="Z5497" s="93"/>
      <c r="AA5497" s="93"/>
    </row>
    <row r="5498" spans="26:27" x14ac:dyDescent="0.2">
      <c r="Z5498" s="93"/>
      <c r="AA5498" s="93"/>
    </row>
    <row r="5499" spans="26:27" x14ac:dyDescent="0.2">
      <c r="Z5499" s="93"/>
      <c r="AA5499" s="93"/>
    </row>
    <row r="5500" spans="26:27" x14ac:dyDescent="0.2">
      <c r="Z5500" s="93"/>
      <c r="AA5500" s="93"/>
    </row>
    <row r="5501" spans="26:27" x14ac:dyDescent="0.2">
      <c r="Z5501" s="93"/>
      <c r="AA5501" s="93"/>
    </row>
    <row r="5502" spans="26:27" x14ac:dyDescent="0.2">
      <c r="Z5502" s="93"/>
      <c r="AA5502" s="93"/>
    </row>
    <row r="5503" spans="26:27" x14ac:dyDescent="0.2">
      <c r="Z5503" s="93"/>
      <c r="AA5503" s="93"/>
    </row>
    <row r="5504" spans="26:27" x14ac:dyDescent="0.2">
      <c r="Z5504" s="93"/>
      <c r="AA5504" s="93"/>
    </row>
    <row r="5505" spans="26:27" x14ac:dyDescent="0.2">
      <c r="Z5505" s="93"/>
      <c r="AA5505" s="93"/>
    </row>
    <row r="5506" spans="26:27" x14ac:dyDescent="0.2">
      <c r="Z5506" s="93"/>
      <c r="AA5506" s="93"/>
    </row>
    <row r="5507" spans="26:27" x14ac:dyDescent="0.2">
      <c r="Z5507" s="93"/>
      <c r="AA5507" s="93"/>
    </row>
    <row r="5508" spans="26:27" x14ac:dyDescent="0.2">
      <c r="Z5508" s="93"/>
      <c r="AA5508" s="93"/>
    </row>
    <row r="5509" spans="26:27" x14ac:dyDescent="0.2">
      <c r="Z5509" s="93"/>
      <c r="AA5509" s="93"/>
    </row>
    <row r="5510" spans="26:27" x14ac:dyDescent="0.2">
      <c r="Z5510" s="93"/>
      <c r="AA5510" s="93"/>
    </row>
    <row r="5511" spans="26:27" x14ac:dyDescent="0.2">
      <c r="Z5511" s="93"/>
      <c r="AA5511" s="93"/>
    </row>
    <row r="5512" spans="26:27" x14ac:dyDescent="0.2">
      <c r="Z5512" s="93"/>
      <c r="AA5512" s="93"/>
    </row>
    <row r="5513" spans="26:27" x14ac:dyDescent="0.2">
      <c r="Z5513" s="93"/>
      <c r="AA5513" s="93"/>
    </row>
    <row r="5514" spans="26:27" x14ac:dyDescent="0.2">
      <c r="Z5514" s="93"/>
      <c r="AA5514" s="93"/>
    </row>
    <row r="5515" spans="26:27" x14ac:dyDescent="0.2">
      <c r="Z5515" s="93"/>
      <c r="AA5515" s="93"/>
    </row>
    <row r="5516" spans="26:27" x14ac:dyDescent="0.2">
      <c r="Z5516" s="93"/>
      <c r="AA5516" s="93"/>
    </row>
    <row r="5517" spans="26:27" x14ac:dyDescent="0.2">
      <c r="Z5517" s="93"/>
      <c r="AA5517" s="93"/>
    </row>
    <row r="5518" spans="26:27" x14ac:dyDescent="0.2">
      <c r="Z5518" s="93"/>
      <c r="AA5518" s="93"/>
    </row>
    <row r="5519" spans="26:27" x14ac:dyDescent="0.2">
      <c r="Z5519" s="93"/>
      <c r="AA5519" s="93"/>
    </row>
    <row r="5520" spans="26:27" x14ac:dyDescent="0.2">
      <c r="Z5520" s="93"/>
      <c r="AA5520" s="93"/>
    </row>
    <row r="5521" spans="26:27" x14ac:dyDescent="0.2">
      <c r="Z5521" s="93"/>
      <c r="AA5521" s="93"/>
    </row>
    <row r="5522" spans="26:27" x14ac:dyDescent="0.2">
      <c r="Z5522" s="93"/>
      <c r="AA5522" s="93"/>
    </row>
    <row r="5523" spans="26:27" x14ac:dyDescent="0.2">
      <c r="Z5523" s="93"/>
      <c r="AA5523" s="93"/>
    </row>
    <row r="5524" spans="26:27" x14ac:dyDescent="0.2">
      <c r="Z5524" s="93"/>
      <c r="AA5524" s="93"/>
    </row>
    <row r="5525" spans="26:27" x14ac:dyDescent="0.2">
      <c r="Z5525" s="93"/>
      <c r="AA5525" s="93"/>
    </row>
    <row r="5526" spans="26:27" x14ac:dyDescent="0.2">
      <c r="Z5526" s="93"/>
      <c r="AA5526" s="93"/>
    </row>
    <row r="5527" spans="26:27" x14ac:dyDescent="0.2">
      <c r="Z5527" s="93"/>
      <c r="AA5527" s="93"/>
    </row>
    <row r="5528" spans="26:27" x14ac:dyDescent="0.2">
      <c r="Z5528" s="93"/>
      <c r="AA5528" s="93"/>
    </row>
    <row r="5529" spans="26:27" x14ac:dyDescent="0.2">
      <c r="Z5529" s="93"/>
      <c r="AA5529" s="93"/>
    </row>
    <row r="5530" spans="26:27" x14ac:dyDescent="0.2">
      <c r="Z5530" s="93"/>
      <c r="AA5530" s="93"/>
    </row>
    <row r="5531" spans="26:27" x14ac:dyDescent="0.2">
      <c r="Z5531" s="93"/>
      <c r="AA5531" s="93"/>
    </row>
    <row r="5532" spans="26:27" x14ac:dyDescent="0.2">
      <c r="Z5532" s="93"/>
      <c r="AA5532" s="93"/>
    </row>
    <row r="5533" spans="26:27" x14ac:dyDescent="0.2">
      <c r="Z5533" s="93"/>
      <c r="AA5533" s="93"/>
    </row>
    <row r="5534" spans="26:27" x14ac:dyDescent="0.2">
      <c r="Z5534" s="93"/>
      <c r="AA5534" s="93"/>
    </row>
    <row r="5535" spans="26:27" x14ac:dyDescent="0.2">
      <c r="Z5535" s="93"/>
      <c r="AA5535" s="93"/>
    </row>
    <row r="5536" spans="26:27" x14ac:dyDescent="0.2">
      <c r="Z5536" s="93"/>
      <c r="AA5536" s="93"/>
    </row>
    <row r="5537" spans="26:27" x14ac:dyDescent="0.2">
      <c r="Z5537" s="93"/>
      <c r="AA5537" s="93"/>
    </row>
    <row r="5538" spans="26:27" x14ac:dyDescent="0.2">
      <c r="Z5538" s="93"/>
      <c r="AA5538" s="93"/>
    </row>
    <row r="5539" spans="26:27" x14ac:dyDescent="0.2">
      <c r="Z5539" s="93"/>
      <c r="AA5539" s="93"/>
    </row>
    <row r="5540" spans="26:27" x14ac:dyDescent="0.2">
      <c r="Z5540" s="93"/>
      <c r="AA5540" s="93"/>
    </row>
    <row r="5541" spans="26:27" x14ac:dyDescent="0.2">
      <c r="Z5541" s="93"/>
      <c r="AA5541" s="93"/>
    </row>
    <row r="5542" spans="26:27" x14ac:dyDescent="0.2">
      <c r="Z5542" s="93"/>
      <c r="AA5542" s="93"/>
    </row>
    <row r="5543" spans="26:27" x14ac:dyDescent="0.2">
      <c r="Z5543" s="93"/>
      <c r="AA5543" s="93"/>
    </row>
    <row r="5544" spans="26:27" x14ac:dyDescent="0.2">
      <c r="Z5544" s="93"/>
      <c r="AA5544" s="93"/>
    </row>
    <row r="5545" spans="26:27" x14ac:dyDescent="0.2">
      <c r="Z5545" s="93"/>
      <c r="AA5545" s="93"/>
    </row>
    <row r="5546" spans="26:27" x14ac:dyDescent="0.2">
      <c r="Z5546" s="93"/>
      <c r="AA5546" s="93"/>
    </row>
    <row r="5547" spans="26:27" x14ac:dyDescent="0.2">
      <c r="Z5547" s="93"/>
      <c r="AA5547" s="93"/>
    </row>
    <row r="5548" spans="26:27" x14ac:dyDescent="0.2">
      <c r="Z5548" s="93"/>
      <c r="AA5548" s="93"/>
    </row>
    <row r="5549" spans="26:27" x14ac:dyDescent="0.2">
      <c r="Z5549" s="93"/>
      <c r="AA5549" s="93"/>
    </row>
    <row r="5550" spans="26:27" x14ac:dyDescent="0.2">
      <c r="Z5550" s="93"/>
      <c r="AA5550" s="93"/>
    </row>
    <row r="5551" spans="26:27" x14ac:dyDescent="0.2">
      <c r="Z5551" s="93"/>
      <c r="AA5551" s="93"/>
    </row>
    <row r="5552" spans="26:27" x14ac:dyDescent="0.2">
      <c r="Z5552" s="93"/>
      <c r="AA5552" s="93"/>
    </row>
    <row r="5553" spans="26:27" x14ac:dyDescent="0.2">
      <c r="Z5553" s="93"/>
      <c r="AA5553" s="93"/>
    </row>
    <row r="5554" spans="26:27" x14ac:dyDescent="0.2">
      <c r="Z5554" s="93"/>
      <c r="AA5554" s="93"/>
    </row>
    <row r="5555" spans="26:27" x14ac:dyDescent="0.2">
      <c r="Z5555" s="93"/>
      <c r="AA5555" s="93"/>
    </row>
    <row r="5556" spans="26:27" x14ac:dyDescent="0.2">
      <c r="Z5556" s="93"/>
      <c r="AA5556" s="93"/>
    </row>
    <row r="5557" spans="26:27" x14ac:dyDescent="0.2">
      <c r="Z5557" s="93"/>
      <c r="AA5557" s="93"/>
    </row>
    <row r="5558" spans="26:27" x14ac:dyDescent="0.2">
      <c r="Z5558" s="93"/>
      <c r="AA5558" s="93"/>
    </row>
    <row r="5559" spans="26:27" x14ac:dyDescent="0.2">
      <c r="Z5559" s="93"/>
      <c r="AA5559" s="93"/>
    </row>
    <row r="5560" spans="26:27" x14ac:dyDescent="0.2">
      <c r="Z5560" s="93"/>
      <c r="AA5560" s="93"/>
    </row>
    <row r="5561" spans="26:27" x14ac:dyDescent="0.2">
      <c r="Z5561" s="93"/>
      <c r="AA5561" s="93"/>
    </row>
    <row r="5562" spans="26:27" x14ac:dyDescent="0.2">
      <c r="Z5562" s="93"/>
      <c r="AA5562" s="93"/>
    </row>
    <row r="5563" spans="26:27" x14ac:dyDescent="0.2">
      <c r="Z5563" s="93"/>
      <c r="AA5563" s="93"/>
    </row>
    <row r="5564" spans="26:27" x14ac:dyDescent="0.2">
      <c r="Z5564" s="93"/>
      <c r="AA5564" s="93"/>
    </row>
    <row r="5565" spans="26:27" x14ac:dyDescent="0.2">
      <c r="Z5565" s="93"/>
      <c r="AA5565" s="93"/>
    </row>
    <row r="5566" spans="26:27" x14ac:dyDescent="0.2">
      <c r="Z5566" s="93"/>
      <c r="AA5566" s="93"/>
    </row>
    <row r="5567" spans="26:27" x14ac:dyDescent="0.2">
      <c r="Z5567" s="93"/>
      <c r="AA5567" s="93"/>
    </row>
    <row r="5568" spans="26:27" x14ac:dyDescent="0.2">
      <c r="Z5568" s="93"/>
      <c r="AA5568" s="93"/>
    </row>
    <row r="5569" spans="26:27" x14ac:dyDescent="0.2">
      <c r="Z5569" s="93"/>
      <c r="AA5569" s="93"/>
    </row>
    <row r="5570" spans="26:27" x14ac:dyDescent="0.2">
      <c r="Z5570" s="93"/>
      <c r="AA5570" s="93"/>
    </row>
    <row r="5571" spans="26:27" x14ac:dyDescent="0.2">
      <c r="Z5571" s="93"/>
      <c r="AA5571" s="93"/>
    </row>
    <row r="5572" spans="26:27" x14ac:dyDescent="0.2">
      <c r="Z5572" s="93"/>
      <c r="AA5572" s="93"/>
    </row>
    <row r="5573" spans="26:27" x14ac:dyDescent="0.2">
      <c r="Z5573" s="93"/>
      <c r="AA5573" s="93"/>
    </row>
    <row r="5574" spans="26:27" x14ac:dyDescent="0.2">
      <c r="Z5574" s="93"/>
      <c r="AA5574" s="93"/>
    </row>
    <row r="5575" spans="26:27" x14ac:dyDescent="0.2">
      <c r="Z5575" s="93"/>
      <c r="AA5575" s="93"/>
    </row>
    <row r="5576" spans="26:27" x14ac:dyDescent="0.2">
      <c r="Z5576" s="93"/>
      <c r="AA5576" s="93"/>
    </row>
    <row r="5577" spans="26:27" x14ac:dyDescent="0.2">
      <c r="Z5577" s="93"/>
      <c r="AA5577" s="93"/>
    </row>
    <row r="5578" spans="26:27" x14ac:dyDescent="0.2">
      <c r="Z5578" s="93"/>
      <c r="AA5578" s="93"/>
    </row>
    <row r="5579" spans="26:27" x14ac:dyDescent="0.2">
      <c r="Z5579" s="93"/>
      <c r="AA5579" s="93"/>
    </row>
    <row r="5580" spans="26:27" x14ac:dyDescent="0.2">
      <c r="Z5580" s="93"/>
      <c r="AA5580" s="93"/>
    </row>
    <row r="5581" spans="26:27" x14ac:dyDescent="0.2">
      <c r="Z5581" s="93"/>
      <c r="AA5581" s="93"/>
    </row>
    <row r="5582" spans="26:27" x14ac:dyDescent="0.2">
      <c r="Z5582" s="93"/>
      <c r="AA5582" s="93"/>
    </row>
    <row r="5583" spans="26:27" x14ac:dyDescent="0.2">
      <c r="Z5583" s="93"/>
      <c r="AA5583" s="93"/>
    </row>
    <row r="5584" spans="26:27" x14ac:dyDescent="0.2">
      <c r="Z5584" s="93"/>
      <c r="AA5584" s="93"/>
    </row>
    <row r="5585" spans="26:27" x14ac:dyDescent="0.2">
      <c r="Z5585" s="93"/>
      <c r="AA5585" s="93"/>
    </row>
    <row r="5586" spans="26:27" x14ac:dyDescent="0.2">
      <c r="Z5586" s="93"/>
      <c r="AA5586" s="93"/>
    </row>
    <row r="5587" spans="26:27" x14ac:dyDescent="0.2">
      <c r="Z5587" s="93"/>
      <c r="AA5587" s="93"/>
    </row>
    <row r="5588" spans="26:27" x14ac:dyDescent="0.2">
      <c r="Z5588" s="93"/>
      <c r="AA5588" s="93"/>
    </row>
    <row r="5589" spans="26:27" x14ac:dyDescent="0.2">
      <c r="Z5589" s="93"/>
      <c r="AA5589" s="93"/>
    </row>
    <row r="5590" spans="26:27" x14ac:dyDescent="0.2">
      <c r="Z5590" s="93"/>
      <c r="AA5590" s="93"/>
    </row>
    <row r="5591" spans="26:27" x14ac:dyDescent="0.2">
      <c r="Z5591" s="93"/>
      <c r="AA5591" s="93"/>
    </row>
    <row r="5592" spans="26:27" x14ac:dyDescent="0.2">
      <c r="Z5592" s="93"/>
      <c r="AA5592" s="93"/>
    </row>
    <row r="5593" spans="26:27" x14ac:dyDescent="0.2">
      <c r="Z5593" s="93"/>
      <c r="AA5593" s="93"/>
    </row>
    <row r="5594" spans="26:27" x14ac:dyDescent="0.2">
      <c r="Z5594" s="93"/>
      <c r="AA5594" s="93"/>
    </row>
    <row r="5595" spans="26:27" x14ac:dyDescent="0.2">
      <c r="Z5595" s="93"/>
      <c r="AA5595" s="93"/>
    </row>
    <row r="5596" spans="26:27" x14ac:dyDescent="0.2">
      <c r="Z5596" s="93"/>
      <c r="AA5596" s="93"/>
    </row>
    <row r="5597" spans="26:27" x14ac:dyDescent="0.2">
      <c r="Z5597" s="93"/>
      <c r="AA5597" s="93"/>
    </row>
    <row r="5598" spans="26:27" x14ac:dyDescent="0.2">
      <c r="Z5598" s="93"/>
      <c r="AA5598" s="93"/>
    </row>
    <row r="5599" spans="26:27" x14ac:dyDescent="0.2">
      <c r="Z5599" s="93"/>
      <c r="AA5599" s="93"/>
    </row>
    <row r="5600" spans="26:27" x14ac:dyDescent="0.2">
      <c r="Z5600" s="93"/>
      <c r="AA5600" s="93"/>
    </row>
    <row r="5601" spans="26:27" x14ac:dyDescent="0.2">
      <c r="Z5601" s="93"/>
      <c r="AA5601" s="93"/>
    </row>
    <row r="5602" spans="26:27" x14ac:dyDescent="0.2">
      <c r="Z5602" s="93"/>
      <c r="AA5602" s="93"/>
    </row>
    <row r="5603" spans="26:27" x14ac:dyDescent="0.2">
      <c r="Z5603" s="93"/>
      <c r="AA5603" s="93"/>
    </row>
    <row r="5604" spans="26:27" x14ac:dyDescent="0.2">
      <c r="Z5604" s="93"/>
      <c r="AA5604" s="93"/>
    </row>
    <row r="5605" spans="26:27" x14ac:dyDescent="0.2">
      <c r="Z5605" s="93"/>
      <c r="AA5605" s="93"/>
    </row>
    <row r="5606" spans="26:27" x14ac:dyDescent="0.2">
      <c r="Z5606" s="93"/>
      <c r="AA5606" s="93"/>
    </row>
    <row r="5607" spans="26:27" x14ac:dyDescent="0.2">
      <c r="Z5607" s="93"/>
      <c r="AA5607" s="93"/>
    </row>
    <row r="5608" spans="26:27" x14ac:dyDescent="0.2">
      <c r="Z5608" s="93"/>
      <c r="AA5608" s="93"/>
    </row>
    <row r="5609" spans="26:27" x14ac:dyDescent="0.2">
      <c r="Z5609" s="93"/>
      <c r="AA5609" s="93"/>
    </row>
    <row r="5610" spans="26:27" x14ac:dyDescent="0.2">
      <c r="Z5610" s="93"/>
      <c r="AA5610" s="93"/>
    </row>
    <row r="5611" spans="26:27" x14ac:dyDescent="0.2">
      <c r="Z5611" s="93"/>
      <c r="AA5611" s="93"/>
    </row>
    <row r="5612" spans="26:27" x14ac:dyDescent="0.2">
      <c r="Z5612" s="93"/>
      <c r="AA5612" s="93"/>
    </row>
    <row r="5613" spans="26:27" x14ac:dyDescent="0.2">
      <c r="Z5613" s="93"/>
      <c r="AA5613" s="93"/>
    </row>
    <row r="5614" spans="26:27" x14ac:dyDescent="0.2">
      <c r="Z5614" s="93"/>
      <c r="AA5614" s="93"/>
    </row>
    <row r="5615" spans="26:27" x14ac:dyDescent="0.2">
      <c r="Z5615" s="93"/>
      <c r="AA5615" s="93"/>
    </row>
    <row r="5616" spans="26:27" x14ac:dyDescent="0.2">
      <c r="Z5616" s="93"/>
      <c r="AA5616" s="93"/>
    </row>
    <row r="5617" spans="26:27" x14ac:dyDescent="0.2">
      <c r="Z5617" s="93"/>
      <c r="AA5617" s="93"/>
    </row>
    <row r="5618" spans="26:27" x14ac:dyDescent="0.2">
      <c r="Z5618" s="93"/>
      <c r="AA5618" s="93"/>
    </row>
    <row r="5619" spans="26:27" x14ac:dyDescent="0.2">
      <c r="Z5619" s="93"/>
      <c r="AA5619" s="93"/>
    </row>
    <row r="5620" spans="26:27" x14ac:dyDescent="0.2">
      <c r="Z5620" s="93"/>
      <c r="AA5620" s="93"/>
    </row>
    <row r="5621" spans="26:27" x14ac:dyDescent="0.2">
      <c r="Z5621" s="93"/>
      <c r="AA5621" s="93"/>
    </row>
    <row r="5622" spans="26:27" x14ac:dyDescent="0.2">
      <c r="Z5622" s="93"/>
      <c r="AA5622" s="93"/>
    </row>
    <row r="5623" spans="26:27" x14ac:dyDescent="0.2">
      <c r="Z5623" s="93"/>
      <c r="AA5623" s="93"/>
    </row>
    <row r="5624" spans="26:27" x14ac:dyDescent="0.2">
      <c r="Z5624" s="93"/>
      <c r="AA5624" s="93"/>
    </row>
    <row r="5625" spans="26:27" x14ac:dyDescent="0.2">
      <c r="Z5625" s="93"/>
      <c r="AA5625" s="93"/>
    </row>
    <row r="5626" spans="26:27" x14ac:dyDescent="0.2">
      <c r="Z5626" s="93"/>
      <c r="AA5626" s="93"/>
    </row>
    <row r="5627" spans="26:27" x14ac:dyDescent="0.2">
      <c r="Z5627" s="93"/>
      <c r="AA5627" s="93"/>
    </row>
    <row r="5628" spans="26:27" x14ac:dyDescent="0.2">
      <c r="Z5628" s="93"/>
      <c r="AA5628" s="93"/>
    </row>
    <row r="5629" spans="26:27" x14ac:dyDescent="0.2">
      <c r="Z5629" s="93"/>
      <c r="AA5629" s="93"/>
    </row>
    <row r="5630" spans="26:27" x14ac:dyDescent="0.2">
      <c r="Z5630" s="93"/>
      <c r="AA5630" s="93"/>
    </row>
    <row r="5631" spans="26:27" x14ac:dyDescent="0.2">
      <c r="Z5631" s="93"/>
      <c r="AA5631" s="93"/>
    </row>
    <row r="5632" spans="26:27" x14ac:dyDescent="0.2">
      <c r="Z5632" s="93"/>
      <c r="AA5632" s="93"/>
    </row>
    <row r="5633" spans="26:27" x14ac:dyDescent="0.2">
      <c r="Z5633" s="93"/>
      <c r="AA5633" s="93"/>
    </row>
    <row r="5634" spans="26:27" x14ac:dyDescent="0.2">
      <c r="Z5634" s="93"/>
      <c r="AA5634" s="93"/>
    </row>
    <row r="5635" spans="26:27" x14ac:dyDescent="0.2">
      <c r="Z5635" s="93"/>
      <c r="AA5635" s="93"/>
    </row>
    <row r="5636" spans="26:27" x14ac:dyDescent="0.2">
      <c r="Z5636" s="93"/>
      <c r="AA5636" s="93"/>
    </row>
    <row r="5637" spans="26:27" x14ac:dyDescent="0.2">
      <c r="Z5637" s="93"/>
      <c r="AA5637" s="93"/>
    </row>
    <row r="5638" spans="26:27" x14ac:dyDescent="0.2">
      <c r="Z5638" s="93"/>
      <c r="AA5638" s="93"/>
    </row>
    <row r="5639" spans="26:27" x14ac:dyDescent="0.2">
      <c r="Z5639" s="93"/>
      <c r="AA5639" s="93"/>
    </row>
    <row r="5640" spans="26:27" x14ac:dyDescent="0.2">
      <c r="Z5640" s="93"/>
      <c r="AA5640" s="93"/>
    </row>
    <row r="5641" spans="26:27" x14ac:dyDescent="0.2">
      <c r="Z5641" s="93"/>
      <c r="AA5641" s="93"/>
    </row>
    <row r="5642" spans="26:27" x14ac:dyDescent="0.2">
      <c r="Z5642" s="93"/>
      <c r="AA5642" s="93"/>
    </row>
    <row r="5643" spans="26:27" x14ac:dyDescent="0.2">
      <c r="Z5643" s="93"/>
      <c r="AA5643" s="93"/>
    </row>
    <row r="5644" spans="26:27" x14ac:dyDescent="0.2">
      <c r="Z5644" s="93"/>
      <c r="AA5644" s="93"/>
    </row>
    <row r="5645" spans="26:27" x14ac:dyDescent="0.2">
      <c r="Z5645" s="93"/>
      <c r="AA5645" s="93"/>
    </row>
    <row r="5646" spans="26:27" x14ac:dyDescent="0.2">
      <c r="Z5646" s="93"/>
      <c r="AA5646" s="93"/>
    </row>
    <row r="5647" spans="26:27" x14ac:dyDescent="0.2">
      <c r="Z5647" s="93"/>
      <c r="AA5647" s="93"/>
    </row>
    <row r="5648" spans="26:27" x14ac:dyDescent="0.2">
      <c r="Z5648" s="93"/>
      <c r="AA5648" s="93"/>
    </row>
    <row r="5649" spans="26:27" x14ac:dyDescent="0.2">
      <c r="Z5649" s="93"/>
      <c r="AA5649" s="93"/>
    </row>
    <row r="5650" spans="26:27" x14ac:dyDescent="0.2">
      <c r="Z5650" s="93"/>
      <c r="AA5650" s="93"/>
    </row>
    <row r="5651" spans="26:27" x14ac:dyDescent="0.2">
      <c r="Z5651" s="93"/>
      <c r="AA5651" s="93"/>
    </row>
    <row r="5652" spans="26:27" x14ac:dyDescent="0.2">
      <c r="Z5652" s="93"/>
      <c r="AA5652" s="93"/>
    </row>
    <row r="5653" spans="26:27" x14ac:dyDescent="0.2">
      <c r="Z5653" s="93"/>
      <c r="AA5653" s="93"/>
    </row>
    <row r="5654" spans="26:27" x14ac:dyDescent="0.2">
      <c r="Z5654" s="93"/>
      <c r="AA5654" s="93"/>
    </row>
    <row r="5655" spans="26:27" x14ac:dyDescent="0.2">
      <c r="Z5655" s="93"/>
      <c r="AA5655" s="93"/>
    </row>
    <row r="5656" spans="26:27" x14ac:dyDescent="0.2">
      <c r="Z5656" s="93"/>
      <c r="AA5656" s="93"/>
    </row>
    <row r="5657" spans="26:27" x14ac:dyDescent="0.2">
      <c r="Z5657" s="93"/>
      <c r="AA5657" s="93"/>
    </row>
    <row r="5658" spans="26:27" x14ac:dyDescent="0.2">
      <c r="Z5658" s="93"/>
      <c r="AA5658" s="93"/>
    </row>
    <row r="5659" spans="26:27" x14ac:dyDescent="0.2">
      <c r="Z5659" s="93"/>
      <c r="AA5659" s="93"/>
    </row>
    <row r="5660" spans="26:27" x14ac:dyDescent="0.2">
      <c r="Z5660" s="93"/>
      <c r="AA5660" s="93"/>
    </row>
    <row r="5661" spans="26:27" x14ac:dyDescent="0.2">
      <c r="Z5661" s="93"/>
      <c r="AA5661" s="93"/>
    </row>
    <row r="5662" spans="26:27" x14ac:dyDescent="0.2">
      <c r="Z5662" s="93"/>
      <c r="AA5662" s="93"/>
    </row>
    <row r="5663" spans="26:27" x14ac:dyDescent="0.2">
      <c r="Z5663" s="93"/>
      <c r="AA5663" s="93"/>
    </row>
    <row r="5664" spans="26:27" x14ac:dyDescent="0.2">
      <c r="Z5664" s="93"/>
      <c r="AA5664" s="93"/>
    </row>
    <row r="5665" spans="26:27" x14ac:dyDescent="0.2">
      <c r="Z5665" s="93"/>
      <c r="AA5665" s="93"/>
    </row>
    <row r="5666" spans="26:27" x14ac:dyDescent="0.2">
      <c r="Z5666" s="93"/>
      <c r="AA5666" s="93"/>
    </row>
    <row r="5667" spans="26:27" x14ac:dyDescent="0.2">
      <c r="Z5667" s="93"/>
      <c r="AA5667" s="93"/>
    </row>
    <row r="5668" spans="26:27" x14ac:dyDescent="0.2">
      <c r="Z5668" s="93"/>
      <c r="AA5668" s="93"/>
    </row>
    <row r="5669" spans="26:27" x14ac:dyDescent="0.2">
      <c r="Z5669" s="93"/>
      <c r="AA5669" s="93"/>
    </row>
    <row r="5670" spans="26:27" x14ac:dyDescent="0.2">
      <c r="Z5670" s="93"/>
      <c r="AA5670" s="93"/>
    </row>
    <row r="5671" spans="26:27" x14ac:dyDescent="0.2">
      <c r="Z5671" s="93"/>
      <c r="AA5671" s="93"/>
    </row>
    <row r="5672" spans="26:27" x14ac:dyDescent="0.2">
      <c r="Z5672" s="93"/>
      <c r="AA5672" s="93"/>
    </row>
    <row r="5673" spans="26:27" x14ac:dyDescent="0.2">
      <c r="Z5673" s="93"/>
      <c r="AA5673" s="93"/>
    </row>
    <row r="5674" spans="26:27" x14ac:dyDescent="0.2">
      <c r="Z5674" s="93"/>
      <c r="AA5674" s="93"/>
    </row>
    <row r="5675" spans="26:27" x14ac:dyDescent="0.2">
      <c r="Z5675" s="93"/>
      <c r="AA5675" s="93"/>
    </row>
    <row r="5676" spans="26:27" x14ac:dyDescent="0.2">
      <c r="Z5676" s="93"/>
      <c r="AA5676" s="93"/>
    </row>
    <row r="5677" spans="26:27" x14ac:dyDescent="0.2">
      <c r="Z5677" s="93"/>
      <c r="AA5677" s="93"/>
    </row>
    <row r="5678" spans="26:27" x14ac:dyDescent="0.2">
      <c r="Z5678" s="93"/>
      <c r="AA5678" s="93"/>
    </row>
    <row r="5679" spans="26:27" x14ac:dyDescent="0.2">
      <c r="Z5679" s="93"/>
      <c r="AA5679" s="93"/>
    </row>
    <row r="5680" spans="26:27" x14ac:dyDescent="0.2">
      <c r="Z5680" s="93"/>
      <c r="AA5680" s="93"/>
    </row>
    <row r="5681" spans="26:27" x14ac:dyDescent="0.2">
      <c r="Z5681" s="93"/>
      <c r="AA5681" s="93"/>
    </row>
    <row r="5682" spans="26:27" x14ac:dyDescent="0.2">
      <c r="Z5682" s="93"/>
      <c r="AA5682" s="93"/>
    </row>
    <row r="5683" spans="26:27" x14ac:dyDescent="0.2">
      <c r="Z5683" s="93"/>
      <c r="AA5683" s="93"/>
    </row>
    <row r="5684" spans="26:27" x14ac:dyDescent="0.2">
      <c r="Z5684" s="93"/>
      <c r="AA5684" s="93"/>
    </row>
    <row r="5685" spans="26:27" x14ac:dyDescent="0.2">
      <c r="Z5685" s="93"/>
      <c r="AA5685" s="93"/>
    </row>
    <row r="5686" spans="26:27" x14ac:dyDescent="0.2">
      <c r="Z5686" s="93"/>
      <c r="AA5686" s="93"/>
    </row>
    <row r="5687" spans="26:27" x14ac:dyDescent="0.2">
      <c r="Z5687" s="93"/>
      <c r="AA5687" s="93"/>
    </row>
    <row r="5688" spans="26:27" x14ac:dyDescent="0.2">
      <c r="Z5688" s="93"/>
      <c r="AA5688" s="93"/>
    </row>
    <row r="5689" spans="26:27" x14ac:dyDescent="0.2">
      <c r="Z5689" s="93"/>
      <c r="AA5689" s="93"/>
    </row>
    <row r="5690" spans="26:27" x14ac:dyDescent="0.2">
      <c r="Z5690" s="93"/>
      <c r="AA5690" s="93"/>
    </row>
    <row r="5691" spans="26:27" x14ac:dyDescent="0.2">
      <c r="Z5691" s="93"/>
      <c r="AA5691" s="93"/>
    </row>
    <row r="5692" spans="26:27" x14ac:dyDescent="0.2">
      <c r="Z5692" s="93"/>
      <c r="AA5692" s="93"/>
    </row>
    <row r="5693" spans="26:27" x14ac:dyDescent="0.2">
      <c r="Z5693" s="93"/>
      <c r="AA5693" s="93"/>
    </row>
    <row r="5694" spans="26:27" x14ac:dyDescent="0.2">
      <c r="Z5694" s="93"/>
      <c r="AA5694" s="93"/>
    </row>
    <row r="5695" spans="26:27" x14ac:dyDescent="0.2">
      <c r="Z5695" s="93"/>
      <c r="AA5695" s="93"/>
    </row>
    <row r="5696" spans="26:27" x14ac:dyDescent="0.2">
      <c r="Z5696" s="93"/>
      <c r="AA5696" s="93"/>
    </row>
    <row r="5697" spans="26:27" x14ac:dyDescent="0.2">
      <c r="Z5697" s="93"/>
      <c r="AA5697" s="93"/>
    </row>
    <row r="5698" spans="26:27" x14ac:dyDescent="0.2">
      <c r="Z5698" s="93"/>
      <c r="AA5698" s="93"/>
    </row>
    <row r="5699" spans="26:27" x14ac:dyDescent="0.2">
      <c r="Z5699" s="93"/>
      <c r="AA5699" s="93"/>
    </row>
    <row r="5700" spans="26:27" x14ac:dyDescent="0.2">
      <c r="Z5700" s="93"/>
      <c r="AA5700" s="93"/>
    </row>
    <row r="5701" spans="26:27" x14ac:dyDescent="0.2">
      <c r="Z5701" s="93"/>
      <c r="AA5701" s="93"/>
    </row>
    <row r="5702" spans="26:27" x14ac:dyDescent="0.2">
      <c r="Z5702" s="93"/>
      <c r="AA5702" s="93"/>
    </row>
    <row r="5703" spans="26:27" x14ac:dyDescent="0.2">
      <c r="Z5703" s="93"/>
      <c r="AA5703" s="93"/>
    </row>
    <row r="5704" spans="26:27" x14ac:dyDescent="0.2">
      <c r="Z5704" s="93"/>
      <c r="AA5704" s="93"/>
    </row>
    <row r="5705" spans="26:27" x14ac:dyDescent="0.2">
      <c r="Z5705" s="93"/>
      <c r="AA5705" s="93"/>
    </row>
    <row r="5706" spans="26:27" x14ac:dyDescent="0.2">
      <c r="Z5706" s="93"/>
      <c r="AA5706" s="93"/>
    </row>
    <row r="5707" spans="26:27" x14ac:dyDescent="0.2">
      <c r="Z5707" s="93"/>
      <c r="AA5707" s="93"/>
    </row>
    <row r="5708" spans="26:27" x14ac:dyDescent="0.2">
      <c r="Z5708" s="93"/>
      <c r="AA5708" s="93"/>
    </row>
    <row r="5709" spans="26:27" x14ac:dyDescent="0.2">
      <c r="Z5709" s="93"/>
      <c r="AA5709" s="93"/>
    </row>
    <row r="5710" spans="26:27" x14ac:dyDescent="0.2">
      <c r="Z5710" s="93"/>
      <c r="AA5710" s="93"/>
    </row>
    <row r="5711" spans="26:27" x14ac:dyDescent="0.2">
      <c r="Z5711" s="93"/>
      <c r="AA5711" s="93"/>
    </row>
    <row r="5712" spans="26:27" x14ac:dyDescent="0.2">
      <c r="Z5712" s="93"/>
      <c r="AA5712" s="93"/>
    </row>
    <row r="5713" spans="26:27" x14ac:dyDescent="0.2">
      <c r="Z5713" s="93"/>
      <c r="AA5713" s="93"/>
    </row>
    <row r="5714" spans="26:27" x14ac:dyDescent="0.2">
      <c r="Z5714" s="93"/>
      <c r="AA5714" s="93"/>
    </row>
    <row r="5715" spans="26:27" x14ac:dyDescent="0.2">
      <c r="Z5715" s="93"/>
      <c r="AA5715" s="93"/>
    </row>
    <row r="5716" spans="26:27" x14ac:dyDescent="0.2">
      <c r="Z5716" s="93"/>
      <c r="AA5716" s="93"/>
    </row>
    <row r="5717" spans="26:27" x14ac:dyDescent="0.2">
      <c r="Z5717" s="93"/>
      <c r="AA5717" s="93"/>
    </row>
    <row r="5718" spans="26:27" x14ac:dyDescent="0.2">
      <c r="Z5718" s="93"/>
      <c r="AA5718" s="93"/>
    </row>
    <row r="5719" spans="26:27" x14ac:dyDescent="0.2">
      <c r="Z5719" s="93"/>
      <c r="AA5719" s="93"/>
    </row>
    <row r="5720" spans="26:27" x14ac:dyDescent="0.2">
      <c r="Z5720" s="93"/>
      <c r="AA5720" s="93"/>
    </row>
    <row r="5721" spans="26:27" x14ac:dyDescent="0.2">
      <c r="Z5721" s="93"/>
      <c r="AA5721" s="93"/>
    </row>
    <row r="5722" spans="26:27" x14ac:dyDescent="0.2">
      <c r="Z5722" s="93"/>
      <c r="AA5722" s="93"/>
    </row>
    <row r="5723" spans="26:27" x14ac:dyDescent="0.2">
      <c r="Z5723" s="93"/>
      <c r="AA5723" s="93"/>
    </row>
    <row r="5724" spans="26:27" x14ac:dyDescent="0.2">
      <c r="Z5724" s="93"/>
      <c r="AA5724" s="93"/>
    </row>
    <row r="5725" spans="26:27" x14ac:dyDescent="0.2">
      <c r="Z5725" s="93"/>
      <c r="AA5725" s="93"/>
    </row>
    <row r="5726" spans="26:27" x14ac:dyDescent="0.2">
      <c r="Z5726" s="93"/>
      <c r="AA5726" s="93"/>
    </row>
    <row r="5727" spans="26:27" x14ac:dyDescent="0.2">
      <c r="Z5727" s="93"/>
      <c r="AA5727" s="93"/>
    </row>
    <row r="5728" spans="26:27" x14ac:dyDescent="0.2">
      <c r="Z5728" s="93"/>
      <c r="AA5728" s="93"/>
    </row>
    <row r="5729" spans="26:27" x14ac:dyDescent="0.2">
      <c r="Z5729" s="93"/>
      <c r="AA5729" s="93"/>
    </row>
    <row r="5730" spans="26:27" x14ac:dyDescent="0.2">
      <c r="Z5730" s="93"/>
      <c r="AA5730" s="93"/>
    </row>
    <row r="5731" spans="26:27" x14ac:dyDescent="0.2">
      <c r="Z5731" s="93"/>
      <c r="AA5731" s="93"/>
    </row>
    <row r="5732" spans="26:27" x14ac:dyDescent="0.2">
      <c r="Z5732" s="93"/>
      <c r="AA5732" s="93"/>
    </row>
    <row r="5733" spans="26:27" x14ac:dyDescent="0.2">
      <c r="Z5733" s="93"/>
      <c r="AA5733" s="93"/>
    </row>
    <row r="5734" spans="26:27" x14ac:dyDescent="0.2">
      <c r="Z5734" s="93"/>
      <c r="AA5734" s="93"/>
    </row>
    <row r="5735" spans="26:27" x14ac:dyDescent="0.2">
      <c r="Z5735" s="93"/>
      <c r="AA5735" s="93"/>
    </row>
    <row r="5736" spans="26:27" x14ac:dyDescent="0.2">
      <c r="Z5736" s="93"/>
      <c r="AA5736" s="93"/>
    </row>
    <row r="5737" spans="26:27" x14ac:dyDescent="0.2">
      <c r="Z5737" s="93"/>
      <c r="AA5737" s="93"/>
    </row>
    <row r="5738" spans="26:27" x14ac:dyDescent="0.2">
      <c r="Z5738" s="93"/>
      <c r="AA5738" s="93"/>
    </row>
    <row r="5739" spans="26:27" x14ac:dyDescent="0.2">
      <c r="Z5739" s="93"/>
      <c r="AA5739" s="93"/>
    </row>
    <row r="5740" spans="26:27" x14ac:dyDescent="0.2">
      <c r="Z5740" s="93"/>
      <c r="AA5740" s="93"/>
    </row>
    <row r="5741" spans="26:27" x14ac:dyDescent="0.2">
      <c r="Z5741" s="93"/>
      <c r="AA5741" s="93"/>
    </row>
    <row r="5742" spans="26:27" x14ac:dyDescent="0.2">
      <c r="Z5742" s="93"/>
      <c r="AA5742" s="93"/>
    </row>
    <row r="5743" spans="26:27" x14ac:dyDescent="0.2">
      <c r="Z5743" s="93"/>
      <c r="AA5743" s="93"/>
    </row>
    <row r="5744" spans="26:27" x14ac:dyDescent="0.2">
      <c r="Z5744" s="93"/>
      <c r="AA5744" s="93"/>
    </row>
    <row r="5745" spans="26:27" x14ac:dyDescent="0.2">
      <c r="Z5745" s="93"/>
      <c r="AA5745" s="93"/>
    </row>
    <row r="5746" spans="26:27" x14ac:dyDescent="0.2">
      <c r="Z5746" s="93"/>
      <c r="AA5746" s="93"/>
    </row>
    <row r="5747" spans="26:27" x14ac:dyDescent="0.2">
      <c r="Z5747" s="93"/>
      <c r="AA5747" s="93"/>
    </row>
    <row r="5748" spans="26:27" x14ac:dyDescent="0.2">
      <c r="Z5748" s="93"/>
      <c r="AA5748" s="93"/>
    </row>
    <row r="5749" spans="26:27" x14ac:dyDescent="0.2">
      <c r="Z5749" s="93"/>
      <c r="AA5749" s="93"/>
    </row>
    <row r="5750" spans="26:27" x14ac:dyDescent="0.2">
      <c r="Z5750" s="93"/>
      <c r="AA5750" s="93"/>
    </row>
    <row r="5751" spans="26:27" x14ac:dyDescent="0.2">
      <c r="Z5751" s="93"/>
      <c r="AA5751" s="93"/>
    </row>
    <row r="5752" spans="26:27" x14ac:dyDescent="0.2">
      <c r="Z5752" s="93"/>
      <c r="AA5752" s="93"/>
    </row>
    <row r="5753" spans="26:27" x14ac:dyDescent="0.2">
      <c r="Z5753" s="93"/>
      <c r="AA5753" s="93"/>
    </row>
    <row r="5754" spans="26:27" x14ac:dyDescent="0.2">
      <c r="Z5754" s="93"/>
      <c r="AA5754" s="93"/>
    </row>
    <row r="5755" spans="26:27" x14ac:dyDescent="0.2">
      <c r="Z5755" s="93"/>
      <c r="AA5755" s="93"/>
    </row>
    <row r="5756" spans="26:27" x14ac:dyDescent="0.2">
      <c r="Z5756" s="93"/>
      <c r="AA5756" s="93"/>
    </row>
    <row r="5757" spans="26:27" x14ac:dyDescent="0.2">
      <c r="Z5757" s="93"/>
      <c r="AA5757" s="93"/>
    </row>
    <row r="5758" spans="26:27" x14ac:dyDescent="0.2">
      <c r="Z5758" s="93"/>
      <c r="AA5758" s="93"/>
    </row>
    <row r="5759" spans="26:27" x14ac:dyDescent="0.2">
      <c r="Z5759" s="93"/>
      <c r="AA5759" s="93"/>
    </row>
    <row r="5760" spans="26:27" x14ac:dyDescent="0.2">
      <c r="Z5760" s="93"/>
      <c r="AA5760" s="93"/>
    </row>
    <row r="5761" spans="26:27" x14ac:dyDescent="0.2">
      <c r="Z5761" s="93"/>
      <c r="AA5761" s="93"/>
    </row>
    <row r="5762" spans="26:27" x14ac:dyDescent="0.2">
      <c r="Z5762" s="93"/>
      <c r="AA5762" s="93"/>
    </row>
    <row r="5763" spans="26:27" x14ac:dyDescent="0.2">
      <c r="Z5763" s="93"/>
      <c r="AA5763" s="93"/>
    </row>
    <row r="5764" spans="26:27" x14ac:dyDescent="0.2">
      <c r="Z5764" s="93"/>
      <c r="AA5764" s="93"/>
    </row>
    <row r="5765" spans="26:27" x14ac:dyDescent="0.2">
      <c r="Z5765" s="93"/>
      <c r="AA5765" s="93"/>
    </row>
    <row r="5766" spans="26:27" x14ac:dyDescent="0.2">
      <c r="Z5766" s="93"/>
      <c r="AA5766" s="93"/>
    </row>
    <row r="5767" spans="26:27" x14ac:dyDescent="0.2">
      <c r="Z5767" s="93"/>
      <c r="AA5767" s="93"/>
    </row>
    <row r="5768" spans="26:27" x14ac:dyDescent="0.2">
      <c r="Z5768" s="93"/>
      <c r="AA5768" s="93"/>
    </row>
    <row r="5769" spans="26:27" x14ac:dyDescent="0.2">
      <c r="Z5769" s="93"/>
      <c r="AA5769" s="93"/>
    </row>
    <row r="5770" spans="26:27" x14ac:dyDescent="0.2">
      <c r="Z5770" s="93"/>
      <c r="AA5770" s="93"/>
    </row>
    <row r="5771" spans="26:27" x14ac:dyDescent="0.2">
      <c r="Z5771" s="93"/>
      <c r="AA5771" s="93"/>
    </row>
    <row r="5772" spans="26:27" x14ac:dyDescent="0.2">
      <c r="Z5772" s="93"/>
      <c r="AA5772" s="93"/>
    </row>
    <row r="5773" spans="26:27" x14ac:dyDescent="0.2">
      <c r="Z5773" s="93"/>
      <c r="AA5773" s="93"/>
    </row>
    <row r="5774" spans="26:27" x14ac:dyDescent="0.2">
      <c r="Z5774" s="93"/>
      <c r="AA5774" s="93"/>
    </row>
    <row r="5775" spans="26:27" x14ac:dyDescent="0.2">
      <c r="Z5775" s="93"/>
      <c r="AA5775" s="93"/>
    </row>
    <row r="5776" spans="26:27" x14ac:dyDescent="0.2">
      <c r="Z5776" s="93"/>
      <c r="AA5776" s="93"/>
    </row>
    <row r="5777" spans="26:27" x14ac:dyDescent="0.2">
      <c r="Z5777" s="93"/>
      <c r="AA5777" s="93"/>
    </row>
    <row r="5778" spans="26:27" x14ac:dyDescent="0.2">
      <c r="Z5778" s="93"/>
      <c r="AA5778" s="93"/>
    </row>
    <row r="5779" spans="26:27" x14ac:dyDescent="0.2">
      <c r="Z5779" s="93"/>
      <c r="AA5779" s="93"/>
    </row>
    <row r="5780" spans="26:27" x14ac:dyDescent="0.2">
      <c r="Z5780" s="93"/>
      <c r="AA5780" s="93"/>
    </row>
    <row r="5781" spans="26:27" x14ac:dyDescent="0.2">
      <c r="Z5781" s="93"/>
      <c r="AA5781" s="93"/>
    </row>
    <row r="5782" spans="26:27" x14ac:dyDescent="0.2">
      <c r="Z5782" s="93"/>
      <c r="AA5782" s="93"/>
    </row>
    <row r="5783" spans="26:27" x14ac:dyDescent="0.2">
      <c r="Z5783" s="93"/>
      <c r="AA5783" s="93"/>
    </row>
    <row r="5784" spans="26:27" x14ac:dyDescent="0.2">
      <c r="Z5784" s="93"/>
      <c r="AA5784" s="93"/>
    </row>
    <row r="5785" spans="26:27" x14ac:dyDescent="0.2">
      <c r="Z5785" s="93"/>
      <c r="AA5785" s="93"/>
    </row>
    <row r="5786" spans="26:27" x14ac:dyDescent="0.2">
      <c r="Z5786" s="93"/>
      <c r="AA5786" s="93"/>
    </row>
    <row r="5787" spans="26:27" x14ac:dyDescent="0.2">
      <c r="Z5787" s="93"/>
      <c r="AA5787" s="93"/>
    </row>
    <row r="5788" spans="26:27" x14ac:dyDescent="0.2">
      <c r="Z5788" s="93"/>
      <c r="AA5788" s="93"/>
    </row>
    <row r="5789" spans="26:27" x14ac:dyDescent="0.2">
      <c r="Z5789" s="93"/>
      <c r="AA5789" s="93"/>
    </row>
    <row r="5790" spans="26:27" x14ac:dyDescent="0.2">
      <c r="Z5790" s="93"/>
      <c r="AA5790" s="93"/>
    </row>
    <row r="5791" spans="26:27" x14ac:dyDescent="0.2">
      <c r="Z5791" s="93"/>
      <c r="AA5791" s="93"/>
    </row>
    <row r="5792" spans="26:27" x14ac:dyDescent="0.2">
      <c r="Z5792" s="93"/>
      <c r="AA5792" s="93"/>
    </row>
    <row r="5793" spans="26:27" x14ac:dyDescent="0.2">
      <c r="Z5793" s="93"/>
      <c r="AA5793" s="93"/>
    </row>
    <row r="5794" spans="26:27" x14ac:dyDescent="0.2">
      <c r="Z5794" s="93"/>
      <c r="AA5794" s="93"/>
    </row>
    <row r="5795" spans="26:27" x14ac:dyDescent="0.2">
      <c r="Z5795" s="93"/>
      <c r="AA5795" s="93"/>
    </row>
    <row r="5796" spans="26:27" x14ac:dyDescent="0.2">
      <c r="Z5796" s="93"/>
      <c r="AA5796" s="93"/>
    </row>
    <row r="5797" spans="26:27" x14ac:dyDescent="0.2">
      <c r="Z5797" s="93"/>
      <c r="AA5797" s="93"/>
    </row>
    <row r="5798" spans="26:27" x14ac:dyDescent="0.2">
      <c r="Z5798" s="93"/>
      <c r="AA5798" s="93"/>
    </row>
    <row r="5799" spans="26:27" x14ac:dyDescent="0.2">
      <c r="Z5799" s="93"/>
      <c r="AA5799" s="93"/>
    </row>
    <row r="5800" spans="26:27" x14ac:dyDescent="0.2">
      <c r="Z5800" s="93"/>
      <c r="AA5800" s="93"/>
    </row>
    <row r="5801" spans="26:27" x14ac:dyDescent="0.2">
      <c r="Z5801" s="93"/>
      <c r="AA5801" s="93"/>
    </row>
    <row r="5802" spans="26:27" x14ac:dyDescent="0.2">
      <c r="Z5802" s="93"/>
      <c r="AA5802" s="93"/>
    </row>
    <row r="5803" spans="26:27" x14ac:dyDescent="0.2">
      <c r="Z5803" s="93"/>
      <c r="AA5803" s="93"/>
    </row>
    <row r="5804" spans="26:27" x14ac:dyDescent="0.2">
      <c r="Z5804" s="93"/>
      <c r="AA5804" s="93"/>
    </row>
    <row r="5805" spans="26:27" x14ac:dyDescent="0.2">
      <c r="Z5805" s="93"/>
      <c r="AA5805" s="93"/>
    </row>
    <row r="5806" spans="26:27" x14ac:dyDescent="0.2">
      <c r="Z5806" s="93"/>
      <c r="AA5806" s="93"/>
    </row>
    <row r="5807" spans="26:27" x14ac:dyDescent="0.2">
      <c r="Z5807" s="93"/>
      <c r="AA5807" s="93"/>
    </row>
    <row r="5808" spans="26:27" x14ac:dyDescent="0.2">
      <c r="Z5808" s="93"/>
      <c r="AA5808" s="93"/>
    </row>
    <row r="5809" spans="26:27" x14ac:dyDescent="0.2">
      <c r="Z5809" s="93"/>
      <c r="AA5809" s="93"/>
    </row>
    <row r="5810" spans="26:27" x14ac:dyDescent="0.2">
      <c r="Z5810" s="93"/>
      <c r="AA5810" s="93"/>
    </row>
    <row r="5811" spans="26:27" x14ac:dyDescent="0.2">
      <c r="Z5811" s="93"/>
      <c r="AA5811" s="93"/>
    </row>
    <row r="5812" spans="26:27" x14ac:dyDescent="0.2">
      <c r="Z5812" s="93"/>
      <c r="AA5812" s="93"/>
    </row>
    <row r="5813" spans="26:27" x14ac:dyDescent="0.2">
      <c r="Z5813" s="93"/>
      <c r="AA5813" s="93"/>
    </row>
    <row r="5814" spans="26:27" x14ac:dyDescent="0.2">
      <c r="Z5814" s="93"/>
      <c r="AA5814" s="93"/>
    </row>
    <row r="5815" spans="26:27" x14ac:dyDescent="0.2">
      <c r="Z5815" s="93"/>
      <c r="AA5815" s="93"/>
    </row>
    <row r="5816" spans="26:27" x14ac:dyDescent="0.2">
      <c r="Z5816" s="93"/>
      <c r="AA5816" s="93"/>
    </row>
    <row r="5817" spans="26:27" x14ac:dyDescent="0.2">
      <c r="Z5817" s="93"/>
      <c r="AA5817" s="93"/>
    </row>
    <row r="5818" spans="26:27" x14ac:dyDescent="0.2">
      <c r="Z5818" s="93"/>
      <c r="AA5818" s="93"/>
    </row>
    <row r="5819" spans="26:27" x14ac:dyDescent="0.2">
      <c r="Z5819" s="93"/>
      <c r="AA5819" s="93"/>
    </row>
    <row r="5820" spans="26:27" x14ac:dyDescent="0.2">
      <c r="Z5820" s="93"/>
      <c r="AA5820" s="93"/>
    </row>
    <row r="5821" spans="26:27" x14ac:dyDescent="0.2">
      <c r="Z5821" s="93"/>
      <c r="AA5821" s="93"/>
    </row>
    <row r="5822" spans="26:27" x14ac:dyDescent="0.2">
      <c r="Z5822" s="93"/>
      <c r="AA5822" s="93"/>
    </row>
    <row r="5823" spans="26:27" x14ac:dyDescent="0.2">
      <c r="Z5823" s="93"/>
      <c r="AA5823" s="93"/>
    </row>
    <row r="5824" spans="26:27" x14ac:dyDescent="0.2">
      <c r="Z5824" s="93"/>
      <c r="AA5824" s="93"/>
    </row>
    <row r="5825" spans="26:27" x14ac:dyDescent="0.2">
      <c r="Z5825" s="93"/>
      <c r="AA5825" s="93"/>
    </row>
    <row r="5826" spans="26:27" x14ac:dyDescent="0.2">
      <c r="Z5826" s="93"/>
      <c r="AA5826" s="93"/>
    </row>
    <row r="5827" spans="26:27" x14ac:dyDescent="0.2">
      <c r="Z5827" s="93"/>
      <c r="AA5827" s="93"/>
    </row>
    <row r="5828" spans="26:27" x14ac:dyDescent="0.2">
      <c r="Z5828" s="93"/>
      <c r="AA5828" s="93"/>
    </row>
    <row r="5829" spans="26:27" x14ac:dyDescent="0.2">
      <c r="Z5829" s="93"/>
      <c r="AA5829" s="93"/>
    </row>
    <row r="5830" spans="26:27" x14ac:dyDescent="0.2">
      <c r="Z5830" s="93"/>
      <c r="AA5830" s="93"/>
    </row>
    <row r="5831" spans="26:27" x14ac:dyDescent="0.2">
      <c r="Z5831" s="93"/>
      <c r="AA5831" s="93"/>
    </row>
    <row r="5832" spans="26:27" x14ac:dyDescent="0.2">
      <c r="Z5832" s="93"/>
      <c r="AA5832" s="93"/>
    </row>
    <row r="5833" spans="26:27" x14ac:dyDescent="0.2">
      <c r="Z5833" s="93"/>
      <c r="AA5833" s="93"/>
    </row>
    <row r="5834" spans="26:27" x14ac:dyDescent="0.2">
      <c r="Z5834" s="93"/>
      <c r="AA5834" s="93"/>
    </row>
    <row r="5835" spans="26:27" x14ac:dyDescent="0.2">
      <c r="Z5835" s="93"/>
      <c r="AA5835" s="93"/>
    </row>
    <row r="5836" spans="26:27" x14ac:dyDescent="0.2">
      <c r="Z5836" s="93"/>
      <c r="AA5836" s="93"/>
    </row>
    <row r="5837" spans="26:27" x14ac:dyDescent="0.2">
      <c r="Z5837" s="93"/>
      <c r="AA5837" s="93"/>
    </row>
    <row r="5838" spans="26:27" x14ac:dyDescent="0.2">
      <c r="Z5838" s="93"/>
      <c r="AA5838" s="93"/>
    </row>
    <row r="5839" spans="26:27" x14ac:dyDescent="0.2">
      <c r="Z5839" s="93"/>
      <c r="AA5839" s="93"/>
    </row>
    <row r="5840" spans="26:27" x14ac:dyDescent="0.2">
      <c r="Z5840" s="93"/>
      <c r="AA5840" s="93"/>
    </row>
    <row r="5841" spans="26:27" x14ac:dyDescent="0.2">
      <c r="Z5841" s="93"/>
      <c r="AA5841" s="93"/>
    </row>
    <row r="5842" spans="26:27" x14ac:dyDescent="0.2">
      <c r="Z5842" s="93"/>
      <c r="AA5842" s="93"/>
    </row>
    <row r="5843" spans="26:27" x14ac:dyDescent="0.2">
      <c r="Z5843" s="93"/>
      <c r="AA5843" s="93"/>
    </row>
    <row r="5844" spans="26:27" x14ac:dyDescent="0.2">
      <c r="Z5844" s="93"/>
      <c r="AA5844" s="93"/>
    </row>
    <row r="5845" spans="26:27" x14ac:dyDescent="0.2">
      <c r="Z5845" s="93"/>
      <c r="AA5845" s="93"/>
    </row>
    <row r="5846" spans="26:27" x14ac:dyDescent="0.2">
      <c r="Z5846" s="93"/>
      <c r="AA5846" s="93"/>
    </row>
    <row r="5847" spans="26:27" x14ac:dyDescent="0.2">
      <c r="Z5847" s="93"/>
      <c r="AA5847" s="93"/>
    </row>
    <row r="5848" spans="26:27" x14ac:dyDescent="0.2">
      <c r="Z5848" s="93"/>
      <c r="AA5848" s="93"/>
    </row>
    <row r="5849" spans="26:27" x14ac:dyDescent="0.2">
      <c r="Z5849" s="93"/>
      <c r="AA5849" s="93"/>
    </row>
    <row r="5850" spans="26:27" x14ac:dyDescent="0.2">
      <c r="Z5850" s="93"/>
      <c r="AA5850" s="93"/>
    </row>
    <row r="5851" spans="26:27" x14ac:dyDescent="0.2">
      <c r="Z5851" s="93"/>
      <c r="AA5851" s="93"/>
    </row>
    <row r="5852" spans="26:27" x14ac:dyDescent="0.2">
      <c r="Z5852" s="93"/>
      <c r="AA5852" s="93"/>
    </row>
    <row r="5853" spans="26:27" x14ac:dyDescent="0.2">
      <c r="Z5853" s="93"/>
      <c r="AA5853" s="93"/>
    </row>
    <row r="5854" spans="26:27" x14ac:dyDescent="0.2">
      <c r="Z5854" s="93"/>
      <c r="AA5854" s="93"/>
    </row>
    <row r="5855" spans="26:27" x14ac:dyDescent="0.2">
      <c r="Z5855" s="93"/>
      <c r="AA5855" s="93"/>
    </row>
    <row r="5856" spans="26:27" x14ac:dyDescent="0.2">
      <c r="Z5856" s="93"/>
      <c r="AA5856" s="93"/>
    </row>
    <row r="5857" spans="26:27" x14ac:dyDescent="0.2">
      <c r="Z5857" s="93"/>
      <c r="AA5857" s="93"/>
    </row>
    <row r="5858" spans="26:27" x14ac:dyDescent="0.2">
      <c r="Z5858" s="93"/>
      <c r="AA5858" s="93"/>
    </row>
    <row r="5859" spans="26:27" x14ac:dyDescent="0.2">
      <c r="Z5859" s="93"/>
      <c r="AA5859" s="93"/>
    </row>
    <row r="5860" spans="26:27" x14ac:dyDescent="0.2">
      <c r="Z5860" s="93"/>
      <c r="AA5860" s="93"/>
    </row>
    <row r="5861" spans="26:27" x14ac:dyDescent="0.2">
      <c r="Z5861" s="93"/>
      <c r="AA5861" s="93"/>
    </row>
    <row r="5862" spans="26:27" x14ac:dyDescent="0.2">
      <c r="Z5862" s="93"/>
      <c r="AA5862" s="93"/>
    </row>
    <row r="5863" spans="26:27" x14ac:dyDescent="0.2">
      <c r="Z5863" s="93"/>
      <c r="AA5863" s="93"/>
    </row>
    <row r="5864" spans="26:27" x14ac:dyDescent="0.2">
      <c r="Z5864" s="93"/>
      <c r="AA5864" s="93"/>
    </row>
    <row r="5865" spans="26:27" x14ac:dyDescent="0.2">
      <c r="Z5865" s="93"/>
      <c r="AA5865" s="93"/>
    </row>
    <row r="5866" spans="26:27" x14ac:dyDescent="0.2">
      <c r="Z5866" s="93"/>
      <c r="AA5866" s="93"/>
    </row>
    <row r="5867" spans="26:27" x14ac:dyDescent="0.2">
      <c r="Z5867" s="93"/>
      <c r="AA5867" s="93"/>
    </row>
    <row r="5868" spans="26:27" x14ac:dyDescent="0.2">
      <c r="Z5868" s="93"/>
      <c r="AA5868" s="93"/>
    </row>
    <row r="5869" spans="26:27" x14ac:dyDescent="0.2">
      <c r="Z5869" s="93"/>
      <c r="AA5869" s="93"/>
    </row>
    <row r="5870" spans="26:27" x14ac:dyDescent="0.2">
      <c r="Z5870" s="93"/>
      <c r="AA5870" s="93"/>
    </row>
    <row r="5871" spans="26:27" x14ac:dyDescent="0.2">
      <c r="Z5871" s="93"/>
      <c r="AA5871" s="93"/>
    </row>
    <row r="5872" spans="26:27" x14ac:dyDescent="0.2">
      <c r="Z5872" s="93"/>
      <c r="AA5872" s="93"/>
    </row>
    <row r="5873" spans="26:27" x14ac:dyDescent="0.2">
      <c r="Z5873" s="93"/>
      <c r="AA5873" s="93"/>
    </row>
    <row r="5874" spans="26:27" x14ac:dyDescent="0.2">
      <c r="Z5874" s="93"/>
      <c r="AA5874" s="93"/>
    </row>
    <row r="5875" spans="26:27" x14ac:dyDescent="0.2">
      <c r="Z5875" s="93"/>
      <c r="AA5875" s="93"/>
    </row>
    <row r="5876" spans="26:27" x14ac:dyDescent="0.2">
      <c r="Z5876" s="93"/>
      <c r="AA5876" s="93"/>
    </row>
    <row r="5877" spans="26:27" x14ac:dyDescent="0.2">
      <c r="Z5877" s="93"/>
      <c r="AA5877" s="93"/>
    </row>
    <row r="5878" spans="26:27" x14ac:dyDescent="0.2">
      <c r="Z5878" s="93"/>
      <c r="AA5878" s="93"/>
    </row>
    <row r="5879" spans="26:27" x14ac:dyDescent="0.2">
      <c r="Z5879" s="93"/>
      <c r="AA5879" s="93"/>
    </row>
    <row r="5880" spans="26:27" x14ac:dyDescent="0.2">
      <c r="Z5880" s="93"/>
      <c r="AA5880" s="93"/>
    </row>
    <row r="5881" spans="26:27" x14ac:dyDescent="0.2">
      <c r="Z5881" s="93"/>
      <c r="AA5881" s="93"/>
    </row>
    <row r="5882" spans="26:27" x14ac:dyDescent="0.2">
      <c r="Z5882" s="93"/>
      <c r="AA5882" s="93"/>
    </row>
    <row r="5883" spans="26:27" x14ac:dyDescent="0.2">
      <c r="Z5883" s="93"/>
      <c r="AA5883" s="93"/>
    </row>
    <row r="5884" spans="26:27" x14ac:dyDescent="0.2">
      <c r="Z5884" s="93"/>
      <c r="AA5884" s="93"/>
    </row>
    <row r="5885" spans="26:27" x14ac:dyDescent="0.2">
      <c r="Z5885" s="93"/>
      <c r="AA5885" s="93"/>
    </row>
    <row r="5886" spans="26:27" x14ac:dyDescent="0.2">
      <c r="Z5886" s="93"/>
      <c r="AA5886" s="93"/>
    </row>
    <row r="5887" spans="26:27" x14ac:dyDescent="0.2">
      <c r="Z5887" s="93"/>
      <c r="AA5887" s="93"/>
    </row>
    <row r="5888" spans="26:27" x14ac:dyDescent="0.2">
      <c r="Z5888" s="93"/>
      <c r="AA5888" s="93"/>
    </row>
    <row r="5889" spans="26:27" x14ac:dyDescent="0.2">
      <c r="Z5889" s="93"/>
      <c r="AA5889" s="93"/>
    </row>
    <row r="5890" spans="26:27" x14ac:dyDescent="0.2">
      <c r="Z5890" s="93"/>
      <c r="AA5890" s="93"/>
    </row>
    <row r="5891" spans="26:27" x14ac:dyDescent="0.2">
      <c r="Z5891" s="93"/>
      <c r="AA5891" s="93"/>
    </row>
    <row r="5892" spans="26:27" x14ac:dyDescent="0.2">
      <c r="Z5892" s="93"/>
      <c r="AA5892" s="93"/>
    </row>
    <row r="5893" spans="26:27" x14ac:dyDescent="0.2">
      <c r="Z5893" s="93"/>
      <c r="AA5893" s="93"/>
    </row>
    <row r="5894" spans="26:27" x14ac:dyDescent="0.2">
      <c r="Z5894" s="93"/>
      <c r="AA5894" s="93"/>
    </row>
    <row r="5895" spans="26:27" x14ac:dyDescent="0.2">
      <c r="Z5895" s="93"/>
      <c r="AA5895" s="93"/>
    </row>
    <row r="5896" spans="26:27" x14ac:dyDescent="0.2">
      <c r="Z5896" s="93"/>
      <c r="AA5896" s="93"/>
    </row>
    <row r="5897" spans="26:27" x14ac:dyDescent="0.2">
      <c r="Z5897" s="93"/>
      <c r="AA5897" s="93"/>
    </row>
    <row r="5898" spans="26:27" x14ac:dyDescent="0.2">
      <c r="Z5898" s="93"/>
      <c r="AA5898" s="93"/>
    </row>
    <row r="5899" spans="26:27" x14ac:dyDescent="0.2">
      <c r="Z5899" s="93"/>
      <c r="AA5899" s="93"/>
    </row>
    <row r="5900" spans="26:27" x14ac:dyDescent="0.2">
      <c r="Z5900" s="93"/>
      <c r="AA5900" s="93"/>
    </row>
    <row r="5901" spans="26:27" x14ac:dyDescent="0.2">
      <c r="Z5901" s="93"/>
      <c r="AA5901" s="93"/>
    </row>
    <row r="5902" spans="26:27" x14ac:dyDescent="0.2">
      <c r="Z5902" s="93"/>
      <c r="AA5902" s="93"/>
    </row>
    <row r="5903" spans="26:27" x14ac:dyDescent="0.2">
      <c r="Z5903" s="93"/>
      <c r="AA5903" s="93"/>
    </row>
    <row r="5904" spans="26:27" x14ac:dyDescent="0.2">
      <c r="Z5904" s="93"/>
      <c r="AA5904" s="93"/>
    </row>
    <row r="5905" spans="26:27" x14ac:dyDescent="0.2">
      <c r="Z5905" s="93"/>
      <c r="AA5905" s="93"/>
    </row>
    <row r="5906" spans="26:27" x14ac:dyDescent="0.2">
      <c r="Z5906" s="93"/>
      <c r="AA5906" s="93"/>
    </row>
    <row r="5907" spans="26:27" x14ac:dyDescent="0.2">
      <c r="Z5907" s="93"/>
      <c r="AA5907" s="93"/>
    </row>
    <row r="5908" spans="26:27" x14ac:dyDescent="0.2">
      <c r="Z5908" s="93"/>
      <c r="AA5908" s="93"/>
    </row>
    <row r="5909" spans="26:27" x14ac:dyDescent="0.2">
      <c r="Z5909" s="93"/>
      <c r="AA5909" s="93"/>
    </row>
    <row r="5910" spans="26:27" x14ac:dyDescent="0.2">
      <c r="Z5910" s="93"/>
      <c r="AA5910" s="93"/>
    </row>
    <row r="5911" spans="26:27" x14ac:dyDescent="0.2">
      <c r="Z5911" s="93"/>
      <c r="AA5911" s="93"/>
    </row>
    <row r="5912" spans="26:27" x14ac:dyDescent="0.2">
      <c r="Z5912" s="93"/>
      <c r="AA5912" s="93"/>
    </row>
    <row r="5913" spans="26:27" x14ac:dyDescent="0.2">
      <c r="Z5913" s="93"/>
      <c r="AA5913" s="93"/>
    </row>
    <row r="5914" spans="26:27" x14ac:dyDescent="0.2">
      <c r="Z5914" s="93"/>
      <c r="AA5914" s="93"/>
    </row>
    <row r="5915" spans="26:27" x14ac:dyDescent="0.2">
      <c r="Z5915" s="93"/>
      <c r="AA5915" s="93"/>
    </row>
    <row r="5916" spans="26:27" x14ac:dyDescent="0.2">
      <c r="Z5916" s="93"/>
      <c r="AA5916" s="93"/>
    </row>
    <row r="5917" spans="26:27" x14ac:dyDescent="0.2">
      <c r="Z5917" s="93"/>
      <c r="AA5917" s="93"/>
    </row>
    <row r="5918" spans="26:27" x14ac:dyDescent="0.2">
      <c r="Z5918" s="93"/>
      <c r="AA5918" s="93"/>
    </row>
    <row r="5919" spans="26:27" x14ac:dyDescent="0.2">
      <c r="Z5919" s="93"/>
      <c r="AA5919" s="93"/>
    </row>
    <row r="5920" spans="26:27" x14ac:dyDescent="0.2">
      <c r="Z5920" s="93"/>
      <c r="AA5920" s="93"/>
    </row>
    <row r="5921" spans="26:27" x14ac:dyDescent="0.2">
      <c r="Z5921" s="93"/>
      <c r="AA5921" s="93"/>
    </row>
    <row r="5922" spans="26:27" x14ac:dyDescent="0.2">
      <c r="Z5922" s="93"/>
      <c r="AA5922" s="93"/>
    </row>
    <row r="5923" spans="26:27" x14ac:dyDescent="0.2">
      <c r="Z5923" s="93"/>
      <c r="AA5923" s="93"/>
    </row>
    <row r="5924" spans="26:27" x14ac:dyDescent="0.2">
      <c r="Z5924" s="93"/>
      <c r="AA5924" s="93"/>
    </row>
    <row r="5925" spans="26:27" x14ac:dyDescent="0.2">
      <c r="Z5925" s="93"/>
      <c r="AA5925" s="93"/>
    </row>
    <row r="5926" spans="26:27" x14ac:dyDescent="0.2">
      <c r="Z5926" s="93"/>
      <c r="AA5926" s="93"/>
    </row>
    <row r="5927" spans="26:27" x14ac:dyDescent="0.2">
      <c r="Z5927" s="93"/>
      <c r="AA5927" s="93"/>
    </row>
    <row r="5928" spans="26:27" x14ac:dyDescent="0.2">
      <c r="Z5928" s="93"/>
      <c r="AA5928" s="93"/>
    </row>
    <row r="5929" spans="26:27" x14ac:dyDescent="0.2">
      <c r="Z5929" s="93"/>
      <c r="AA5929" s="93"/>
    </row>
    <row r="5930" spans="26:27" x14ac:dyDescent="0.2">
      <c r="Z5930" s="93"/>
      <c r="AA5930" s="93"/>
    </row>
    <row r="5931" spans="26:27" x14ac:dyDescent="0.2">
      <c r="Z5931" s="93"/>
      <c r="AA5931" s="93"/>
    </row>
    <row r="5932" spans="26:27" x14ac:dyDescent="0.2">
      <c r="Z5932" s="93"/>
      <c r="AA5932" s="93"/>
    </row>
    <row r="5933" spans="26:27" x14ac:dyDescent="0.2">
      <c r="Z5933" s="93"/>
      <c r="AA5933" s="93"/>
    </row>
    <row r="5934" spans="26:27" x14ac:dyDescent="0.2">
      <c r="Z5934" s="93"/>
      <c r="AA5934" s="93"/>
    </row>
    <row r="5935" spans="26:27" x14ac:dyDescent="0.2">
      <c r="Z5935" s="93"/>
      <c r="AA5935" s="93"/>
    </row>
    <row r="5936" spans="26:27" x14ac:dyDescent="0.2">
      <c r="Z5936" s="93"/>
      <c r="AA5936" s="93"/>
    </row>
    <row r="5937" spans="26:27" x14ac:dyDescent="0.2">
      <c r="Z5937" s="93"/>
      <c r="AA5937" s="93"/>
    </row>
    <row r="5938" spans="26:27" x14ac:dyDescent="0.2">
      <c r="Z5938" s="93"/>
      <c r="AA5938" s="93"/>
    </row>
    <row r="5939" spans="26:27" x14ac:dyDescent="0.2">
      <c r="Z5939" s="93"/>
      <c r="AA5939" s="93"/>
    </row>
    <row r="5940" spans="26:27" x14ac:dyDescent="0.2">
      <c r="Z5940" s="93"/>
      <c r="AA5940" s="93"/>
    </row>
    <row r="5941" spans="26:27" x14ac:dyDescent="0.2">
      <c r="Z5941" s="93"/>
      <c r="AA5941" s="93"/>
    </row>
    <row r="5942" spans="26:27" x14ac:dyDescent="0.2">
      <c r="Z5942" s="93"/>
      <c r="AA5942" s="93"/>
    </row>
    <row r="5943" spans="26:27" x14ac:dyDescent="0.2">
      <c r="Z5943" s="93"/>
      <c r="AA5943" s="93"/>
    </row>
    <row r="5944" spans="26:27" x14ac:dyDescent="0.2">
      <c r="Z5944" s="93"/>
      <c r="AA5944" s="93"/>
    </row>
    <row r="5945" spans="26:27" x14ac:dyDescent="0.2">
      <c r="Z5945" s="93"/>
      <c r="AA5945" s="93"/>
    </row>
    <row r="5946" spans="26:27" x14ac:dyDescent="0.2">
      <c r="Z5946" s="93"/>
      <c r="AA5946" s="93"/>
    </row>
    <row r="5947" spans="26:27" x14ac:dyDescent="0.2">
      <c r="Z5947" s="93"/>
      <c r="AA5947" s="93"/>
    </row>
    <row r="5948" spans="26:27" x14ac:dyDescent="0.2">
      <c r="Z5948" s="93"/>
      <c r="AA5948" s="93"/>
    </row>
    <row r="5949" spans="26:27" x14ac:dyDescent="0.2">
      <c r="Z5949" s="93"/>
      <c r="AA5949" s="93"/>
    </row>
    <row r="5950" spans="26:27" x14ac:dyDescent="0.2">
      <c r="Z5950" s="93"/>
      <c r="AA5950" s="93"/>
    </row>
    <row r="5951" spans="26:27" x14ac:dyDescent="0.2">
      <c r="Z5951" s="93"/>
      <c r="AA5951" s="93"/>
    </row>
    <row r="5952" spans="26:27" x14ac:dyDescent="0.2">
      <c r="Z5952" s="93"/>
      <c r="AA5952" s="93"/>
    </row>
    <row r="5953" spans="26:27" x14ac:dyDescent="0.2">
      <c r="Z5953" s="93"/>
      <c r="AA5953" s="93"/>
    </row>
    <row r="5954" spans="26:27" x14ac:dyDescent="0.2">
      <c r="Z5954" s="93"/>
      <c r="AA5954" s="93"/>
    </row>
    <row r="5955" spans="26:27" x14ac:dyDescent="0.2">
      <c r="Z5955" s="93"/>
      <c r="AA5955" s="93"/>
    </row>
    <row r="5956" spans="26:27" x14ac:dyDescent="0.2">
      <c r="Z5956" s="93"/>
      <c r="AA5956" s="93"/>
    </row>
    <row r="5957" spans="26:27" x14ac:dyDescent="0.2">
      <c r="Z5957" s="93"/>
      <c r="AA5957" s="93"/>
    </row>
    <row r="5958" spans="26:27" x14ac:dyDescent="0.2">
      <c r="Z5958" s="93"/>
      <c r="AA5958" s="93"/>
    </row>
    <row r="5959" spans="26:27" x14ac:dyDescent="0.2">
      <c r="Z5959" s="93"/>
      <c r="AA5959" s="93"/>
    </row>
    <row r="5960" spans="26:27" x14ac:dyDescent="0.2">
      <c r="Z5960" s="93"/>
      <c r="AA5960" s="93"/>
    </row>
    <row r="5961" spans="26:27" x14ac:dyDescent="0.2">
      <c r="Z5961" s="93"/>
      <c r="AA5961" s="93"/>
    </row>
    <row r="5962" spans="26:27" x14ac:dyDescent="0.2">
      <c r="Z5962" s="93"/>
      <c r="AA5962" s="93"/>
    </row>
    <row r="5963" spans="26:27" x14ac:dyDescent="0.2">
      <c r="Z5963" s="93"/>
      <c r="AA5963" s="93"/>
    </row>
    <row r="5964" spans="26:27" x14ac:dyDescent="0.2">
      <c r="Z5964" s="93"/>
      <c r="AA5964" s="93"/>
    </row>
    <row r="5965" spans="26:27" x14ac:dyDescent="0.2">
      <c r="Z5965" s="93"/>
      <c r="AA5965" s="93"/>
    </row>
    <row r="5966" spans="26:27" x14ac:dyDescent="0.2">
      <c r="Z5966" s="93"/>
      <c r="AA5966" s="93"/>
    </row>
    <row r="5967" spans="26:27" x14ac:dyDescent="0.2">
      <c r="Z5967" s="93"/>
      <c r="AA5967" s="93"/>
    </row>
    <row r="5968" spans="26:27" x14ac:dyDescent="0.2">
      <c r="Z5968" s="93"/>
      <c r="AA5968" s="93"/>
    </row>
    <row r="5969" spans="26:27" x14ac:dyDescent="0.2">
      <c r="Z5969" s="93"/>
      <c r="AA5969" s="93"/>
    </row>
    <row r="5970" spans="26:27" x14ac:dyDescent="0.2">
      <c r="Z5970" s="93"/>
      <c r="AA5970" s="93"/>
    </row>
    <row r="5971" spans="26:27" x14ac:dyDescent="0.2">
      <c r="Z5971" s="93"/>
      <c r="AA5971" s="93"/>
    </row>
    <row r="5972" spans="26:27" x14ac:dyDescent="0.2">
      <c r="Z5972" s="93"/>
      <c r="AA5972" s="93"/>
    </row>
    <row r="5973" spans="26:27" x14ac:dyDescent="0.2">
      <c r="Z5973" s="93"/>
      <c r="AA5973" s="93"/>
    </row>
    <row r="5974" spans="26:27" x14ac:dyDescent="0.2">
      <c r="Z5974" s="93"/>
      <c r="AA5974" s="93"/>
    </row>
    <row r="5975" spans="26:27" x14ac:dyDescent="0.2">
      <c r="Z5975" s="93"/>
      <c r="AA5975" s="93"/>
    </row>
    <row r="5976" spans="26:27" x14ac:dyDescent="0.2">
      <c r="Z5976" s="93"/>
      <c r="AA5976" s="93"/>
    </row>
    <row r="5977" spans="26:27" x14ac:dyDescent="0.2">
      <c r="Z5977" s="93"/>
      <c r="AA5977" s="93"/>
    </row>
    <row r="5978" spans="26:27" x14ac:dyDescent="0.2">
      <c r="Z5978" s="93"/>
      <c r="AA5978" s="93"/>
    </row>
    <row r="5979" spans="26:27" x14ac:dyDescent="0.2">
      <c r="Z5979" s="93"/>
      <c r="AA5979" s="93"/>
    </row>
    <row r="5980" spans="26:27" x14ac:dyDescent="0.2">
      <c r="Z5980" s="93"/>
      <c r="AA5980" s="93"/>
    </row>
    <row r="5981" spans="26:27" x14ac:dyDescent="0.2">
      <c r="Z5981" s="93"/>
      <c r="AA5981" s="93"/>
    </row>
    <row r="5982" spans="26:27" x14ac:dyDescent="0.2">
      <c r="Z5982" s="93"/>
      <c r="AA5982" s="93"/>
    </row>
    <row r="5983" spans="26:27" x14ac:dyDescent="0.2">
      <c r="Z5983" s="93"/>
      <c r="AA5983" s="93"/>
    </row>
    <row r="5984" spans="26:27" x14ac:dyDescent="0.2">
      <c r="Z5984" s="93"/>
      <c r="AA5984" s="93"/>
    </row>
    <row r="5985" spans="26:27" x14ac:dyDescent="0.2">
      <c r="Z5985" s="93"/>
      <c r="AA5985" s="93"/>
    </row>
    <row r="5986" spans="26:27" x14ac:dyDescent="0.2">
      <c r="Z5986" s="93"/>
      <c r="AA5986" s="93"/>
    </row>
    <row r="5987" spans="26:27" x14ac:dyDescent="0.2">
      <c r="Z5987" s="93"/>
      <c r="AA5987" s="93"/>
    </row>
    <row r="5988" spans="26:27" x14ac:dyDescent="0.2">
      <c r="Z5988" s="93"/>
      <c r="AA5988" s="93"/>
    </row>
    <row r="5989" spans="26:27" x14ac:dyDescent="0.2">
      <c r="Z5989" s="93"/>
      <c r="AA5989" s="93"/>
    </row>
    <row r="5990" spans="26:27" x14ac:dyDescent="0.2">
      <c r="Z5990" s="93"/>
      <c r="AA5990" s="93"/>
    </row>
    <row r="5991" spans="26:27" x14ac:dyDescent="0.2">
      <c r="Z5991" s="93"/>
      <c r="AA5991" s="93"/>
    </row>
    <row r="5992" spans="26:27" x14ac:dyDescent="0.2">
      <c r="Z5992" s="93"/>
      <c r="AA5992" s="93"/>
    </row>
    <row r="5993" spans="26:27" x14ac:dyDescent="0.2">
      <c r="Z5993" s="93"/>
      <c r="AA5993" s="93"/>
    </row>
    <row r="5994" spans="26:27" x14ac:dyDescent="0.2">
      <c r="Z5994" s="93"/>
      <c r="AA5994" s="93"/>
    </row>
    <row r="5995" spans="26:27" x14ac:dyDescent="0.2">
      <c r="Z5995" s="93"/>
      <c r="AA5995" s="93"/>
    </row>
    <row r="5996" spans="26:27" x14ac:dyDescent="0.2">
      <c r="Z5996" s="93"/>
      <c r="AA5996" s="93"/>
    </row>
    <row r="5997" spans="26:27" x14ac:dyDescent="0.2">
      <c r="Z5997" s="93"/>
      <c r="AA5997" s="93"/>
    </row>
    <row r="5998" spans="26:27" x14ac:dyDescent="0.2">
      <c r="Z5998" s="93"/>
      <c r="AA5998" s="93"/>
    </row>
    <row r="5999" spans="26:27" x14ac:dyDescent="0.2">
      <c r="Z5999" s="93"/>
      <c r="AA5999" s="93"/>
    </row>
    <row r="6000" spans="26:27" x14ac:dyDescent="0.2">
      <c r="Z6000" s="93"/>
      <c r="AA6000" s="93"/>
    </row>
    <row r="6001" spans="26:27" x14ac:dyDescent="0.2">
      <c r="Z6001" s="93"/>
      <c r="AA6001" s="93"/>
    </row>
    <row r="6002" spans="26:27" x14ac:dyDescent="0.2">
      <c r="Z6002" s="93"/>
      <c r="AA6002" s="93"/>
    </row>
    <row r="6003" spans="26:27" x14ac:dyDescent="0.2">
      <c r="Z6003" s="93"/>
      <c r="AA6003" s="93"/>
    </row>
    <row r="6004" spans="26:27" x14ac:dyDescent="0.2">
      <c r="Z6004" s="93"/>
      <c r="AA6004" s="93"/>
    </row>
    <row r="6005" spans="26:27" x14ac:dyDescent="0.2">
      <c r="Z6005" s="93"/>
      <c r="AA6005" s="93"/>
    </row>
    <row r="6006" spans="26:27" x14ac:dyDescent="0.2">
      <c r="Z6006" s="93"/>
      <c r="AA6006" s="93"/>
    </row>
    <row r="6007" spans="26:27" x14ac:dyDescent="0.2">
      <c r="Z6007" s="93"/>
      <c r="AA6007" s="93"/>
    </row>
    <row r="6008" spans="26:27" x14ac:dyDescent="0.2">
      <c r="Z6008" s="93"/>
      <c r="AA6008" s="93"/>
    </row>
    <row r="6009" spans="26:27" x14ac:dyDescent="0.2">
      <c r="Z6009" s="93"/>
      <c r="AA6009" s="93"/>
    </row>
    <row r="6010" spans="26:27" x14ac:dyDescent="0.2">
      <c r="Z6010" s="93"/>
      <c r="AA6010" s="93"/>
    </row>
    <row r="6011" spans="26:27" x14ac:dyDescent="0.2">
      <c r="Z6011" s="93"/>
      <c r="AA6011" s="93"/>
    </row>
    <row r="6012" spans="26:27" x14ac:dyDescent="0.2">
      <c r="Z6012" s="93"/>
      <c r="AA6012" s="93"/>
    </row>
    <row r="6013" spans="26:27" x14ac:dyDescent="0.2">
      <c r="Z6013" s="93"/>
      <c r="AA6013" s="93"/>
    </row>
    <row r="6014" spans="26:27" x14ac:dyDescent="0.2">
      <c r="Z6014" s="93"/>
      <c r="AA6014" s="93"/>
    </row>
    <row r="6015" spans="26:27" x14ac:dyDescent="0.2">
      <c r="Z6015" s="93"/>
      <c r="AA6015" s="93"/>
    </row>
    <row r="6016" spans="26:27" x14ac:dyDescent="0.2">
      <c r="Z6016" s="93"/>
      <c r="AA6016" s="93"/>
    </row>
    <row r="6017" spans="26:27" x14ac:dyDescent="0.2">
      <c r="Z6017" s="93"/>
      <c r="AA6017" s="93"/>
    </row>
    <row r="6018" spans="26:27" x14ac:dyDescent="0.2">
      <c r="Z6018" s="93"/>
      <c r="AA6018" s="93"/>
    </row>
    <row r="6019" spans="26:27" x14ac:dyDescent="0.2">
      <c r="Z6019" s="93"/>
      <c r="AA6019" s="93"/>
    </row>
    <row r="6020" spans="26:27" x14ac:dyDescent="0.2">
      <c r="Z6020" s="93"/>
      <c r="AA6020" s="93"/>
    </row>
    <row r="6021" spans="26:27" x14ac:dyDescent="0.2">
      <c r="Z6021" s="93"/>
      <c r="AA6021" s="93"/>
    </row>
    <row r="6022" spans="26:27" x14ac:dyDescent="0.2">
      <c r="Z6022" s="93"/>
      <c r="AA6022" s="93"/>
    </row>
    <row r="6023" spans="26:27" x14ac:dyDescent="0.2">
      <c r="Z6023" s="93"/>
      <c r="AA6023" s="93"/>
    </row>
    <row r="6024" spans="26:27" x14ac:dyDescent="0.2">
      <c r="Z6024" s="93"/>
      <c r="AA6024" s="93"/>
    </row>
    <row r="6025" spans="26:27" x14ac:dyDescent="0.2">
      <c r="Z6025" s="93"/>
      <c r="AA6025" s="93"/>
    </row>
    <row r="6026" spans="26:27" x14ac:dyDescent="0.2">
      <c r="Z6026" s="93"/>
      <c r="AA6026" s="93"/>
    </row>
    <row r="6027" spans="26:27" x14ac:dyDescent="0.2">
      <c r="Z6027" s="93"/>
      <c r="AA6027" s="93"/>
    </row>
    <row r="6028" spans="26:27" x14ac:dyDescent="0.2">
      <c r="Z6028" s="93"/>
      <c r="AA6028" s="93"/>
    </row>
    <row r="6029" spans="26:27" x14ac:dyDescent="0.2">
      <c r="Z6029" s="93"/>
      <c r="AA6029" s="93"/>
    </row>
    <row r="6030" spans="26:27" x14ac:dyDescent="0.2">
      <c r="Z6030" s="93"/>
      <c r="AA6030" s="93"/>
    </row>
    <row r="6031" spans="26:27" x14ac:dyDescent="0.2">
      <c r="Z6031" s="93"/>
      <c r="AA6031" s="93"/>
    </row>
    <row r="6032" spans="26:27" x14ac:dyDescent="0.2">
      <c r="Z6032" s="93"/>
      <c r="AA6032" s="93"/>
    </row>
    <row r="6033" spans="26:27" x14ac:dyDescent="0.2">
      <c r="Z6033" s="93"/>
      <c r="AA6033" s="93"/>
    </row>
    <row r="6034" spans="26:27" x14ac:dyDescent="0.2">
      <c r="Z6034" s="93"/>
      <c r="AA6034" s="93"/>
    </row>
    <row r="6035" spans="26:27" x14ac:dyDescent="0.2">
      <c r="Z6035" s="93"/>
      <c r="AA6035" s="93"/>
    </row>
    <row r="6036" spans="26:27" x14ac:dyDescent="0.2">
      <c r="Z6036" s="93"/>
      <c r="AA6036" s="93"/>
    </row>
    <row r="6037" spans="26:27" x14ac:dyDescent="0.2">
      <c r="Z6037" s="93"/>
      <c r="AA6037" s="93"/>
    </row>
    <row r="6038" spans="26:27" x14ac:dyDescent="0.2">
      <c r="Z6038" s="93"/>
      <c r="AA6038" s="93"/>
    </row>
    <row r="6039" spans="26:27" x14ac:dyDescent="0.2">
      <c r="Z6039" s="93"/>
      <c r="AA6039" s="93"/>
    </row>
    <row r="6040" spans="26:27" x14ac:dyDescent="0.2">
      <c r="Z6040" s="93"/>
      <c r="AA6040" s="93"/>
    </row>
    <row r="6041" spans="26:27" x14ac:dyDescent="0.2">
      <c r="Z6041" s="93"/>
      <c r="AA6041" s="93"/>
    </row>
    <row r="6042" spans="26:27" x14ac:dyDescent="0.2">
      <c r="Z6042" s="93"/>
      <c r="AA6042" s="93"/>
    </row>
    <row r="6043" spans="26:27" x14ac:dyDescent="0.2">
      <c r="Z6043" s="93"/>
      <c r="AA6043" s="93"/>
    </row>
    <row r="6044" spans="26:27" x14ac:dyDescent="0.2">
      <c r="Z6044" s="93"/>
      <c r="AA6044" s="93"/>
    </row>
    <row r="6045" spans="26:27" x14ac:dyDescent="0.2">
      <c r="Z6045" s="93"/>
      <c r="AA6045" s="93"/>
    </row>
    <row r="6046" spans="26:27" x14ac:dyDescent="0.2">
      <c r="Z6046" s="93"/>
      <c r="AA6046" s="93"/>
    </row>
    <row r="6047" spans="26:27" x14ac:dyDescent="0.2">
      <c r="Z6047" s="93"/>
      <c r="AA6047" s="93"/>
    </row>
    <row r="6048" spans="26:27" x14ac:dyDescent="0.2">
      <c r="Z6048" s="93"/>
      <c r="AA6048" s="93"/>
    </row>
    <row r="6049" spans="26:27" x14ac:dyDescent="0.2">
      <c r="Z6049" s="93"/>
      <c r="AA6049" s="93"/>
    </row>
    <row r="6050" spans="26:27" x14ac:dyDescent="0.2">
      <c r="Z6050" s="93"/>
      <c r="AA6050" s="93"/>
    </row>
    <row r="6051" spans="26:27" x14ac:dyDescent="0.2">
      <c r="Z6051" s="93"/>
      <c r="AA6051" s="93"/>
    </row>
    <row r="6052" spans="26:27" x14ac:dyDescent="0.2">
      <c r="Z6052" s="93"/>
      <c r="AA6052" s="93"/>
    </row>
    <row r="6053" spans="26:27" x14ac:dyDescent="0.2">
      <c r="Z6053" s="93"/>
      <c r="AA6053" s="93"/>
    </row>
    <row r="6054" spans="26:27" x14ac:dyDescent="0.2">
      <c r="Z6054" s="93"/>
      <c r="AA6054" s="93"/>
    </row>
    <row r="6055" spans="26:27" x14ac:dyDescent="0.2">
      <c r="Z6055" s="93"/>
      <c r="AA6055" s="93"/>
    </row>
    <row r="6056" spans="26:27" x14ac:dyDescent="0.2">
      <c r="Z6056" s="93"/>
      <c r="AA6056" s="93"/>
    </row>
    <row r="6057" spans="26:27" x14ac:dyDescent="0.2">
      <c r="Z6057" s="93"/>
      <c r="AA6057" s="93"/>
    </row>
    <row r="6058" spans="26:27" x14ac:dyDescent="0.2">
      <c r="Z6058" s="93"/>
      <c r="AA6058" s="93"/>
    </row>
    <row r="6059" spans="26:27" x14ac:dyDescent="0.2">
      <c r="Z6059" s="93"/>
      <c r="AA6059" s="93"/>
    </row>
    <row r="6060" spans="26:27" x14ac:dyDescent="0.2">
      <c r="Z6060" s="93"/>
      <c r="AA6060" s="93"/>
    </row>
    <row r="6061" spans="26:27" x14ac:dyDescent="0.2">
      <c r="Z6061" s="93"/>
      <c r="AA6061" s="93"/>
    </row>
    <row r="6062" spans="26:27" x14ac:dyDescent="0.2">
      <c r="Z6062" s="93"/>
      <c r="AA6062" s="93"/>
    </row>
    <row r="6063" spans="26:27" x14ac:dyDescent="0.2">
      <c r="Z6063" s="93"/>
      <c r="AA6063" s="93"/>
    </row>
    <row r="6064" spans="26:27" x14ac:dyDescent="0.2">
      <c r="Z6064" s="93"/>
      <c r="AA6064" s="93"/>
    </row>
    <row r="6065" spans="26:27" x14ac:dyDescent="0.2">
      <c r="Z6065" s="93"/>
      <c r="AA6065" s="93"/>
    </row>
    <row r="6066" spans="26:27" x14ac:dyDescent="0.2">
      <c r="Z6066" s="93"/>
      <c r="AA6066" s="93"/>
    </row>
    <row r="6067" spans="26:27" x14ac:dyDescent="0.2">
      <c r="Z6067" s="93"/>
      <c r="AA6067" s="93"/>
    </row>
    <row r="6068" spans="26:27" x14ac:dyDescent="0.2">
      <c r="Z6068" s="93"/>
      <c r="AA6068" s="93"/>
    </row>
    <row r="6069" spans="26:27" x14ac:dyDescent="0.2">
      <c r="Z6069" s="93"/>
      <c r="AA6069" s="93"/>
    </row>
    <row r="6070" spans="26:27" x14ac:dyDescent="0.2">
      <c r="Z6070" s="93"/>
      <c r="AA6070" s="93"/>
    </row>
    <row r="6071" spans="26:27" x14ac:dyDescent="0.2">
      <c r="Z6071" s="93"/>
      <c r="AA6071" s="93"/>
    </row>
    <row r="6072" spans="26:27" x14ac:dyDescent="0.2">
      <c r="Z6072" s="93"/>
      <c r="AA6072" s="93"/>
    </row>
    <row r="6073" spans="26:27" x14ac:dyDescent="0.2">
      <c r="Z6073" s="93"/>
      <c r="AA6073" s="93"/>
    </row>
    <row r="6074" spans="26:27" x14ac:dyDescent="0.2">
      <c r="Z6074" s="93"/>
      <c r="AA6074" s="93"/>
    </row>
    <row r="6075" spans="26:27" x14ac:dyDescent="0.2">
      <c r="Z6075" s="93"/>
      <c r="AA6075" s="93"/>
    </row>
    <row r="6076" spans="26:27" x14ac:dyDescent="0.2">
      <c r="Z6076" s="93"/>
      <c r="AA6076" s="93"/>
    </row>
    <row r="6077" spans="26:27" x14ac:dyDescent="0.2">
      <c r="Z6077" s="93"/>
      <c r="AA6077" s="93"/>
    </row>
    <row r="6078" spans="26:27" x14ac:dyDescent="0.2">
      <c r="Z6078" s="93"/>
      <c r="AA6078" s="93"/>
    </row>
    <row r="6079" spans="26:27" x14ac:dyDescent="0.2">
      <c r="Z6079" s="93"/>
      <c r="AA6079" s="93"/>
    </row>
    <row r="6080" spans="26:27" x14ac:dyDescent="0.2">
      <c r="Z6080" s="93"/>
      <c r="AA6080" s="93"/>
    </row>
    <row r="6081" spans="26:27" x14ac:dyDescent="0.2">
      <c r="Z6081" s="93"/>
      <c r="AA6081" s="93"/>
    </row>
    <row r="6082" spans="26:27" x14ac:dyDescent="0.2">
      <c r="Z6082" s="93"/>
      <c r="AA6082" s="93"/>
    </row>
    <row r="6083" spans="26:27" x14ac:dyDescent="0.2">
      <c r="Z6083" s="93"/>
      <c r="AA6083" s="93"/>
    </row>
    <row r="6084" spans="26:27" x14ac:dyDescent="0.2">
      <c r="Z6084" s="93"/>
      <c r="AA6084" s="93"/>
    </row>
    <row r="6085" spans="26:27" x14ac:dyDescent="0.2">
      <c r="Z6085" s="93"/>
      <c r="AA6085" s="93"/>
    </row>
    <row r="6086" spans="26:27" x14ac:dyDescent="0.2">
      <c r="Z6086" s="93"/>
      <c r="AA6086" s="93"/>
    </row>
    <row r="6087" spans="26:27" x14ac:dyDescent="0.2">
      <c r="Z6087" s="93"/>
      <c r="AA6087" s="93"/>
    </row>
    <row r="6088" spans="26:27" x14ac:dyDescent="0.2">
      <c r="Z6088" s="93"/>
      <c r="AA6088" s="93"/>
    </row>
    <row r="6089" spans="26:27" x14ac:dyDescent="0.2">
      <c r="Z6089" s="93"/>
      <c r="AA6089" s="93"/>
    </row>
    <row r="6090" spans="26:27" x14ac:dyDescent="0.2">
      <c r="Z6090" s="93"/>
      <c r="AA6090" s="93"/>
    </row>
    <row r="6091" spans="26:27" x14ac:dyDescent="0.2">
      <c r="Z6091" s="93"/>
      <c r="AA6091" s="93"/>
    </row>
    <row r="6092" spans="26:27" x14ac:dyDescent="0.2">
      <c r="Z6092" s="93"/>
      <c r="AA6092" s="93"/>
    </row>
    <row r="6093" spans="26:27" x14ac:dyDescent="0.2">
      <c r="Z6093" s="93"/>
      <c r="AA6093" s="93"/>
    </row>
    <row r="6094" spans="26:27" x14ac:dyDescent="0.2">
      <c r="Z6094" s="93"/>
      <c r="AA6094" s="93"/>
    </row>
    <row r="6095" spans="26:27" x14ac:dyDescent="0.2">
      <c r="Z6095" s="93"/>
      <c r="AA6095" s="93"/>
    </row>
    <row r="6096" spans="26:27" x14ac:dyDescent="0.2">
      <c r="Z6096" s="93"/>
      <c r="AA6096" s="93"/>
    </row>
    <row r="6097" spans="26:27" x14ac:dyDescent="0.2">
      <c r="Z6097" s="93"/>
      <c r="AA6097" s="93"/>
    </row>
    <row r="6098" spans="26:27" x14ac:dyDescent="0.2">
      <c r="Z6098" s="93"/>
      <c r="AA6098" s="93"/>
    </row>
    <row r="6099" spans="26:27" x14ac:dyDescent="0.2">
      <c r="Z6099" s="93"/>
      <c r="AA6099" s="93"/>
    </row>
    <row r="6100" spans="26:27" x14ac:dyDescent="0.2">
      <c r="Z6100" s="93"/>
      <c r="AA6100" s="93"/>
    </row>
    <row r="6101" spans="26:27" x14ac:dyDescent="0.2">
      <c r="Z6101" s="93"/>
      <c r="AA6101" s="93"/>
    </row>
    <row r="6102" spans="26:27" x14ac:dyDescent="0.2">
      <c r="Z6102" s="93"/>
      <c r="AA6102" s="93"/>
    </row>
    <row r="6103" spans="26:27" x14ac:dyDescent="0.2">
      <c r="Z6103" s="93"/>
      <c r="AA6103" s="93"/>
    </row>
    <row r="6104" spans="26:27" x14ac:dyDescent="0.2">
      <c r="Z6104" s="93"/>
      <c r="AA6104" s="93"/>
    </row>
    <row r="6105" spans="26:27" x14ac:dyDescent="0.2">
      <c r="Z6105" s="93"/>
      <c r="AA6105" s="93"/>
    </row>
    <row r="6106" spans="26:27" x14ac:dyDescent="0.2">
      <c r="Z6106" s="93"/>
      <c r="AA6106" s="93"/>
    </row>
    <row r="6107" spans="26:27" x14ac:dyDescent="0.2">
      <c r="Z6107" s="93"/>
      <c r="AA6107" s="93"/>
    </row>
    <row r="6108" spans="26:27" x14ac:dyDescent="0.2">
      <c r="Z6108" s="93"/>
      <c r="AA6108" s="93"/>
    </row>
    <row r="6109" spans="26:27" x14ac:dyDescent="0.2">
      <c r="Z6109" s="93"/>
      <c r="AA6109" s="93"/>
    </row>
    <row r="6110" spans="26:27" x14ac:dyDescent="0.2">
      <c r="Z6110" s="93"/>
      <c r="AA6110" s="93"/>
    </row>
    <row r="6111" spans="26:27" x14ac:dyDescent="0.2">
      <c r="Z6111" s="93"/>
      <c r="AA6111" s="93"/>
    </row>
    <row r="6112" spans="26:27" x14ac:dyDescent="0.2">
      <c r="Z6112" s="93"/>
      <c r="AA6112" s="93"/>
    </row>
    <row r="6113" spans="26:27" x14ac:dyDescent="0.2">
      <c r="Z6113" s="93"/>
      <c r="AA6113" s="93"/>
    </row>
    <row r="6114" spans="26:27" x14ac:dyDescent="0.2">
      <c r="Z6114" s="93"/>
      <c r="AA6114" s="93"/>
    </row>
    <row r="6115" spans="26:27" x14ac:dyDescent="0.2">
      <c r="Z6115" s="93"/>
      <c r="AA6115" s="93"/>
    </row>
    <row r="6116" spans="26:27" x14ac:dyDescent="0.2">
      <c r="Z6116" s="93"/>
      <c r="AA6116" s="93"/>
    </row>
    <row r="6117" spans="26:27" x14ac:dyDescent="0.2">
      <c r="Z6117" s="93"/>
      <c r="AA6117" s="93"/>
    </row>
    <row r="6118" spans="26:27" x14ac:dyDescent="0.2">
      <c r="Z6118" s="93"/>
      <c r="AA6118" s="93"/>
    </row>
    <row r="6119" spans="26:27" x14ac:dyDescent="0.2">
      <c r="Z6119" s="93"/>
      <c r="AA6119" s="93"/>
    </row>
    <row r="6120" spans="26:27" x14ac:dyDescent="0.2">
      <c r="Z6120" s="93"/>
      <c r="AA6120" s="93"/>
    </row>
    <row r="6121" spans="26:27" x14ac:dyDescent="0.2">
      <c r="Z6121" s="93"/>
      <c r="AA6121" s="93"/>
    </row>
    <row r="6122" spans="26:27" x14ac:dyDescent="0.2">
      <c r="Z6122" s="93"/>
      <c r="AA6122" s="93"/>
    </row>
    <row r="6123" spans="26:27" x14ac:dyDescent="0.2">
      <c r="Z6123" s="93"/>
      <c r="AA6123" s="93"/>
    </row>
    <row r="6124" spans="26:27" x14ac:dyDescent="0.2">
      <c r="Z6124" s="93"/>
      <c r="AA6124" s="93"/>
    </row>
    <row r="6125" spans="26:27" x14ac:dyDescent="0.2">
      <c r="Z6125" s="93"/>
      <c r="AA6125" s="93"/>
    </row>
    <row r="6126" spans="26:27" x14ac:dyDescent="0.2">
      <c r="Z6126" s="93"/>
      <c r="AA6126" s="93"/>
    </row>
    <row r="6127" spans="26:27" x14ac:dyDescent="0.2">
      <c r="Z6127" s="93"/>
      <c r="AA6127" s="93"/>
    </row>
    <row r="6128" spans="26:27" x14ac:dyDescent="0.2">
      <c r="Z6128" s="93"/>
      <c r="AA6128" s="93"/>
    </row>
    <row r="6129" spans="26:27" x14ac:dyDescent="0.2">
      <c r="Z6129" s="93"/>
      <c r="AA6129" s="93"/>
    </row>
    <row r="6130" spans="26:27" x14ac:dyDescent="0.2">
      <c r="Z6130" s="93"/>
      <c r="AA6130" s="93"/>
    </row>
    <row r="6131" spans="26:27" x14ac:dyDescent="0.2">
      <c r="Z6131" s="93"/>
      <c r="AA6131" s="93"/>
    </row>
    <row r="6132" spans="26:27" x14ac:dyDescent="0.2">
      <c r="Z6132" s="93"/>
      <c r="AA6132" s="93"/>
    </row>
    <row r="6133" spans="26:27" x14ac:dyDescent="0.2">
      <c r="Z6133" s="93"/>
      <c r="AA6133" s="93"/>
    </row>
    <row r="6134" spans="26:27" x14ac:dyDescent="0.2">
      <c r="Z6134" s="93"/>
      <c r="AA6134" s="93"/>
    </row>
    <row r="6135" spans="26:27" x14ac:dyDescent="0.2">
      <c r="Z6135" s="93"/>
      <c r="AA6135" s="93"/>
    </row>
    <row r="6136" spans="26:27" x14ac:dyDescent="0.2">
      <c r="Z6136" s="93"/>
      <c r="AA6136" s="93"/>
    </row>
    <row r="6137" spans="26:27" x14ac:dyDescent="0.2">
      <c r="Z6137" s="93"/>
      <c r="AA6137" s="93"/>
    </row>
    <row r="6138" spans="26:27" x14ac:dyDescent="0.2">
      <c r="Z6138" s="93"/>
      <c r="AA6138" s="93"/>
    </row>
    <row r="6139" spans="26:27" x14ac:dyDescent="0.2">
      <c r="Z6139" s="93"/>
      <c r="AA6139" s="93"/>
    </row>
    <row r="6140" spans="26:27" x14ac:dyDescent="0.2">
      <c r="Z6140" s="93"/>
      <c r="AA6140" s="93"/>
    </row>
    <row r="6141" spans="26:27" x14ac:dyDescent="0.2">
      <c r="Z6141" s="93"/>
      <c r="AA6141" s="93"/>
    </row>
    <row r="6142" spans="26:27" x14ac:dyDescent="0.2">
      <c r="Z6142" s="93"/>
      <c r="AA6142" s="93"/>
    </row>
    <row r="6143" spans="26:27" x14ac:dyDescent="0.2">
      <c r="Z6143" s="93"/>
      <c r="AA6143" s="93"/>
    </row>
    <row r="6144" spans="26:27" x14ac:dyDescent="0.2">
      <c r="Z6144" s="93"/>
      <c r="AA6144" s="93"/>
    </row>
    <row r="6145" spans="26:27" x14ac:dyDescent="0.2">
      <c r="Z6145" s="93"/>
      <c r="AA6145" s="93"/>
    </row>
    <row r="6146" spans="26:27" x14ac:dyDescent="0.2">
      <c r="Z6146" s="93"/>
      <c r="AA6146" s="93"/>
    </row>
    <row r="6147" spans="26:27" x14ac:dyDescent="0.2">
      <c r="Z6147" s="93"/>
      <c r="AA6147" s="93"/>
    </row>
    <row r="6148" spans="26:27" x14ac:dyDescent="0.2">
      <c r="Z6148" s="93"/>
      <c r="AA6148" s="93"/>
    </row>
    <row r="6149" spans="26:27" x14ac:dyDescent="0.2">
      <c r="Z6149" s="93"/>
      <c r="AA6149" s="93"/>
    </row>
    <row r="6150" spans="26:27" x14ac:dyDescent="0.2">
      <c r="Z6150" s="93"/>
      <c r="AA6150" s="93"/>
    </row>
    <row r="6151" spans="26:27" x14ac:dyDescent="0.2">
      <c r="Z6151" s="93"/>
      <c r="AA6151" s="93"/>
    </row>
    <row r="6152" spans="26:27" x14ac:dyDescent="0.2">
      <c r="Z6152" s="93"/>
      <c r="AA6152" s="93"/>
    </row>
    <row r="6153" spans="26:27" x14ac:dyDescent="0.2">
      <c r="Z6153" s="93"/>
      <c r="AA6153" s="93"/>
    </row>
    <row r="6154" spans="26:27" x14ac:dyDescent="0.2">
      <c r="Z6154" s="93"/>
      <c r="AA6154" s="93"/>
    </row>
    <row r="6155" spans="26:27" x14ac:dyDescent="0.2">
      <c r="Z6155" s="93"/>
      <c r="AA6155" s="93"/>
    </row>
    <row r="6156" spans="26:27" x14ac:dyDescent="0.2">
      <c r="Z6156" s="93"/>
      <c r="AA6156" s="93"/>
    </row>
    <row r="6157" spans="26:27" x14ac:dyDescent="0.2">
      <c r="Z6157" s="93"/>
      <c r="AA6157" s="93"/>
    </row>
    <row r="6158" spans="26:27" x14ac:dyDescent="0.2">
      <c r="Z6158" s="93"/>
      <c r="AA6158" s="93"/>
    </row>
    <row r="6159" spans="26:27" x14ac:dyDescent="0.2">
      <c r="Z6159" s="93"/>
      <c r="AA6159" s="93"/>
    </row>
    <row r="6160" spans="26:27" x14ac:dyDescent="0.2">
      <c r="Z6160" s="93"/>
      <c r="AA6160" s="93"/>
    </row>
    <row r="6161" spans="26:27" x14ac:dyDescent="0.2">
      <c r="Z6161" s="93"/>
      <c r="AA6161" s="93"/>
    </row>
    <row r="6162" spans="26:27" x14ac:dyDescent="0.2">
      <c r="Z6162" s="93"/>
      <c r="AA6162" s="93"/>
    </row>
    <row r="6163" spans="26:27" x14ac:dyDescent="0.2">
      <c r="Z6163" s="93"/>
      <c r="AA6163" s="93"/>
    </row>
    <row r="6164" spans="26:27" x14ac:dyDescent="0.2">
      <c r="Z6164" s="93"/>
      <c r="AA6164" s="93"/>
    </row>
    <row r="6165" spans="26:27" x14ac:dyDescent="0.2">
      <c r="Z6165" s="93"/>
      <c r="AA6165" s="93"/>
    </row>
    <row r="6166" spans="26:27" x14ac:dyDescent="0.2">
      <c r="Z6166" s="93"/>
      <c r="AA6166" s="93"/>
    </row>
    <row r="6167" spans="26:27" x14ac:dyDescent="0.2">
      <c r="Z6167" s="93"/>
      <c r="AA6167" s="93"/>
    </row>
    <row r="6168" spans="26:27" x14ac:dyDescent="0.2">
      <c r="Z6168" s="93"/>
      <c r="AA6168" s="93"/>
    </row>
    <row r="6169" spans="26:27" x14ac:dyDescent="0.2">
      <c r="Z6169" s="93"/>
      <c r="AA6169" s="93"/>
    </row>
    <row r="6170" spans="26:27" x14ac:dyDescent="0.2">
      <c r="Z6170" s="93"/>
      <c r="AA6170" s="93"/>
    </row>
    <row r="6171" spans="26:27" x14ac:dyDescent="0.2">
      <c r="Z6171" s="93"/>
      <c r="AA6171" s="93"/>
    </row>
    <row r="6172" spans="26:27" x14ac:dyDescent="0.2">
      <c r="Z6172" s="93"/>
      <c r="AA6172" s="93"/>
    </row>
    <row r="6173" spans="26:27" x14ac:dyDescent="0.2">
      <c r="Z6173" s="93"/>
      <c r="AA6173" s="93"/>
    </row>
    <row r="6174" spans="26:27" x14ac:dyDescent="0.2">
      <c r="Z6174" s="93"/>
      <c r="AA6174" s="93"/>
    </row>
    <row r="6175" spans="26:27" x14ac:dyDescent="0.2">
      <c r="Z6175" s="93"/>
      <c r="AA6175" s="93"/>
    </row>
    <row r="6176" spans="26:27" x14ac:dyDescent="0.2">
      <c r="Z6176" s="93"/>
      <c r="AA6176" s="93"/>
    </row>
    <row r="6177" spans="26:27" x14ac:dyDescent="0.2">
      <c r="Z6177" s="93"/>
      <c r="AA6177" s="93"/>
    </row>
    <row r="6178" spans="26:27" x14ac:dyDescent="0.2">
      <c r="Z6178" s="93"/>
      <c r="AA6178" s="93"/>
    </row>
    <row r="6179" spans="26:27" x14ac:dyDescent="0.2">
      <c r="Z6179" s="93"/>
      <c r="AA6179" s="93"/>
    </row>
    <row r="6180" spans="26:27" x14ac:dyDescent="0.2">
      <c r="Z6180" s="93"/>
      <c r="AA6180" s="93"/>
    </row>
    <row r="6181" spans="26:27" x14ac:dyDescent="0.2">
      <c r="Z6181" s="93"/>
      <c r="AA6181" s="93"/>
    </row>
    <row r="6182" spans="26:27" x14ac:dyDescent="0.2">
      <c r="Z6182" s="93"/>
      <c r="AA6182" s="93"/>
    </row>
    <row r="6183" spans="26:27" x14ac:dyDescent="0.2">
      <c r="Z6183" s="93"/>
      <c r="AA6183" s="93"/>
    </row>
    <row r="6184" spans="26:27" x14ac:dyDescent="0.2">
      <c r="Z6184" s="93"/>
      <c r="AA6184" s="93"/>
    </row>
    <row r="6185" spans="26:27" x14ac:dyDescent="0.2">
      <c r="Z6185" s="93"/>
      <c r="AA6185" s="93"/>
    </row>
    <row r="6186" spans="26:27" x14ac:dyDescent="0.2">
      <c r="Z6186" s="93"/>
      <c r="AA6186" s="93"/>
    </row>
    <row r="6187" spans="26:27" x14ac:dyDescent="0.2">
      <c r="Z6187" s="93"/>
      <c r="AA6187" s="93"/>
    </row>
    <row r="6188" spans="26:27" x14ac:dyDescent="0.2">
      <c r="Z6188" s="93"/>
      <c r="AA6188" s="93"/>
    </row>
    <row r="6189" spans="26:27" x14ac:dyDescent="0.2">
      <c r="Z6189" s="93"/>
      <c r="AA6189" s="93"/>
    </row>
    <row r="6190" spans="26:27" x14ac:dyDescent="0.2">
      <c r="Z6190" s="93"/>
      <c r="AA6190" s="93"/>
    </row>
    <row r="6191" spans="26:27" x14ac:dyDescent="0.2">
      <c r="Z6191" s="93"/>
      <c r="AA6191" s="93"/>
    </row>
    <row r="6192" spans="26:27" x14ac:dyDescent="0.2">
      <c r="Z6192" s="93"/>
      <c r="AA6192" s="93"/>
    </row>
    <row r="6193" spans="26:27" x14ac:dyDescent="0.2">
      <c r="Z6193" s="93"/>
      <c r="AA6193" s="93"/>
    </row>
    <row r="6194" spans="26:27" x14ac:dyDescent="0.2">
      <c r="Z6194" s="93"/>
      <c r="AA6194" s="93"/>
    </row>
    <row r="6195" spans="26:27" x14ac:dyDescent="0.2">
      <c r="Z6195" s="93"/>
      <c r="AA6195" s="93"/>
    </row>
    <row r="6196" spans="26:27" x14ac:dyDescent="0.2">
      <c r="Z6196" s="93"/>
      <c r="AA6196" s="93"/>
    </row>
    <row r="6197" spans="26:27" x14ac:dyDescent="0.2">
      <c r="Z6197" s="93"/>
      <c r="AA6197" s="93"/>
    </row>
    <row r="6198" spans="26:27" x14ac:dyDescent="0.2">
      <c r="Z6198" s="93"/>
      <c r="AA6198" s="93"/>
    </row>
    <row r="6199" spans="26:27" x14ac:dyDescent="0.2">
      <c r="Z6199" s="93"/>
      <c r="AA6199" s="93"/>
    </row>
    <row r="6200" spans="26:27" x14ac:dyDescent="0.2">
      <c r="Z6200" s="93"/>
      <c r="AA6200" s="93"/>
    </row>
    <row r="6201" spans="26:27" x14ac:dyDescent="0.2">
      <c r="Z6201" s="93"/>
      <c r="AA6201" s="93"/>
    </row>
    <row r="6202" spans="26:27" x14ac:dyDescent="0.2">
      <c r="Z6202" s="93"/>
      <c r="AA6202" s="93"/>
    </row>
    <row r="6203" spans="26:27" x14ac:dyDescent="0.2">
      <c r="Z6203" s="93"/>
      <c r="AA6203" s="93"/>
    </row>
    <row r="6204" spans="26:27" x14ac:dyDescent="0.2">
      <c r="Z6204" s="93"/>
      <c r="AA6204" s="93"/>
    </row>
    <row r="6205" spans="26:27" x14ac:dyDescent="0.2">
      <c r="Z6205" s="93"/>
      <c r="AA6205" s="93"/>
    </row>
    <row r="6206" spans="26:27" x14ac:dyDescent="0.2">
      <c r="Z6206" s="93"/>
      <c r="AA6206" s="93"/>
    </row>
    <row r="6207" spans="26:27" x14ac:dyDescent="0.2">
      <c r="Z6207" s="93"/>
      <c r="AA6207" s="93"/>
    </row>
    <row r="6208" spans="26:27" x14ac:dyDescent="0.2">
      <c r="Z6208" s="93"/>
      <c r="AA6208" s="93"/>
    </row>
    <row r="6209" spans="26:27" x14ac:dyDescent="0.2">
      <c r="Z6209" s="93"/>
      <c r="AA6209" s="93"/>
    </row>
    <row r="6210" spans="26:27" x14ac:dyDescent="0.2">
      <c r="Z6210" s="93"/>
      <c r="AA6210" s="93"/>
    </row>
    <row r="6211" spans="26:27" x14ac:dyDescent="0.2">
      <c r="Z6211" s="93"/>
      <c r="AA6211" s="93"/>
    </row>
    <row r="6212" spans="26:27" x14ac:dyDescent="0.2">
      <c r="Z6212" s="93"/>
      <c r="AA6212" s="93"/>
    </row>
    <row r="6213" spans="26:27" x14ac:dyDescent="0.2">
      <c r="Z6213" s="93"/>
      <c r="AA6213" s="93"/>
    </row>
    <row r="6214" spans="26:27" x14ac:dyDescent="0.2">
      <c r="Z6214" s="93"/>
      <c r="AA6214" s="93"/>
    </row>
    <row r="6215" spans="26:27" x14ac:dyDescent="0.2">
      <c r="Z6215" s="93"/>
      <c r="AA6215" s="93"/>
    </row>
    <row r="6216" spans="26:27" x14ac:dyDescent="0.2">
      <c r="Z6216" s="93"/>
      <c r="AA6216" s="93"/>
    </row>
    <row r="6217" spans="26:27" x14ac:dyDescent="0.2">
      <c r="Z6217" s="93"/>
      <c r="AA6217" s="93"/>
    </row>
    <row r="6218" spans="26:27" x14ac:dyDescent="0.2">
      <c r="Z6218" s="93"/>
      <c r="AA6218" s="93"/>
    </row>
    <row r="6219" spans="26:27" x14ac:dyDescent="0.2">
      <c r="Z6219" s="93"/>
      <c r="AA6219" s="93"/>
    </row>
    <row r="6220" spans="26:27" x14ac:dyDescent="0.2">
      <c r="Z6220" s="93"/>
      <c r="AA6220" s="93"/>
    </row>
    <row r="6221" spans="26:27" x14ac:dyDescent="0.2">
      <c r="Z6221" s="93"/>
      <c r="AA6221" s="93"/>
    </row>
    <row r="6222" spans="26:27" x14ac:dyDescent="0.2">
      <c r="Z6222" s="93"/>
      <c r="AA6222" s="93"/>
    </row>
    <row r="6223" spans="26:27" x14ac:dyDescent="0.2">
      <c r="Z6223" s="93"/>
      <c r="AA6223" s="93"/>
    </row>
    <row r="6224" spans="26:27" x14ac:dyDescent="0.2">
      <c r="Z6224" s="93"/>
      <c r="AA6224" s="93"/>
    </row>
    <row r="6225" spans="26:27" x14ac:dyDescent="0.2">
      <c r="Z6225" s="93"/>
      <c r="AA6225" s="93"/>
    </row>
    <row r="6226" spans="26:27" x14ac:dyDescent="0.2">
      <c r="Z6226" s="93"/>
      <c r="AA6226" s="93"/>
    </row>
    <row r="6227" spans="26:27" x14ac:dyDescent="0.2">
      <c r="Z6227" s="93"/>
      <c r="AA6227" s="93"/>
    </row>
    <row r="6228" spans="26:27" x14ac:dyDescent="0.2">
      <c r="Z6228" s="93"/>
      <c r="AA6228" s="93"/>
    </row>
    <row r="6229" spans="26:27" x14ac:dyDescent="0.2">
      <c r="Z6229" s="93"/>
      <c r="AA6229" s="93"/>
    </row>
    <row r="6230" spans="26:27" x14ac:dyDescent="0.2">
      <c r="Z6230" s="93"/>
      <c r="AA6230" s="93"/>
    </row>
    <row r="6231" spans="26:27" x14ac:dyDescent="0.2">
      <c r="Z6231" s="93"/>
      <c r="AA6231" s="93"/>
    </row>
    <row r="6232" spans="26:27" x14ac:dyDescent="0.2">
      <c r="Z6232" s="93"/>
      <c r="AA6232" s="93"/>
    </row>
    <row r="6233" spans="26:27" x14ac:dyDescent="0.2">
      <c r="Z6233" s="93"/>
      <c r="AA6233" s="93"/>
    </row>
    <row r="6234" spans="26:27" x14ac:dyDescent="0.2">
      <c r="Z6234" s="93"/>
      <c r="AA6234" s="93"/>
    </row>
    <row r="6235" spans="26:27" x14ac:dyDescent="0.2">
      <c r="Z6235" s="93"/>
      <c r="AA6235" s="93"/>
    </row>
    <row r="6236" spans="26:27" x14ac:dyDescent="0.2">
      <c r="Z6236" s="93"/>
      <c r="AA6236" s="93"/>
    </row>
    <row r="6237" spans="26:27" x14ac:dyDescent="0.2">
      <c r="Z6237" s="93"/>
      <c r="AA6237" s="93"/>
    </row>
    <row r="6238" spans="26:27" x14ac:dyDescent="0.2">
      <c r="Z6238" s="93"/>
      <c r="AA6238" s="93"/>
    </row>
    <row r="6239" spans="26:27" x14ac:dyDescent="0.2">
      <c r="Z6239" s="93"/>
      <c r="AA6239" s="93"/>
    </row>
    <row r="6240" spans="26:27" x14ac:dyDescent="0.2">
      <c r="Z6240" s="93"/>
      <c r="AA6240" s="93"/>
    </row>
    <row r="6241" spans="26:27" x14ac:dyDescent="0.2">
      <c r="Z6241" s="93"/>
      <c r="AA6241" s="93"/>
    </row>
    <row r="6242" spans="26:27" x14ac:dyDescent="0.2">
      <c r="Z6242" s="93"/>
      <c r="AA6242" s="93"/>
    </row>
    <row r="6243" spans="26:27" x14ac:dyDescent="0.2">
      <c r="Z6243" s="93"/>
      <c r="AA6243" s="93"/>
    </row>
    <row r="6244" spans="26:27" x14ac:dyDescent="0.2">
      <c r="Z6244" s="93"/>
      <c r="AA6244" s="93"/>
    </row>
    <row r="6245" spans="26:27" x14ac:dyDescent="0.2">
      <c r="Z6245" s="93"/>
      <c r="AA6245" s="93"/>
    </row>
    <row r="6246" spans="26:27" x14ac:dyDescent="0.2">
      <c r="Z6246" s="93"/>
      <c r="AA6246" s="93"/>
    </row>
    <row r="6247" spans="26:27" x14ac:dyDescent="0.2">
      <c r="Z6247" s="93"/>
      <c r="AA6247" s="93"/>
    </row>
    <row r="6248" spans="26:27" x14ac:dyDescent="0.2">
      <c r="Z6248" s="93"/>
      <c r="AA6248" s="93"/>
    </row>
    <row r="6249" spans="26:27" x14ac:dyDescent="0.2">
      <c r="Z6249" s="93"/>
      <c r="AA6249" s="93"/>
    </row>
    <row r="6250" spans="26:27" x14ac:dyDescent="0.2">
      <c r="Z6250" s="93"/>
      <c r="AA6250" s="93"/>
    </row>
    <row r="6251" spans="26:27" x14ac:dyDescent="0.2">
      <c r="Z6251" s="93"/>
      <c r="AA6251" s="93"/>
    </row>
    <row r="6252" spans="26:27" x14ac:dyDescent="0.2">
      <c r="Z6252" s="93"/>
      <c r="AA6252" s="93"/>
    </row>
    <row r="6253" spans="26:27" x14ac:dyDescent="0.2">
      <c r="Z6253" s="93"/>
      <c r="AA6253" s="93"/>
    </row>
    <row r="6254" spans="26:27" x14ac:dyDescent="0.2">
      <c r="Z6254" s="93"/>
      <c r="AA6254" s="93"/>
    </row>
    <row r="6255" spans="26:27" x14ac:dyDescent="0.2">
      <c r="Z6255" s="93"/>
      <c r="AA6255" s="93"/>
    </row>
    <row r="6256" spans="26:27" x14ac:dyDescent="0.2">
      <c r="Z6256" s="93"/>
      <c r="AA6256" s="93"/>
    </row>
    <row r="6257" spans="26:27" x14ac:dyDescent="0.2">
      <c r="Z6257" s="93"/>
      <c r="AA6257" s="93"/>
    </row>
    <row r="6258" spans="26:27" x14ac:dyDescent="0.2">
      <c r="Z6258" s="93"/>
      <c r="AA6258" s="93"/>
    </row>
    <row r="6259" spans="26:27" x14ac:dyDescent="0.2">
      <c r="Z6259" s="93"/>
      <c r="AA6259" s="93"/>
    </row>
    <row r="6260" spans="26:27" x14ac:dyDescent="0.2">
      <c r="Z6260" s="93"/>
      <c r="AA6260" s="93"/>
    </row>
    <row r="6261" spans="26:27" x14ac:dyDescent="0.2">
      <c r="Z6261" s="93"/>
      <c r="AA6261" s="93"/>
    </row>
    <row r="6262" spans="26:27" x14ac:dyDescent="0.2">
      <c r="Z6262" s="93"/>
      <c r="AA6262" s="93"/>
    </row>
    <row r="6263" spans="26:27" x14ac:dyDescent="0.2">
      <c r="Z6263" s="93"/>
      <c r="AA6263" s="93"/>
    </row>
    <row r="6264" spans="26:27" x14ac:dyDescent="0.2">
      <c r="Z6264" s="93"/>
      <c r="AA6264" s="93"/>
    </row>
    <row r="6265" spans="26:27" x14ac:dyDescent="0.2">
      <c r="Z6265" s="93"/>
      <c r="AA6265" s="93"/>
    </row>
    <row r="6266" spans="26:27" x14ac:dyDescent="0.2">
      <c r="Z6266" s="93"/>
      <c r="AA6266" s="93"/>
    </row>
    <row r="6267" spans="26:27" x14ac:dyDescent="0.2">
      <c r="Z6267" s="93"/>
      <c r="AA6267" s="93"/>
    </row>
    <row r="6268" spans="26:27" x14ac:dyDescent="0.2">
      <c r="Z6268" s="93"/>
      <c r="AA6268" s="93"/>
    </row>
    <row r="6269" spans="26:27" x14ac:dyDescent="0.2">
      <c r="Z6269" s="93"/>
      <c r="AA6269" s="93"/>
    </row>
    <row r="6270" spans="26:27" x14ac:dyDescent="0.2">
      <c r="Z6270" s="93"/>
      <c r="AA6270" s="93"/>
    </row>
    <row r="6271" spans="26:27" x14ac:dyDescent="0.2">
      <c r="Z6271" s="93"/>
      <c r="AA6271" s="93"/>
    </row>
    <row r="6272" spans="26:27" x14ac:dyDescent="0.2">
      <c r="Z6272" s="93"/>
      <c r="AA6272" s="93"/>
    </row>
    <row r="6273" spans="26:27" x14ac:dyDescent="0.2">
      <c r="Z6273" s="93"/>
      <c r="AA6273" s="93"/>
    </row>
    <row r="6274" spans="26:27" x14ac:dyDescent="0.2">
      <c r="Z6274" s="93"/>
      <c r="AA6274" s="93"/>
    </row>
    <row r="6275" spans="26:27" x14ac:dyDescent="0.2">
      <c r="Z6275" s="93"/>
      <c r="AA6275" s="93"/>
    </row>
    <row r="6276" spans="26:27" x14ac:dyDescent="0.2">
      <c r="Z6276" s="93"/>
      <c r="AA6276" s="93"/>
    </row>
    <row r="6277" spans="26:27" x14ac:dyDescent="0.2">
      <c r="Z6277" s="93"/>
      <c r="AA6277" s="93"/>
    </row>
    <row r="6278" spans="26:27" x14ac:dyDescent="0.2">
      <c r="Z6278" s="93"/>
      <c r="AA6278" s="93"/>
    </row>
    <row r="6279" spans="26:27" x14ac:dyDescent="0.2">
      <c r="Z6279" s="93"/>
      <c r="AA6279" s="93"/>
    </row>
    <row r="6280" spans="26:27" x14ac:dyDescent="0.2">
      <c r="Z6280" s="93"/>
      <c r="AA6280" s="93"/>
    </row>
    <row r="6281" spans="26:27" x14ac:dyDescent="0.2">
      <c r="Z6281" s="93"/>
      <c r="AA6281" s="93"/>
    </row>
    <row r="6282" spans="26:27" x14ac:dyDescent="0.2">
      <c r="Z6282" s="93"/>
      <c r="AA6282" s="93"/>
    </row>
    <row r="6283" spans="26:27" x14ac:dyDescent="0.2">
      <c r="Z6283" s="93"/>
      <c r="AA6283" s="93"/>
    </row>
    <row r="6284" spans="26:27" x14ac:dyDescent="0.2">
      <c r="Z6284" s="93"/>
      <c r="AA6284" s="93"/>
    </row>
    <row r="6285" spans="26:27" x14ac:dyDescent="0.2">
      <c r="Z6285" s="93"/>
      <c r="AA6285" s="93"/>
    </row>
    <row r="6286" spans="26:27" x14ac:dyDescent="0.2">
      <c r="Z6286" s="93"/>
      <c r="AA6286" s="93"/>
    </row>
    <row r="6287" spans="26:27" x14ac:dyDescent="0.2">
      <c r="Z6287" s="93"/>
      <c r="AA6287" s="93"/>
    </row>
    <row r="6288" spans="26:27" x14ac:dyDescent="0.2">
      <c r="Z6288" s="93"/>
      <c r="AA6288" s="93"/>
    </row>
    <row r="6289" spans="26:27" x14ac:dyDescent="0.2">
      <c r="Z6289" s="93"/>
      <c r="AA6289" s="93"/>
    </row>
    <row r="6290" spans="26:27" x14ac:dyDescent="0.2">
      <c r="Z6290" s="93"/>
      <c r="AA6290" s="93"/>
    </row>
    <row r="6291" spans="26:27" x14ac:dyDescent="0.2">
      <c r="Z6291" s="93"/>
      <c r="AA6291" s="93"/>
    </row>
    <row r="6292" spans="26:27" x14ac:dyDescent="0.2">
      <c r="Z6292" s="93"/>
      <c r="AA6292" s="93"/>
    </row>
    <row r="6293" spans="26:27" x14ac:dyDescent="0.2">
      <c r="Z6293" s="93"/>
      <c r="AA6293" s="93"/>
    </row>
    <row r="6294" spans="26:27" x14ac:dyDescent="0.2">
      <c r="Z6294" s="93"/>
      <c r="AA6294" s="93"/>
    </row>
    <row r="6295" spans="26:27" x14ac:dyDescent="0.2">
      <c r="Z6295" s="93"/>
      <c r="AA6295" s="93"/>
    </row>
    <row r="6296" spans="26:27" x14ac:dyDescent="0.2">
      <c r="Z6296" s="93"/>
      <c r="AA6296" s="93"/>
    </row>
    <row r="6297" spans="26:27" x14ac:dyDescent="0.2">
      <c r="Z6297" s="93"/>
      <c r="AA6297" s="93"/>
    </row>
    <row r="6298" spans="26:27" x14ac:dyDescent="0.2">
      <c r="Z6298" s="93"/>
      <c r="AA6298" s="93"/>
    </row>
    <row r="6299" spans="26:27" x14ac:dyDescent="0.2">
      <c r="Z6299" s="93"/>
      <c r="AA6299" s="93"/>
    </row>
    <row r="6300" spans="26:27" x14ac:dyDescent="0.2">
      <c r="Z6300" s="93"/>
      <c r="AA6300" s="93"/>
    </row>
    <row r="6301" spans="26:27" x14ac:dyDescent="0.2">
      <c r="Z6301" s="93"/>
      <c r="AA6301" s="93"/>
    </row>
    <row r="6302" spans="26:27" x14ac:dyDescent="0.2">
      <c r="Z6302" s="93"/>
      <c r="AA6302" s="93"/>
    </row>
    <row r="6303" spans="26:27" x14ac:dyDescent="0.2">
      <c r="Z6303" s="93"/>
      <c r="AA6303" s="93"/>
    </row>
    <row r="6304" spans="26:27" x14ac:dyDescent="0.2">
      <c r="Z6304" s="93"/>
      <c r="AA6304" s="93"/>
    </row>
    <row r="6305" spans="26:27" x14ac:dyDescent="0.2">
      <c r="Z6305" s="93"/>
      <c r="AA6305" s="93"/>
    </row>
    <row r="6306" spans="26:27" x14ac:dyDescent="0.2">
      <c r="Z6306" s="93"/>
      <c r="AA6306" s="93"/>
    </row>
    <row r="6307" spans="26:27" x14ac:dyDescent="0.2">
      <c r="Z6307" s="93"/>
      <c r="AA6307" s="93"/>
    </row>
    <row r="6308" spans="26:27" x14ac:dyDescent="0.2">
      <c r="Z6308" s="93"/>
      <c r="AA6308" s="93"/>
    </row>
    <row r="6309" spans="26:27" x14ac:dyDescent="0.2">
      <c r="Z6309" s="93"/>
      <c r="AA6309" s="93"/>
    </row>
    <row r="6310" spans="26:27" x14ac:dyDescent="0.2">
      <c r="Z6310" s="93"/>
      <c r="AA6310" s="93"/>
    </row>
    <row r="6311" spans="26:27" x14ac:dyDescent="0.2">
      <c r="Z6311" s="93"/>
      <c r="AA6311" s="93"/>
    </row>
    <row r="6312" spans="26:27" x14ac:dyDescent="0.2">
      <c r="Z6312" s="93"/>
      <c r="AA6312" s="93"/>
    </row>
    <row r="6313" spans="26:27" x14ac:dyDescent="0.2">
      <c r="Z6313" s="93"/>
      <c r="AA6313" s="93"/>
    </row>
    <row r="6314" spans="26:27" x14ac:dyDescent="0.2">
      <c r="Z6314" s="93"/>
      <c r="AA6314" s="93"/>
    </row>
    <row r="6315" spans="26:27" x14ac:dyDescent="0.2">
      <c r="Z6315" s="93"/>
      <c r="AA6315" s="93"/>
    </row>
    <row r="6316" spans="26:27" x14ac:dyDescent="0.2">
      <c r="Z6316" s="93"/>
      <c r="AA6316" s="93"/>
    </row>
    <row r="6317" spans="26:27" x14ac:dyDescent="0.2">
      <c r="Z6317" s="93"/>
      <c r="AA6317" s="93"/>
    </row>
    <row r="6318" spans="26:27" x14ac:dyDescent="0.2">
      <c r="Z6318" s="93"/>
      <c r="AA6318" s="93"/>
    </row>
    <row r="6319" spans="26:27" x14ac:dyDescent="0.2">
      <c r="Z6319" s="93"/>
      <c r="AA6319" s="93"/>
    </row>
    <row r="6320" spans="26:27" x14ac:dyDescent="0.2">
      <c r="Z6320" s="93"/>
      <c r="AA6320" s="93"/>
    </row>
    <row r="6321" spans="26:27" x14ac:dyDescent="0.2">
      <c r="Z6321" s="93"/>
      <c r="AA6321" s="93"/>
    </row>
    <row r="6322" spans="26:27" x14ac:dyDescent="0.2">
      <c r="Z6322" s="93"/>
      <c r="AA6322" s="93"/>
    </row>
    <row r="6323" spans="26:27" x14ac:dyDescent="0.2">
      <c r="Z6323" s="93"/>
      <c r="AA6323" s="93"/>
    </row>
    <row r="6324" spans="26:27" x14ac:dyDescent="0.2">
      <c r="Z6324" s="93"/>
      <c r="AA6324" s="93"/>
    </row>
    <row r="6325" spans="26:27" x14ac:dyDescent="0.2">
      <c r="Z6325" s="93"/>
      <c r="AA6325" s="93"/>
    </row>
    <row r="6326" spans="26:27" x14ac:dyDescent="0.2">
      <c r="Z6326" s="93"/>
      <c r="AA6326" s="93"/>
    </row>
    <row r="6327" spans="26:27" x14ac:dyDescent="0.2">
      <c r="Z6327" s="93"/>
      <c r="AA6327" s="93"/>
    </row>
    <row r="6328" spans="26:27" x14ac:dyDescent="0.2">
      <c r="Z6328" s="93"/>
      <c r="AA6328" s="93"/>
    </row>
    <row r="6329" spans="26:27" x14ac:dyDescent="0.2">
      <c r="Z6329" s="93"/>
      <c r="AA6329" s="93"/>
    </row>
    <row r="6330" spans="26:27" x14ac:dyDescent="0.2">
      <c r="Z6330" s="93"/>
      <c r="AA6330" s="93"/>
    </row>
    <row r="6331" spans="26:27" x14ac:dyDescent="0.2">
      <c r="Z6331" s="93"/>
      <c r="AA6331" s="93"/>
    </row>
    <row r="6332" spans="26:27" x14ac:dyDescent="0.2">
      <c r="Z6332" s="93"/>
      <c r="AA6332" s="93"/>
    </row>
    <row r="6333" spans="26:27" x14ac:dyDescent="0.2">
      <c r="Z6333" s="93"/>
      <c r="AA6333" s="93"/>
    </row>
    <row r="6334" spans="26:27" x14ac:dyDescent="0.2">
      <c r="Z6334" s="93"/>
      <c r="AA6334" s="93"/>
    </row>
    <row r="6335" spans="26:27" x14ac:dyDescent="0.2">
      <c r="Z6335" s="93"/>
      <c r="AA6335" s="93"/>
    </row>
    <row r="6336" spans="26:27" x14ac:dyDescent="0.2">
      <c r="Z6336" s="93"/>
      <c r="AA6336" s="93"/>
    </row>
    <row r="6337" spans="26:27" x14ac:dyDescent="0.2">
      <c r="Z6337" s="93"/>
      <c r="AA6337" s="93"/>
    </row>
    <row r="6338" spans="26:27" x14ac:dyDescent="0.2">
      <c r="Z6338" s="93"/>
      <c r="AA6338" s="93"/>
    </row>
    <row r="6339" spans="26:27" x14ac:dyDescent="0.2">
      <c r="Z6339" s="93"/>
      <c r="AA6339" s="93"/>
    </row>
    <row r="6340" spans="26:27" x14ac:dyDescent="0.2">
      <c r="Z6340" s="93"/>
      <c r="AA6340" s="93"/>
    </row>
    <row r="6341" spans="26:27" x14ac:dyDescent="0.2">
      <c r="Z6341" s="93"/>
      <c r="AA6341" s="93"/>
    </row>
    <row r="6342" spans="26:27" x14ac:dyDescent="0.2">
      <c r="Z6342" s="93"/>
      <c r="AA6342" s="93"/>
    </row>
    <row r="6343" spans="26:27" x14ac:dyDescent="0.2">
      <c r="Z6343" s="93"/>
      <c r="AA6343" s="93"/>
    </row>
    <row r="6344" spans="26:27" x14ac:dyDescent="0.2">
      <c r="Z6344" s="93"/>
      <c r="AA6344" s="93"/>
    </row>
    <row r="6345" spans="26:27" x14ac:dyDescent="0.2">
      <c r="Z6345" s="93"/>
      <c r="AA6345" s="93"/>
    </row>
    <row r="6346" spans="26:27" x14ac:dyDescent="0.2">
      <c r="Z6346" s="93"/>
      <c r="AA6346" s="93"/>
    </row>
    <row r="6347" spans="26:27" x14ac:dyDescent="0.2">
      <c r="Z6347" s="93"/>
      <c r="AA6347" s="93"/>
    </row>
    <row r="6348" spans="26:27" x14ac:dyDescent="0.2">
      <c r="Z6348" s="93"/>
      <c r="AA6348" s="93"/>
    </row>
    <row r="6349" spans="26:27" x14ac:dyDescent="0.2">
      <c r="Z6349" s="93"/>
      <c r="AA6349" s="93"/>
    </row>
    <row r="6350" spans="26:27" x14ac:dyDescent="0.2">
      <c r="Z6350" s="93"/>
      <c r="AA6350" s="93"/>
    </row>
    <row r="6351" spans="26:27" x14ac:dyDescent="0.2">
      <c r="Z6351" s="93"/>
      <c r="AA6351" s="93"/>
    </row>
    <row r="6352" spans="26:27" x14ac:dyDescent="0.2">
      <c r="Z6352" s="93"/>
      <c r="AA6352" s="93"/>
    </row>
    <row r="6353" spans="26:27" x14ac:dyDescent="0.2">
      <c r="Z6353" s="93"/>
      <c r="AA6353" s="93"/>
    </row>
    <row r="6354" spans="26:27" x14ac:dyDescent="0.2">
      <c r="Z6354" s="93"/>
      <c r="AA6354" s="93"/>
    </row>
    <row r="6355" spans="26:27" x14ac:dyDescent="0.2">
      <c r="Z6355" s="93"/>
      <c r="AA6355" s="93"/>
    </row>
    <row r="6356" spans="26:27" x14ac:dyDescent="0.2">
      <c r="Z6356" s="93"/>
      <c r="AA6356" s="93"/>
    </row>
    <row r="6357" spans="26:27" x14ac:dyDescent="0.2">
      <c r="Z6357" s="93"/>
      <c r="AA6357" s="93"/>
    </row>
    <row r="6358" spans="26:27" x14ac:dyDescent="0.2">
      <c r="Z6358" s="93"/>
      <c r="AA6358" s="93"/>
    </row>
    <row r="6359" spans="26:27" x14ac:dyDescent="0.2">
      <c r="Z6359" s="93"/>
      <c r="AA6359" s="93"/>
    </row>
    <row r="6360" spans="26:27" x14ac:dyDescent="0.2">
      <c r="Z6360" s="93"/>
      <c r="AA6360" s="93"/>
    </row>
    <row r="6361" spans="26:27" x14ac:dyDescent="0.2">
      <c r="Z6361" s="93"/>
      <c r="AA6361" s="93"/>
    </row>
    <row r="6362" spans="26:27" x14ac:dyDescent="0.2">
      <c r="Z6362" s="93"/>
      <c r="AA6362" s="93"/>
    </row>
    <row r="6363" spans="26:27" x14ac:dyDescent="0.2">
      <c r="Z6363" s="93"/>
      <c r="AA6363" s="93"/>
    </row>
    <row r="6364" spans="26:27" x14ac:dyDescent="0.2">
      <c r="Z6364" s="93"/>
      <c r="AA6364" s="93"/>
    </row>
    <row r="6365" spans="26:27" x14ac:dyDescent="0.2">
      <c r="Z6365" s="93"/>
      <c r="AA6365" s="93"/>
    </row>
    <row r="6366" spans="26:27" x14ac:dyDescent="0.2">
      <c r="Z6366" s="93"/>
      <c r="AA6366" s="93"/>
    </row>
    <row r="6367" spans="26:27" x14ac:dyDescent="0.2">
      <c r="Z6367" s="93"/>
      <c r="AA6367" s="93"/>
    </row>
    <row r="6368" spans="26:27" x14ac:dyDescent="0.2">
      <c r="Z6368" s="93"/>
      <c r="AA6368" s="93"/>
    </row>
    <row r="6369" spans="26:27" x14ac:dyDescent="0.2">
      <c r="Z6369" s="93"/>
      <c r="AA6369" s="93"/>
    </row>
    <row r="6370" spans="26:27" x14ac:dyDescent="0.2">
      <c r="Z6370" s="93"/>
      <c r="AA6370" s="93"/>
    </row>
    <row r="6371" spans="26:27" x14ac:dyDescent="0.2">
      <c r="Z6371" s="93"/>
      <c r="AA6371" s="93"/>
    </row>
    <row r="6372" spans="26:27" x14ac:dyDescent="0.2">
      <c r="Z6372" s="93"/>
      <c r="AA6372" s="93"/>
    </row>
    <row r="6373" spans="26:27" x14ac:dyDescent="0.2">
      <c r="Z6373" s="93"/>
      <c r="AA6373" s="93"/>
    </row>
    <row r="6374" spans="26:27" x14ac:dyDescent="0.2">
      <c r="Z6374" s="93"/>
      <c r="AA6374" s="93"/>
    </row>
    <row r="6375" spans="26:27" x14ac:dyDescent="0.2">
      <c r="Z6375" s="93"/>
      <c r="AA6375" s="93"/>
    </row>
    <row r="6376" spans="26:27" x14ac:dyDescent="0.2">
      <c r="Z6376" s="93"/>
      <c r="AA6376" s="93"/>
    </row>
    <row r="6377" spans="26:27" x14ac:dyDescent="0.2">
      <c r="Z6377" s="93"/>
      <c r="AA6377" s="93"/>
    </row>
    <row r="6378" spans="26:27" x14ac:dyDescent="0.2">
      <c r="Z6378" s="93"/>
      <c r="AA6378" s="93"/>
    </row>
    <row r="6379" spans="26:27" x14ac:dyDescent="0.2">
      <c r="Z6379" s="93"/>
      <c r="AA6379" s="93"/>
    </row>
    <row r="6380" spans="26:27" x14ac:dyDescent="0.2">
      <c r="Z6380" s="93"/>
      <c r="AA6380" s="93"/>
    </row>
    <row r="6381" spans="26:27" x14ac:dyDescent="0.2">
      <c r="Z6381" s="93"/>
      <c r="AA6381" s="93"/>
    </row>
    <row r="6382" spans="26:27" x14ac:dyDescent="0.2">
      <c r="Z6382" s="93"/>
      <c r="AA6382" s="93"/>
    </row>
    <row r="6383" spans="26:27" x14ac:dyDescent="0.2">
      <c r="Z6383" s="93"/>
      <c r="AA6383" s="93"/>
    </row>
    <row r="6384" spans="26:27" x14ac:dyDescent="0.2">
      <c r="Z6384" s="93"/>
      <c r="AA6384" s="93"/>
    </row>
    <row r="6385" spans="26:27" x14ac:dyDescent="0.2">
      <c r="Z6385" s="93"/>
      <c r="AA6385" s="93"/>
    </row>
    <row r="6386" spans="26:27" x14ac:dyDescent="0.2">
      <c r="Z6386" s="93"/>
      <c r="AA6386" s="93"/>
    </row>
    <row r="6387" spans="26:27" x14ac:dyDescent="0.2">
      <c r="Z6387" s="93"/>
      <c r="AA6387" s="93"/>
    </row>
    <row r="6388" spans="26:27" x14ac:dyDescent="0.2">
      <c r="Z6388" s="93"/>
      <c r="AA6388" s="93"/>
    </row>
    <row r="6389" spans="26:27" x14ac:dyDescent="0.2">
      <c r="Z6389" s="93"/>
      <c r="AA6389" s="93"/>
    </row>
    <row r="6390" spans="26:27" x14ac:dyDescent="0.2">
      <c r="Z6390" s="93"/>
      <c r="AA6390" s="93"/>
    </row>
    <row r="6391" spans="26:27" x14ac:dyDescent="0.2">
      <c r="Z6391" s="93"/>
      <c r="AA6391" s="93"/>
    </row>
    <row r="6392" spans="26:27" x14ac:dyDescent="0.2">
      <c r="Z6392" s="93"/>
      <c r="AA6392" s="93"/>
    </row>
    <row r="6393" spans="26:27" x14ac:dyDescent="0.2">
      <c r="Z6393" s="93"/>
      <c r="AA6393" s="93"/>
    </row>
    <row r="6394" spans="26:27" x14ac:dyDescent="0.2">
      <c r="Z6394" s="93"/>
      <c r="AA6394" s="93"/>
    </row>
    <row r="6395" spans="26:27" x14ac:dyDescent="0.2">
      <c r="Z6395" s="93"/>
      <c r="AA6395" s="93"/>
    </row>
    <row r="6396" spans="26:27" x14ac:dyDescent="0.2">
      <c r="Z6396" s="93"/>
      <c r="AA6396" s="93"/>
    </row>
    <row r="6397" spans="26:27" x14ac:dyDescent="0.2">
      <c r="Z6397" s="93"/>
      <c r="AA6397" s="93"/>
    </row>
    <row r="6398" spans="26:27" x14ac:dyDescent="0.2">
      <c r="Z6398" s="93"/>
      <c r="AA6398" s="93"/>
    </row>
    <row r="6399" spans="26:27" x14ac:dyDescent="0.2">
      <c r="Z6399" s="93"/>
      <c r="AA6399" s="93"/>
    </row>
    <row r="6400" spans="26:27" x14ac:dyDescent="0.2">
      <c r="Z6400" s="93"/>
      <c r="AA6400" s="93"/>
    </row>
    <row r="6401" spans="26:27" x14ac:dyDescent="0.2">
      <c r="Z6401" s="93"/>
      <c r="AA6401" s="93"/>
    </row>
    <row r="6402" spans="26:27" x14ac:dyDescent="0.2">
      <c r="Z6402" s="93"/>
      <c r="AA6402" s="93"/>
    </row>
    <row r="6403" spans="26:27" x14ac:dyDescent="0.2">
      <c r="Z6403" s="93"/>
      <c r="AA6403" s="93"/>
    </row>
    <row r="6404" spans="26:27" x14ac:dyDescent="0.2">
      <c r="Z6404" s="93"/>
      <c r="AA6404" s="93"/>
    </row>
    <row r="6405" spans="26:27" x14ac:dyDescent="0.2">
      <c r="Z6405" s="93"/>
      <c r="AA6405" s="93"/>
    </row>
    <row r="6406" spans="26:27" x14ac:dyDescent="0.2">
      <c r="Z6406" s="93"/>
      <c r="AA6406" s="93"/>
    </row>
    <row r="6407" spans="26:27" x14ac:dyDescent="0.2">
      <c r="Z6407" s="93"/>
      <c r="AA6407" s="93"/>
    </row>
    <row r="6408" spans="26:27" x14ac:dyDescent="0.2">
      <c r="Z6408" s="93"/>
      <c r="AA6408" s="93"/>
    </row>
    <row r="6409" spans="26:27" x14ac:dyDescent="0.2">
      <c r="Z6409" s="93"/>
      <c r="AA6409" s="93"/>
    </row>
    <row r="6410" spans="26:27" x14ac:dyDescent="0.2">
      <c r="Z6410" s="93"/>
      <c r="AA6410" s="93"/>
    </row>
    <row r="6411" spans="26:27" x14ac:dyDescent="0.2">
      <c r="Z6411" s="93"/>
      <c r="AA6411" s="93"/>
    </row>
    <row r="6412" spans="26:27" x14ac:dyDescent="0.2">
      <c r="Z6412" s="93"/>
      <c r="AA6412" s="93"/>
    </row>
    <row r="6413" spans="26:27" x14ac:dyDescent="0.2">
      <c r="Z6413" s="93"/>
      <c r="AA6413" s="93"/>
    </row>
    <row r="6414" spans="26:27" x14ac:dyDescent="0.2">
      <c r="Z6414" s="93"/>
      <c r="AA6414" s="93"/>
    </row>
    <row r="6415" spans="26:27" x14ac:dyDescent="0.2">
      <c r="Z6415" s="93"/>
      <c r="AA6415" s="93"/>
    </row>
    <row r="6416" spans="26:27" x14ac:dyDescent="0.2">
      <c r="Z6416" s="93"/>
      <c r="AA6416" s="93"/>
    </row>
    <row r="6417" spans="26:27" x14ac:dyDescent="0.2">
      <c r="Z6417" s="93"/>
      <c r="AA6417" s="93"/>
    </row>
    <row r="6418" spans="26:27" x14ac:dyDescent="0.2">
      <c r="Z6418" s="93"/>
      <c r="AA6418" s="93"/>
    </row>
    <row r="6419" spans="26:27" x14ac:dyDescent="0.2">
      <c r="Z6419" s="93"/>
      <c r="AA6419" s="93"/>
    </row>
    <row r="6420" spans="26:27" x14ac:dyDescent="0.2">
      <c r="Z6420" s="93"/>
      <c r="AA6420" s="93"/>
    </row>
    <row r="6421" spans="26:27" x14ac:dyDescent="0.2">
      <c r="Z6421" s="93"/>
      <c r="AA6421" s="93"/>
    </row>
    <row r="6422" spans="26:27" x14ac:dyDescent="0.2">
      <c r="Z6422" s="93"/>
      <c r="AA6422" s="93"/>
    </row>
    <row r="6423" spans="26:27" x14ac:dyDescent="0.2">
      <c r="Z6423" s="93"/>
      <c r="AA6423" s="93"/>
    </row>
    <row r="6424" spans="26:27" x14ac:dyDescent="0.2">
      <c r="Z6424" s="93"/>
      <c r="AA6424" s="93"/>
    </row>
    <row r="6425" spans="26:27" x14ac:dyDescent="0.2">
      <c r="Z6425" s="93"/>
      <c r="AA6425" s="93"/>
    </row>
    <row r="6426" spans="26:27" x14ac:dyDescent="0.2">
      <c r="Z6426" s="93"/>
      <c r="AA6426" s="93"/>
    </row>
    <row r="6427" spans="26:27" x14ac:dyDescent="0.2">
      <c r="Z6427" s="93"/>
      <c r="AA6427" s="93"/>
    </row>
    <row r="6428" spans="26:27" x14ac:dyDescent="0.2">
      <c r="Z6428" s="93"/>
      <c r="AA6428" s="93"/>
    </row>
    <row r="6429" spans="26:27" x14ac:dyDescent="0.2">
      <c r="Z6429" s="93"/>
      <c r="AA6429" s="93"/>
    </row>
    <row r="6430" spans="26:27" x14ac:dyDescent="0.2">
      <c r="Z6430" s="93"/>
      <c r="AA6430" s="93"/>
    </row>
    <row r="6431" spans="26:27" x14ac:dyDescent="0.2">
      <c r="Z6431" s="93"/>
      <c r="AA6431" s="93"/>
    </row>
    <row r="6432" spans="26:27" x14ac:dyDescent="0.2">
      <c r="Z6432" s="93"/>
      <c r="AA6432" s="93"/>
    </row>
    <row r="6433" spans="26:27" x14ac:dyDescent="0.2">
      <c r="Z6433" s="93"/>
      <c r="AA6433" s="93"/>
    </row>
    <row r="6434" spans="26:27" x14ac:dyDescent="0.2">
      <c r="Z6434" s="93"/>
      <c r="AA6434" s="93"/>
    </row>
    <row r="6435" spans="26:27" x14ac:dyDescent="0.2">
      <c r="Z6435" s="93"/>
      <c r="AA6435" s="93"/>
    </row>
    <row r="6436" spans="26:27" x14ac:dyDescent="0.2">
      <c r="Z6436" s="93"/>
      <c r="AA6436" s="93"/>
    </row>
    <row r="6437" spans="26:27" x14ac:dyDescent="0.2">
      <c r="Z6437" s="93"/>
      <c r="AA6437" s="93"/>
    </row>
    <row r="6438" spans="26:27" x14ac:dyDescent="0.2">
      <c r="Z6438" s="93"/>
      <c r="AA6438" s="93"/>
    </row>
    <row r="6439" spans="26:27" x14ac:dyDescent="0.2">
      <c r="Z6439" s="93"/>
      <c r="AA6439" s="93"/>
    </row>
    <row r="6440" spans="26:27" x14ac:dyDescent="0.2">
      <c r="Z6440" s="93"/>
      <c r="AA6440" s="93"/>
    </row>
    <row r="6441" spans="26:27" x14ac:dyDescent="0.2">
      <c r="Z6441" s="93"/>
      <c r="AA6441" s="93"/>
    </row>
    <row r="6442" spans="26:27" x14ac:dyDescent="0.2">
      <c r="Z6442" s="93"/>
      <c r="AA6442" s="93"/>
    </row>
    <row r="6443" spans="26:27" x14ac:dyDescent="0.2">
      <c r="Z6443" s="93"/>
      <c r="AA6443" s="93"/>
    </row>
    <row r="6444" spans="26:27" x14ac:dyDescent="0.2">
      <c r="Z6444" s="93"/>
      <c r="AA6444" s="93"/>
    </row>
    <row r="6445" spans="26:27" x14ac:dyDescent="0.2">
      <c r="Z6445" s="93"/>
      <c r="AA6445" s="93"/>
    </row>
    <row r="6446" spans="26:27" x14ac:dyDescent="0.2">
      <c r="Z6446" s="93"/>
      <c r="AA6446" s="93"/>
    </row>
    <row r="6447" spans="26:27" x14ac:dyDescent="0.2">
      <c r="Z6447" s="93"/>
      <c r="AA6447" s="93"/>
    </row>
    <row r="6448" spans="26:27" x14ac:dyDescent="0.2">
      <c r="Z6448" s="93"/>
      <c r="AA6448" s="93"/>
    </row>
    <row r="6449" spans="26:27" x14ac:dyDescent="0.2">
      <c r="Z6449" s="93"/>
      <c r="AA6449" s="93"/>
    </row>
    <row r="6450" spans="26:27" x14ac:dyDescent="0.2">
      <c r="Z6450" s="93"/>
      <c r="AA6450" s="93"/>
    </row>
    <row r="6451" spans="26:27" x14ac:dyDescent="0.2">
      <c r="Z6451" s="93"/>
      <c r="AA6451" s="93"/>
    </row>
    <row r="6452" spans="26:27" x14ac:dyDescent="0.2">
      <c r="Z6452" s="93"/>
      <c r="AA6452" s="93"/>
    </row>
    <row r="6453" spans="26:27" x14ac:dyDescent="0.2">
      <c r="Z6453" s="93"/>
      <c r="AA6453" s="93"/>
    </row>
    <row r="6454" spans="26:27" x14ac:dyDescent="0.2">
      <c r="Z6454" s="93"/>
      <c r="AA6454" s="93"/>
    </row>
    <row r="6455" spans="26:27" x14ac:dyDescent="0.2">
      <c r="Z6455" s="93"/>
      <c r="AA6455" s="93"/>
    </row>
    <row r="6456" spans="26:27" x14ac:dyDescent="0.2">
      <c r="Z6456" s="93"/>
      <c r="AA6456" s="93"/>
    </row>
    <row r="6457" spans="26:27" x14ac:dyDescent="0.2">
      <c r="Z6457" s="93"/>
      <c r="AA6457" s="93"/>
    </row>
    <row r="6458" spans="26:27" x14ac:dyDescent="0.2">
      <c r="Z6458" s="93"/>
      <c r="AA6458" s="93"/>
    </row>
    <row r="6459" spans="26:27" x14ac:dyDescent="0.2">
      <c r="Z6459" s="93"/>
      <c r="AA6459" s="93"/>
    </row>
    <row r="6460" spans="26:27" x14ac:dyDescent="0.2">
      <c r="Z6460" s="93"/>
      <c r="AA6460" s="93"/>
    </row>
    <row r="6461" spans="26:27" x14ac:dyDescent="0.2">
      <c r="Z6461" s="93"/>
      <c r="AA6461" s="93"/>
    </row>
    <row r="6462" spans="26:27" x14ac:dyDescent="0.2">
      <c r="Z6462" s="93"/>
      <c r="AA6462" s="93"/>
    </row>
    <row r="6463" spans="26:27" x14ac:dyDescent="0.2">
      <c r="Z6463" s="93"/>
      <c r="AA6463" s="93"/>
    </row>
    <row r="6464" spans="26:27" x14ac:dyDescent="0.2">
      <c r="Z6464" s="93"/>
      <c r="AA6464" s="93"/>
    </row>
    <row r="6465" spans="26:27" x14ac:dyDescent="0.2">
      <c r="Z6465" s="93"/>
      <c r="AA6465" s="93"/>
    </row>
    <row r="6466" spans="26:27" x14ac:dyDescent="0.2">
      <c r="Z6466" s="93"/>
      <c r="AA6466" s="93"/>
    </row>
    <row r="6467" spans="26:27" x14ac:dyDescent="0.2">
      <c r="Z6467" s="93"/>
      <c r="AA6467" s="93"/>
    </row>
    <row r="6468" spans="26:27" x14ac:dyDescent="0.2">
      <c r="Z6468" s="93"/>
      <c r="AA6468" s="93"/>
    </row>
    <row r="6469" spans="26:27" x14ac:dyDescent="0.2">
      <c r="Z6469" s="93"/>
      <c r="AA6469" s="93"/>
    </row>
    <row r="6470" spans="26:27" x14ac:dyDescent="0.2">
      <c r="Z6470" s="93"/>
      <c r="AA6470" s="93"/>
    </row>
    <row r="6471" spans="26:27" x14ac:dyDescent="0.2">
      <c r="Z6471" s="93"/>
      <c r="AA6471" s="93"/>
    </row>
    <row r="6472" spans="26:27" x14ac:dyDescent="0.2">
      <c r="Z6472" s="93"/>
      <c r="AA6472" s="93"/>
    </row>
    <row r="6473" spans="26:27" x14ac:dyDescent="0.2">
      <c r="Z6473" s="93"/>
      <c r="AA6473" s="93"/>
    </row>
    <row r="6474" spans="26:27" x14ac:dyDescent="0.2">
      <c r="Z6474" s="93"/>
      <c r="AA6474" s="93"/>
    </row>
    <row r="6475" spans="26:27" x14ac:dyDescent="0.2">
      <c r="Z6475" s="93"/>
      <c r="AA6475" s="93"/>
    </row>
    <row r="6476" spans="26:27" x14ac:dyDescent="0.2">
      <c r="Z6476" s="93"/>
      <c r="AA6476" s="93"/>
    </row>
    <row r="6477" spans="26:27" x14ac:dyDescent="0.2">
      <c r="Z6477" s="93"/>
      <c r="AA6477" s="93"/>
    </row>
    <row r="6478" spans="26:27" x14ac:dyDescent="0.2">
      <c r="Z6478" s="93"/>
      <c r="AA6478" s="93"/>
    </row>
    <row r="6479" spans="26:27" x14ac:dyDescent="0.2">
      <c r="Z6479" s="93"/>
      <c r="AA6479" s="93"/>
    </row>
    <row r="6480" spans="26:27" x14ac:dyDescent="0.2">
      <c r="Z6480" s="93"/>
      <c r="AA6480" s="93"/>
    </row>
    <row r="6481" spans="26:27" x14ac:dyDescent="0.2">
      <c r="Z6481" s="93"/>
      <c r="AA6481" s="93"/>
    </row>
    <row r="6482" spans="26:27" x14ac:dyDescent="0.2">
      <c r="Z6482" s="93"/>
      <c r="AA6482" s="93"/>
    </row>
    <row r="6483" spans="26:27" x14ac:dyDescent="0.2">
      <c r="Z6483" s="93"/>
      <c r="AA6483" s="93"/>
    </row>
    <row r="6484" spans="26:27" x14ac:dyDescent="0.2">
      <c r="Z6484" s="93"/>
      <c r="AA6484" s="93"/>
    </row>
    <row r="6485" spans="26:27" x14ac:dyDescent="0.2">
      <c r="Z6485" s="93"/>
      <c r="AA6485" s="93"/>
    </row>
    <row r="6486" spans="26:27" x14ac:dyDescent="0.2">
      <c r="Z6486" s="93"/>
      <c r="AA6486" s="93"/>
    </row>
    <row r="6487" spans="26:27" x14ac:dyDescent="0.2">
      <c r="Z6487" s="93"/>
      <c r="AA6487" s="93"/>
    </row>
    <row r="6488" spans="26:27" x14ac:dyDescent="0.2">
      <c r="Z6488" s="93"/>
      <c r="AA6488" s="93"/>
    </row>
    <row r="6489" spans="26:27" x14ac:dyDescent="0.2">
      <c r="Z6489" s="93"/>
      <c r="AA6489" s="93"/>
    </row>
    <row r="6490" spans="26:27" x14ac:dyDescent="0.2">
      <c r="Z6490" s="93"/>
      <c r="AA6490" s="93"/>
    </row>
    <row r="6491" spans="26:27" x14ac:dyDescent="0.2">
      <c r="Z6491" s="93"/>
      <c r="AA6491" s="93"/>
    </row>
    <row r="6492" spans="26:27" x14ac:dyDescent="0.2">
      <c r="Z6492" s="93"/>
      <c r="AA6492" s="93"/>
    </row>
    <row r="6493" spans="26:27" x14ac:dyDescent="0.2">
      <c r="Z6493" s="93"/>
      <c r="AA6493" s="93"/>
    </row>
    <row r="6494" spans="26:27" x14ac:dyDescent="0.2">
      <c r="Z6494" s="93"/>
      <c r="AA6494" s="93"/>
    </row>
    <row r="6495" spans="26:27" x14ac:dyDescent="0.2">
      <c r="Z6495" s="93"/>
      <c r="AA6495" s="93"/>
    </row>
    <row r="6496" spans="26:27" x14ac:dyDescent="0.2">
      <c r="Z6496" s="93"/>
      <c r="AA6496" s="93"/>
    </row>
    <row r="6497" spans="26:27" x14ac:dyDescent="0.2">
      <c r="Z6497" s="93"/>
      <c r="AA6497" s="93"/>
    </row>
    <row r="6498" spans="26:27" x14ac:dyDescent="0.2">
      <c r="Z6498" s="93"/>
      <c r="AA6498" s="93"/>
    </row>
    <row r="6499" spans="26:27" x14ac:dyDescent="0.2">
      <c r="Z6499" s="93"/>
      <c r="AA6499" s="93"/>
    </row>
    <row r="6500" spans="26:27" x14ac:dyDescent="0.2">
      <c r="Z6500" s="93"/>
      <c r="AA6500" s="93"/>
    </row>
    <row r="6501" spans="26:27" x14ac:dyDescent="0.2">
      <c r="Z6501" s="93"/>
      <c r="AA6501" s="93"/>
    </row>
    <row r="6502" spans="26:27" x14ac:dyDescent="0.2">
      <c r="Z6502" s="93"/>
      <c r="AA6502" s="93"/>
    </row>
    <row r="6503" spans="26:27" x14ac:dyDescent="0.2">
      <c r="Z6503" s="93"/>
      <c r="AA6503" s="93"/>
    </row>
    <row r="6504" spans="26:27" x14ac:dyDescent="0.2">
      <c r="Z6504" s="93"/>
      <c r="AA6504" s="93"/>
    </row>
    <row r="6505" spans="26:27" x14ac:dyDescent="0.2">
      <c r="Z6505" s="93"/>
      <c r="AA6505" s="93"/>
    </row>
    <row r="6506" spans="26:27" x14ac:dyDescent="0.2">
      <c r="Z6506" s="93"/>
      <c r="AA6506" s="93"/>
    </row>
    <row r="6507" spans="26:27" x14ac:dyDescent="0.2">
      <c r="Z6507" s="93"/>
      <c r="AA6507" s="93"/>
    </row>
    <row r="6508" spans="26:27" x14ac:dyDescent="0.2">
      <c r="Z6508" s="93"/>
      <c r="AA6508" s="93"/>
    </row>
    <row r="6509" spans="26:27" x14ac:dyDescent="0.2">
      <c r="Z6509" s="93"/>
      <c r="AA6509" s="93"/>
    </row>
    <row r="6510" spans="26:27" x14ac:dyDescent="0.2">
      <c r="Z6510" s="93"/>
      <c r="AA6510" s="93"/>
    </row>
    <row r="6511" spans="26:27" x14ac:dyDescent="0.2">
      <c r="Z6511" s="93"/>
      <c r="AA6511" s="93"/>
    </row>
    <row r="6512" spans="26:27" x14ac:dyDescent="0.2">
      <c r="Z6512" s="93"/>
      <c r="AA6512" s="93"/>
    </row>
    <row r="6513" spans="26:27" x14ac:dyDescent="0.2">
      <c r="Z6513" s="93"/>
      <c r="AA6513" s="93"/>
    </row>
    <row r="6514" spans="26:27" x14ac:dyDescent="0.2">
      <c r="Z6514" s="93"/>
      <c r="AA6514" s="93"/>
    </row>
    <row r="6515" spans="26:27" x14ac:dyDescent="0.2">
      <c r="Z6515" s="93"/>
      <c r="AA6515" s="93"/>
    </row>
    <row r="6516" spans="26:27" x14ac:dyDescent="0.2">
      <c r="Z6516" s="93"/>
      <c r="AA6516" s="93"/>
    </row>
    <row r="6517" spans="26:27" x14ac:dyDescent="0.2">
      <c r="Z6517" s="93"/>
      <c r="AA6517" s="93"/>
    </row>
    <row r="6518" spans="26:27" x14ac:dyDescent="0.2">
      <c r="Z6518" s="93"/>
      <c r="AA6518" s="93"/>
    </row>
    <row r="6519" spans="26:27" x14ac:dyDescent="0.2">
      <c r="Z6519" s="93"/>
      <c r="AA6519" s="93"/>
    </row>
    <row r="6520" spans="26:27" x14ac:dyDescent="0.2">
      <c r="Z6520" s="93"/>
      <c r="AA6520" s="93"/>
    </row>
    <row r="6521" spans="26:27" x14ac:dyDescent="0.2">
      <c r="Z6521" s="93"/>
      <c r="AA6521" s="93"/>
    </row>
    <row r="6522" spans="26:27" x14ac:dyDescent="0.2">
      <c r="Z6522" s="93"/>
      <c r="AA6522" s="93"/>
    </row>
    <row r="6523" spans="26:27" x14ac:dyDescent="0.2">
      <c r="Z6523" s="93"/>
      <c r="AA6523" s="93"/>
    </row>
    <row r="6524" spans="26:27" x14ac:dyDescent="0.2">
      <c r="Z6524" s="93"/>
      <c r="AA6524" s="93"/>
    </row>
    <row r="6525" spans="26:27" x14ac:dyDescent="0.2">
      <c r="Z6525" s="93"/>
      <c r="AA6525" s="93"/>
    </row>
    <row r="6526" spans="26:27" x14ac:dyDescent="0.2">
      <c r="Z6526" s="93"/>
      <c r="AA6526" s="93"/>
    </row>
    <row r="6527" spans="26:27" x14ac:dyDescent="0.2">
      <c r="Z6527" s="93"/>
      <c r="AA6527" s="93"/>
    </row>
    <row r="6528" spans="26:27" x14ac:dyDescent="0.2">
      <c r="Z6528" s="93"/>
      <c r="AA6528" s="93"/>
    </row>
    <row r="6529" spans="26:27" x14ac:dyDescent="0.2">
      <c r="Z6529" s="93"/>
      <c r="AA6529" s="93"/>
    </row>
    <row r="6530" spans="26:27" x14ac:dyDescent="0.2">
      <c r="Z6530" s="93"/>
      <c r="AA6530" s="93"/>
    </row>
    <row r="6531" spans="26:27" x14ac:dyDescent="0.2">
      <c r="Z6531" s="93"/>
      <c r="AA6531" s="93"/>
    </row>
    <row r="6532" spans="26:27" x14ac:dyDescent="0.2">
      <c r="Z6532" s="93"/>
      <c r="AA6532" s="93"/>
    </row>
    <row r="6533" spans="26:27" x14ac:dyDescent="0.2">
      <c r="Z6533" s="93"/>
      <c r="AA6533" s="93"/>
    </row>
    <row r="6534" spans="26:27" x14ac:dyDescent="0.2">
      <c r="Z6534" s="93"/>
      <c r="AA6534" s="93"/>
    </row>
    <row r="6535" spans="26:27" x14ac:dyDescent="0.2">
      <c r="Z6535" s="93"/>
      <c r="AA6535" s="93"/>
    </row>
    <row r="6536" spans="26:27" x14ac:dyDescent="0.2">
      <c r="Z6536" s="93"/>
      <c r="AA6536" s="93"/>
    </row>
    <row r="6537" spans="26:27" x14ac:dyDescent="0.2">
      <c r="Z6537" s="93"/>
      <c r="AA6537" s="93"/>
    </row>
    <row r="6538" spans="26:27" x14ac:dyDescent="0.2">
      <c r="Z6538" s="93"/>
      <c r="AA6538" s="93"/>
    </row>
    <row r="6539" spans="26:27" x14ac:dyDescent="0.2">
      <c r="Z6539" s="93"/>
      <c r="AA6539" s="93"/>
    </row>
    <row r="6540" spans="26:27" x14ac:dyDescent="0.2">
      <c r="Z6540" s="93"/>
      <c r="AA6540" s="93"/>
    </row>
    <row r="6541" spans="26:27" x14ac:dyDescent="0.2">
      <c r="Z6541" s="93"/>
      <c r="AA6541" s="93"/>
    </row>
    <row r="6542" spans="26:27" x14ac:dyDescent="0.2">
      <c r="Z6542" s="93"/>
      <c r="AA6542" s="93"/>
    </row>
    <row r="6543" spans="26:27" x14ac:dyDescent="0.2">
      <c r="Z6543" s="93"/>
      <c r="AA6543" s="93"/>
    </row>
    <row r="6544" spans="26:27" x14ac:dyDescent="0.2">
      <c r="Z6544" s="93"/>
      <c r="AA6544" s="93"/>
    </row>
    <row r="6545" spans="26:27" x14ac:dyDescent="0.2">
      <c r="Z6545" s="93"/>
      <c r="AA6545" s="93"/>
    </row>
    <row r="6546" spans="26:27" x14ac:dyDescent="0.2">
      <c r="Z6546" s="93"/>
      <c r="AA6546" s="93"/>
    </row>
    <row r="6547" spans="26:27" x14ac:dyDescent="0.2">
      <c r="Z6547" s="93"/>
      <c r="AA6547" s="93"/>
    </row>
    <row r="6548" spans="26:27" x14ac:dyDescent="0.2">
      <c r="Z6548" s="93"/>
      <c r="AA6548" s="93"/>
    </row>
    <row r="6549" spans="26:27" x14ac:dyDescent="0.2">
      <c r="Z6549" s="93"/>
      <c r="AA6549" s="93"/>
    </row>
    <row r="6550" spans="26:27" x14ac:dyDescent="0.2">
      <c r="Z6550" s="93"/>
      <c r="AA6550" s="93"/>
    </row>
    <row r="6551" spans="26:27" x14ac:dyDescent="0.2">
      <c r="Z6551" s="93"/>
      <c r="AA6551" s="93"/>
    </row>
    <row r="6552" spans="26:27" x14ac:dyDescent="0.2">
      <c r="Z6552" s="93"/>
      <c r="AA6552" s="93"/>
    </row>
    <row r="6553" spans="26:27" x14ac:dyDescent="0.2">
      <c r="Z6553" s="93"/>
      <c r="AA6553" s="93"/>
    </row>
    <row r="6554" spans="26:27" x14ac:dyDescent="0.2">
      <c r="Z6554" s="93"/>
      <c r="AA6554" s="93"/>
    </row>
    <row r="6555" spans="26:27" x14ac:dyDescent="0.2">
      <c r="Z6555" s="93"/>
      <c r="AA6555" s="93"/>
    </row>
    <row r="6556" spans="26:27" x14ac:dyDescent="0.2">
      <c r="Z6556" s="93"/>
      <c r="AA6556" s="93"/>
    </row>
    <row r="6557" spans="26:27" x14ac:dyDescent="0.2">
      <c r="Z6557" s="93"/>
      <c r="AA6557" s="93"/>
    </row>
    <row r="6558" spans="26:27" x14ac:dyDescent="0.2">
      <c r="Z6558" s="93"/>
      <c r="AA6558" s="93"/>
    </row>
    <row r="6559" spans="26:27" x14ac:dyDescent="0.2">
      <c r="Z6559" s="93"/>
      <c r="AA6559" s="93"/>
    </row>
    <row r="6560" spans="26:27" x14ac:dyDescent="0.2">
      <c r="Z6560" s="93"/>
      <c r="AA6560" s="93"/>
    </row>
    <row r="6561" spans="26:27" x14ac:dyDescent="0.2">
      <c r="Z6561" s="93"/>
      <c r="AA6561" s="93"/>
    </row>
    <row r="6562" spans="26:27" x14ac:dyDescent="0.2">
      <c r="Z6562" s="93"/>
      <c r="AA6562" s="93"/>
    </row>
    <row r="6563" spans="26:27" x14ac:dyDescent="0.2">
      <c r="Z6563" s="93"/>
      <c r="AA6563" s="93"/>
    </row>
    <row r="6564" spans="26:27" x14ac:dyDescent="0.2">
      <c r="Z6564" s="93"/>
      <c r="AA6564" s="93"/>
    </row>
    <row r="6565" spans="26:27" x14ac:dyDescent="0.2">
      <c r="Z6565" s="93"/>
      <c r="AA6565" s="93"/>
    </row>
    <row r="6566" spans="26:27" x14ac:dyDescent="0.2">
      <c r="Z6566" s="93"/>
      <c r="AA6566" s="93"/>
    </row>
    <row r="6567" spans="26:27" x14ac:dyDescent="0.2">
      <c r="Z6567" s="93"/>
      <c r="AA6567" s="93"/>
    </row>
    <row r="6568" spans="26:27" x14ac:dyDescent="0.2">
      <c r="Z6568" s="93"/>
      <c r="AA6568" s="93"/>
    </row>
    <row r="6569" spans="26:27" x14ac:dyDescent="0.2">
      <c r="Z6569" s="93"/>
      <c r="AA6569" s="93"/>
    </row>
    <row r="6570" spans="26:27" x14ac:dyDescent="0.2">
      <c r="Z6570" s="93"/>
      <c r="AA6570" s="93"/>
    </row>
    <row r="6571" spans="26:27" x14ac:dyDescent="0.2">
      <c r="Z6571" s="93"/>
      <c r="AA6571" s="93"/>
    </row>
    <row r="6572" spans="26:27" x14ac:dyDescent="0.2">
      <c r="Z6572" s="93"/>
      <c r="AA6572" s="93"/>
    </row>
    <row r="6573" spans="26:27" x14ac:dyDescent="0.2">
      <c r="Z6573" s="93"/>
      <c r="AA6573" s="93"/>
    </row>
    <row r="6574" spans="26:27" x14ac:dyDescent="0.2">
      <c r="Z6574" s="93"/>
      <c r="AA6574" s="93"/>
    </row>
    <row r="6575" spans="26:27" x14ac:dyDescent="0.2">
      <c r="Z6575" s="93"/>
      <c r="AA6575" s="93"/>
    </row>
    <row r="6576" spans="26:27" x14ac:dyDescent="0.2">
      <c r="Z6576" s="93"/>
      <c r="AA6576" s="93"/>
    </row>
    <row r="6577" spans="26:27" x14ac:dyDescent="0.2">
      <c r="Z6577" s="93"/>
      <c r="AA6577" s="93"/>
    </row>
    <row r="6578" spans="26:27" x14ac:dyDescent="0.2">
      <c r="Z6578" s="93"/>
      <c r="AA6578" s="93"/>
    </row>
    <row r="6579" spans="26:27" x14ac:dyDescent="0.2">
      <c r="Z6579" s="93"/>
      <c r="AA6579" s="93"/>
    </row>
    <row r="6580" spans="26:27" x14ac:dyDescent="0.2">
      <c r="Z6580" s="93"/>
      <c r="AA6580" s="93"/>
    </row>
    <row r="6581" spans="26:27" x14ac:dyDescent="0.2">
      <c r="Z6581" s="93"/>
      <c r="AA6581" s="93"/>
    </row>
    <row r="6582" spans="26:27" x14ac:dyDescent="0.2">
      <c r="Z6582" s="93"/>
      <c r="AA6582" s="93"/>
    </row>
    <row r="6583" spans="26:27" x14ac:dyDescent="0.2">
      <c r="Z6583" s="93"/>
      <c r="AA6583" s="93"/>
    </row>
    <row r="6584" spans="26:27" x14ac:dyDescent="0.2">
      <c r="Z6584" s="93"/>
      <c r="AA6584" s="93"/>
    </row>
    <row r="6585" spans="26:27" x14ac:dyDescent="0.2">
      <c r="Z6585" s="93"/>
      <c r="AA6585" s="93"/>
    </row>
    <row r="6586" spans="26:27" x14ac:dyDescent="0.2">
      <c r="Z6586" s="93"/>
      <c r="AA6586" s="93"/>
    </row>
    <row r="6587" spans="26:27" x14ac:dyDescent="0.2">
      <c r="Z6587" s="93"/>
      <c r="AA6587" s="93"/>
    </row>
    <row r="6588" spans="26:27" x14ac:dyDescent="0.2">
      <c r="Z6588" s="93"/>
      <c r="AA6588" s="93"/>
    </row>
    <row r="6589" spans="26:27" x14ac:dyDescent="0.2">
      <c r="Z6589" s="93"/>
      <c r="AA6589" s="93"/>
    </row>
    <row r="6590" spans="26:27" x14ac:dyDescent="0.2">
      <c r="Z6590" s="93"/>
      <c r="AA6590" s="93"/>
    </row>
    <row r="6591" spans="26:27" x14ac:dyDescent="0.2">
      <c r="Z6591" s="93"/>
      <c r="AA6591" s="93"/>
    </row>
    <row r="6592" spans="26:27" x14ac:dyDescent="0.2">
      <c r="Z6592" s="93"/>
      <c r="AA6592" s="93"/>
    </row>
    <row r="6593" spans="26:27" x14ac:dyDescent="0.2">
      <c r="Z6593" s="93"/>
      <c r="AA6593" s="93"/>
    </row>
    <row r="6594" spans="26:27" x14ac:dyDescent="0.2">
      <c r="Z6594" s="93"/>
      <c r="AA6594" s="93"/>
    </row>
    <row r="6595" spans="26:27" x14ac:dyDescent="0.2">
      <c r="Z6595" s="93"/>
      <c r="AA6595" s="93"/>
    </row>
    <row r="6596" spans="26:27" x14ac:dyDescent="0.2">
      <c r="Z6596" s="93"/>
      <c r="AA6596" s="93"/>
    </row>
    <row r="6597" spans="26:27" x14ac:dyDescent="0.2">
      <c r="Z6597" s="93"/>
      <c r="AA6597" s="93"/>
    </row>
    <row r="6598" spans="26:27" x14ac:dyDescent="0.2">
      <c r="Z6598" s="93"/>
      <c r="AA6598" s="93"/>
    </row>
    <row r="6599" spans="26:27" x14ac:dyDescent="0.2">
      <c r="Z6599" s="93"/>
      <c r="AA6599" s="93"/>
    </row>
    <row r="6600" spans="26:27" x14ac:dyDescent="0.2">
      <c r="Z6600" s="93"/>
      <c r="AA6600" s="93"/>
    </row>
    <row r="6601" spans="26:27" x14ac:dyDescent="0.2">
      <c r="Z6601" s="93"/>
      <c r="AA6601" s="93"/>
    </row>
    <row r="6602" spans="26:27" x14ac:dyDescent="0.2">
      <c r="Z6602" s="93"/>
      <c r="AA6602" s="93"/>
    </row>
    <row r="6603" spans="26:27" x14ac:dyDescent="0.2">
      <c r="Z6603" s="93"/>
      <c r="AA6603" s="93"/>
    </row>
    <row r="6604" spans="26:27" x14ac:dyDescent="0.2">
      <c r="Z6604" s="93"/>
      <c r="AA6604" s="93"/>
    </row>
    <row r="6605" spans="26:27" x14ac:dyDescent="0.2">
      <c r="Z6605" s="93"/>
      <c r="AA6605" s="93"/>
    </row>
    <row r="6606" spans="26:27" x14ac:dyDescent="0.2">
      <c r="Z6606" s="93"/>
      <c r="AA6606" s="93"/>
    </row>
    <row r="6607" spans="26:27" x14ac:dyDescent="0.2">
      <c r="Z6607" s="93"/>
      <c r="AA6607" s="93"/>
    </row>
    <row r="6608" spans="26:27" x14ac:dyDescent="0.2">
      <c r="Z6608" s="93"/>
      <c r="AA6608" s="93"/>
    </row>
    <row r="6609" spans="26:27" x14ac:dyDescent="0.2">
      <c r="Z6609" s="93"/>
      <c r="AA6609" s="93"/>
    </row>
    <row r="6610" spans="26:27" x14ac:dyDescent="0.2">
      <c r="Z6610" s="93"/>
      <c r="AA6610" s="93"/>
    </row>
    <row r="6611" spans="26:27" x14ac:dyDescent="0.2">
      <c r="Z6611" s="93"/>
      <c r="AA6611" s="93"/>
    </row>
    <row r="6612" spans="26:27" x14ac:dyDescent="0.2">
      <c r="Z6612" s="93"/>
      <c r="AA6612" s="93"/>
    </row>
    <row r="6613" spans="26:27" x14ac:dyDescent="0.2">
      <c r="Z6613" s="93"/>
      <c r="AA6613" s="93"/>
    </row>
    <row r="6614" spans="26:27" x14ac:dyDescent="0.2">
      <c r="Z6614" s="93"/>
      <c r="AA6614" s="93"/>
    </row>
    <row r="6615" spans="26:27" x14ac:dyDescent="0.2">
      <c r="Z6615" s="93"/>
      <c r="AA6615" s="93"/>
    </row>
    <row r="6616" spans="26:27" x14ac:dyDescent="0.2">
      <c r="Z6616" s="93"/>
      <c r="AA6616" s="93"/>
    </row>
    <row r="6617" spans="26:27" x14ac:dyDescent="0.2">
      <c r="Z6617" s="93"/>
      <c r="AA6617" s="93"/>
    </row>
    <row r="6618" spans="26:27" x14ac:dyDescent="0.2">
      <c r="Z6618" s="93"/>
      <c r="AA6618" s="93"/>
    </row>
    <row r="6619" spans="26:27" x14ac:dyDescent="0.2">
      <c r="Z6619" s="93"/>
      <c r="AA6619" s="93"/>
    </row>
    <row r="6620" spans="26:27" x14ac:dyDescent="0.2">
      <c r="Z6620" s="93"/>
      <c r="AA6620" s="93"/>
    </row>
    <row r="6621" spans="26:27" x14ac:dyDescent="0.2">
      <c r="Z6621" s="93"/>
      <c r="AA6621" s="93"/>
    </row>
    <row r="6622" spans="26:27" x14ac:dyDescent="0.2">
      <c r="Z6622" s="93"/>
      <c r="AA6622" s="93"/>
    </row>
    <row r="6623" spans="26:27" x14ac:dyDescent="0.2">
      <c r="Z6623" s="93"/>
      <c r="AA6623" s="93"/>
    </row>
    <row r="6624" spans="26:27" x14ac:dyDescent="0.2">
      <c r="Z6624" s="93"/>
      <c r="AA6624" s="93"/>
    </row>
    <row r="6625" spans="26:27" x14ac:dyDescent="0.2">
      <c r="Z6625" s="93"/>
      <c r="AA6625" s="93"/>
    </row>
    <row r="6626" spans="26:27" x14ac:dyDescent="0.2">
      <c r="Z6626" s="93"/>
      <c r="AA6626" s="93"/>
    </row>
    <row r="6627" spans="26:27" x14ac:dyDescent="0.2">
      <c r="Z6627" s="93"/>
      <c r="AA6627" s="93"/>
    </row>
    <row r="6628" spans="26:27" x14ac:dyDescent="0.2">
      <c r="Z6628" s="93"/>
      <c r="AA6628" s="93"/>
    </row>
    <row r="6629" spans="26:27" x14ac:dyDescent="0.2">
      <c r="Z6629" s="93"/>
      <c r="AA6629" s="93"/>
    </row>
    <row r="6630" spans="26:27" x14ac:dyDescent="0.2">
      <c r="Z6630" s="93"/>
      <c r="AA6630" s="93"/>
    </row>
    <row r="6631" spans="26:27" x14ac:dyDescent="0.2">
      <c r="Z6631" s="93"/>
      <c r="AA6631" s="93"/>
    </row>
    <row r="6632" spans="26:27" x14ac:dyDescent="0.2">
      <c r="Z6632" s="93"/>
      <c r="AA6632" s="93"/>
    </row>
    <row r="6633" spans="26:27" x14ac:dyDescent="0.2">
      <c r="Z6633" s="93"/>
      <c r="AA6633" s="93"/>
    </row>
    <row r="6634" spans="26:27" x14ac:dyDescent="0.2">
      <c r="Z6634" s="93"/>
      <c r="AA6634" s="93"/>
    </row>
    <row r="6635" spans="26:27" x14ac:dyDescent="0.2">
      <c r="Z6635" s="93"/>
      <c r="AA6635" s="93"/>
    </row>
    <row r="6636" spans="26:27" x14ac:dyDescent="0.2">
      <c r="Z6636" s="93"/>
      <c r="AA6636" s="93"/>
    </row>
    <row r="6637" spans="26:27" x14ac:dyDescent="0.2">
      <c r="Z6637" s="93"/>
      <c r="AA6637" s="93"/>
    </row>
    <row r="6638" spans="26:27" x14ac:dyDescent="0.2">
      <c r="Z6638" s="93"/>
      <c r="AA6638" s="93"/>
    </row>
    <row r="6639" spans="26:27" x14ac:dyDescent="0.2">
      <c r="Z6639" s="93"/>
      <c r="AA6639" s="93"/>
    </row>
    <row r="6640" spans="26:27" x14ac:dyDescent="0.2">
      <c r="Z6640" s="93"/>
      <c r="AA6640" s="93"/>
    </row>
    <row r="6641" spans="26:27" x14ac:dyDescent="0.2">
      <c r="Z6641" s="93"/>
      <c r="AA6641" s="93"/>
    </row>
    <row r="6642" spans="26:27" x14ac:dyDescent="0.2">
      <c r="Z6642" s="93"/>
      <c r="AA6642" s="93"/>
    </row>
    <row r="6643" spans="26:27" x14ac:dyDescent="0.2">
      <c r="Z6643" s="93"/>
      <c r="AA6643" s="93"/>
    </row>
    <row r="6644" spans="26:27" x14ac:dyDescent="0.2">
      <c r="Z6644" s="93"/>
      <c r="AA6644" s="93"/>
    </row>
    <row r="6645" spans="26:27" x14ac:dyDescent="0.2">
      <c r="Z6645" s="93"/>
      <c r="AA6645" s="93"/>
    </row>
    <row r="6646" spans="26:27" x14ac:dyDescent="0.2">
      <c r="Z6646" s="93"/>
      <c r="AA6646" s="93"/>
    </row>
    <row r="6647" spans="26:27" x14ac:dyDescent="0.2">
      <c r="Z6647" s="93"/>
      <c r="AA6647" s="93"/>
    </row>
    <row r="6648" spans="26:27" x14ac:dyDescent="0.2">
      <c r="Z6648" s="93"/>
      <c r="AA6648" s="93"/>
    </row>
    <row r="6649" spans="26:27" x14ac:dyDescent="0.2">
      <c r="Z6649" s="93"/>
      <c r="AA6649" s="93"/>
    </row>
    <row r="6650" spans="26:27" x14ac:dyDescent="0.2">
      <c r="Z6650" s="93"/>
      <c r="AA6650" s="93"/>
    </row>
    <row r="6651" spans="26:27" x14ac:dyDescent="0.2">
      <c r="Z6651" s="93"/>
      <c r="AA6651" s="93"/>
    </row>
    <row r="6652" spans="26:27" x14ac:dyDescent="0.2">
      <c r="Z6652" s="93"/>
      <c r="AA6652" s="93"/>
    </row>
    <row r="6653" spans="26:27" x14ac:dyDescent="0.2">
      <c r="Z6653" s="93"/>
      <c r="AA6653" s="93"/>
    </row>
    <row r="6654" spans="26:27" x14ac:dyDescent="0.2">
      <c r="Z6654" s="93"/>
      <c r="AA6654" s="93"/>
    </row>
    <row r="6655" spans="26:27" x14ac:dyDescent="0.2">
      <c r="Z6655" s="93"/>
      <c r="AA6655" s="93"/>
    </row>
    <row r="6656" spans="26:27" x14ac:dyDescent="0.2">
      <c r="Z6656" s="93"/>
      <c r="AA6656" s="93"/>
    </row>
    <row r="6657" spans="26:27" x14ac:dyDescent="0.2">
      <c r="Z6657" s="93"/>
      <c r="AA6657" s="93"/>
    </row>
    <row r="6658" spans="26:27" x14ac:dyDescent="0.2">
      <c r="Z6658" s="93"/>
      <c r="AA6658" s="93"/>
    </row>
    <row r="6659" spans="26:27" x14ac:dyDescent="0.2">
      <c r="Z6659" s="93"/>
      <c r="AA6659" s="93"/>
    </row>
    <row r="6660" spans="26:27" x14ac:dyDescent="0.2">
      <c r="Z6660" s="93"/>
      <c r="AA6660" s="93"/>
    </row>
    <row r="6661" spans="26:27" x14ac:dyDescent="0.2">
      <c r="Z6661" s="93"/>
      <c r="AA6661" s="93"/>
    </row>
    <row r="6662" spans="26:27" x14ac:dyDescent="0.2">
      <c r="Z6662" s="93"/>
      <c r="AA6662" s="93"/>
    </row>
    <row r="6663" spans="26:27" x14ac:dyDescent="0.2">
      <c r="Z6663" s="93"/>
      <c r="AA6663" s="93"/>
    </row>
    <row r="6664" spans="26:27" x14ac:dyDescent="0.2">
      <c r="Z6664" s="93"/>
      <c r="AA6664" s="93"/>
    </row>
    <row r="6665" spans="26:27" x14ac:dyDescent="0.2">
      <c r="Z6665" s="93"/>
      <c r="AA6665" s="93"/>
    </row>
    <row r="6666" spans="26:27" x14ac:dyDescent="0.2">
      <c r="Z6666" s="93"/>
      <c r="AA6666" s="93"/>
    </row>
    <row r="6667" spans="26:27" x14ac:dyDescent="0.2">
      <c r="Z6667" s="93"/>
      <c r="AA6667" s="93"/>
    </row>
    <row r="6668" spans="26:27" x14ac:dyDescent="0.2">
      <c r="Z6668" s="93"/>
      <c r="AA6668" s="93"/>
    </row>
    <row r="6669" spans="26:27" x14ac:dyDescent="0.2">
      <c r="Z6669" s="93"/>
      <c r="AA6669" s="93"/>
    </row>
    <row r="6670" spans="26:27" x14ac:dyDescent="0.2">
      <c r="Z6670" s="93"/>
      <c r="AA6670" s="93"/>
    </row>
    <row r="6671" spans="26:27" x14ac:dyDescent="0.2">
      <c r="Z6671" s="93"/>
      <c r="AA6671" s="93"/>
    </row>
    <row r="6672" spans="26:27" x14ac:dyDescent="0.2">
      <c r="Z6672" s="93"/>
      <c r="AA6672" s="93"/>
    </row>
    <row r="6673" spans="26:27" x14ac:dyDescent="0.2">
      <c r="Z6673" s="93"/>
      <c r="AA6673" s="93"/>
    </row>
    <row r="6674" spans="26:27" x14ac:dyDescent="0.2">
      <c r="Z6674" s="93"/>
      <c r="AA6674" s="93"/>
    </row>
    <row r="6675" spans="26:27" x14ac:dyDescent="0.2">
      <c r="Z6675" s="93"/>
      <c r="AA6675" s="93"/>
    </row>
    <row r="6676" spans="26:27" x14ac:dyDescent="0.2">
      <c r="Z6676" s="93"/>
      <c r="AA6676" s="93"/>
    </row>
    <row r="6677" spans="26:27" x14ac:dyDescent="0.2">
      <c r="Z6677" s="93"/>
      <c r="AA6677" s="93"/>
    </row>
    <row r="6678" spans="26:27" x14ac:dyDescent="0.2">
      <c r="Z6678" s="93"/>
      <c r="AA6678" s="93"/>
    </row>
    <row r="6679" spans="26:27" x14ac:dyDescent="0.2">
      <c r="Z6679" s="93"/>
      <c r="AA6679" s="93"/>
    </row>
    <row r="6680" spans="26:27" x14ac:dyDescent="0.2">
      <c r="Z6680" s="93"/>
      <c r="AA6680" s="93"/>
    </row>
    <row r="6681" spans="26:27" x14ac:dyDescent="0.2">
      <c r="Z6681" s="93"/>
      <c r="AA6681" s="93"/>
    </row>
    <row r="6682" spans="26:27" x14ac:dyDescent="0.2">
      <c r="Z6682" s="93"/>
      <c r="AA6682" s="93"/>
    </row>
    <row r="6683" spans="26:27" x14ac:dyDescent="0.2">
      <c r="Z6683" s="93"/>
      <c r="AA6683" s="93"/>
    </row>
    <row r="6684" spans="26:27" x14ac:dyDescent="0.2">
      <c r="Z6684" s="93"/>
      <c r="AA6684" s="93"/>
    </row>
    <row r="6685" spans="26:27" x14ac:dyDescent="0.2">
      <c r="Z6685" s="93"/>
      <c r="AA6685" s="93"/>
    </row>
    <row r="6686" spans="26:27" x14ac:dyDescent="0.2">
      <c r="Z6686" s="93"/>
      <c r="AA6686" s="93"/>
    </row>
    <row r="6687" spans="26:27" x14ac:dyDescent="0.2">
      <c r="Z6687" s="93"/>
      <c r="AA6687" s="93"/>
    </row>
    <row r="6688" spans="26:27" x14ac:dyDescent="0.2">
      <c r="Z6688" s="93"/>
      <c r="AA6688" s="93"/>
    </row>
    <row r="6689" spans="26:27" x14ac:dyDescent="0.2">
      <c r="Z6689" s="93"/>
      <c r="AA6689" s="93"/>
    </row>
    <row r="6690" spans="26:27" x14ac:dyDescent="0.2">
      <c r="Z6690" s="93"/>
      <c r="AA6690" s="93"/>
    </row>
    <row r="6691" spans="26:27" x14ac:dyDescent="0.2">
      <c r="Z6691" s="93"/>
      <c r="AA6691" s="93"/>
    </row>
    <row r="6692" spans="26:27" x14ac:dyDescent="0.2">
      <c r="Z6692" s="93"/>
      <c r="AA6692" s="93"/>
    </row>
    <row r="6693" spans="26:27" x14ac:dyDescent="0.2">
      <c r="Z6693" s="93"/>
      <c r="AA6693" s="93"/>
    </row>
    <row r="6694" spans="26:27" x14ac:dyDescent="0.2">
      <c r="Z6694" s="93"/>
      <c r="AA6694" s="93"/>
    </row>
    <row r="6695" spans="26:27" x14ac:dyDescent="0.2">
      <c r="Z6695" s="93"/>
      <c r="AA6695" s="93"/>
    </row>
    <row r="6696" spans="26:27" x14ac:dyDescent="0.2">
      <c r="Z6696" s="93"/>
      <c r="AA6696" s="93"/>
    </row>
    <row r="6697" spans="26:27" x14ac:dyDescent="0.2">
      <c r="Z6697" s="93"/>
      <c r="AA6697" s="93"/>
    </row>
    <row r="6698" spans="26:27" x14ac:dyDescent="0.2">
      <c r="Z6698" s="93"/>
      <c r="AA6698" s="93"/>
    </row>
    <row r="6699" spans="26:27" x14ac:dyDescent="0.2">
      <c r="Z6699" s="93"/>
      <c r="AA6699" s="93"/>
    </row>
    <row r="6700" spans="26:27" x14ac:dyDescent="0.2">
      <c r="Z6700" s="93"/>
      <c r="AA6700" s="93"/>
    </row>
    <row r="6701" spans="26:27" x14ac:dyDescent="0.2">
      <c r="Z6701" s="93"/>
      <c r="AA6701" s="93"/>
    </row>
    <row r="6702" spans="26:27" x14ac:dyDescent="0.2">
      <c r="Z6702" s="93"/>
      <c r="AA6702" s="93"/>
    </row>
    <row r="6703" spans="26:27" x14ac:dyDescent="0.2">
      <c r="Z6703" s="93"/>
      <c r="AA6703" s="93"/>
    </row>
    <row r="6704" spans="26:27" x14ac:dyDescent="0.2">
      <c r="Z6704" s="93"/>
      <c r="AA6704" s="93"/>
    </row>
    <row r="6705" spans="26:27" x14ac:dyDescent="0.2">
      <c r="Z6705" s="93"/>
      <c r="AA6705" s="93"/>
    </row>
    <row r="6706" spans="26:27" x14ac:dyDescent="0.2">
      <c r="Z6706" s="93"/>
      <c r="AA6706" s="93"/>
    </row>
    <row r="6707" spans="26:27" x14ac:dyDescent="0.2">
      <c r="Z6707" s="93"/>
      <c r="AA6707" s="93"/>
    </row>
    <row r="6708" spans="26:27" x14ac:dyDescent="0.2">
      <c r="Z6708" s="93"/>
      <c r="AA6708" s="93"/>
    </row>
    <row r="6709" spans="26:27" x14ac:dyDescent="0.2">
      <c r="Z6709" s="93"/>
      <c r="AA6709" s="93"/>
    </row>
    <row r="6710" spans="26:27" x14ac:dyDescent="0.2">
      <c r="Z6710" s="93"/>
      <c r="AA6710" s="93"/>
    </row>
    <row r="6711" spans="26:27" x14ac:dyDescent="0.2">
      <c r="Z6711" s="93"/>
      <c r="AA6711" s="93"/>
    </row>
    <row r="6712" spans="26:27" x14ac:dyDescent="0.2">
      <c r="Z6712" s="93"/>
      <c r="AA6712" s="93"/>
    </row>
    <row r="6713" spans="26:27" x14ac:dyDescent="0.2">
      <c r="Z6713" s="93"/>
      <c r="AA6713" s="93"/>
    </row>
    <row r="6714" spans="26:27" x14ac:dyDescent="0.2">
      <c r="Z6714" s="93"/>
      <c r="AA6714" s="93"/>
    </row>
    <row r="6715" spans="26:27" x14ac:dyDescent="0.2">
      <c r="Z6715" s="93"/>
      <c r="AA6715" s="93"/>
    </row>
    <row r="6716" spans="26:27" x14ac:dyDescent="0.2">
      <c r="Z6716" s="93"/>
      <c r="AA6716" s="93"/>
    </row>
    <row r="6717" spans="26:27" x14ac:dyDescent="0.2">
      <c r="Z6717" s="93"/>
      <c r="AA6717" s="93"/>
    </row>
    <row r="6718" spans="26:27" x14ac:dyDescent="0.2">
      <c r="Z6718" s="93"/>
      <c r="AA6718" s="93"/>
    </row>
    <row r="6719" spans="26:27" x14ac:dyDescent="0.2">
      <c r="Z6719" s="93"/>
      <c r="AA6719" s="93"/>
    </row>
    <row r="6720" spans="26:27" x14ac:dyDescent="0.2">
      <c r="Z6720" s="93"/>
      <c r="AA6720" s="93"/>
    </row>
    <row r="6721" spans="26:27" x14ac:dyDescent="0.2">
      <c r="Z6721" s="93"/>
      <c r="AA6721" s="93"/>
    </row>
    <row r="6722" spans="26:27" x14ac:dyDescent="0.2">
      <c r="Z6722" s="93"/>
      <c r="AA6722" s="93"/>
    </row>
    <row r="6723" spans="26:27" x14ac:dyDescent="0.2">
      <c r="Z6723" s="93"/>
      <c r="AA6723" s="93"/>
    </row>
    <row r="6724" spans="26:27" x14ac:dyDescent="0.2">
      <c r="Z6724" s="93"/>
      <c r="AA6724" s="93"/>
    </row>
    <row r="6725" spans="26:27" x14ac:dyDescent="0.2">
      <c r="Z6725" s="93"/>
      <c r="AA6725" s="93"/>
    </row>
    <row r="6726" spans="26:27" x14ac:dyDescent="0.2">
      <c r="Z6726" s="93"/>
      <c r="AA6726" s="93"/>
    </row>
    <row r="6727" spans="26:27" x14ac:dyDescent="0.2">
      <c r="Z6727" s="93"/>
      <c r="AA6727" s="93"/>
    </row>
    <row r="6728" spans="26:27" x14ac:dyDescent="0.2">
      <c r="Z6728" s="93"/>
      <c r="AA6728" s="93"/>
    </row>
    <row r="6729" spans="26:27" x14ac:dyDescent="0.2">
      <c r="Z6729" s="93"/>
      <c r="AA6729" s="93"/>
    </row>
    <row r="6730" spans="26:27" x14ac:dyDescent="0.2">
      <c r="Z6730" s="93"/>
      <c r="AA6730" s="93"/>
    </row>
    <row r="6731" spans="26:27" x14ac:dyDescent="0.2">
      <c r="Z6731" s="93"/>
      <c r="AA6731" s="93"/>
    </row>
    <row r="6732" spans="26:27" x14ac:dyDescent="0.2">
      <c r="Z6732" s="93"/>
      <c r="AA6732" s="93"/>
    </row>
    <row r="6733" spans="26:27" x14ac:dyDescent="0.2">
      <c r="Z6733" s="93"/>
      <c r="AA6733" s="93"/>
    </row>
    <row r="6734" spans="26:27" x14ac:dyDescent="0.2">
      <c r="Z6734" s="93"/>
      <c r="AA6734" s="93"/>
    </row>
    <row r="6735" spans="26:27" x14ac:dyDescent="0.2">
      <c r="Z6735" s="93"/>
      <c r="AA6735" s="93"/>
    </row>
    <row r="6736" spans="26:27" x14ac:dyDescent="0.2">
      <c r="Z6736" s="93"/>
      <c r="AA6736" s="93"/>
    </row>
    <row r="6737" spans="26:27" x14ac:dyDescent="0.2">
      <c r="Z6737" s="93"/>
      <c r="AA6737" s="93"/>
    </row>
    <row r="6738" spans="26:27" x14ac:dyDescent="0.2">
      <c r="Z6738" s="93"/>
      <c r="AA6738" s="93"/>
    </row>
    <row r="6739" spans="26:27" x14ac:dyDescent="0.2">
      <c r="Z6739" s="93"/>
      <c r="AA6739" s="93"/>
    </row>
    <row r="6740" spans="26:27" x14ac:dyDescent="0.2">
      <c r="Z6740" s="93"/>
      <c r="AA6740" s="93"/>
    </row>
    <row r="6741" spans="26:27" x14ac:dyDescent="0.2">
      <c r="Z6741" s="93"/>
      <c r="AA6741" s="93"/>
    </row>
    <row r="6742" spans="26:27" x14ac:dyDescent="0.2">
      <c r="Z6742" s="93"/>
      <c r="AA6742" s="93"/>
    </row>
    <row r="6743" spans="26:27" x14ac:dyDescent="0.2">
      <c r="Z6743" s="93"/>
      <c r="AA6743" s="93"/>
    </row>
    <row r="6744" spans="26:27" x14ac:dyDescent="0.2">
      <c r="Z6744" s="93"/>
      <c r="AA6744" s="93"/>
    </row>
    <row r="6745" spans="26:27" x14ac:dyDescent="0.2">
      <c r="Z6745" s="93"/>
      <c r="AA6745" s="93"/>
    </row>
    <row r="6746" spans="26:27" x14ac:dyDescent="0.2">
      <c r="Z6746" s="93"/>
      <c r="AA6746" s="93"/>
    </row>
    <row r="6747" spans="26:27" x14ac:dyDescent="0.2">
      <c r="Z6747" s="93"/>
      <c r="AA6747" s="93"/>
    </row>
    <row r="6748" spans="26:27" x14ac:dyDescent="0.2">
      <c r="Z6748" s="93"/>
      <c r="AA6748" s="93"/>
    </row>
    <row r="6749" spans="26:27" x14ac:dyDescent="0.2">
      <c r="Z6749" s="93"/>
      <c r="AA6749" s="93"/>
    </row>
    <row r="6750" spans="26:27" x14ac:dyDescent="0.2">
      <c r="Z6750" s="93"/>
      <c r="AA6750" s="93"/>
    </row>
    <row r="6751" spans="26:27" x14ac:dyDescent="0.2">
      <c r="Z6751" s="93"/>
      <c r="AA6751" s="93"/>
    </row>
    <row r="6752" spans="26:27" x14ac:dyDescent="0.2">
      <c r="Z6752" s="93"/>
      <c r="AA6752" s="93"/>
    </row>
    <row r="6753" spans="26:27" x14ac:dyDescent="0.2">
      <c r="Z6753" s="93"/>
      <c r="AA6753" s="93"/>
    </row>
    <row r="6754" spans="26:27" x14ac:dyDescent="0.2">
      <c r="Z6754" s="93"/>
      <c r="AA6754" s="93"/>
    </row>
    <row r="6755" spans="26:27" x14ac:dyDescent="0.2">
      <c r="Z6755" s="93"/>
      <c r="AA6755" s="93"/>
    </row>
    <row r="6756" spans="26:27" x14ac:dyDescent="0.2">
      <c r="Z6756" s="93"/>
      <c r="AA6756" s="93"/>
    </row>
    <row r="6757" spans="26:27" x14ac:dyDescent="0.2">
      <c r="Z6757" s="93"/>
      <c r="AA6757" s="93"/>
    </row>
    <row r="6758" spans="26:27" x14ac:dyDescent="0.2">
      <c r="Z6758" s="93"/>
      <c r="AA6758" s="93"/>
    </row>
    <row r="6759" spans="26:27" x14ac:dyDescent="0.2">
      <c r="Z6759" s="93"/>
      <c r="AA6759" s="93"/>
    </row>
    <row r="6760" spans="26:27" x14ac:dyDescent="0.2">
      <c r="Z6760" s="93"/>
      <c r="AA6760" s="93"/>
    </row>
    <row r="6761" spans="26:27" x14ac:dyDescent="0.2">
      <c r="Z6761" s="93"/>
      <c r="AA6761" s="93"/>
    </row>
    <row r="6762" spans="26:27" x14ac:dyDescent="0.2">
      <c r="Z6762" s="93"/>
      <c r="AA6762" s="93"/>
    </row>
    <row r="6763" spans="26:27" x14ac:dyDescent="0.2">
      <c r="Z6763" s="93"/>
      <c r="AA6763" s="93"/>
    </row>
    <row r="6764" spans="26:27" x14ac:dyDescent="0.2">
      <c r="Z6764" s="93"/>
      <c r="AA6764" s="93"/>
    </row>
    <row r="6765" spans="26:27" x14ac:dyDescent="0.2">
      <c r="Z6765" s="93"/>
      <c r="AA6765" s="93"/>
    </row>
    <row r="6766" spans="26:27" x14ac:dyDescent="0.2">
      <c r="Z6766" s="93"/>
      <c r="AA6766" s="93"/>
    </row>
    <row r="6767" spans="26:27" x14ac:dyDescent="0.2">
      <c r="Z6767" s="93"/>
      <c r="AA6767" s="93"/>
    </row>
    <row r="6768" spans="26:27" x14ac:dyDescent="0.2">
      <c r="Z6768" s="93"/>
      <c r="AA6768" s="93"/>
    </row>
    <row r="6769" spans="26:27" x14ac:dyDescent="0.2">
      <c r="Z6769" s="93"/>
      <c r="AA6769" s="93"/>
    </row>
    <row r="6770" spans="26:27" x14ac:dyDescent="0.2">
      <c r="Z6770" s="93"/>
      <c r="AA6770" s="93"/>
    </row>
    <row r="6771" spans="26:27" x14ac:dyDescent="0.2">
      <c r="Z6771" s="93"/>
      <c r="AA6771" s="93"/>
    </row>
    <row r="6772" spans="26:27" x14ac:dyDescent="0.2">
      <c r="Z6772" s="93"/>
      <c r="AA6772" s="93"/>
    </row>
    <row r="6773" spans="26:27" x14ac:dyDescent="0.2">
      <c r="Z6773" s="93"/>
      <c r="AA6773" s="93"/>
    </row>
    <row r="6774" spans="26:27" x14ac:dyDescent="0.2">
      <c r="Z6774" s="93"/>
      <c r="AA6774" s="93"/>
    </row>
    <row r="6775" spans="26:27" x14ac:dyDescent="0.2">
      <c r="Z6775" s="93"/>
      <c r="AA6775" s="93"/>
    </row>
    <row r="6776" spans="26:27" x14ac:dyDescent="0.2">
      <c r="Z6776" s="93"/>
      <c r="AA6776" s="93"/>
    </row>
    <row r="6777" spans="26:27" x14ac:dyDescent="0.2">
      <c r="Z6777" s="93"/>
      <c r="AA6777" s="93"/>
    </row>
    <row r="6778" spans="26:27" x14ac:dyDescent="0.2">
      <c r="Z6778" s="93"/>
      <c r="AA6778" s="93"/>
    </row>
    <row r="6779" spans="26:27" x14ac:dyDescent="0.2">
      <c r="Z6779" s="93"/>
      <c r="AA6779" s="93"/>
    </row>
    <row r="6780" spans="26:27" x14ac:dyDescent="0.2">
      <c r="Z6780" s="93"/>
      <c r="AA6780" s="93"/>
    </row>
    <row r="6781" spans="26:27" x14ac:dyDescent="0.2">
      <c r="Z6781" s="93"/>
      <c r="AA6781" s="93"/>
    </row>
    <row r="6782" spans="26:27" x14ac:dyDescent="0.2">
      <c r="Z6782" s="93"/>
      <c r="AA6782" s="93"/>
    </row>
    <row r="6783" spans="26:27" x14ac:dyDescent="0.2">
      <c r="Z6783" s="93"/>
      <c r="AA6783" s="93"/>
    </row>
    <row r="6784" spans="26:27" x14ac:dyDescent="0.2">
      <c r="Z6784" s="93"/>
      <c r="AA6784" s="93"/>
    </row>
    <row r="6785" spans="26:27" x14ac:dyDescent="0.2">
      <c r="Z6785" s="93"/>
      <c r="AA6785" s="93"/>
    </row>
    <row r="6786" spans="26:27" x14ac:dyDescent="0.2">
      <c r="Z6786" s="93"/>
      <c r="AA6786" s="93"/>
    </row>
    <row r="6787" spans="26:27" x14ac:dyDescent="0.2">
      <c r="Z6787" s="93"/>
      <c r="AA6787" s="93"/>
    </row>
    <row r="6788" spans="26:27" x14ac:dyDescent="0.2">
      <c r="Z6788" s="93"/>
      <c r="AA6788" s="93"/>
    </row>
    <row r="6789" spans="26:27" x14ac:dyDescent="0.2">
      <c r="Z6789" s="93"/>
      <c r="AA6789" s="93"/>
    </row>
    <row r="6790" spans="26:27" x14ac:dyDescent="0.2">
      <c r="Z6790" s="93"/>
      <c r="AA6790" s="93"/>
    </row>
    <row r="6791" spans="26:27" x14ac:dyDescent="0.2">
      <c r="Z6791" s="93"/>
      <c r="AA6791" s="93"/>
    </row>
    <row r="6792" spans="26:27" x14ac:dyDescent="0.2">
      <c r="Z6792" s="93"/>
      <c r="AA6792" s="93"/>
    </row>
    <row r="6793" spans="26:27" x14ac:dyDescent="0.2">
      <c r="Z6793" s="93"/>
      <c r="AA6793" s="93"/>
    </row>
    <row r="6794" spans="26:27" x14ac:dyDescent="0.2">
      <c r="Z6794" s="93"/>
      <c r="AA6794" s="93"/>
    </row>
    <row r="6795" spans="26:27" x14ac:dyDescent="0.2">
      <c r="Z6795" s="93"/>
      <c r="AA6795" s="93"/>
    </row>
    <row r="6796" spans="26:27" x14ac:dyDescent="0.2">
      <c r="Z6796" s="93"/>
      <c r="AA6796" s="93"/>
    </row>
    <row r="6797" spans="26:27" x14ac:dyDescent="0.2">
      <c r="Z6797" s="93"/>
      <c r="AA6797" s="93"/>
    </row>
    <row r="6798" spans="26:27" x14ac:dyDescent="0.2">
      <c r="Z6798" s="93"/>
      <c r="AA6798" s="93"/>
    </row>
    <row r="6799" spans="26:27" x14ac:dyDescent="0.2">
      <c r="Z6799" s="93"/>
      <c r="AA6799" s="93"/>
    </row>
    <row r="6800" spans="26:27" x14ac:dyDescent="0.2">
      <c r="Z6800" s="93"/>
      <c r="AA6800" s="93"/>
    </row>
    <row r="6801" spans="26:27" x14ac:dyDescent="0.2">
      <c r="Z6801" s="93"/>
      <c r="AA6801" s="93"/>
    </row>
    <row r="6802" spans="26:27" x14ac:dyDescent="0.2">
      <c r="Z6802" s="93"/>
      <c r="AA6802" s="93"/>
    </row>
    <row r="6803" spans="26:27" x14ac:dyDescent="0.2">
      <c r="Z6803" s="93"/>
      <c r="AA6803" s="93"/>
    </row>
    <row r="6804" spans="26:27" x14ac:dyDescent="0.2">
      <c r="Z6804" s="93"/>
      <c r="AA6804" s="93"/>
    </row>
    <row r="6805" spans="26:27" x14ac:dyDescent="0.2">
      <c r="Z6805" s="93"/>
      <c r="AA6805" s="93"/>
    </row>
    <row r="6806" spans="26:27" x14ac:dyDescent="0.2">
      <c r="Z6806" s="93"/>
      <c r="AA6806" s="93"/>
    </row>
    <row r="6807" spans="26:27" x14ac:dyDescent="0.2">
      <c r="Z6807" s="93"/>
      <c r="AA6807" s="93"/>
    </row>
    <row r="6808" spans="26:27" x14ac:dyDescent="0.2">
      <c r="Z6808" s="93"/>
      <c r="AA6808" s="93"/>
    </row>
    <row r="6809" spans="26:27" x14ac:dyDescent="0.2">
      <c r="Z6809" s="93"/>
      <c r="AA6809" s="93"/>
    </row>
    <row r="6810" spans="26:27" x14ac:dyDescent="0.2">
      <c r="Z6810" s="93"/>
      <c r="AA6810" s="93"/>
    </row>
    <row r="6811" spans="26:27" x14ac:dyDescent="0.2">
      <c r="Z6811" s="93"/>
      <c r="AA6811" s="93"/>
    </row>
    <row r="6812" spans="26:27" x14ac:dyDescent="0.2">
      <c r="Z6812" s="93"/>
      <c r="AA6812" s="93"/>
    </row>
    <row r="6813" spans="26:27" x14ac:dyDescent="0.2">
      <c r="Z6813" s="93"/>
      <c r="AA6813" s="93"/>
    </row>
    <row r="6814" spans="26:27" x14ac:dyDescent="0.2">
      <c r="Z6814" s="93"/>
      <c r="AA6814" s="93"/>
    </row>
    <row r="6815" spans="26:27" x14ac:dyDescent="0.2">
      <c r="Z6815" s="93"/>
      <c r="AA6815" s="93"/>
    </row>
    <row r="6816" spans="26:27" x14ac:dyDescent="0.2">
      <c r="Z6816" s="93"/>
      <c r="AA6816" s="93"/>
    </row>
    <row r="6817" spans="26:27" x14ac:dyDescent="0.2">
      <c r="Z6817" s="93"/>
      <c r="AA6817" s="93"/>
    </row>
    <row r="6818" spans="26:27" x14ac:dyDescent="0.2">
      <c r="Z6818" s="93"/>
      <c r="AA6818" s="93"/>
    </row>
    <row r="6819" spans="26:27" x14ac:dyDescent="0.2">
      <c r="Z6819" s="93"/>
      <c r="AA6819" s="93"/>
    </row>
    <row r="6820" spans="26:27" x14ac:dyDescent="0.2">
      <c r="Z6820" s="93"/>
      <c r="AA6820" s="93"/>
    </row>
    <row r="6821" spans="26:27" x14ac:dyDescent="0.2">
      <c r="Z6821" s="93"/>
      <c r="AA6821" s="93"/>
    </row>
    <row r="6822" spans="26:27" x14ac:dyDescent="0.2">
      <c r="Z6822" s="93"/>
      <c r="AA6822" s="93"/>
    </row>
    <row r="6823" spans="26:27" x14ac:dyDescent="0.2">
      <c r="Z6823" s="93"/>
      <c r="AA6823" s="93"/>
    </row>
    <row r="6824" spans="26:27" x14ac:dyDescent="0.2">
      <c r="Z6824" s="93"/>
      <c r="AA6824" s="93"/>
    </row>
    <row r="6825" spans="26:27" x14ac:dyDescent="0.2">
      <c r="Z6825" s="93"/>
      <c r="AA6825" s="93"/>
    </row>
    <row r="6826" spans="26:27" x14ac:dyDescent="0.2">
      <c r="Z6826" s="93"/>
      <c r="AA6826" s="93"/>
    </row>
    <row r="6827" spans="26:27" x14ac:dyDescent="0.2">
      <c r="Z6827" s="93"/>
      <c r="AA6827" s="93"/>
    </row>
    <row r="6828" spans="26:27" x14ac:dyDescent="0.2">
      <c r="Z6828" s="93"/>
      <c r="AA6828" s="93"/>
    </row>
    <row r="6829" spans="26:27" x14ac:dyDescent="0.2">
      <c r="Z6829" s="93"/>
      <c r="AA6829" s="93"/>
    </row>
    <row r="6830" spans="26:27" x14ac:dyDescent="0.2">
      <c r="Z6830" s="93"/>
      <c r="AA6830" s="93"/>
    </row>
    <row r="6831" spans="26:27" x14ac:dyDescent="0.2">
      <c r="Z6831" s="93"/>
      <c r="AA6831" s="93"/>
    </row>
    <row r="6832" spans="26:27" x14ac:dyDescent="0.2">
      <c r="Z6832" s="93"/>
      <c r="AA6832" s="93"/>
    </row>
    <row r="6833" spans="26:27" x14ac:dyDescent="0.2">
      <c r="Z6833" s="93"/>
      <c r="AA6833" s="93"/>
    </row>
    <row r="6834" spans="26:27" x14ac:dyDescent="0.2">
      <c r="Z6834" s="93"/>
      <c r="AA6834" s="93"/>
    </row>
    <row r="6835" spans="26:27" x14ac:dyDescent="0.2">
      <c r="Z6835" s="93"/>
      <c r="AA6835" s="93"/>
    </row>
    <row r="6836" spans="26:27" x14ac:dyDescent="0.2">
      <c r="Z6836" s="93"/>
      <c r="AA6836" s="93"/>
    </row>
    <row r="6837" spans="26:27" x14ac:dyDescent="0.2">
      <c r="Z6837" s="93"/>
      <c r="AA6837" s="93"/>
    </row>
    <row r="6838" spans="26:27" x14ac:dyDescent="0.2">
      <c r="Z6838" s="93"/>
      <c r="AA6838" s="93"/>
    </row>
    <row r="6839" spans="26:27" x14ac:dyDescent="0.2">
      <c r="Z6839" s="93"/>
      <c r="AA6839" s="93"/>
    </row>
    <row r="6840" spans="26:27" x14ac:dyDescent="0.2">
      <c r="Z6840" s="93"/>
      <c r="AA6840" s="93"/>
    </row>
    <row r="6841" spans="26:27" x14ac:dyDescent="0.2">
      <c r="Z6841" s="93"/>
      <c r="AA6841" s="93"/>
    </row>
    <row r="6842" spans="26:27" x14ac:dyDescent="0.2">
      <c r="Z6842" s="93"/>
      <c r="AA6842" s="93"/>
    </row>
    <row r="6843" spans="26:27" x14ac:dyDescent="0.2">
      <c r="Z6843" s="93"/>
      <c r="AA6843" s="93"/>
    </row>
    <row r="6844" spans="26:27" x14ac:dyDescent="0.2">
      <c r="Z6844" s="93"/>
      <c r="AA6844" s="93"/>
    </row>
    <row r="6845" spans="26:27" x14ac:dyDescent="0.2">
      <c r="Z6845" s="93"/>
      <c r="AA6845" s="93"/>
    </row>
    <row r="6846" spans="26:27" x14ac:dyDescent="0.2">
      <c r="Z6846" s="93"/>
      <c r="AA6846" s="93"/>
    </row>
    <row r="6847" spans="26:27" x14ac:dyDescent="0.2">
      <c r="Z6847" s="93"/>
      <c r="AA6847" s="93"/>
    </row>
    <row r="6848" spans="26:27" x14ac:dyDescent="0.2">
      <c r="Z6848" s="93"/>
      <c r="AA6848" s="93"/>
    </row>
    <row r="6849" spans="26:27" x14ac:dyDescent="0.2">
      <c r="Z6849" s="93"/>
      <c r="AA6849" s="93"/>
    </row>
    <row r="6850" spans="26:27" x14ac:dyDescent="0.2">
      <c r="Z6850" s="93"/>
      <c r="AA6850" s="93"/>
    </row>
    <row r="6851" spans="26:27" x14ac:dyDescent="0.2">
      <c r="Z6851" s="93"/>
      <c r="AA6851" s="93"/>
    </row>
    <row r="6852" spans="26:27" x14ac:dyDescent="0.2">
      <c r="Z6852" s="93"/>
      <c r="AA6852" s="93"/>
    </row>
    <row r="6853" spans="26:27" x14ac:dyDescent="0.2">
      <c r="Z6853" s="93"/>
      <c r="AA6853" s="93"/>
    </row>
    <row r="6854" spans="26:27" x14ac:dyDescent="0.2">
      <c r="Z6854" s="93"/>
      <c r="AA6854" s="93"/>
    </row>
    <row r="6855" spans="26:27" x14ac:dyDescent="0.2">
      <c r="Z6855" s="93"/>
      <c r="AA6855" s="93"/>
    </row>
    <row r="6856" spans="26:27" x14ac:dyDescent="0.2">
      <c r="Z6856" s="93"/>
      <c r="AA6856" s="93"/>
    </row>
    <row r="6857" spans="26:27" x14ac:dyDescent="0.2">
      <c r="Z6857" s="93"/>
      <c r="AA6857" s="93"/>
    </row>
    <row r="6858" spans="26:27" x14ac:dyDescent="0.2">
      <c r="Z6858" s="93"/>
      <c r="AA6858" s="93"/>
    </row>
    <row r="6859" spans="26:27" x14ac:dyDescent="0.2">
      <c r="Z6859" s="93"/>
      <c r="AA6859" s="93"/>
    </row>
    <row r="6860" spans="26:27" x14ac:dyDescent="0.2">
      <c r="Z6860" s="93"/>
      <c r="AA6860" s="93"/>
    </row>
    <row r="6861" spans="26:27" x14ac:dyDescent="0.2">
      <c r="Z6861" s="93"/>
      <c r="AA6861" s="93"/>
    </row>
    <row r="6862" spans="26:27" x14ac:dyDescent="0.2">
      <c r="Z6862" s="93"/>
      <c r="AA6862" s="93"/>
    </row>
    <row r="6863" spans="26:27" x14ac:dyDescent="0.2">
      <c r="Z6863" s="93"/>
      <c r="AA6863" s="93"/>
    </row>
    <row r="6864" spans="26:27" x14ac:dyDescent="0.2">
      <c r="Z6864" s="93"/>
      <c r="AA6864" s="93"/>
    </row>
    <row r="6865" spans="26:27" x14ac:dyDescent="0.2">
      <c r="Z6865" s="93"/>
      <c r="AA6865" s="93"/>
    </row>
    <row r="6866" spans="26:27" x14ac:dyDescent="0.2">
      <c r="Z6866" s="93"/>
      <c r="AA6866" s="93"/>
    </row>
    <row r="6867" spans="26:27" x14ac:dyDescent="0.2">
      <c r="Z6867" s="93"/>
      <c r="AA6867" s="93"/>
    </row>
    <row r="6868" spans="26:27" x14ac:dyDescent="0.2">
      <c r="Z6868" s="93"/>
      <c r="AA6868" s="93"/>
    </row>
    <row r="6869" spans="26:27" x14ac:dyDescent="0.2">
      <c r="Z6869" s="93"/>
      <c r="AA6869" s="93"/>
    </row>
    <row r="6870" spans="26:27" x14ac:dyDescent="0.2">
      <c r="Z6870" s="93"/>
      <c r="AA6870" s="93"/>
    </row>
    <row r="6871" spans="26:27" x14ac:dyDescent="0.2">
      <c r="Z6871" s="93"/>
      <c r="AA6871" s="93"/>
    </row>
    <row r="6872" spans="26:27" x14ac:dyDescent="0.2">
      <c r="Z6872" s="93"/>
      <c r="AA6872" s="93"/>
    </row>
    <row r="6873" spans="26:27" x14ac:dyDescent="0.2">
      <c r="Z6873" s="93"/>
      <c r="AA6873" s="93"/>
    </row>
    <row r="6874" spans="26:27" x14ac:dyDescent="0.2">
      <c r="Z6874" s="93"/>
      <c r="AA6874" s="93"/>
    </row>
    <row r="6875" spans="26:27" x14ac:dyDescent="0.2">
      <c r="Z6875" s="93"/>
      <c r="AA6875" s="93"/>
    </row>
    <row r="6876" spans="26:27" x14ac:dyDescent="0.2">
      <c r="Z6876" s="93"/>
      <c r="AA6876" s="93"/>
    </row>
    <row r="6877" spans="26:27" x14ac:dyDescent="0.2">
      <c r="Z6877" s="93"/>
      <c r="AA6877" s="93"/>
    </row>
    <row r="6878" spans="26:27" x14ac:dyDescent="0.2">
      <c r="Z6878" s="93"/>
      <c r="AA6878" s="93"/>
    </row>
    <row r="6879" spans="26:27" x14ac:dyDescent="0.2">
      <c r="Z6879" s="93"/>
      <c r="AA6879" s="93"/>
    </row>
    <row r="6880" spans="26:27" x14ac:dyDescent="0.2">
      <c r="Z6880" s="93"/>
      <c r="AA6880" s="93"/>
    </row>
    <row r="6881" spans="26:27" x14ac:dyDescent="0.2">
      <c r="Z6881" s="93"/>
      <c r="AA6881" s="93"/>
    </row>
    <row r="6882" spans="26:27" x14ac:dyDescent="0.2">
      <c r="Z6882" s="93"/>
      <c r="AA6882" s="93"/>
    </row>
    <row r="6883" spans="26:27" x14ac:dyDescent="0.2">
      <c r="Z6883" s="93"/>
      <c r="AA6883" s="93"/>
    </row>
    <row r="6884" spans="26:27" x14ac:dyDescent="0.2">
      <c r="Z6884" s="93"/>
      <c r="AA6884" s="93"/>
    </row>
    <row r="6885" spans="26:27" x14ac:dyDescent="0.2">
      <c r="Z6885" s="93"/>
      <c r="AA6885" s="93"/>
    </row>
    <row r="6886" spans="26:27" x14ac:dyDescent="0.2">
      <c r="Z6886" s="93"/>
      <c r="AA6886" s="93"/>
    </row>
    <row r="6887" spans="26:27" x14ac:dyDescent="0.2">
      <c r="Z6887" s="93"/>
      <c r="AA6887" s="93"/>
    </row>
    <row r="6888" spans="26:27" x14ac:dyDescent="0.2">
      <c r="Z6888" s="93"/>
      <c r="AA6888" s="93"/>
    </row>
    <row r="6889" spans="26:27" x14ac:dyDescent="0.2">
      <c r="Z6889" s="93"/>
      <c r="AA6889" s="93"/>
    </row>
    <row r="6890" spans="26:27" x14ac:dyDescent="0.2">
      <c r="Z6890" s="93"/>
      <c r="AA6890" s="93"/>
    </row>
    <row r="6891" spans="26:27" x14ac:dyDescent="0.2">
      <c r="Z6891" s="93"/>
      <c r="AA6891" s="93"/>
    </row>
    <row r="6892" spans="26:27" x14ac:dyDescent="0.2">
      <c r="Z6892" s="93"/>
      <c r="AA6892" s="93"/>
    </row>
    <row r="6893" spans="26:27" x14ac:dyDescent="0.2">
      <c r="Z6893" s="93"/>
      <c r="AA6893" s="93"/>
    </row>
    <row r="6894" spans="26:27" x14ac:dyDescent="0.2">
      <c r="Z6894" s="93"/>
      <c r="AA6894" s="93"/>
    </row>
    <row r="6895" spans="26:27" x14ac:dyDescent="0.2">
      <c r="Z6895" s="93"/>
      <c r="AA6895" s="93"/>
    </row>
    <row r="6896" spans="26:27" x14ac:dyDescent="0.2">
      <c r="Z6896" s="93"/>
      <c r="AA6896" s="93"/>
    </row>
    <row r="6897" spans="26:27" x14ac:dyDescent="0.2">
      <c r="Z6897" s="93"/>
      <c r="AA6897" s="93"/>
    </row>
    <row r="6898" spans="26:27" x14ac:dyDescent="0.2">
      <c r="Z6898" s="93"/>
      <c r="AA6898" s="93"/>
    </row>
    <row r="6899" spans="26:27" x14ac:dyDescent="0.2">
      <c r="Z6899" s="93"/>
      <c r="AA6899" s="93"/>
    </row>
    <row r="6900" spans="26:27" x14ac:dyDescent="0.2">
      <c r="Z6900" s="93"/>
      <c r="AA6900" s="93"/>
    </row>
    <row r="6901" spans="26:27" x14ac:dyDescent="0.2">
      <c r="Z6901" s="93"/>
      <c r="AA6901" s="93"/>
    </row>
    <row r="6902" spans="26:27" x14ac:dyDescent="0.2">
      <c r="Z6902" s="93"/>
      <c r="AA6902" s="93"/>
    </row>
    <row r="6903" spans="26:27" x14ac:dyDescent="0.2">
      <c r="Z6903" s="93"/>
      <c r="AA6903" s="93"/>
    </row>
    <row r="6904" spans="26:27" x14ac:dyDescent="0.2">
      <c r="Z6904" s="93"/>
      <c r="AA6904" s="93"/>
    </row>
    <row r="6905" spans="26:27" x14ac:dyDescent="0.2">
      <c r="Z6905" s="93"/>
      <c r="AA6905" s="93"/>
    </row>
    <row r="6906" spans="26:27" x14ac:dyDescent="0.2">
      <c r="Z6906" s="93"/>
      <c r="AA6906" s="93"/>
    </row>
    <row r="6907" spans="26:27" x14ac:dyDescent="0.2">
      <c r="Z6907" s="93"/>
      <c r="AA6907" s="93"/>
    </row>
    <row r="6908" spans="26:27" x14ac:dyDescent="0.2">
      <c r="Z6908" s="93"/>
      <c r="AA6908" s="93"/>
    </row>
    <row r="6909" spans="26:27" x14ac:dyDescent="0.2">
      <c r="Z6909" s="93"/>
      <c r="AA6909" s="93"/>
    </row>
    <row r="6910" spans="26:27" x14ac:dyDescent="0.2">
      <c r="Z6910" s="93"/>
      <c r="AA6910" s="93"/>
    </row>
    <row r="6911" spans="26:27" x14ac:dyDescent="0.2">
      <c r="Z6911" s="93"/>
      <c r="AA6911" s="93"/>
    </row>
    <row r="6912" spans="26:27" x14ac:dyDescent="0.2">
      <c r="Z6912" s="93"/>
      <c r="AA6912" s="93"/>
    </row>
    <row r="6913" spans="26:27" x14ac:dyDescent="0.2">
      <c r="Z6913" s="93"/>
      <c r="AA6913" s="93"/>
    </row>
    <row r="6914" spans="26:27" x14ac:dyDescent="0.2">
      <c r="Z6914" s="93"/>
      <c r="AA6914" s="93"/>
    </row>
    <row r="6915" spans="26:27" x14ac:dyDescent="0.2">
      <c r="Z6915" s="93"/>
      <c r="AA6915" s="93"/>
    </row>
    <row r="6916" spans="26:27" x14ac:dyDescent="0.2">
      <c r="Z6916" s="93"/>
      <c r="AA6916" s="93"/>
    </row>
    <row r="6917" spans="26:27" x14ac:dyDescent="0.2">
      <c r="Z6917" s="93"/>
      <c r="AA6917" s="93"/>
    </row>
    <row r="6918" spans="26:27" x14ac:dyDescent="0.2">
      <c r="Z6918" s="93"/>
      <c r="AA6918" s="93"/>
    </row>
    <row r="6919" spans="26:27" x14ac:dyDescent="0.2">
      <c r="Z6919" s="93"/>
      <c r="AA6919" s="93"/>
    </row>
    <row r="6920" spans="26:27" x14ac:dyDescent="0.2">
      <c r="Z6920" s="93"/>
      <c r="AA6920" s="93"/>
    </row>
    <row r="6921" spans="26:27" x14ac:dyDescent="0.2">
      <c r="Z6921" s="93"/>
      <c r="AA6921" s="93"/>
    </row>
    <row r="6922" spans="26:27" x14ac:dyDescent="0.2">
      <c r="Z6922" s="93"/>
      <c r="AA6922" s="93"/>
    </row>
    <row r="6923" spans="26:27" x14ac:dyDescent="0.2">
      <c r="Z6923" s="93"/>
      <c r="AA6923" s="93"/>
    </row>
    <row r="6924" spans="26:27" x14ac:dyDescent="0.2">
      <c r="Z6924" s="93"/>
      <c r="AA6924" s="93"/>
    </row>
    <row r="6925" spans="26:27" x14ac:dyDescent="0.2">
      <c r="Z6925" s="93"/>
      <c r="AA6925" s="93"/>
    </row>
    <row r="6926" spans="26:27" x14ac:dyDescent="0.2">
      <c r="Z6926" s="93"/>
      <c r="AA6926" s="93"/>
    </row>
    <row r="6927" spans="26:27" x14ac:dyDescent="0.2">
      <c r="Z6927" s="93"/>
      <c r="AA6927" s="93"/>
    </row>
    <row r="6928" spans="26:27" x14ac:dyDescent="0.2">
      <c r="Z6928" s="93"/>
      <c r="AA6928" s="93"/>
    </row>
    <row r="6929" spans="26:27" x14ac:dyDescent="0.2">
      <c r="Z6929" s="93"/>
      <c r="AA6929" s="93"/>
    </row>
    <row r="6930" spans="26:27" x14ac:dyDescent="0.2">
      <c r="Z6930" s="93"/>
      <c r="AA6930" s="93"/>
    </row>
    <row r="6931" spans="26:27" x14ac:dyDescent="0.2">
      <c r="Z6931" s="93"/>
      <c r="AA6931" s="93"/>
    </row>
    <row r="6932" spans="26:27" x14ac:dyDescent="0.2">
      <c r="Z6932" s="93"/>
      <c r="AA6932" s="93"/>
    </row>
    <row r="6933" spans="26:27" x14ac:dyDescent="0.2">
      <c r="Z6933" s="93"/>
      <c r="AA6933" s="93"/>
    </row>
    <row r="6934" spans="26:27" x14ac:dyDescent="0.2">
      <c r="Z6934" s="93"/>
      <c r="AA6934" s="93"/>
    </row>
    <row r="6935" spans="26:27" x14ac:dyDescent="0.2">
      <c r="Z6935" s="93"/>
      <c r="AA6935" s="93"/>
    </row>
    <row r="6936" spans="26:27" x14ac:dyDescent="0.2">
      <c r="Z6936" s="93"/>
      <c r="AA6936" s="93"/>
    </row>
    <row r="6937" spans="26:27" x14ac:dyDescent="0.2">
      <c r="Z6937" s="93"/>
      <c r="AA6937" s="93"/>
    </row>
    <row r="6938" spans="26:27" x14ac:dyDescent="0.2">
      <c r="Z6938" s="93"/>
      <c r="AA6938" s="93"/>
    </row>
    <row r="6939" spans="26:27" x14ac:dyDescent="0.2">
      <c r="Z6939" s="93"/>
      <c r="AA6939" s="93"/>
    </row>
    <row r="6940" spans="26:27" x14ac:dyDescent="0.2">
      <c r="Z6940" s="93"/>
      <c r="AA6940" s="93"/>
    </row>
    <row r="6941" spans="26:27" x14ac:dyDescent="0.2">
      <c r="Z6941" s="93"/>
      <c r="AA6941" s="93"/>
    </row>
    <row r="6942" spans="26:27" x14ac:dyDescent="0.2">
      <c r="Z6942" s="93"/>
      <c r="AA6942" s="93"/>
    </row>
    <row r="6943" spans="26:27" x14ac:dyDescent="0.2">
      <c r="Z6943" s="93"/>
      <c r="AA6943" s="93"/>
    </row>
    <row r="6944" spans="26:27" x14ac:dyDescent="0.2">
      <c r="Z6944" s="93"/>
      <c r="AA6944" s="93"/>
    </row>
    <row r="6945" spans="26:27" x14ac:dyDescent="0.2">
      <c r="Z6945" s="93"/>
      <c r="AA6945" s="93"/>
    </row>
    <row r="6946" spans="26:27" x14ac:dyDescent="0.2">
      <c r="Z6946" s="93"/>
      <c r="AA6946" s="93"/>
    </row>
    <row r="6947" spans="26:27" x14ac:dyDescent="0.2">
      <c r="Z6947" s="93"/>
      <c r="AA6947" s="93"/>
    </row>
    <row r="6948" spans="26:27" x14ac:dyDescent="0.2">
      <c r="Z6948" s="93"/>
      <c r="AA6948" s="93"/>
    </row>
    <row r="6949" spans="26:27" x14ac:dyDescent="0.2">
      <c r="Z6949" s="93"/>
      <c r="AA6949" s="93"/>
    </row>
    <row r="6950" spans="26:27" x14ac:dyDescent="0.2">
      <c r="Z6950" s="93"/>
      <c r="AA6950" s="93"/>
    </row>
    <row r="6951" spans="26:27" x14ac:dyDescent="0.2">
      <c r="Z6951" s="93"/>
      <c r="AA6951" s="93"/>
    </row>
    <row r="6952" spans="26:27" x14ac:dyDescent="0.2">
      <c r="Z6952" s="93"/>
      <c r="AA6952" s="93"/>
    </row>
    <row r="6953" spans="26:27" x14ac:dyDescent="0.2">
      <c r="Z6953" s="93"/>
      <c r="AA6953" s="93"/>
    </row>
    <row r="6954" spans="26:27" x14ac:dyDescent="0.2">
      <c r="Z6954" s="93"/>
      <c r="AA6954" s="93"/>
    </row>
    <row r="6955" spans="26:27" x14ac:dyDescent="0.2">
      <c r="Z6955" s="93"/>
      <c r="AA6955" s="93"/>
    </row>
    <row r="6956" spans="26:27" x14ac:dyDescent="0.2">
      <c r="Z6956" s="93"/>
      <c r="AA6956" s="93"/>
    </row>
    <row r="6957" spans="26:27" x14ac:dyDescent="0.2">
      <c r="Z6957" s="93"/>
      <c r="AA6957" s="93"/>
    </row>
    <row r="6958" spans="26:27" x14ac:dyDescent="0.2">
      <c r="Z6958" s="93"/>
      <c r="AA6958" s="93"/>
    </row>
    <row r="6959" spans="26:27" x14ac:dyDescent="0.2">
      <c r="Z6959" s="93"/>
      <c r="AA6959" s="93"/>
    </row>
    <row r="6960" spans="26:27" x14ac:dyDescent="0.2">
      <c r="Z6960" s="93"/>
      <c r="AA6960" s="93"/>
    </row>
    <row r="6961" spans="26:27" x14ac:dyDescent="0.2">
      <c r="Z6961" s="93"/>
      <c r="AA6961" s="93"/>
    </row>
    <row r="6962" spans="26:27" x14ac:dyDescent="0.2">
      <c r="Z6962" s="93"/>
      <c r="AA6962" s="93"/>
    </row>
    <row r="6963" spans="26:27" x14ac:dyDescent="0.2">
      <c r="Z6963" s="93"/>
      <c r="AA6963" s="93"/>
    </row>
    <row r="6964" spans="26:27" x14ac:dyDescent="0.2">
      <c r="Z6964" s="93"/>
      <c r="AA6964" s="93"/>
    </row>
    <row r="6965" spans="26:27" x14ac:dyDescent="0.2">
      <c r="Z6965" s="93"/>
      <c r="AA6965" s="93"/>
    </row>
    <row r="6966" spans="26:27" x14ac:dyDescent="0.2">
      <c r="Z6966" s="93"/>
      <c r="AA6966" s="93"/>
    </row>
    <row r="6967" spans="26:27" x14ac:dyDescent="0.2">
      <c r="Z6967" s="93"/>
      <c r="AA6967" s="93"/>
    </row>
    <row r="6968" spans="26:27" x14ac:dyDescent="0.2">
      <c r="Z6968" s="93"/>
      <c r="AA6968" s="93"/>
    </row>
    <row r="6969" spans="26:27" x14ac:dyDescent="0.2">
      <c r="Z6969" s="93"/>
      <c r="AA6969" s="93"/>
    </row>
    <row r="6970" spans="26:27" x14ac:dyDescent="0.2">
      <c r="Z6970" s="93"/>
      <c r="AA6970" s="93"/>
    </row>
    <row r="6971" spans="26:27" x14ac:dyDescent="0.2">
      <c r="Z6971" s="93"/>
      <c r="AA6971" s="93"/>
    </row>
    <row r="6972" spans="26:27" x14ac:dyDescent="0.2">
      <c r="Z6972" s="93"/>
      <c r="AA6972" s="93"/>
    </row>
    <row r="6973" spans="26:27" x14ac:dyDescent="0.2">
      <c r="Z6973" s="93"/>
      <c r="AA6973" s="93"/>
    </row>
    <row r="6974" spans="26:27" x14ac:dyDescent="0.2">
      <c r="Z6974" s="93"/>
      <c r="AA6974" s="93"/>
    </row>
    <row r="6975" spans="26:27" x14ac:dyDescent="0.2">
      <c r="Z6975" s="93"/>
      <c r="AA6975" s="93"/>
    </row>
    <row r="6976" spans="26:27" x14ac:dyDescent="0.2">
      <c r="Z6976" s="93"/>
      <c r="AA6976" s="93"/>
    </row>
    <row r="6977" spans="26:27" x14ac:dyDescent="0.2">
      <c r="Z6977" s="93"/>
      <c r="AA6977" s="93"/>
    </row>
    <row r="6978" spans="26:27" x14ac:dyDescent="0.2">
      <c r="Z6978" s="93"/>
      <c r="AA6978" s="93"/>
    </row>
    <row r="6979" spans="26:27" x14ac:dyDescent="0.2">
      <c r="Z6979" s="93"/>
      <c r="AA6979" s="93"/>
    </row>
    <row r="6980" spans="26:27" x14ac:dyDescent="0.2">
      <c r="Z6980" s="93"/>
      <c r="AA6980" s="93"/>
    </row>
    <row r="6981" spans="26:27" x14ac:dyDescent="0.2">
      <c r="Z6981" s="93"/>
      <c r="AA6981" s="93"/>
    </row>
    <row r="6982" spans="26:27" x14ac:dyDescent="0.2">
      <c r="Z6982" s="93"/>
      <c r="AA6982" s="93"/>
    </row>
    <row r="6983" spans="26:27" x14ac:dyDescent="0.2">
      <c r="Z6983" s="93"/>
      <c r="AA6983" s="93"/>
    </row>
    <row r="6984" spans="26:27" x14ac:dyDescent="0.2">
      <c r="Z6984" s="93"/>
      <c r="AA6984" s="93"/>
    </row>
    <row r="6985" spans="26:27" x14ac:dyDescent="0.2">
      <c r="Z6985" s="93"/>
      <c r="AA6985" s="93"/>
    </row>
    <row r="6986" spans="26:27" x14ac:dyDescent="0.2">
      <c r="Z6986" s="93"/>
      <c r="AA6986" s="93"/>
    </row>
    <row r="6987" spans="26:27" x14ac:dyDescent="0.2">
      <c r="Z6987" s="93"/>
      <c r="AA6987" s="93"/>
    </row>
    <row r="6988" spans="26:27" x14ac:dyDescent="0.2">
      <c r="Z6988" s="93"/>
      <c r="AA6988" s="93"/>
    </row>
    <row r="6989" spans="26:27" x14ac:dyDescent="0.2">
      <c r="Z6989" s="93"/>
      <c r="AA6989" s="93"/>
    </row>
    <row r="6990" spans="26:27" x14ac:dyDescent="0.2">
      <c r="Z6990" s="93"/>
      <c r="AA6990" s="93"/>
    </row>
    <row r="6991" spans="26:27" x14ac:dyDescent="0.2">
      <c r="Z6991" s="93"/>
      <c r="AA6991" s="93"/>
    </row>
    <row r="6992" spans="26:27" x14ac:dyDescent="0.2">
      <c r="Z6992" s="93"/>
      <c r="AA6992" s="93"/>
    </row>
    <row r="6993" spans="26:27" x14ac:dyDescent="0.2">
      <c r="Z6993" s="93"/>
      <c r="AA6993" s="93"/>
    </row>
    <row r="6994" spans="26:27" x14ac:dyDescent="0.2">
      <c r="Z6994" s="93"/>
      <c r="AA6994" s="93"/>
    </row>
    <row r="6995" spans="26:27" x14ac:dyDescent="0.2">
      <c r="Z6995" s="93"/>
      <c r="AA6995" s="93"/>
    </row>
    <row r="6996" spans="26:27" x14ac:dyDescent="0.2">
      <c r="Z6996" s="93"/>
      <c r="AA6996" s="93"/>
    </row>
    <row r="6997" spans="26:27" x14ac:dyDescent="0.2">
      <c r="Z6997" s="93"/>
      <c r="AA6997" s="93"/>
    </row>
    <row r="6998" spans="26:27" x14ac:dyDescent="0.2">
      <c r="Z6998" s="93"/>
      <c r="AA6998" s="93"/>
    </row>
    <row r="6999" spans="26:27" x14ac:dyDescent="0.2">
      <c r="Z6999" s="93"/>
      <c r="AA6999" s="93"/>
    </row>
    <row r="7000" spans="26:27" x14ac:dyDescent="0.2">
      <c r="Z7000" s="93"/>
      <c r="AA7000" s="93"/>
    </row>
    <row r="7001" spans="26:27" x14ac:dyDescent="0.2">
      <c r="Z7001" s="93"/>
      <c r="AA7001" s="93"/>
    </row>
    <row r="7002" spans="26:27" x14ac:dyDescent="0.2">
      <c r="Z7002" s="93"/>
      <c r="AA7002" s="93"/>
    </row>
    <row r="7003" spans="26:27" x14ac:dyDescent="0.2">
      <c r="Z7003" s="93"/>
      <c r="AA7003" s="93"/>
    </row>
    <row r="7004" spans="26:27" x14ac:dyDescent="0.2">
      <c r="Z7004" s="93"/>
      <c r="AA7004" s="93"/>
    </row>
    <row r="7005" spans="26:27" x14ac:dyDescent="0.2">
      <c r="Z7005" s="93"/>
      <c r="AA7005" s="93"/>
    </row>
    <row r="7006" spans="26:27" x14ac:dyDescent="0.2">
      <c r="Z7006" s="93"/>
      <c r="AA7006" s="93"/>
    </row>
    <row r="7007" spans="26:27" x14ac:dyDescent="0.2">
      <c r="Z7007" s="93"/>
      <c r="AA7007" s="93"/>
    </row>
    <row r="7008" spans="26:27" x14ac:dyDescent="0.2">
      <c r="Z7008" s="93"/>
      <c r="AA7008" s="93"/>
    </row>
    <row r="7009" spans="26:27" x14ac:dyDescent="0.2">
      <c r="Z7009" s="93"/>
      <c r="AA7009" s="93"/>
    </row>
    <row r="7010" spans="26:27" x14ac:dyDescent="0.2">
      <c r="Z7010" s="93"/>
      <c r="AA7010" s="93"/>
    </row>
    <row r="7011" spans="26:27" x14ac:dyDescent="0.2">
      <c r="Z7011" s="93"/>
      <c r="AA7011" s="93"/>
    </row>
    <row r="7012" spans="26:27" x14ac:dyDescent="0.2">
      <c r="Z7012" s="93"/>
      <c r="AA7012" s="93"/>
    </row>
    <row r="7013" spans="26:27" x14ac:dyDescent="0.2">
      <c r="Z7013" s="93"/>
      <c r="AA7013" s="93"/>
    </row>
    <row r="7014" spans="26:27" x14ac:dyDescent="0.2">
      <c r="Z7014" s="93"/>
      <c r="AA7014" s="93"/>
    </row>
    <row r="7015" spans="26:27" x14ac:dyDescent="0.2">
      <c r="Z7015" s="93"/>
      <c r="AA7015" s="93"/>
    </row>
    <row r="7016" spans="26:27" x14ac:dyDescent="0.2">
      <c r="Z7016" s="93"/>
      <c r="AA7016" s="93"/>
    </row>
    <row r="7017" spans="26:27" x14ac:dyDescent="0.2">
      <c r="Z7017" s="93"/>
      <c r="AA7017" s="93"/>
    </row>
    <row r="7018" spans="26:27" x14ac:dyDescent="0.2">
      <c r="Z7018" s="93"/>
      <c r="AA7018" s="93"/>
    </row>
    <row r="7019" spans="26:27" x14ac:dyDescent="0.2">
      <c r="Z7019" s="93"/>
      <c r="AA7019" s="93"/>
    </row>
    <row r="7020" spans="26:27" x14ac:dyDescent="0.2">
      <c r="Z7020" s="93"/>
      <c r="AA7020" s="93"/>
    </row>
    <row r="7021" spans="26:27" x14ac:dyDescent="0.2">
      <c r="Z7021" s="93"/>
      <c r="AA7021" s="93"/>
    </row>
    <row r="7022" spans="26:27" x14ac:dyDescent="0.2">
      <c r="Z7022" s="93"/>
      <c r="AA7022" s="93"/>
    </row>
    <row r="7023" spans="26:27" x14ac:dyDescent="0.2">
      <c r="Z7023" s="93"/>
      <c r="AA7023" s="93"/>
    </row>
    <row r="7024" spans="26:27" x14ac:dyDescent="0.2">
      <c r="Z7024" s="93"/>
      <c r="AA7024" s="93"/>
    </row>
    <row r="7025" spans="26:27" x14ac:dyDescent="0.2">
      <c r="Z7025" s="93"/>
      <c r="AA7025" s="93"/>
    </row>
    <row r="7026" spans="26:27" x14ac:dyDescent="0.2">
      <c r="Z7026" s="93"/>
      <c r="AA7026" s="93"/>
    </row>
    <row r="7027" spans="26:27" x14ac:dyDescent="0.2">
      <c r="Z7027" s="93"/>
      <c r="AA7027" s="93"/>
    </row>
    <row r="7028" spans="26:27" x14ac:dyDescent="0.2">
      <c r="Z7028" s="93"/>
      <c r="AA7028" s="93"/>
    </row>
    <row r="7029" spans="26:27" x14ac:dyDescent="0.2">
      <c r="Z7029" s="93"/>
      <c r="AA7029" s="93"/>
    </row>
    <row r="7030" spans="26:27" x14ac:dyDescent="0.2">
      <c r="Z7030" s="93"/>
      <c r="AA7030" s="93"/>
    </row>
    <row r="7031" spans="26:27" x14ac:dyDescent="0.2">
      <c r="Z7031" s="93"/>
      <c r="AA7031" s="93"/>
    </row>
    <row r="7032" spans="26:27" x14ac:dyDescent="0.2">
      <c r="Z7032" s="93"/>
      <c r="AA7032" s="93"/>
    </row>
    <row r="7033" spans="26:27" x14ac:dyDescent="0.2">
      <c r="Z7033" s="93"/>
      <c r="AA7033" s="93"/>
    </row>
    <row r="7034" spans="26:27" x14ac:dyDescent="0.2">
      <c r="Z7034" s="93"/>
      <c r="AA7034" s="93"/>
    </row>
    <row r="7035" spans="26:27" x14ac:dyDescent="0.2">
      <c r="Z7035" s="93"/>
      <c r="AA7035" s="93"/>
    </row>
    <row r="7036" spans="26:27" x14ac:dyDescent="0.2">
      <c r="Z7036" s="93"/>
      <c r="AA7036" s="93"/>
    </row>
    <row r="7037" spans="26:27" x14ac:dyDescent="0.2">
      <c r="Z7037" s="93"/>
      <c r="AA7037" s="93"/>
    </row>
    <row r="7038" spans="26:27" x14ac:dyDescent="0.2">
      <c r="Z7038" s="93"/>
      <c r="AA7038" s="93"/>
    </row>
    <row r="7039" spans="26:27" x14ac:dyDescent="0.2">
      <c r="Z7039" s="93"/>
      <c r="AA7039" s="93"/>
    </row>
    <row r="7040" spans="26:27" x14ac:dyDescent="0.2">
      <c r="Z7040" s="93"/>
      <c r="AA7040" s="93"/>
    </row>
    <row r="7041" spans="26:27" x14ac:dyDescent="0.2">
      <c r="Z7041" s="93"/>
      <c r="AA7041" s="93"/>
    </row>
    <row r="7042" spans="26:27" x14ac:dyDescent="0.2">
      <c r="Z7042" s="93"/>
      <c r="AA7042" s="93"/>
    </row>
    <row r="7043" spans="26:27" x14ac:dyDescent="0.2">
      <c r="Z7043" s="93"/>
      <c r="AA7043" s="93"/>
    </row>
    <row r="7044" spans="26:27" x14ac:dyDescent="0.2">
      <c r="Z7044" s="93"/>
      <c r="AA7044" s="93"/>
    </row>
    <row r="7045" spans="26:27" x14ac:dyDescent="0.2">
      <c r="Z7045" s="93"/>
      <c r="AA7045" s="93"/>
    </row>
    <row r="7046" spans="26:27" x14ac:dyDescent="0.2">
      <c r="Z7046" s="93"/>
      <c r="AA7046" s="93"/>
    </row>
    <row r="7047" spans="26:27" x14ac:dyDescent="0.2">
      <c r="Z7047" s="93"/>
      <c r="AA7047" s="93"/>
    </row>
    <row r="7048" spans="26:27" x14ac:dyDescent="0.2">
      <c r="Z7048" s="93"/>
      <c r="AA7048" s="93"/>
    </row>
    <row r="7049" spans="26:27" x14ac:dyDescent="0.2">
      <c r="Z7049" s="93"/>
      <c r="AA7049" s="93"/>
    </row>
    <row r="7050" spans="26:27" x14ac:dyDescent="0.2">
      <c r="Z7050" s="93"/>
      <c r="AA7050" s="93"/>
    </row>
    <row r="7051" spans="26:27" x14ac:dyDescent="0.2">
      <c r="Z7051" s="93"/>
      <c r="AA7051" s="93"/>
    </row>
    <row r="7052" spans="26:27" x14ac:dyDescent="0.2">
      <c r="Z7052" s="93"/>
      <c r="AA7052" s="93"/>
    </row>
    <row r="7053" spans="26:27" x14ac:dyDescent="0.2">
      <c r="Z7053" s="93"/>
      <c r="AA7053" s="93"/>
    </row>
    <row r="7054" spans="26:27" x14ac:dyDescent="0.2">
      <c r="Z7054" s="93"/>
      <c r="AA7054" s="93"/>
    </row>
    <row r="7055" spans="26:27" x14ac:dyDescent="0.2">
      <c r="Z7055" s="93"/>
      <c r="AA7055" s="93"/>
    </row>
    <row r="7056" spans="26:27" x14ac:dyDescent="0.2">
      <c r="Z7056" s="93"/>
      <c r="AA7056" s="93"/>
    </row>
    <row r="7057" spans="26:27" x14ac:dyDescent="0.2">
      <c r="Z7057" s="93"/>
      <c r="AA7057" s="93"/>
    </row>
    <row r="7058" spans="26:27" x14ac:dyDescent="0.2">
      <c r="Z7058" s="93"/>
      <c r="AA7058" s="93"/>
    </row>
    <row r="7059" spans="26:27" x14ac:dyDescent="0.2">
      <c r="Z7059" s="93"/>
      <c r="AA7059" s="93"/>
    </row>
    <row r="7060" spans="26:27" x14ac:dyDescent="0.2">
      <c r="Z7060" s="93"/>
      <c r="AA7060" s="93"/>
    </row>
    <row r="7061" spans="26:27" x14ac:dyDescent="0.2">
      <c r="Z7061" s="93"/>
      <c r="AA7061" s="93"/>
    </row>
    <row r="7062" spans="26:27" x14ac:dyDescent="0.2">
      <c r="Z7062" s="93"/>
      <c r="AA7062" s="93"/>
    </row>
    <row r="7063" spans="26:27" x14ac:dyDescent="0.2">
      <c r="Z7063" s="93"/>
      <c r="AA7063" s="93"/>
    </row>
    <row r="7064" spans="26:27" x14ac:dyDescent="0.2">
      <c r="Z7064" s="93"/>
      <c r="AA7064" s="93"/>
    </row>
    <row r="7065" spans="26:27" x14ac:dyDescent="0.2">
      <c r="Z7065" s="93"/>
      <c r="AA7065" s="93"/>
    </row>
    <row r="7066" spans="26:27" x14ac:dyDescent="0.2">
      <c r="Z7066" s="93"/>
      <c r="AA7066" s="93"/>
    </row>
    <row r="7067" spans="26:27" x14ac:dyDescent="0.2">
      <c r="Z7067" s="93"/>
      <c r="AA7067" s="93"/>
    </row>
    <row r="7068" spans="26:27" x14ac:dyDescent="0.2">
      <c r="Z7068" s="93"/>
      <c r="AA7068" s="93"/>
    </row>
    <row r="7069" spans="26:27" x14ac:dyDescent="0.2">
      <c r="Z7069" s="93"/>
      <c r="AA7069" s="93"/>
    </row>
    <row r="7070" spans="26:27" x14ac:dyDescent="0.2">
      <c r="Z7070" s="93"/>
      <c r="AA7070" s="93"/>
    </row>
    <row r="7071" spans="26:27" x14ac:dyDescent="0.2">
      <c r="Z7071" s="93"/>
      <c r="AA7071" s="93"/>
    </row>
    <row r="7072" spans="26:27" x14ac:dyDescent="0.2">
      <c r="Z7072" s="93"/>
      <c r="AA7072" s="93"/>
    </row>
    <row r="7073" spans="26:27" x14ac:dyDescent="0.2">
      <c r="Z7073" s="93"/>
      <c r="AA7073" s="93"/>
    </row>
    <row r="7074" spans="26:27" x14ac:dyDescent="0.2">
      <c r="Z7074" s="93"/>
      <c r="AA7074" s="93"/>
    </row>
    <row r="7075" spans="26:27" x14ac:dyDescent="0.2">
      <c r="Z7075" s="93"/>
      <c r="AA7075" s="93"/>
    </row>
    <row r="7076" spans="26:27" x14ac:dyDescent="0.2">
      <c r="Z7076" s="93"/>
      <c r="AA7076" s="93"/>
    </row>
    <row r="7077" spans="26:27" x14ac:dyDescent="0.2">
      <c r="Z7077" s="93"/>
      <c r="AA7077" s="93"/>
    </row>
    <row r="7078" spans="26:27" x14ac:dyDescent="0.2">
      <c r="Z7078" s="93"/>
      <c r="AA7078" s="93"/>
    </row>
    <row r="7079" spans="26:27" x14ac:dyDescent="0.2">
      <c r="Z7079" s="93"/>
      <c r="AA7079" s="93"/>
    </row>
    <row r="7080" spans="26:27" x14ac:dyDescent="0.2">
      <c r="Z7080" s="93"/>
      <c r="AA7080" s="93"/>
    </row>
    <row r="7081" spans="26:27" x14ac:dyDescent="0.2">
      <c r="Z7081" s="93"/>
      <c r="AA7081" s="93"/>
    </row>
    <row r="7082" spans="26:27" x14ac:dyDescent="0.2">
      <c r="Z7082" s="93"/>
      <c r="AA7082" s="93"/>
    </row>
    <row r="7083" spans="26:27" x14ac:dyDescent="0.2">
      <c r="Z7083" s="93"/>
      <c r="AA7083" s="93"/>
    </row>
    <row r="7084" spans="26:27" x14ac:dyDescent="0.2">
      <c r="Z7084" s="93"/>
      <c r="AA7084" s="93"/>
    </row>
    <row r="7085" spans="26:27" x14ac:dyDescent="0.2">
      <c r="Z7085" s="93"/>
      <c r="AA7085" s="93"/>
    </row>
    <row r="7086" spans="26:27" x14ac:dyDescent="0.2">
      <c r="Z7086" s="93"/>
      <c r="AA7086" s="93"/>
    </row>
    <row r="7087" spans="26:27" x14ac:dyDescent="0.2">
      <c r="Z7087" s="93"/>
      <c r="AA7087" s="93"/>
    </row>
    <row r="7088" spans="26:27" x14ac:dyDescent="0.2">
      <c r="Z7088" s="93"/>
      <c r="AA7088" s="93"/>
    </row>
    <row r="7089" spans="26:27" x14ac:dyDescent="0.2">
      <c r="Z7089" s="93"/>
      <c r="AA7089" s="93"/>
    </row>
    <row r="7090" spans="26:27" x14ac:dyDescent="0.2">
      <c r="Z7090" s="93"/>
      <c r="AA7090" s="93"/>
    </row>
    <row r="7091" spans="26:27" x14ac:dyDescent="0.2">
      <c r="Z7091" s="93"/>
      <c r="AA7091" s="93"/>
    </row>
    <row r="7092" spans="26:27" x14ac:dyDescent="0.2">
      <c r="Z7092" s="93"/>
      <c r="AA7092" s="93"/>
    </row>
    <row r="7093" spans="26:27" x14ac:dyDescent="0.2">
      <c r="Z7093" s="93"/>
      <c r="AA7093" s="93"/>
    </row>
    <row r="7094" spans="26:27" x14ac:dyDescent="0.2">
      <c r="Z7094" s="93"/>
      <c r="AA7094" s="93"/>
    </row>
    <row r="7095" spans="26:27" x14ac:dyDescent="0.2">
      <c r="Z7095" s="93"/>
      <c r="AA7095" s="93"/>
    </row>
    <row r="7096" spans="26:27" x14ac:dyDescent="0.2">
      <c r="Z7096" s="93"/>
      <c r="AA7096" s="93"/>
    </row>
    <row r="7097" spans="26:27" x14ac:dyDescent="0.2">
      <c r="Z7097" s="93"/>
      <c r="AA7097" s="93"/>
    </row>
    <row r="7098" spans="26:27" x14ac:dyDescent="0.2">
      <c r="Z7098" s="93"/>
      <c r="AA7098" s="93"/>
    </row>
    <row r="7099" spans="26:27" x14ac:dyDescent="0.2">
      <c r="Z7099" s="93"/>
      <c r="AA7099" s="93"/>
    </row>
    <row r="7100" spans="26:27" x14ac:dyDescent="0.2">
      <c r="Z7100" s="93"/>
      <c r="AA7100" s="93"/>
    </row>
    <row r="7101" spans="26:27" x14ac:dyDescent="0.2">
      <c r="Z7101" s="93"/>
      <c r="AA7101" s="93"/>
    </row>
    <row r="7102" spans="26:27" x14ac:dyDescent="0.2">
      <c r="Z7102" s="93"/>
      <c r="AA7102" s="93"/>
    </row>
    <row r="7103" spans="26:27" x14ac:dyDescent="0.2">
      <c r="Z7103" s="93"/>
      <c r="AA7103" s="93"/>
    </row>
    <row r="7104" spans="26:27" x14ac:dyDescent="0.2">
      <c r="Z7104" s="93"/>
      <c r="AA7104" s="93"/>
    </row>
    <row r="7105" spans="26:27" x14ac:dyDescent="0.2">
      <c r="Z7105" s="93"/>
      <c r="AA7105" s="93"/>
    </row>
    <row r="7106" spans="26:27" x14ac:dyDescent="0.2">
      <c r="Z7106" s="93"/>
      <c r="AA7106" s="93"/>
    </row>
    <row r="7107" spans="26:27" x14ac:dyDescent="0.2">
      <c r="Z7107" s="93"/>
      <c r="AA7107" s="93"/>
    </row>
    <row r="7108" spans="26:27" x14ac:dyDescent="0.2">
      <c r="Z7108" s="93"/>
      <c r="AA7108" s="93"/>
    </row>
    <row r="7109" spans="26:27" x14ac:dyDescent="0.2">
      <c r="Z7109" s="93"/>
      <c r="AA7109" s="93"/>
    </row>
    <row r="7110" spans="26:27" x14ac:dyDescent="0.2">
      <c r="Z7110" s="93"/>
      <c r="AA7110" s="93"/>
    </row>
    <row r="7111" spans="26:27" x14ac:dyDescent="0.2">
      <c r="Z7111" s="93"/>
      <c r="AA7111" s="93"/>
    </row>
    <row r="7112" spans="26:27" x14ac:dyDescent="0.2">
      <c r="Z7112" s="93"/>
      <c r="AA7112" s="93"/>
    </row>
    <row r="7113" spans="26:27" x14ac:dyDescent="0.2">
      <c r="Z7113" s="93"/>
      <c r="AA7113" s="93"/>
    </row>
    <row r="7114" spans="26:27" x14ac:dyDescent="0.2">
      <c r="Z7114" s="93"/>
      <c r="AA7114" s="93"/>
    </row>
    <row r="7115" spans="26:27" x14ac:dyDescent="0.2">
      <c r="Z7115" s="93"/>
      <c r="AA7115" s="93"/>
    </row>
    <row r="7116" spans="26:27" x14ac:dyDescent="0.2">
      <c r="Z7116" s="93"/>
      <c r="AA7116" s="93"/>
    </row>
    <row r="7117" spans="26:27" x14ac:dyDescent="0.2">
      <c r="Z7117" s="93"/>
      <c r="AA7117" s="93"/>
    </row>
    <row r="7118" spans="26:27" x14ac:dyDescent="0.2">
      <c r="Z7118" s="93"/>
      <c r="AA7118" s="93"/>
    </row>
    <row r="7119" spans="26:27" x14ac:dyDescent="0.2">
      <c r="Z7119" s="93"/>
      <c r="AA7119" s="93"/>
    </row>
    <row r="7120" spans="26:27" x14ac:dyDescent="0.2">
      <c r="Z7120" s="93"/>
      <c r="AA7120" s="93"/>
    </row>
    <row r="7121" spans="26:27" x14ac:dyDescent="0.2">
      <c r="Z7121" s="93"/>
      <c r="AA7121" s="93"/>
    </row>
    <row r="7122" spans="26:27" x14ac:dyDescent="0.2">
      <c r="Z7122" s="93"/>
      <c r="AA7122" s="93"/>
    </row>
    <row r="7123" spans="26:27" x14ac:dyDescent="0.2">
      <c r="Z7123" s="93"/>
      <c r="AA7123" s="93"/>
    </row>
    <row r="7124" spans="26:27" x14ac:dyDescent="0.2">
      <c r="Z7124" s="93"/>
      <c r="AA7124" s="93"/>
    </row>
    <row r="7125" spans="26:27" x14ac:dyDescent="0.2">
      <c r="Z7125" s="93"/>
      <c r="AA7125" s="93"/>
    </row>
    <row r="7126" spans="26:27" x14ac:dyDescent="0.2">
      <c r="Z7126" s="93"/>
      <c r="AA7126" s="93"/>
    </row>
    <row r="7127" spans="26:27" x14ac:dyDescent="0.2">
      <c r="Z7127" s="93"/>
      <c r="AA7127" s="93"/>
    </row>
    <row r="7128" spans="26:27" x14ac:dyDescent="0.2">
      <c r="Z7128" s="93"/>
      <c r="AA7128" s="93"/>
    </row>
    <row r="7129" spans="26:27" x14ac:dyDescent="0.2">
      <c r="Z7129" s="93"/>
      <c r="AA7129" s="93"/>
    </row>
    <row r="7130" spans="26:27" x14ac:dyDescent="0.2">
      <c r="Z7130" s="93"/>
      <c r="AA7130" s="93"/>
    </row>
    <row r="7131" spans="26:27" x14ac:dyDescent="0.2">
      <c r="Z7131" s="93"/>
      <c r="AA7131" s="93"/>
    </row>
    <row r="7132" spans="26:27" x14ac:dyDescent="0.2">
      <c r="Z7132" s="93"/>
      <c r="AA7132" s="93"/>
    </row>
    <row r="7133" spans="26:27" x14ac:dyDescent="0.2">
      <c r="Z7133" s="93"/>
      <c r="AA7133" s="93"/>
    </row>
    <row r="7134" spans="26:27" x14ac:dyDescent="0.2">
      <c r="Z7134" s="93"/>
      <c r="AA7134" s="93"/>
    </row>
    <row r="7135" spans="26:27" x14ac:dyDescent="0.2">
      <c r="Z7135" s="93"/>
      <c r="AA7135" s="93"/>
    </row>
    <row r="7136" spans="26:27" x14ac:dyDescent="0.2">
      <c r="Z7136" s="93"/>
      <c r="AA7136" s="93"/>
    </row>
    <row r="7137" spans="26:27" x14ac:dyDescent="0.2">
      <c r="Z7137" s="93"/>
      <c r="AA7137" s="93"/>
    </row>
    <row r="7138" spans="26:27" x14ac:dyDescent="0.2">
      <c r="Z7138" s="93"/>
      <c r="AA7138" s="93"/>
    </row>
    <row r="7139" spans="26:27" x14ac:dyDescent="0.2">
      <c r="Z7139" s="93"/>
      <c r="AA7139" s="93"/>
    </row>
    <row r="7140" spans="26:27" x14ac:dyDescent="0.2">
      <c r="Z7140" s="93"/>
      <c r="AA7140" s="93"/>
    </row>
    <row r="7141" spans="26:27" x14ac:dyDescent="0.2">
      <c r="Z7141" s="93"/>
      <c r="AA7141" s="93"/>
    </row>
    <row r="7142" spans="26:27" x14ac:dyDescent="0.2">
      <c r="Z7142" s="93"/>
      <c r="AA7142" s="93"/>
    </row>
    <row r="7143" spans="26:27" x14ac:dyDescent="0.2">
      <c r="Z7143" s="93"/>
      <c r="AA7143" s="93"/>
    </row>
    <row r="7144" spans="26:27" x14ac:dyDescent="0.2">
      <c r="Z7144" s="93"/>
      <c r="AA7144" s="93"/>
    </row>
    <row r="7145" spans="26:27" x14ac:dyDescent="0.2">
      <c r="Z7145" s="93"/>
      <c r="AA7145" s="93"/>
    </row>
    <row r="7146" spans="26:27" x14ac:dyDescent="0.2">
      <c r="Z7146" s="93"/>
      <c r="AA7146" s="93"/>
    </row>
    <row r="7147" spans="26:27" x14ac:dyDescent="0.2">
      <c r="Z7147" s="93"/>
      <c r="AA7147" s="93"/>
    </row>
    <row r="7148" spans="26:27" x14ac:dyDescent="0.2">
      <c r="Z7148" s="93"/>
      <c r="AA7148" s="93"/>
    </row>
    <row r="7149" spans="26:27" x14ac:dyDescent="0.2">
      <c r="Z7149" s="93"/>
      <c r="AA7149" s="93"/>
    </row>
    <row r="7150" spans="26:27" x14ac:dyDescent="0.2">
      <c r="Z7150" s="93"/>
      <c r="AA7150" s="93"/>
    </row>
    <row r="7151" spans="26:27" x14ac:dyDescent="0.2">
      <c r="Z7151" s="93"/>
      <c r="AA7151" s="93"/>
    </row>
    <row r="7152" spans="26:27" x14ac:dyDescent="0.2">
      <c r="Z7152" s="93"/>
      <c r="AA7152" s="93"/>
    </row>
    <row r="7153" spans="26:27" x14ac:dyDescent="0.2">
      <c r="Z7153" s="93"/>
      <c r="AA7153" s="93"/>
    </row>
    <row r="7154" spans="26:27" x14ac:dyDescent="0.2">
      <c r="Z7154" s="93"/>
      <c r="AA7154" s="93"/>
    </row>
    <row r="7155" spans="26:27" x14ac:dyDescent="0.2">
      <c r="Z7155" s="93"/>
      <c r="AA7155" s="93"/>
    </row>
    <row r="7156" spans="26:27" x14ac:dyDescent="0.2">
      <c r="Z7156" s="93"/>
      <c r="AA7156" s="93"/>
    </row>
    <row r="7157" spans="26:27" x14ac:dyDescent="0.2">
      <c r="Z7157" s="93"/>
      <c r="AA7157" s="93"/>
    </row>
    <row r="7158" spans="26:27" x14ac:dyDescent="0.2">
      <c r="Z7158" s="93"/>
      <c r="AA7158" s="93"/>
    </row>
    <row r="7159" spans="26:27" x14ac:dyDescent="0.2">
      <c r="Z7159" s="93"/>
      <c r="AA7159" s="93"/>
    </row>
    <row r="7160" spans="26:27" x14ac:dyDescent="0.2">
      <c r="Z7160" s="93"/>
      <c r="AA7160" s="93"/>
    </row>
    <row r="7161" spans="26:27" x14ac:dyDescent="0.2">
      <c r="Z7161" s="93"/>
      <c r="AA7161" s="93"/>
    </row>
    <row r="7162" spans="26:27" x14ac:dyDescent="0.2">
      <c r="Z7162" s="93"/>
      <c r="AA7162" s="93"/>
    </row>
    <row r="7163" spans="26:27" x14ac:dyDescent="0.2">
      <c r="Z7163" s="93"/>
      <c r="AA7163" s="93"/>
    </row>
    <row r="7164" spans="26:27" x14ac:dyDescent="0.2">
      <c r="Z7164" s="93"/>
      <c r="AA7164" s="93"/>
    </row>
    <row r="7165" spans="26:27" x14ac:dyDescent="0.2">
      <c r="Z7165" s="93"/>
      <c r="AA7165" s="93"/>
    </row>
    <row r="7166" spans="26:27" x14ac:dyDescent="0.2">
      <c r="Z7166" s="93"/>
      <c r="AA7166" s="93"/>
    </row>
    <row r="7167" spans="26:27" x14ac:dyDescent="0.2">
      <c r="Z7167" s="93"/>
      <c r="AA7167" s="93"/>
    </row>
    <row r="7168" spans="26:27" x14ac:dyDescent="0.2">
      <c r="Z7168" s="93"/>
      <c r="AA7168" s="93"/>
    </row>
    <row r="7169" spans="26:27" x14ac:dyDescent="0.2">
      <c r="Z7169" s="93"/>
      <c r="AA7169" s="93"/>
    </row>
    <row r="7170" spans="26:27" x14ac:dyDescent="0.2">
      <c r="Z7170" s="93"/>
      <c r="AA7170" s="93"/>
    </row>
    <row r="7171" spans="26:27" x14ac:dyDescent="0.2">
      <c r="Z7171" s="93"/>
      <c r="AA7171" s="93"/>
    </row>
    <row r="7172" spans="26:27" x14ac:dyDescent="0.2">
      <c r="Z7172" s="93"/>
      <c r="AA7172" s="93"/>
    </row>
    <row r="7173" spans="26:27" x14ac:dyDescent="0.2">
      <c r="Z7173" s="93"/>
      <c r="AA7173" s="93"/>
    </row>
    <row r="7174" spans="26:27" x14ac:dyDescent="0.2">
      <c r="Z7174" s="93"/>
      <c r="AA7174" s="93"/>
    </row>
    <row r="7175" spans="26:27" x14ac:dyDescent="0.2">
      <c r="Z7175" s="93"/>
      <c r="AA7175" s="93"/>
    </row>
    <row r="7176" spans="26:27" x14ac:dyDescent="0.2">
      <c r="Z7176" s="93"/>
      <c r="AA7176" s="93"/>
    </row>
    <row r="7177" spans="26:27" x14ac:dyDescent="0.2">
      <c r="Z7177" s="93"/>
      <c r="AA7177" s="93"/>
    </row>
    <row r="7178" spans="26:27" x14ac:dyDescent="0.2">
      <c r="Z7178" s="93"/>
      <c r="AA7178" s="93"/>
    </row>
    <row r="7179" spans="26:27" x14ac:dyDescent="0.2">
      <c r="Z7179" s="93"/>
      <c r="AA7179" s="93"/>
    </row>
    <row r="7180" spans="26:27" x14ac:dyDescent="0.2">
      <c r="Z7180" s="93"/>
      <c r="AA7180" s="93"/>
    </row>
    <row r="7181" spans="26:27" x14ac:dyDescent="0.2">
      <c r="Z7181" s="93"/>
      <c r="AA7181" s="93"/>
    </row>
    <row r="7182" spans="26:27" x14ac:dyDescent="0.2">
      <c r="Z7182" s="93"/>
      <c r="AA7182" s="93"/>
    </row>
    <row r="7183" spans="26:27" x14ac:dyDescent="0.2">
      <c r="Z7183" s="93"/>
      <c r="AA7183" s="93"/>
    </row>
    <row r="7184" spans="26:27" x14ac:dyDescent="0.2">
      <c r="Z7184" s="93"/>
      <c r="AA7184" s="93"/>
    </row>
    <row r="7185" spans="26:27" x14ac:dyDescent="0.2">
      <c r="Z7185" s="93"/>
      <c r="AA7185" s="93"/>
    </row>
    <row r="7186" spans="26:27" x14ac:dyDescent="0.2">
      <c r="Z7186" s="93"/>
      <c r="AA7186" s="93"/>
    </row>
    <row r="7187" spans="26:27" x14ac:dyDescent="0.2">
      <c r="Z7187" s="93"/>
      <c r="AA7187" s="93"/>
    </row>
    <row r="7188" spans="26:27" x14ac:dyDescent="0.2">
      <c r="Z7188" s="93"/>
      <c r="AA7188" s="93"/>
    </row>
    <row r="7189" spans="26:27" x14ac:dyDescent="0.2">
      <c r="Z7189" s="93"/>
      <c r="AA7189" s="93"/>
    </row>
    <row r="7190" spans="26:27" x14ac:dyDescent="0.2">
      <c r="Z7190" s="93"/>
      <c r="AA7190" s="93"/>
    </row>
    <row r="7191" spans="26:27" x14ac:dyDescent="0.2">
      <c r="Z7191" s="93"/>
      <c r="AA7191" s="93"/>
    </row>
    <row r="7192" spans="26:27" x14ac:dyDescent="0.2">
      <c r="Z7192" s="93"/>
      <c r="AA7192" s="93"/>
    </row>
    <row r="7193" spans="26:27" x14ac:dyDescent="0.2">
      <c r="Z7193" s="93"/>
      <c r="AA7193" s="93"/>
    </row>
    <row r="7194" spans="26:27" x14ac:dyDescent="0.2">
      <c r="Z7194" s="93"/>
      <c r="AA7194" s="93"/>
    </row>
    <row r="7195" spans="26:27" x14ac:dyDescent="0.2">
      <c r="Z7195" s="93"/>
      <c r="AA7195" s="93"/>
    </row>
    <row r="7196" spans="26:27" x14ac:dyDescent="0.2">
      <c r="Z7196" s="93"/>
      <c r="AA7196" s="93"/>
    </row>
    <row r="7197" spans="26:27" x14ac:dyDescent="0.2">
      <c r="Z7197" s="93"/>
      <c r="AA7197" s="93"/>
    </row>
    <row r="7198" spans="26:27" x14ac:dyDescent="0.2">
      <c r="Z7198" s="93"/>
      <c r="AA7198" s="93"/>
    </row>
    <row r="7199" spans="26:27" x14ac:dyDescent="0.2">
      <c r="Z7199" s="93"/>
      <c r="AA7199" s="93"/>
    </row>
    <row r="7200" spans="26:27" x14ac:dyDescent="0.2">
      <c r="Z7200" s="93"/>
      <c r="AA7200" s="93"/>
    </row>
    <row r="7201" spans="26:27" x14ac:dyDescent="0.2">
      <c r="Z7201" s="93"/>
      <c r="AA7201" s="93"/>
    </row>
    <row r="7202" spans="26:27" x14ac:dyDescent="0.2">
      <c r="Z7202" s="93"/>
      <c r="AA7202" s="93"/>
    </row>
    <row r="7203" spans="26:27" x14ac:dyDescent="0.2">
      <c r="Z7203" s="93"/>
      <c r="AA7203" s="93"/>
    </row>
    <row r="7204" spans="26:27" x14ac:dyDescent="0.2">
      <c r="Z7204" s="93"/>
      <c r="AA7204" s="93"/>
    </row>
    <row r="7205" spans="26:27" x14ac:dyDescent="0.2">
      <c r="Z7205" s="93"/>
      <c r="AA7205" s="93"/>
    </row>
    <row r="7206" spans="26:27" x14ac:dyDescent="0.2">
      <c r="Z7206" s="93"/>
      <c r="AA7206" s="93"/>
    </row>
    <row r="7207" spans="26:27" x14ac:dyDescent="0.2">
      <c r="Z7207" s="93"/>
      <c r="AA7207" s="93"/>
    </row>
    <row r="7208" spans="26:27" x14ac:dyDescent="0.2">
      <c r="Z7208" s="93"/>
      <c r="AA7208" s="93"/>
    </row>
    <row r="7209" spans="26:27" x14ac:dyDescent="0.2">
      <c r="Z7209" s="93"/>
      <c r="AA7209" s="93"/>
    </row>
    <row r="7210" spans="26:27" x14ac:dyDescent="0.2">
      <c r="Z7210" s="93"/>
      <c r="AA7210" s="93"/>
    </row>
    <row r="7211" spans="26:27" x14ac:dyDescent="0.2">
      <c r="Z7211" s="93"/>
      <c r="AA7211" s="93"/>
    </row>
    <row r="7212" spans="26:27" x14ac:dyDescent="0.2">
      <c r="Z7212" s="93"/>
      <c r="AA7212" s="93"/>
    </row>
    <row r="7213" spans="26:27" x14ac:dyDescent="0.2">
      <c r="Z7213" s="93"/>
      <c r="AA7213" s="93"/>
    </row>
    <row r="7214" spans="26:27" x14ac:dyDescent="0.2">
      <c r="Z7214" s="93"/>
      <c r="AA7214" s="93"/>
    </row>
    <row r="7215" spans="26:27" x14ac:dyDescent="0.2">
      <c r="Z7215" s="93"/>
      <c r="AA7215" s="93"/>
    </row>
    <row r="7216" spans="26:27" x14ac:dyDescent="0.2">
      <c r="Z7216" s="93"/>
      <c r="AA7216" s="93"/>
    </row>
    <row r="7217" spans="26:27" x14ac:dyDescent="0.2">
      <c r="Z7217" s="93"/>
      <c r="AA7217" s="93"/>
    </row>
    <row r="7218" spans="26:27" x14ac:dyDescent="0.2">
      <c r="Z7218" s="93"/>
      <c r="AA7218" s="93"/>
    </row>
    <row r="7219" spans="26:27" x14ac:dyDescent="0.2">
      <c r="Z7219" s="93"/>
      <c r="AA7219" s="93"/>
    </row>
    <row r="7220" spans="26:27" x14ac:dyDescent="0.2">
      <c r="Z7220" s="93"/>
      <c r="AA7220" s="93"/>
    </row>
    <row r="7221" spans="26:27" x14ac:dyDescent="0.2">
      <c r="Z7221" s="93"/>
      <c r="AA7221" s="93"/>
    </row>
    <row r="7222" spans="26:27" x14ac:dyDescent="0.2">
      <c r="Z7222" s="93"/>
      <c r="AA7222" s="93"/>
    </row>
    <row r="7223" spans="26:27" x14ac:dyDescent="0.2">
      <c r="Z7223" s="93"/>
      <c r="AA7223" s="93"/>
    </row>
    <row r="7224" spans="26:27" x14ac:dyDescent="0.2">
      <c r="Z7224" s="93"/>
      <c r="AA7224" s="93"/>
    </row>
    <row r="7225" spans="26:27" x14ac:dyDescent="0.2">
      <c r="Z7225" s="93"/>
      <c r="AA7225" s="93"/>
    </row>
    <row r="7226" spans="26:27" x14ac:dyDescent="0.2">
      <c r="Z7226" s="93"/>
      <c r="AA7226" s="93"/>
    </row>
    <row r="7227" spans="26:27" x14ac:dyDescent="0.2">
      <c r="Z7227" s="93"/>
      <c r="AA7227" s="93"/>
    </row>
    <row r="7228" spans="26:27" x14ac:dyDescent="0.2">
      <c r="Z7228" s="93"/>
      <c r="AA7228" s="93"/>
    </row>
    <row r="7229" spans="26:27" x14ac:dyDescent="0.2">
      <c r="Z7229" s="93"/>
      <c r="AA7229" s="93"/>
    </row>
    <row r="7230" spans="26:27" x14ac:dyDescent="0.2">
      <c r="Z7230" s="93"/>
      <c r="AA7230" s="93"/>
    </row>
    <row r="7231" spans="26:27" x14ac:dyDescent="0.2">
      <c r="Z7231" s="93"/>
      <c r="AA7231" s="93"/>
    </row>
    <row r="7232" spans="26:27" x14ac:dyDescent="0.2">
      <c r="Z7232" s="93"/>
      <c r="AA7232" s="93"/>
    </row>
    <row r="7233" spans="26:27" x14ac:dyDescent="0.2">
      <c r="Z7233" s="93"/>
      <c r="AA7233" s="93"/>
    </row>
    <row r="7234" spans="26:27" x14ac:dyDescent="0.2">
      <c r="Z7234" s="93"/>
      <c r="AA7234" s="93"/>
    </row>
    <row r="7235" spans="26:27" x14ac:dyDescent="0.2">
      <c r="Z7235" s="93"/>
      <c r="AA7235" s="93"/>
    </row>
    <row r="7236" spans="26:27" x14ac:dyDescent="0.2">
      <c r="Z7236" s="93"/>
      <c r="AA7236" s="93"/>
    </row>
    <row r="7237" spans="26:27" x14ac:dyDescent="0.2">
      <c r="Z7237" s="93"/>
      <c r="AA7237" s="93"/>
    </row>
    <row r="7238" spans="26:27" x14ac:dyDescent="0.2">
      <c r="Z7238" s="93"/>
      <c r="AA7238" s="93"/>
    </row>
    <row r="7239" spans="26:27" x14ac:dyDescent="0.2">
      <c r="Z7239" s="93"/>
      <c r="AA7239" s="93"/>
    </row>
    <row r="7240" spans="26:27" x14ac:dyDescent="0.2">
      <c r="Z7240" s="93"/>
      <c r="AA7240" s="93"/>
    </row>
    <row r="7241" spans="26:27" x14ac:dyDescent="0.2">
      <c r="Z7241" s="93"/>
      <c r="AA7241" s="93"/>
    </row>
    <row r="7242" spans="26:27" x14ac:dyDescent="0.2">
      <c r="Z7242" s="93"/>
      <c r="AA7242" s="93"/>
    </row>
    <row r="7243" spans="26:27" x14ac:dyDescent="0.2">
      <c r="Z7243" s="93"/>
      <c r="AA7243" s="93"/>
    </row>
    <row r="7244" spans="26:27" x14ac:dyDescent="0.2">
      <c r="Z7244" s="93"/>
      <c r="AA7244" s="93"/>
    </row>
    <row r="7245" spans="26:27" x14ac:dyDescent="0.2">
      <c r="Z7245" s="93"/>
      <c r="AA7245" s="93"/>
    </row>
    <row r="7246" spans="26:27" x14ac:dyDescent="0.2">
      <c r="Z7246" s="93"/>
      <c r="AA7246" s="93"/>
    </row>
    <row r="7247" spans="26:27" x14ac:dyDescent="0.2">
      <c r="Z7247" s="93"/>
      <c r="AA7247" s="93"/>
    </row>
    <row r="7248" spans="26:27" x14ac:dyDescent="0.2">
      <c r="Z7248" s="93"/>
      <c r="AA7248" s="93"/>
    </row>
    <row r="7249" spans="26:27" x14ac:dyDescent="0.2">
      <c r="Z7249" s="93"/>
      <c r="AA7249" s="93"/>
    </row>
    <row r="7250" spans="26:27" x14ac:dyDescent="0.2">
      <c r="Z7250" s="93"/>
      <c r="AA7250" s="93"/>
    </row>
    <row r="7251" spans="26:27" x14ac:dyDescent="0.2">
      <c r="Z7251" s="93"/>
      <c r="AA7251" s="93"/>
    </row>
    <row r="7252" spans="26:27" x14ac:dyDescent="0.2">
      <c r="Z7252" s="93"/>
      <c r="AA7252" s="93"/>
    </row>
    <row r="7253" spans="26:27" x14ac:dyDescent="0.2">
      <c r="Z7253" s="93"/>
      <c r="AA7253" s="93"/>
    </row>
    <row r="7254" spans="26:27" x14ac:dyDescent="0.2">
      <c r="Z7254" s="93"/>
      <c r="AA7254" s="93"/>
    </row>
    <row r="7255" spans="26:27" x14ac:dyDescent="0.2">
      <c r="Z7255" s="93"/>
      <c r="AA7255" s="93"/>
    </row>
    <row r="7256" spans="26:27" x14ac:dyDescent="0.2">
      <c r="Z7256" s="93"/>
      <c r="AA7256" s="93"/>
    </row>
    <row r="7257" spans="26:27" x14ac:dyDescent="0.2">
      <c r="Z7257" s="93"/>
      <c r="AA7257" s="93"/>
    </row>
    <row r="7258" spans="26:27" x14ac:dyDescent="0.2">
      <c r="Z7258" s="93"/>
      <c r="AA7258" s="93"/>
    </row>
    <row r="7259" spans="26:27" x14ac:dyDescent="0.2">
      <c r="Z7259" s="93"/>
      <c r="AA7259" s="93"/>
    </row>
    <row r="7260" spans="26:27" x14ac:dyDescent="0.2">
      <c r="Z7260" s="93"/>
      <c r="AA7260" s="93"/>
    </row>
    <row r="7261" spans="26:27" x14ac:dyDescent="0.2">
      <c r="Z7261" s="93"/>
      <c r="AA7261" s="93"/>
    </row>
    <row r="7262" spans="26:27" x14ac:dyDescent="0.2">
      <c r="Z7262" s="93"/>
      <c r="AA7262" s="93"/>
    </row>
    <row r="7263" spans="26:27" x14ac:dyDescent="0.2">
      <c r="Z7263" s="93"/>
      <c r="AA7263" s="93"/>
    </row>
    <row r="7264" spans="26:27" x14ac:dyDescent="0.2">
      <c r="Z7264" s="93"/>
      <c r="AA7264" s="93"/>
    </row>
    <row r="7265" spans="26:27" x14ac:dyDescent="0.2">
      <c r="Z7265" s="93"/>
      <c r="AA7265" s="93"/>
    </row>
    <row r="7266" spans="26:27" x14ac:dyDescent="0.2">
      <c r="Z7266" s="93"/>
      <c r="AA7266" s="93"/>
    </row>
    <row r="7267" spans="26:27" x14ac:dyDescent="0.2">
      <c r="Z7267" s="93"/>
      <c r="AA7267" s="93"/>
    </row>
    <row r="7268" spans="26:27" x14ac:dyDescent="0.2">
      <c r="Z7268" s="93"/>
      <c r="AA7268" s="93"/>
    </row>
    <row r="7269" spans="26:27" x14ac:dyDescent="0.2">
      <c r="Z7269" s="93"/>
      <c r="AA7269" s="93"/>
    </row>
    <row r="7270" spans="26:27" x14ac:dyDescent="0.2">
      <c r="Z7270" s="93"/>
      <c r="AA7270" s="93"/>
    </row>
    <row r="7271" spans="26:27" x14ac:dyDescent="0.2">
      <c r="Z7271" s="93"/>
      <c r="AA7271" s="93"/>
    </row>
    <row r="7272" spans="26:27" x14ac:dyDescent="0.2">
      <c r="Z7272" s="93"/>
      <c r="AA7272" s="93"/>
    </row>
    <row r="7273" spans="26:27" x14ac:dyDescent="0.2">
      <c r="Z7273" s="93"/>
      <c r="AA7273" s="93"/>
    </row>
    <row r="7274" spans="26:27" x14ac:dyDescent="0.2">
      <c r="Z7274" s="93"/>
      <c r="AA7274" s="93"/>
    </row>
    <row r="7275" spans="26:27" x14ac:dyDescent="0.2">
      <c r="Z7275" s="93"/>
      <c r="AA7275" s="93"/>
    </row>
    <row r="7276" spans="26:27" x14ac:dyDescent="0.2">
      <c r="Z7276" s="93"/>
      <c r="AA7276" s="93"/>
    </row>
    <row r="7277" spans="26:27" x14ac:dyDescent="0.2">
      <c r="Z7277" s="93"/>
      <c r="AA7277" s="93"/>
    </row>
    <row r="7278" spans="26:27" x14ac:dyDescent="0.2">
      <c r="Z7278" s="93"/>
      <c r="AA7278" s="93"/>
    </row>
    <row r="7279" spans="26:27" x14ac:dyDescent="0.2">
      <c r="Z7279" s="93"/>
      <c r="AA7279" s="93"/>
    </row>
    <row r="7280" spans="26:27" x14ac:dyDescent="0.2">
      <c r="Z7280" s="93"/>
      <c r="AA7280" s="93"/>
    </row>
    <row r="7281" spans="26:27" x14ac:dyDescent="0.2">
      <c r="Z7281" s="93"/>
      <c r="AA7281" s="93"/>
    </row>
    <row r="7282" spans="26:27" x14ac:dyDescent="0.2">
      <c r="Z7282" s="93"/>
      <c r="AA7282" s="93"/>
    </row>
    <row r="7283" spans="26:27" x14ac:dyDescent="0.2">
      <c r="Z7283" s="93"/>
      <c r="AA7283" s="93"/>
    </row>
    <row r="7284" spans="26:27" x14ac:dyDescent="0.2">
      <c r="Z7284" s="93"/>
      <c r="AA7284" s="93"/>
    </row>
    <row r="7285" spans="26:27" x14ac:dyDescent="0.2">
      <c r="Z7285" s="93"/>
      <c r="AA7285" s="93"/>
    </row>
    <row r="7286" spans="26:27" x14ac:dyDescent="0.2">
      <c r="Z7286" s="93"/>
      <c r="AA7286" s="93"/>
    </row>
    <row r="7287" spans="26:27" x14ac:dyDescent="0.2">
      <c r="Z7287" s="93"/>
      <c r="AA7287" s="93"/>
    </row>
    <row r="7288" spans="26:27" x14ac:dyDescent="0.2">
      <c r="Z7288" s="93"/>
      <c r="AA7288" s="93"/>
    </row>
    <row r="7289" spans="26:27" x14ac:dyDescent="0.2">
      <c r="Z7289" s="93"/>
      <c r="AA7289" s="93"/>
    </row>
    <row r="7290" spans="26:27" x14ac:dyDescent="0.2">
      <c r="Z7290" s="93"/>
      <c r="AA7290" s="93"/>
    </row>
    <row r="7291" spans="26:27" x14ac:dyDescent="0.2">
      <c r="Z7291" s="93"/>
      <c r="AA7291" s="93"/>
    </row>
    <row r="7292" spans="26:27" x14ac:dyDescent="0.2">
      <c r="Z7292" s="93"/>
      <c r="AA7292" s="93"/>
    </row>
    <row r="7293" spans="26:27" x14ac:dyDescent="0.2">
      <c r="Z7293" s="93"/>
      <c r="AA7293" s="93"/>
    </row>
    <row r="7294" spans="26:27" x14ac:dyDescent="0.2">
      <c r="Z7294" s="93"/>
      <c r="AA7294" s="93"/>
    </row>
    <row r="7295" spans="26:27" x14ac:dyDescent="0.2">
      <c r="Z7295" s="93"/>
      <c r="AA7295" s="93"/>
    </row>
    <row r="7296" spans="26:27" x14ac:dyDescent="0.2">
      <c r="Z7296" s="93"/>
      <c r="AA7296" s="93"/>
    </row>
    <row r="7297" spans="26:27" x14ac:dyDescent="0.2">
      <c r="Z7297" s="93"/>
      <c r="AA7297" s="93"/>
    </row>
    <row r="7298" spans="26:27" x14ac:dyDescent="0.2">
      <c r="Z7298" s="93"/>
      <c r="AA7298" s="93"/>
    </row>
    <row r="7299" spans="26:27" x14ac:dyDescent="0.2">
      <c r="Z7299" s="93"/>
      <c r="AA7299" s="93"/>
    </row>
    <row r="7300" spans="26:27" x14ac:dyDescent="0.2">
      <c r="Z7300" s="93"/>
      <c r="AA7300" s="93"/>
    </row>
    <row r="7301" spans="26:27" x14ac:dyDescent="0.2">
      <c r="Z7301" s="93"/>
      <c r="AA7301" s="93"/>
    </row>
    <row r="7302" spans="26:27" x14ac:dyDescent="0.2">
      <c r="Z7302" s="93"/>
      <c r="AA7302" s="93"/>
    </row>
    <row r="7303" spans="26:27" x14ac:dyDescent="0.2">
      <c r="Z7303" s="93"/>
      <c r="AA7303" s="93"/>
    </row>
    <row r="7304" spans="26:27" x14ac:dyDescent="0.2">
      <c r="Z7304" s="93"/>
      <c r="AA7304" s="93"/>
    </row>
    <row r="7305" spans="26:27" x14ac:dyDescent="0.2">
      <c r="Z7305" s="93"/>
      <c r="AA7305" s="93"/>
    </row>
    <row r="7306" spans="26:27" x14ac:dyDescent="0.2">
      <c r="Z7306" s="93"/>
      <c r="AA7306" s="93"/>
    </row>
    <row r="7307" spans="26:27" x14ac:dyDescent="0.2">
      <c r="Z7307" s="93"/>
      <c r="AA7307" s="93"/>
    </row>
    <row r="7308" spans="26:27" x14ac:dyDescent="0.2">
      <c r="Z7308" s="93"/>
      <c r="AA7308" s="93"/>
    </row>
    <row r="7309" spans="26:27" x14ac:dyDescent="0.2">
      <c r="Z7309" s="93"/>
      <c r="AA7309" s="93"/>
    </row>
    <row r="7310" spans="26:27" x14ac:dyDescent="0.2">
      <c r="Z7310" s="93"/>
      <c r="AA7310" s="93"/>
    </row>
    <row r="7311" spans="26:27" x14ac:dyDescent="0.2">
      <c r="Z7311" s="93"/>
      <c r="AA7311" s="93"/>
    </row>
    <row r="7312" spans="26:27" x14ac:dyDescent="0.2">
      <c r="Z7312" s="93"/>
      <c r="AA7312" s="93"/>
    </row>
    <row r="7313" spans="26:27" x14ac:dyDescent="0.2">
      <c r="Z7313" s="93"/>
      <c r="AA7313" s="93"/>
    </row>
    <row r="7314" spans="26:27" x14ac:dyDescent="0.2">
      <c r="Z7314" s="93"/>
      <c r="AA7314" s="93"/>
    </row>
    <row r="7315" spans="26:27" x14ac:dyDescent="0.2">
      <c r="Z7315" s="93"/>
      <c r="AA7315" s="93"/>
    </row>
    <row r="7316" spans="26:27" x14ac:dyDescent="0.2">
      <c r="Z7316" s="93"/>
      <c r="AA7316" s="93"/>
    </row>
    <row r="7317" spans="26:27" x14ac:dyDescent="0.2">
      <c r="Z7317" s="93"/>
      <c r="AA7317" s="93"/>
    </row>
    <row r="7318" spans="26:27" x14ac:dyDescent="0.2">
      <c r="Z7318" s="93"/>
      <c r="AA7318" s="93"/>
    </row>
    <row r="7319" spans="26:27" x14ac:dyDescent="0.2">
      <c r="Z7319" s="93"/>
      <c r="AA7319" s="93"/>
    </row>
    <row r="7320" spans="26:27" x14ac:dyDescent="0.2">
      <c r="Z7320" s="93"/>
      <c r="AA7320" s="93"/>
    </row>
    <row r="7321" spans="26:27" x14ac:dyDescent="0.2">
      <c r="Z7321" s="93"/>
      <c r="AA7321" s="93"/>
    </row>
    <row r="7322" spans="26:27" x14ac:dyDescent="0.2">
      <c r="Z7322" s="93"/>
      <c r="AA7322" s="93"/>
    </row>
    <row r="7323" spans="26:27" x14ac:dyDescent="0.2">
      <c r="Z7323" s="93"/>
      <c r="AA7323" s="93"/>
    </row>
    <row r="7324" spans="26:27" x14ac:dyDescent="0.2">
      <c r="Z7324" s="93"/>
      <c r="AA7324" s="93"/>
    </row>
    <row r="7325" spans="26:27" x14ac:dyDescent="0.2">
      <c r="Z7325" s="93"/>
      <c r="AA7325" s="93"/>
    </row>
    <row r="7326" spans="26:27" x14ac:dyDescent="0.2">
      <c r="Z7326" s="93"/>
      <c r="AA7326" s="93"/>
    </row>
    <row r="7327" spans="26:27" x14ac:dyDescent="0.2">
      <c r="Z7327" s="93"/>
      <c r="AA7327" s="93"/>
    </row>
    <row r="7328" spans="26:27" x14ac:dyDescent="0.2">
      <c r="Z7328" s="93"/>
      <c r="AA7328" s="93"/>
    </row>
    <row r="7329" spans="26:27" x14ac:dyDescent="0.2">
      <c r="Z7329" s="93"/>
      <c r="AA7329" s="93"/>
    </row>
    <row r="7330" spans="26:27" x14ac:dyDescent="0.2">
      <c r="Z7330" s="93"/>
      <c r="AA7330" s="93"/>
    </row>
    <row r="7331" spans="26:27" x14ac:dyDescent="0.2">
      <c r="Z7331" s="93"/>
      <c r="AA7331" s="93"/>
    </row>
    <row r="7332" spans="26:27" x14ac:dyDescent="0.2">
      <c r="Z7332" s="93"/>
      <c r="AA7332" s="93"/>
    </row>
    <row r="7333" spans="26:27" x14ac:dyDescent="0.2">
      <c r="Z7333" s="93"/>
      <c r="AA7333" s="93"/>
    </row>
    <row r="7334" spans="26:27" x14ac:dyDescent="0.2">
      <c r="Z7334" s="93"/>
      <c r="AA7334" s="93"/>
    </row>
    <row r="7335" spans="26:27" x14ac:dyDescent="0.2">
      <c r="Z7335" s="93"/>
      <c r="AA7335" s="93"/>
    </row>
    <row r="7336" spans="26:27" x14ac:dyDescent="0.2">
      <c r="Z7336" s="93"/>
      <c r="AA7336" s="93"/>
    </row>
    <row r="7337" spans="26:27" x14ac:dyDescent="0.2">
      <c r="Z7337" s="93"/>
      <c r="AA7337" s="93"/>
    </row>
    <row r="7338" spans="26:27" x14ac:dyDescent="0.2">
      <c r="Z7338" s="93"/>
      <c r="AA7338" s="93"/>
    </row>
    <row r="7339" spans="26:27" x14ac:dyDescent="0.2">
      <c r="Z7339" s="93"/>
      <c r="AA7339" s="93"/>
    </row>
    <row r="7340" spans="26:27" x14ac:dyDescent="0.2">
      <c r="Z7340" s="93"/>
      <c r="AA7340" s="93"/>
    </row>
    <row r="7341" spans="26:27" x14ac:dyDescent="0.2">
      <c r="Z7341" s="93"/>
      <c r="AA7341" s="93"/>
    </row>
    <row r="7342" spans="26:27" x14ac:dyDescent="0.2">
      <c r="Z7342" s="93"/>
      <c r="AA7342" s="93"/>
    </row>
    <row r="7343" spans="26:27" x14ac:dyDescent="0.2">
      <c r="Z7343" s="93"/>
      <c r="AA7343" s="93"/>
    </row>
    <row r="7344" spans="26:27" x14ac:dyDescent="0.2">
      <c r="Z7344" s="93"/>
      <c r="AA7344" s="93"/>
    </row>
    <row r="7345" spans="26:27" x14ac:dyDescent="0.2">
      <c r="Z7345" s="93"/>
      <c r="AA7345" s="93"/>
    </row>
    <row r="7346" spans="26:27" x14ac:dyDescent="0.2">
      <c r="Z7346" s="93"/>
      <c r="AA7346" s="93"/>
    </row>
    <row r="7347" spans="26:27" x14ac:dyDescent="0.2">
      <c r="Z7347" s="93"/>
      <c r="AA7347" s="93"/>
    </row>
    <row r="7348" spans="26:27" x14ac:dyDescent="0.2">
      <c r="Z7348" s="93"/>
      <c r="AA7348" s="93"/>
    </row>
    <row r="7349" spans="26:27" x14ac:dyDescent="0.2">
      <c r="Z7349" s="93"/>
      <c r="AA7349" s="93"/>
    </row>
    <row r="7350" spans="26:27" x14ac:dyDescent="0.2">
      <c r="Z7350" s="93"/>
      <c r="AA7350" s="93"/>
    </row>
    <row r="7351" spans="26:27" x14ac:dyDescent="0.2">
      <c r="Z7351" s="93"/>
      <c r="AA7351" s="93"/>
    </row>
    <row r="7352" spans="26:27" x14ac:dyDescent="0.2">
      <c r="Z7352" s="93"/>
      <c r="AA7352" s="93"/>
    </row>
    <row r="7353" spans="26:27" x14ac:dyDescent="0.2">
      <c r="Z7353" s="93"/>
      <c r="AA7353" s="93"/>
    </row>
    <row r="7354" spans="26:27" x14ac:dyDescent="0.2">
      <c r="Z7354" s="93"/>
      <c r="AA7354" s="93"/>
    </row>
    <row r="7355" spans="26:27" x14ac:dyDescent="0.2">
      <c r="Z7355" s="93"/>
      <c r="AA7355" s="93"/>
    </row>
    <row r="7356" spans="26:27" x14ac:dyDescent="0.2">
      <c r="Z7356" s="93"/>
      <c r="AA7356" s="93"/>
    </row>
    <row r="7357" spans="26:27" x14ac:dyDescent="0.2">
      <c r="Z7357" s="93"/>
      <c r="AA7357" s="93"/>
    </row>
    <row r="7358" spans="26:27" x14ac:dyDescent="0.2">
      <c r="Z7358" s="93"/>
      <c r="AA7358" s="93"/>
    </row>
    <row r="7359" spans="26:27" x14ac:dyDescent="0.2">
      <c r="Z7359" s="93"/>
      <c r="AA7359" s="93"/>
    </row>
    <row r="7360" spans="26:27" x14ac:dyDescent="0.2">
      <c r="Z7360" s="93"/>
      <c r="AA7360" s="93"/>
    </row>
    <row r="7361" spans="26:27" x14ac:dyDescent="0.2">
      <c r="Z7361" s="93"/>
      <c r="AA7361" s="93"/>
    </row>
    <row r="7362" spans="26:27" x14ac:dyDescent="0.2">
      <c r="Z7362" s="93"/>
      <c r="AA7362" s="93"/>
    </row>
    <row r="7363" spans="26:27" x14ac:dyDescent="0.2">
      <c r="Z7363" s="93"/>
      <c r="AA7363" s="93"/>
    </row>
    <row r="7364" spans="26:27" x14ac:dyDescent="0.2">
      <c r="Z7364" s="93"/>
      <c r="AA7364" s="93"/>
    </row>
    <row r="7365" spans="26:27" x14ac:dyDescent="0.2">
      <c r="Z7365" s="93"/>
      <c r="AA7365" s="93"/>
    </row>
    <row r="7366" spans="26:27" x14ac:dyDescent="0.2">
      <c r="Z7366" s="93"/>
      <c r="AA7366" s="93"/>
    </row>
    <row r="7367" spans="26:27" x14ac:dyDescent="0.2">
      <c r="Z7367" s="93"/>
      <c r="AA7367" s="93"/>
    </row>
    <row r="7368" spans="26:27" x14ac:dyDescent="0.2">
      <c r="Z7368" s="93"/>
      <c r="AA7368" s="93"/>
    </row>
    <row r="7369" spans="26:27" x14ac:dyDescent="0.2">
      <c r="Z7369" s="93"/>
      <c r="AA7369" s="93"/>
    </row>
    <row r="7370" spans="26:27" x14ac:dyDescent="0.2">
      <c r="Z7370" s="93"/>
      <c r="AA7370" s="93"/>
    </row>
    <row r="7371" spans="26:27" x14ac:dyDescent="0.2">
      <c r="Z7371" s="93"/>
      <c r="AA7371" s="93"/>
    </row>
    <row r="7372" spans="26:27" x14ac:dyDescent="0.2">
      <c r="Z7372" s="93"/>
      <c r="AA7372" s="93"/>
    </row>
    <row r="7373" spans="26:27" x14ac:dyDescent="0.2">
      <c r="Z7373" s="93"/>
      <c r="AA7373" s="93"/>
    </row>
    <row r="7374" spans="26:27" x14ac:dyDescent="0.2">
      <c r="Z7374" s="93"/>
      <c r="AA7374" s="93"/>
    </row>
    <row r="7375" spans="26:27" x14ac:dyDescent="0.2">
      <c r="Z7375" s="93"/>
      <c r="AA7375" s="93"/>
    </row>
    <row r="7376" spans="26:27" x14ac:dyDescent="0.2">
      <c r="Z7376" s="93"/>
      <c r="AA7376" s="93"/>
    </row>
    <row r="7377" spans="26:27" x14ac:dyDescent="0.2">
      <c r="Z7377" s="93"/>
      <c r="AA7377" s="93"/>
    </row>
    <row r="7378" spans="26:27" x14ac:dyDescent="0.2">
      <c r="Z7378" s="93"/>
      <c r="AA7378" s="93"/>
    </row>
    <row r="7379" spans="26:27" x14ac:dyDescent="0.2">
      <c r="Z7379" s="93"/>
      <c r="AA7379" s="93"/>
    </row>
    <row r="7380" spans="26:27" x14ac:dyDescent="0.2">
      <c r="Z7380" s="93"/>
      <c r="AA7380" s="93"/>
    </row>
    <row r="7381" spans="26:27" x14ac:dyDescent="0.2">
      <c r="Z7381" s="93"/>
      <c r="AA7381" s="93"/>
    </row>
    <row r="7382" spans="26:27" x14ac:dyDescent="0.2">
      <c r="Z7382" s="93"/>
      <c r="AA7382" s="93"/>
    </row>
    <row r="7383" spans="26:27" x14ac:dyDescent="0.2">
      <c r="Z7383" s="93"/>
      <c r="AA7383" s="93"/>
    </row>
    <row r="7384" spans="26:27" x14ac:dyDescent="0.2">
      <c r="Z7384" s="93"/>
      <c r="AA7384" s="93"/>
    </row>
    <row r="7385" spans="26:27" x14ac:dyDescent="0.2">
      <c r="Z7385" s="93"/>
      <c r="AA7385" s="93"/>
    </row>
    <row r="7386" spans="26:27" x14ac:dyDescent="0.2">
      <c r="Z7386" s="93"/>
      <c r="AA7386" s="93"/>
    </row>
    <row r="7387" spans="26:27" x14ac:dyDescent="0.2">
      <c r="Z7387" s="93"/>
      <c r="AA7387" s="93"/>
    </row>
    <row r="7388" spans="26:27" x14ac:dyDescent="0.2">
      <c r="Z7388" s="93"/>
      <c r="AA7388" s="93"/>
    </row>
    <row r="7389" spans="26:27" x14ac:dyDescent="0.2">
      <c r="Z7389" s="93"/>
      <c r="AA7389" s="93"/>
    </row>
    <row r="7390" spans="26:27" x14ac:dyDescent="0.2">
      <c r="Z7390" s="93"/>
      <c r="AA7390" s="93"/>
    </row>
    <row r="7391" spans="26:27" x14ac:dyDescent="0.2">
      <c r="Z7391" s="93"/>
      <c r="AA7391" s="93"/>
    </row>
    <row r="7392" spans="26:27" x14ac:dyDescent="0.2">
      <c r="Z7392" s="93"/>
      <c r="AA7392" s="93"/>
    </row>
    <row r="7393" spans="26:27" x14ac:dyDescent="0.2">
      <c r="Z7393" s="93"/>
      <c r="AA7393" s="93"/>
    </row>
    <row r="7394" spans="26:27" x14ac:dyDescent="0.2">
      <c r="Z7394" s="93"/>
      <c r="AA7394" s="93"/>
    </row>
    <row r="7395" spans="26:27" x14ac:dyDescent="0.2">
      <c r="Z7395" s="93"/>
      <c r="AA7395" s="93"/>
    </row>
    <row r="7396" spans="26:27" x14ac:dyDescent="0.2">
      <c r="Z7396" s="93"/>
      <c r="AA7396" s="93"/>
    </row>
    <row r="7397" spans="26:27" x14ac:dyDescent="0.2">
      <c r="Z7397" s="93"/>
      <c r="AA7397" s="93"/>
    </row>
    <row r="7398" spans="26:27" x14ac:dyDescent="0.2">
      <c r="Z7398" s="93"/>
      <c r="AA7398" s="93"/>
    </row>
    <row r="7399" spans="26:27" x14ac:dyDescent="0.2">
      <c r="Z7399" s="93"/>
      <c r="AA7399" s="93"/>
    </row>
    <row r="7400" spans="26:27" x14ac:dyDescent="0.2">
      <c r="Z7400" s="93"/>
      <c r="AA7400" s="93"/>
    </row>
    <row r="7401" spans="26:27" x14ac:dyDescent="0.2">
      <c r="Z7401" s="93"/>
      <c r="AA7401" s="93"/>
    </row>
    <row r="7402" spans="26:27" x14ac:dyDescent="0.2">
      <c r="Z7402" s="93"/>
      <c r="AA7402" s="93"/>
    </row>
    <row r="7403" spans="26:27" x14ac:dyDescent="0.2">
      <c r="Z7403" s="93"/>
      <c r="AA7403" s="93"/>
    </row>
    <row r="7404" spans="26:27" x14ac:dyDescent="0.2">
      <c r="Z7404" s="93"/>
      <c r="AA7404" s="93"/>
    </row>
    <row r="7405" spans="26:27" x14ac:dyDescent="0.2">
      <c r="Z7405" s="93"/>
      <c r="AA7405" s="93"/>
    </row>
    <row r="7406" spans="26:27" x14ac:dyDescent="0.2">
      <c r="Z7406" s="93"/>
      <c r="AA7406" s="93"/>
    </row>
    <row r="7407" spans="26:27" x14ac:dyDescent="0.2">
      <c r="Z7407" s="93"/>
      <c r="AA7407" s="93"/>
    </row>
    <row r="7408" spans="26:27" x14ac:dyDescent="0.2">
      <c r="Z7408" s="93"/>
      <c r="AA7408" s="93"/>
    </row>
    <row r="7409" spans="26:27" x14ac:dyDescent="0.2">
      <c r="Z7409" s="93"/>
      <c r="AA7409" s="93"/>
    </row>
    <row r="7410" spans="26:27" x14ac:dyDescent="0.2">
      <c r="Z7410" s="93"/>
      <c r="AA7410" s="93"/>
    </row>
    <row r="7411" spans="26:27" x14ac:dyDescent="0.2">
      <c r="Z7411" s="93"/>
      <c r="AA7411" s="93"/>
    </row>
    <row r="7412" spans="26:27" x14ac:dyDescent="0.2">
      <c r="Z7412" s="93"/>
      <c r="AA7412" s="93"/>
    </row>
    <row r="7413" spans="26:27" x14ac:dyDescent="0.2">
      <c r="Z7413" s="93"/>
      <c r="AA7413" s="93"/>
    </row>
    <row r="7414" spans="26:27" x14ac:dyDescent="0.2">
      <c r="Z7414" s="93"/>
      <c r="AA7414" s="93"/>
    </row>
    <row r="7415" spans="26:27" x14ac:dyDescent="0.2">
      <c r="Z7415" s="93"/>
      <c r="AA7415" s="93"/>
    </row>
    <row r="7416" spans="26:27" x14ac:dyDescent="0.2">
      <c r="Z7416" s="93"/>
      <c r="AA7416" s="93"/>
    </row>
    <row r="7417" spans="26:27" x14ac:dyDescent="0.2">
      <c r="Z7417" s="93"/>
      <c r="AA7417" s="93"/>
    </row>
    <row r="7418" spans="26:27" x14ac:dyDescent="0.2">
      <c r="Z7418" s="93"/>
      <c r="AA7418" s="93"/>
    </row>
    <row r="7419" spans="26:27" x14ac:dyDescent="0.2">
      <c r="Z7419" s="93"/>
      <c r="AA7419" s="93"/>
    </row>
    <row r="7420" spans="26:27" x14ac:dyDescent="0.2">
      <c r="Z7420" s="93"/>
      <c r="AA7420" s="93"/>
    </row>
    <row r="7421" spans="26:27" x14ac:dyDescent="0.2">
      <c r="Z7421" s="93"/>
      <c r="AA7421" s="93"/>
    </row>
    <row r="7422" spans="26:27" x14ac:dyDescent="0.2">
      <c r="Z7422" s="93"/>
      <c r="AA7422" s="93"/>
    </row>
    <row r="7423" spans="26:27" x14ac:dyDescent="0.2">
      <c r="Z7423" s="93"/>
      <c r="AA7423" s="93"/>
    </row>
    <row r="7424" spans="26:27" x14ac:dyDescent="0.2">
      <c r="Z7424" s="93"/>
      <c r="AA7424" s="93"/>
    </row>
    <row r="7425" spans="26:27" x14ac:dyDescent="0.2">
      <c r="Z7425" s="93"/>
      <c r="AA7425" s="93"/>
    </row>
    <row r="7426" spans="26:27" x14ac:dyDescent="0.2">
      <c r="Z7426" s="93"/>
      <c r="AA7426" s="93"/>
    </row>
    <row r="7427" spans="26:27" x14ac:dyDescent="0.2">
      <c r="Z7427" s="93"/>
      <c r="AA7427" s="93"/>
    </row>
    <row r="7428" spans="26:27" x14ac:dyDescent="0.2">
      <c r="Z7428" s="93"/>
      <c r="AA7428" s="93"/>
    </row>
    <row r="7429" spans="26:27" x14ac:dyDescent="0.2">
      <c r="Z7429" s="93"/>
      <c r="AA7429" s="93"/>
    </row>
    <row r="7430" spans="26:27" x14ac:dyDescent="0.2">
      <c r="Z7430" s="93"/>
      <c r="AA7430" s="93"/>
    </row>
    <row r="7431" spans="26:27" x14ac:dyDescent="0.2">
      <c r="Z7431" s="93"/>
      <c r="AA7431" s="93"/>
    </row>
    <row r="7432" spans="26:27" x14ac:dyDescent="0.2">
      <c r="Z7432" s="93"/>
      <c r="AA7432" s="93"/>
    </row>
    <row r="7433" spans="26:27" x14ac:dyDescent="0.2">
      <c r="Z7433" s="93"/>
      <c r="AA7433" s="93"/>
    </row>
    <row r="7434" spans="26:27" x14ac:dyDescent="0.2">
      <c r="Z7434" s="93"/>
      <c r="AA7434" s="93"/>
    </row>
    <row r="7435" spans="26:27" x14ac:dyDescent="0.2">
      <c r="Z7435" s="93"/>
      <c r="AA7435" s="93"/>
    </row>
    <row r="7436" spans="26:27" x14ac:dyDescent="0.2">
      <c r="Z7436" s="93"/>
      <c r="AA7436" s="93"/>
    </row>
    <row r="7437" spans="26:27" x14ac:dyDescent="0.2">
      <c r="Z7437" s="93"/>
      <c r="AA7437" s="93"/>
    </row>
    <row r="7438" spans="26:27" x14ac:dyDescent="0.2">
      <c r="Z7438" s="93"/>
      <c r="AA7438" s="93"/>
    </row>
    <row r="7439" spans="26:27" x14ac:dyDescent="0.2">
      <c r="Z7439" s="93"/>
      <c r="AA7439" s="93"/>
    </row>
    <row r="7440" spans="26:27" x14ac:dyDescent="0.2">
      <c r="Z7440" s="93"/>
      <c r="AA7440" s="93"/>
    </row>
    <row r="7441" spans="26:27" x14ac:dyDescent="0.2">
      <c r="Z7441" s="93"/>
      <c r="AA7441" s="93"/>
    </row>
    <row r="7442" spans="26:27" x14ac:dyDescent="0.2">
      <c r="Z7442" s="93"/>
      <c r="AA7442" s="93"/>
    </row>
    <row r="7443" spans="26:27" x14ac:dyDescent="0.2">
      <c r="Z7443" s="93"/>
      <c r="AA7443" s="93"/>
    </row>
    <row r="7444" spans="26:27" x14ac:dyDescent="0.2">
      <c r="Z7444" s="93"/>
      <c r="AA7444" s="93"/>
    </row>
    <row r="7445" spans="26:27" x14ac:dyDescent="0.2">
      <c r="Z7445" s="93"/>
      <c r="AA7445" s="93"/>
    </row>
    <row r="7446" spans="26:27" x14ac:dyDescent="0.2">
      <c r="Z7446" s="93"/>
      <c r="AA7446" s="93"/>
    </row>
    <row r="7447" spans="26:27" x14ac:dyDescent="0.2">
      <c r="Z7447" s="93"/>
      <c r="AA7447" s="93"/>
    </row>
    <row r="7448" spans="26:27" x14ac:dyDescent="0.2">
      <c r="Z7448" s="93"/>
      <c r="AA7448" s="93"/>
    </row>
    <row r="7449" spans="26:27" x14ac:dyDescent="0.2">
      <c r="Z7449" s="93"/>
      <c r="AA7449" s="93"/>
    </row>
    <row r="7450" spans="26:27" x14ac:dyDescent="0.2">
      <c r="Z7450" s="93"/>
      <c r="AA7450" s="93"/>
    </row>
    <row r="7451" spans="26:27" x14ac:dyDescent="0.2">
      <c r="Z7451" s="93"/>
      <c r="AA7451" s="93"/>
    </row>
    <row r="7452" spans="26:27" x14ac:dyDescent="0.2">
      <c r="Z7452" s="93"/>
      <c r="AA7452" s="93"/>
    </row>
    <row r="7453" spans="26:27" x14ac:dyDescent="0.2">
      <c r="Z7453" s="93"/>
      <c r="AA7453" s="93"/>
    </row>
    <row r="7454" spans="26:27" x14ac:dyDescent="0.2">
      <c r="Z7454" s="93"/>
      <c r="AA7454" s="93"/>
    </row>
    <row r="7455" spans="26:27" x14ac:dyDescent="0.2">
      <c r="Z7455" s="93"/>
      <c r="AA7455" s="93"/>
    </row>
    <row r="7456" spans="26:27" x14ac:dyDescent="0.2">
      <c r="Z7456" s="93"/>
      <c r="AA7456" s="93"/>
    </row>
    <row r="7457" spans="26:27" x14ac:dyDescent="0.2">
      <c r="Z7457" s="93"/>
      <c r="AA7457" s="93"/>
    </row>
    <row r="7458" spans="26:27" x14ac:dyDescent="0.2">
      <c r="Z7458" s="93"/>
      <c r="AA7458" s="93"/>
    </row>
    <row r="7459" spans="26:27" x14ac:dyDescent="0.2">
      <c r="Z7459" s="93"/>
      <c r="AA7459" s="93"/>
    </row>
    <row r="7460" spans="26:27" x14ac:dyDescent="0.2">
      <c r="Z7460" s="93"/>
      <c r="AA7460" s="93"/>
    </row>
    <row r="7461" spans="26:27" x14ac:dyDescent="0.2">
      <c r="Z7461" s="93"/>
      <c r="AA7461" s="93"/>
    </row>
    <row r="7462" spans="26:27" x14ac:dyDescent="0.2">
      <c r="Z7462" s="93"/>
      <c r="AA7462" s="93"/>
    </row>
    <row r="7463" spans="26:27" x14ac:dyDescent="0.2">
      <c r="Z7463" s="93"/>
      <c r="AA7463" s="93"/>
    </row>
    <row r="7464" spans="26:27" x14ac:dyDescent="0.2">
      <c r="Z7464" s="93"/>
      <c r="AA7464" s="93"/>
    </row>
    <row r="7465" spans="26:27" x14ac:dyDescent="0.2">
      <c r="Z7465" s="93"/>
      <c r="AA7465" s="93"/>
    </row>
    <row r="7466" spans="26:27" x14ac:dyDescent="0.2">
      <c r="Z7466" s="93"/>
      <c r="AA7466" s="93"/>
    </row>
    <row r="7467" spans="26:27" x14ac:dyDescent="0.2">
      <c r="Z7467" s="93"/>
      <c r="AA7467" s="93"/>
    </row>
    <row r="7468" spans="26:27" x14ac:dyDescent="0.2">
      <c r="Z7468" s="93"/>
      <c r="AA7468" s="93"/>
    </row>
    <row r="7469" spans="26:27" x14ac:dyDescent="0.2">
      <c r="Z7469" s="93"/>
      <c r="AA7469" s="93"/>
    </row>
    <row r="7470" spans="26:27" x14ac:dyDescent="0.2">
      <c r="Z7470" s="93"/>
      <c r="AA7470" s="93"/>
    </row>
    <row r="7471" spans="26:27" x14ac:dyDescent="0.2">
      <c r="Z7471" s="93"/>
      <c r="AA7471" s="93"/>
    </row>
    <row r="7472" spans="26:27" x14ac:dyDescent="0.2">
      <c r="Z7472" s="93"/>
      <c r="AA7472" s="93"/>
    </row>
    <row r="7473" spans="26:27" x14ac:dyDescent="0.2">
      <c r="Z7473" s="93"/>
      <c r="AA7473" s="93"/>
    </row>
    <row r="7474" spans="26:27" x14ac:dyDescent="0.2">
      <c r="Z7474" s="93"/>
      <c r="AA7474" s="93"/>
    </row>
    <row r="7475" spans="26:27" x14ac:dyDescent="0.2">
      <c r="Z7475" s="93"/>
      <c r="AA7475" s="93"/>
    </row>
    <row r="7476" spans="26:27" x14ac:dyDescent="0.2">
      <c r="Z7476" s="93"/>
      <c r="AA7476" s="93"/>
    </row>
    <row r="7477" spans="26:27" x14ac:dyDescent="0.2">
      <c r="Z7477" s="93"/>
      <c r="AA7477" s="93"/>
    </row>
    <row r="7478" spans="26:27" x14ac:dyDescent="0.2">
      <c r="Z7478" s="93"/>
      <c r="AA7478" s="93"/>
    </row>
    <row r="7479" spans="26:27" x14ac:dyDescent="0.2">
      <c r="Z7479" s="93"/>
      <c r="AA7479" s="93"/>
    </row>
    <row r="7480" spans="26:27" x14ac:dyDescent="0.2">
      <c r="Z7480" s="93"/>
      <c r="AA7480" s="93"/>
    </row>
    <row r="7481" spans="26:27" x14ac:dyDescent="0.2">
      <c r="Z7481" s="93"/>
      <c r="AA7481" s="93"/>
    </row>
    <row r="7482" spans="26:27" x14ac:dyDescent="0.2">
      <c r="Z7482" s="93"/>
      <c r="AA7482" s="93"/>
    </row>
    <row r="7483" spans="26:27" x14ac:dyDescent="0.2">
      <c r="Z7483" s="93"/>
      <c r="AA7483" s="93"/>
    </row>
    <row r="7484" spans="26:27" x14ac:dyDescent="0.2">
      <c r="Z7484" s="93"/>
      <c r="AA7484" s="93"/>
    </row>
    <row r="7485" spans="26:27" x14ac:dyDescent="0.2">
      <c r="Z7485" s="93"/>
      <c r="AA7485" s="93"/>
    </row>
    <row r="7486" spans="26:27" x14ac:dyDescent="0.2">
      <c r="Z7486" s="93"/>
      <c r="AA7486" s="93"/>
    </row>
    <row r="7487" spans="26:27" x14ac:dyDescent="0.2">
      <c r="Z7487" s="93"/>
      <c r="AA7487" s="93"/>
    </row>
    <row r="7488" spans="26:27" x14ac:dyDescent="0.2">
      <c r="Z7488" s="93"/>
      <c r="AA7488" s="93"/>
    </row>
    <row r="7489" spans="26:27" x14ac:dyDescent="0.2">
      <c r="Z7489" s="93"/>
      <c r="AA7489" s="93"/>
    </row>
    <row r="7490" spans="26:27" x14ac:dyDescent="0.2">
      <c r="Z7490" s="93"/>
      <c r="AA7490" s="93"/>
    </row>
    <row r="7491" spans="26:27" x14ac:dyDescent="0.2">
      <c r="Z7491" s="93"/>
      <c r="AA7491" s="93"/>
    </row>
    <row r="7492" spans="26:27" x14ac:dyDescent="0.2">
      <c r="Z7492" s="93"/>
      <c r="AA7492" s="93"/>
    </row>
    <row r="7493" spans="26:27" x14ac:dyDescent="0.2">
      <c r="Z7493" s="93"/>
      <c r="AA7493" s="93"/>
    </row>
    <row r="7494" spans="26:27" x14ac:dyDescent="0.2">
      <c r="Z7494" s="93"/>
      <c r="AA7494" s="93"/>
    </row>
    <row r="7495" spans="26:27" x14ac:dyDescent="0.2">
      <c r="Z7495" s="93"/>
      <c r="AA7495" s="93"/>
    </row>
    <row r="7496" spans="26:27" x14ac:dyDescent="0.2">
      <c r="Z7496" s="93"/>
      <c r="AA7496" s="93"/>
    </row>
    <row r="7497" spans="26:27" x14ac:dyDescent="0.2">
      <c r="Z7497" s="93"/>
      <c r="AA7497" s="93"/>
    </row>
    <row r="7498" spans="26:27" x14ac:dyDescent="0.2">
      <c r="Z7498" s="93"/>
      <c r="AA7498" s="93"/>
    </row>
    <row r="7499" spans="26:27" x14ac:dyDescent="0.2">
      <c r="Z7499" s="93"/>
      <c r="AA7499" s="93"/>
    </row>
    <row r="7500" spans="26:27" x14ac:dyDescent="0.2">
      <c r="Z7500" s="93"/>
      <c r="AA7500" s="93"/>
    </row>
    <row r="7501" spans="26:27" x14ac:dyDescent="0.2">
      <c r="Z7501" s="93"/>
      <c r="AA7501" s="93"/>
    </row>
    <row r="7502" spans="26:27" x14ac:dyDescent="0.2">
      <c r="Z7502" s="93"/>
      <c r="AA7502" s="93"/>
    </row>
    <row r="7503" spans="26:27" x14ac:dyDescent="0.2">
      <c r="Z7503" s="93"/>
      <c r="AA7503" s="93"/>
    </row>
    <row r="7504" spans="26:27" x14ac:dyDescent="0.2">
      <c r="Z7504" s="93"/>
      <c r="AA7504" s="93"/>
    </row>
    <row r="7505" spans="26:27" x14ac:dyDescent="0.2">
      <c r="Z7505" s="93"/>
      <c r="AA7505" s="93"/>
    </row>
    <row r="7506" spans="26:27" x14ac:dyDescent="0.2">
      <c r="Z7506" s="93"/>
      <c r="AA7506" s="93"/>
    </row>
    <row r="7507" spans="26:27" x14ac:dyDescent="0.2">
      <c r="Z7507" s="93"/>
      <c r="AA7507" s="93"/>
    </row>
    <row r="7508" spans="26:27" x14ac:dyDescent="0.2">
      <c r="Z7508" s="93"/>
      <c r="AA7508" s="93"/>
    </row>
    <row r="7509" spans="26:27" x14ac:dyDescent="0.2">
      <c r="Z7509" s="93"/>
      <c r="AA7509" s="93"/>
    </row>
    <row r="7510" spans="26:27" x14ac:dyDescent="0.2">
      <c r="Z7510" s="93"/>
      <c r="AA7510" s="93"/>
    </row>
    <row r="7511" spans="26:27" x14ac:dyDescent="0.2">
      <c r="Z7511" s="93"/>
      <c r="AA7511" s="93"/>
    </row>
    <row r="7512" spans="26:27" x14ac:dyDescent="0.2">
      <c r="Z7512" s="93"/>
      <c r="AA7512" s="93"/>
    </row>
    <row r="7513" spans="26:27" x14ac:dyDescent="0.2">
      <c r="Z7513" s="93"/>
      <c r="AA7513" s="93"/>
    </row>
    <row r="7514" spans="26:27" x14ac:dyDescent="0.2">
      <c r="Z7514" s="93"/>
      <c r="AA7514" s="93"/>
    </row>
    <row r="7515" spans="26:27" x14ac:dyDescent="0.2">
      <c r="Z7515" s="93"/>
      <c r="AA7515" s="93"/>
    </row>
    <row r="7516" spans="26:27" x14ac:dyDescent="0.2">
      <c r="Z7516" s="93"/>
      <c r="AA7516" s="93"/>
    </row>
    <row r="7517" spans="26:27" x14ac:dyDescent="0.2">
      <c r="Z7517" s="93"/>
      <c r="AA7517" s="93"/>
    </row>
    <row r="7518" spans="26:27" x14ac:dyDescent="0.2">
      <c r="Z7518" s="93"/>
      <c r="AA7518" s="93"/>
    </row>
    <row r="7519" spans="26:27" x14ac:dyDescent="0.2">
      <c r="Z7519" s="93"/>
      <c r="AA7519" s="93"/>
    </row>
    <row r="7520" spans="26:27" x14ac:dyDescent="0.2">
      <c r="Z7520" s="93"/>
      <c r="AA7520" s="93"/>
    </row>
    <row r="7521" spans="26:27" x14ac:dyDescent="0.2">
      <c r="Z7521" s="93"/>
      <c r="AA7521" s="93"/>
    </row>
    <row r="7522" spans="26:27" x14ac:dyDescent="0.2">
      <c r="Z7522" s="93"/>
      <c r="AA7522" s="93"/>
    </row>
    <row r="7523" spans="26:27" x14ac:dyDescent="0.2">
      <c r="Z7523" s="93"/>
      <c r="AA7523" s="93"/>
    </row>
    <row r="7524" spans="26:27" x14ac:dyDescent="0.2">
      <c r="Z7524" s="93"/>
      <c r="AA7524" s="93"/>
    </row>
    <row r="7525" spans="26:27" x14ac:dyDescent="0.2">
      <c r="Z7525" s="93"/>
      <c r="AA7525" s="93"/>
    </row>
    <row r="7526" spans="26:27" x14ac:dyDescent="0.2">
      <c r="Z7526" s="93"/>
      <c r="AA7526" s="93"/>
    </row>
    <row r="7527" spans="26:27" x14ac:dyDescent="0.2">
      <c r="Z7527" s="93"/>
      <c r="AA7527" s="93"/>
    </row>
    <row r="7528" spans="26:27" x14ac:dyDescent="0.2">
      <c r="Z7528" s="93"/>
      <c r="AA7528" s="93"/>
    </row>
    <row r="7529" spans="26:27" x14ac:dyDescent="0.2">
      <c r="Z7529" s="93"/>
      <c r="AA7529" s="93"/>
    </row>
    <row r="7530" spans="26:27" x14ac:dyDescent="0.2">
      <c r="Z7530" s="93"/>
      <c r="AA7530" s="93"/>
    </row>
    <row r="7531" spans="26:27" x14ac:dyDescent="0.2">
      <c r="Z7531" s="93"/>
      <c r="AA7531" s="93"/>
    </row>
    <row r="7532" spans="26:27" x14ac:dyDescent="0.2">
      <c r="Z7532" s="93"/>
      <c r="AA7532" s="93"/>
    </row>
    <row r="7533" spans="26:27" x14ac:dyDescent="0.2">
      <c r="Z7533" s="93"/>
      <c r="AA7533" s="93"/>
    </row>
    <row r="7534" spans="26:27" x14ac:dyDescent="0.2">
      <c r="Z7534" s="93"/>
      <c r="AA7534" s="93"/>
    </row>
    <row r="7535" spans="26:27" x14ac:dyDescent="0.2">
      <c r="Z7535" s="93"/>
      <c r="AA7535" s="93"/>
    </row>
    <row r="7536" spans="26:27" x14ac:dyDescent="0.2">
      <c r="Z7536" s="93"/>
      <c r="AA7536" s="93"/>
    </row>
    <row r="7537" spans="26:27" x14ac:dyDescent="0.2">
      <c r="Z7537" s="93"/>
      <c r="AA7537" s="93"/>
    </row>
    <row r="7538" spans="26:27" x14ac:dyDescent="0.2">
      <c r="Z7538" s="93"/>
      <c r="AA7538" s="93"/>
    </row>
    <row r="7539" spans="26:27" x14ac:dyDescent="0.2">
      <c r="Z7539" s="93"/>
      <c r="AA7539" s="93"/>
    </row>
    <row r="7540" spans="26:27" x14ac:dyDescent="0.2">
      <c r="Z7540" s="93"/>
      <c r="AA7540" s="93"/>
    </row>
    <row r="7541" spans="26:27" x14ac:dyDescent="0.2">
      <c r="Z7541" s="93"/>
      <c r="AA7541" s="93"/>
    </row>
    <row r="7542" spans="26:27" x14ac:dyDescent="0.2">
      <c r="Z7542" s="93"/>
      <c r="AA7542" s="93"/>
    </row>
    <row r="7543" spans="26:27" x14ac:dyDescent="0.2">
      <c r="Z7543" s="93"/>
      <c r="AA7543" s="93"/>
    </row>
    <row r="7544" spans="26:27" x14ac:dyDescent="0.2">
      <c r="Z7544" s="93"/>
      <c r="AA7544" s="93"/>
    </row>
    <row r="7545" spans="26:27" x14ac:dyDescent="0.2">
      <c r="Z7545" s="93"/>
      <c r="AA7545" s="93"/>
    </row>
    <row r="7546" spans="26:27" x14ac:dyDescent="0.2">
      <c r="Z7546" s="93"/>
      <c r="AA7546" s="93"/>
    </row>
    <row r="7547" spans="26:27" x14ac:dyDescent="0.2">
      <c r="Z7547" s="93"/>
      <c r="AA7547" s="93"/>
    </row>
    <row r="7548" spans="26:27" x14ac:dyDescent="0.2">
      <c r="Z7548" s="93"/>
      <c r="AA7548" s="93"/>
    </row>
    <row r="7549" spans="26:27" x14ac:dyDescent="0.2">
      <c r="Z7549" s="93"/>
      <c r="AA7549" s="93"/>
    </row>
    <row r="7550" spans="26:27" x14ac:dyDescent="0.2">
      <c r="Z7550" s="93"/>
      <c r="AA7550" s="93"/>
    </row>
    <row r="7551" spans="26:27" x14ac:dyDescent="0.2">
      <c r="Z7551" s="93"/>
      <c r="AA7551" s="93"/>
    </row>
    <row r="7552" spans="26:27" x14ac:dyDescent="0.2">
      <c r="Z7552" s="93"/>
      <c r="AA7552" s="93"/>
    </row>
    <row r="7553" spans="26:27" x14ac:dyDescent="0.2">
      <c r="Z7553" s="93"/>
      <c r="AA7553" s="93"/>
    </row>
    <row r="7554" spans="26:27" x14ac:dyDescent="0.2">
      <c r="Z7554" s="93"/>
      <c r="AA7554" s="93"/>
    </row>
    <row r="7555" spans="26:27" x14ac:dyDescent="0.2">
      <c r="Z7555" s="93"/>
      <c r="AA7555" s="93"/>
    </row>
    <row r="7556" spans="26:27" x14ac:dyDescent="0.2">
      <c r="Z7556" s="93"/>
      <c r="AA7556" s="93"/>
    </row>
    <row r="7557" spans="26:27" x14ac:dyDescent="0.2">
      <c r="Z7557" s="93"/>
      <c r="AA7557" s="93"/>
    </row>
    <row r="7558" spans="26:27" x14ac:dyDescent="0.2">
      <c r="Z7558" s="93"/>
      <c r="AA7558" s="93"/>
    </row>
    <row r="7559" spans="26:27" x14ac:dyDescent="0.2">
      <c r="Z7559" s="93"/>
      <c r="AA7559" s="93"/>
    </row>
    <row r="7560" spans="26:27" x14ac:dyDescent="0.2">
      <c r="Z7560" s="93"/>
      <c r="AA7560" s="93"/>
    </row>
    <row r="7561" spans="26:27" x14ac:dyDescent="0.2">
      <c r="Z7561" s="93"/>
      <c r="AA7561" s="93"/>
    </row>
    <row r="7562" spans="26:27" x14ac:dyDescent="0.2">
      <c r="Z7562" s="93"/>
      <c r="AA7562" s="93"/>
    </row>
    <row r="7563" spans="26:27" x14ac:dyDescent="0.2">
      <c r="Z7563" s="93"/>
      <c r="AA7563" s="93"/>
    </row>
    <row r="7564" spans="26:27" x14ac:dyDescent="0.2">
      <c r="Z7564" s="93"/>
      <c r="AA7564" s="93"/>
    </row>
    <row r="7565" spans="26:27" x14ac:dyDescent="0.2">
      <c r="Z7565" s="93"/>
      <c r="AA7565" s="93"/>
    </row>
    <row r="7566" spans="26:27" x14ac:dyDescent="0.2">
      <c r="Z7566" s="93"/>
      <c r="AA7566" s="93"/>
    </row>
    <row r="7567" spans="26:27" x14ac:dyDescent="0.2">
      <c r="Z7567" s="93"/>
      <c r="AA7567" s="93"/>
    </row>
    <row r="7568" spans="26:27" x14ac:dyDescent="0.2">
      <c r="Z7568" s="93"/>
      <c r="AA7568" s="93"/>
    </row>
    <row r="7569" spans="26:27" x14ac:dyDescent="0.2">
      <c r="Z7569" s="93"/>
      <c r="AA7569" s="93"/>
    </row>
    <row r="7570" spans="26:27" x14ac:dyDescent="0.2">
      <c r="Z7570" s="93"/>
      <c r="AA7570" s="93"/>
    </row>
    <row r="7571" spans="26:27" x14ac:dyDescent="0.2">
      <c r="Z7571" s="93"/>
      <c r="AA7571" s="93"/>
    </row>
    <row r="7572" spans="26:27" x14ac:dyDescent="0.2">
      <c r="Z7572" s="93"/>
      <c r="AA7572" s="93"/>
    </row>
    <row r="7573" spans="26:27" x14ac:dyDescent="0.2">
      <c r="Z7573" s="93"/>
      <c r="AA7573" s="93"/>
    </row>
    <row r="7574" spans="26:27" x14ac:dyDescent="0.2">
      <c r="Z7574" s="93"/>
      <c r="AA7574" s="93"/>
    </row>
    <row r="7575" spans="26:27" x14ac:dyDescent="0.2">
      <c r="Z7575" s="93"/>
      <c r="AA7575" s="93"/>
    </row>
    <row r="7576" spans="26:27" x14ac:dyDescent="0.2">
      <c r="Z7576" s="93"/>
      <c r="AA7576" s="93"/>
    </row>
    <row r="7577" spans="26:27" x14ac:dyDescent="0.2">
      <c r="Z7577" s="93"/>
      <c r="AA7577" s="93"/>
    </row>
    <row r="7578" spans="26:27" x14ac:dyDescent="0.2">
      <c r="Z7578" s="93"/>
      <c r="AA7578" s="93"/>
    </row>
    <row r="7579" spans="26:27" x14ac:dyDescent="0.2">
      <c r="Z7579" s="93"/>
      <c r="AA7579" s="93"/>
    </row>
    <row r="7580" spans="26:27" x14ac:dyDescent="0.2">
      <c r="Z7580" s="93"/>
      <c r="AA7580" s="93"/>
    </row>
    <row r="7581" spans="26:27" x14ac:dyDescent="0.2">
      <c r="Z7581" s="93"/>
      <c r="AA7581" s="93"/>
    </row>
    <row r="7582" spans="26:27" x14ac:dyDescent="0.2">
      <c r="Z7582" s="93"/>
      <c r="AA7582" s="93"/>
    </row>
    <row r="7583" spans="26:27" x14ac:dyDescent="0.2">
      <c r="Z7583" s="93"/>
      <c r="AA7583" s="93"/>
    </row>
    <row r="7584" spans="26:27" x14ac:dyDescent="0.2">
      <c r="Z7584" s="93"/>
      <c r="AA7584" s="93"/>
    </row>
    <row r="7585" spans="26:27" x14ac:dyDescent="0.2">
      <c r="Z7585" s="93"/>
      <c r="AA7585" s="93"/>
    </row>
    <row r="7586" spans="26:27" x14ac:dyDescent="0.2">
      <c r="Z7586" s="93"/>
      <c r="AA7586" s="93"/>
    </row>
    <row r="7587" spans="26:27" x14ac:dyDescent="0.2">
      <c r="Z7587" s="93"/>
      <c r="AA7587" s="93"/>
    </row>
    <row r="7588" spans="26:27" x14ac:dyDescent="0.2">
      <c r="Z7588" s="93"/>
      <c r="AA7588" s="93"/>
    </row>
    <row r="7589" spans="26:27" x14ac:dyDescent="0.2">
      <c r="Z7589" s="93"/>
      <c r="AA7589" s="93"/>
    </row>
    <row r="7590" spans="26:27" x14ac:dyDescent="0.2">
      <c r="Z7590" s="93"/>
      <c r="AA7590" s="93"/>
    </row>
    <row r="7591" spans="26:27" x14ac:dyDescent="0.2">
      <c r="Z7591" s="93"/>
      <c r="AA7591" s="93"/>
    </row>
    <row r="7592" spans="26:27" x14ac:dyDescent="0.2">
      <c r="Z7592" s="93"/>
      <c r="AA7592" s="93"/>
    </row>
    <row r="7593" spans="26:27" x14ac:dyDescent="0.2">
      <c r="Z7593" s="93"/>
      <c r="AA7593" s="93"/>
    </row>
    <row r="7594" spans="26:27" x14ac:dyDescent="0.2">
      <c r="Z7594" s="93"/>
      <c r="AA7594" s="93"/>
    </row>
    <row r="7595" spans="26:27" x14ac:dyDescent="0.2">
      <c r="Z7595" s="93"/>
      <c r="AA7595" s="93"/>
    </row>
    <row r="7596" spans="26:27" x14ac:dyDescent="0.2">
      <c r="Z7596" s="93"/>
      <c r="AA7596" s="93"/>
    </row>
    <row r="7597" spans="26:27" x14ac:dyDescent="0.2">
      <c r="Z7597" s="93"/>
      <c r="AA7597" s="93"/>
    </row>
    <row r="7598" spans="26:27" x14ac:dyDescent="0.2">
      <c r="Z7598" s="93"/>
      <c r="AA7598" s="93"/>
    </row>
    <row r="7599" spans="26:27" x14ac:dyDescent="0.2">
      <c r="Z7599" s="93"/>
      <c r="AA7599" s="93"/>
    </row>
    <row r="7600" spans="26:27" x14ac:dyDescent="0.2">
      <c r="Z7600" s="93"/>
      <c r="AA7600" s="93"/>
    </row>
    <row r="7601" spans="26:27" x14ac:dyDescent="0.2">
      <c r="Z7601" s="93"/>
      <c r="AA7601" s="93"/>
    </row>
    <row r="7602" spans="26:27" x14ac:dyDescent="0.2">
      <c r="Z7602" s="93"/>
      <c r="AA7602" s="93"/>
    </row>
    <row r="7603" spans="26:27" x14ac:dyDescent="0.2">
      <c r="Z7603" s="93"/>
      <c r="AA7603" s="93"/>
    </row>
    <row r="7604" spans="26:27" x14ac:dyDescent="0.2">
      <c r="Z7604" s="93"/>
      <c r="AA7604" s="93"/>
    </row>
    <row r="7605" spans="26:27" x14ac:dyDescent="0.2">
      <c r="Z7605" s="93"/>
      <c r="AA7605" s="93"/>
    </row>
    <row r="7606" spans="26:27" x14ac:dyDescent="0.2">
      <c r="Z7606" s="93"/>
      <c r="AA7606" s="93"/>
    </row>
    <row r="7607" spans="26:27" x14ac:dyDescent="0.2">
      <c r="Z7607" s="93"/>
      <c r="AA7607" s="93"/>
    </row>
    <row r="7608" spans="26:27" x14ac:dyDescent="0.2">
      <c r="Z7608" s="93"/>
      <c r="AA7608" s="93"/>
    </row>
    <row r="7609" spans="26:27" x14ac:dyDescent="0.2">
      <c r="Z7609" s="93"/>
      <c r="AA7609" s="93"/>
    </row>
    <row r="7610" spans="26:27" x14ac:dyDescent="0.2">
      <c r="Z7610" s="93"/>
      <c r="AA7610" s="93"/>
    </row>
    <row r="7611" spans="26:27" x14ac:dyDescent="0.2">
      <c r="Z7611" s="93"/>
      <c r="AA7611" s="93"/>
    </row>
    <row r="7612" spans="26:27" x14ac:dyDescent="0.2">
      <c r="Z7612" s="93"/>
      <c r="AA7612" s="93"/>
    </row>
    <row r="7613" spans="26:27" x14ac:dyDescent="0.2">
      <c r="Z7613" s="93"/>
      <c r="AA7613" s="93"/>
    </row>
    <row r="7614" spans="26:27" x14ac:dyDescent="0.2">
      <c r="Z7614" s="93"/>
      <c r="AA7614" s="93"/>
    </row>
    <row r="7615" spans="26:27" x14ac:dyDescent="0.2">
      <c r="Z7615" s="93"/>
      <c r="AA7615" s="93"/>
    </row>
    <row r="7616" spans="26:27" x14ac:dyDescent="0.2">
      <c r="Z7616" s="93"/>
      <c r="AA7616" s="93"/>
    </row>
    <row r="7617" spans="26:27" x14ac:dyDescent="0.2">
      <c r="Z7617" s="93"/>
      <c r="AA7617" s="93"/>
    </row>
    <row r="7618" spans="26:27" x14ac:dyDescent="0.2">
      <c r="Z7618" s="93"/>
      <c r="AA7618" s="93"/>
    </row>
    <row r="7619" spans="26:27" x14ac:dyDescent="0.2">
      <c r="Z7619" s="93"/>
      <c r="AA7619" s="93"/>
    </row>
    <row r="7620" spans="26:27" x14ac:dyDescent="0.2">
      <c r="Z7620" s="93"/>
      <c r="AA7620" s="93"/>
    </row>
    <row r="7621" spans="26:27" x14ac:dyDescent="0.2">
      <c r="Z7621" s="93"/>
      <c r="AA7621" s="93"/>
    </row>
    <row r="7622" spans="26:27" x14ac:dyDescent="0.2">
      <c r="Z7622" s="93"/>
      <c r="AA7622" s="93"/>
    </row>
    <row r="7623" spans="26:27" x14ac:dyDescent="0.2">
      <c r="Z7623" s="93"/>
      <c r="AA7623" s="93"/>
    </row>
    <row r="7624" spans="26:27" x14ac:dyDescent="0.2">
      <c r="Z7624" s="93"/>
      <c r="AA7624" s="93"/>
    </row>
    <row r="7625" spans="26:27" x14ac:dyDescent="0.2">
      <c r="Z7625" s="93"/>
      <c r="AA7625" s="93"/>
    </row>
    <row r="7626" spans="26:27" x14ac:dyDescent="0.2">
      <c r="Z7626" s="93"/>
      <c r="AA7626" s="93"/>
    </row>
    <row r="7627" spans="26:27" x14ac:dyDescent="0.2">
      <c r="Z7627" s="93"/>
      <c r="AA7627" s="93"/>
    </row>
    <row r="7628" spans="26:27" x14ac:dyDescent="0.2">
      <c r="Z7628" s="93"/>
      <c r="AA7628" s="93"/>
    </row>
    <row r="7629" spans="26:27" x14ac:dyDescent="0.2">
      <c r="Z7629" s="93"/>
      <c r="AA7629" s="93"/>
    </row>
    <row r="7630" spans="26:27" x14ac:dyDescent="0.2">
      <c r="Z7630" s="93"/>
      <c r="AA7630" s="93"/>
    </row>
    <row r="7631" spans="26:27" x14ac:dyDescent="0.2">
      <c r="Z7631" s="93"/>
      <c r="AA7631" s="93"/>
    </row>
    <row r="7632" spans="26:27" x14ac:dyDescent="0.2">
      <c r="Z7632" s="93"/>
      <c r="AA7632" s="93"/>
    </row>
    <row r="7633" spans="26:27" x14ac:dyDescent="0.2">
      <c r="Z7633" s="93"/>
      <c r="AA7633" s="93"/>
    </row>
    <row r="7634" spans="26:27" x14ac:dyDescent="0.2">
      <c r="Z7634" s="93"/>
      <c r="AA7634" s="93"/>
    </row>
    <row r="7635" spans="26:27" x14ac:dyDescent="0.2">
      <c r="Z7635" s="93"/>
      <c r="AA7635" s="93"/>
    </row>
    <row r="7636" spans="26:27" x14ac:dyDescent="0.2">
      <c r="Z7636" s="93"/>
      <c r="AA7636" s="93"/>
    </row>
    <row r="7637" spans="26:27" x14ac:dyDescent="0.2">
      <c r="Z7637" s="93"/>
      <c r="AA7637" s="93"/>
    </row>
    <row r="7638" spans="26:27" x14ac:dyDescent="0.2">
      <c r="Z7638" s="93"/>
      <c r="AA7638" s="93"/>
    </row>
    <row r="7639" spans="26:27" x14ac:dyDescent="0.2">
      <c r="Z7639" s="93"/>
      <c r="AA7639" s="93"/>
    </row>
    <row r="7640" spans="26:27" x14ac:dyDescent="0.2">
      <c r="Z7640" s="93"/>
      <c r="AA7640" s="93"/>
    </row>
    <row r="7641" spans="26:27" x14ac:dyDescent="0.2">
      <c r="Z7641" s="93"/>
      <c r="AA7641" s="93"/>
    </row>
    <row r="7642" spans="26:27" x14ac:dyDescent="0.2">
      <c r="Z7642" s="93"/>
      <c r="AA7642" s="93"/>
    </row>
    <row r="7643" spans="26:27" x14ac:dyDescent="0.2">
      <c r="Z7643" s="93"/>
      <c r="AA7643" s="93"/>
    </row>
    <row r="7644" spans="26:27" x14ac:dyDescent="0.2">
      <c r="Z7644" s="93"/>
      <c r="AA7644" s="93"/>
    </row>
    <row r="7645" spans="26:27" x14ac:dyDescent="0.2">
      <c r="Z7645" s="93"/>
      <c r="AA7645" s="93"/>
    </row>
    <row r="7646" spans="26:27" x14ac:dyDescent="0.2">
      <c r="Z7646" s="93"/>
      <c r="AA7646" s="93"/>
    </row>
    <row r="7647" spans="26:27" x14ac:dyDescent="0.2">
      <c r="Z7647" s="93"/>
      <c r="AA7647" s="93"/>
    </row>
    <row r="7648" spans="26:27" x14ac:dyDescent="0.2">
      <c r="Z7648" s="93"/>
      <c r="AA7648" s="93"/>
    </row>
    <row r="7649" spans="26:27" x14ac:dyDescent="0.2">
      <c r="Z7649" s="93"/>
      <c r="AA7649" s="93"/>
    </row>
    <row r="7650" spans="26:27" x14ac:dyDescent="0.2">
      <c r="Z7650" s="93"/>
      <c r="AA7650" s="93"/>
    </row>
    <row r="7651" spans="26:27" x14ac:dyDescent="0.2">
      <c r="Z7651" s="93"/>
      <c r="AA7651" s="93"/>
    </row>
    <row r="7652" spans="26:27" x14ac:dyDescent="0.2">
      <c r="Z7652" s="93"/>
      <c r="AA7652" s="93"/>
    </row>
    <row r="7653" spans="26:27" x14ac:dyDescent="0.2">
      <c r="Z7653" s="93"/>
      <c r="AA7653" s="93"/>
    </row>
    <row r="7654" spans="26:27" x14ac:dyDescent="0.2">
      <c r="Z7654" s="93"/>
      <c r="AA7654" s="93"/>
    </row>
    <row r="7655" spans="26:27" x14ac:dyDescent="0.2">
      <c r="Z7655" s="93"/>
      <c r="AA7655" s="93"/>
    </row>
    <row r="7656" spans="26:27" x14ac:dyDescent="0.2">
      <c r="Z7656" s="93"/>
      <c r="AA7656" s="93"/>
    </row>
    <row r="7657" spans="26:27" x14ac:dyDescent="0.2">
      <c r="Z7657" s="93"/>
      <c r="AA7657" s="93"/>
    </row>
    <row r="7658" spans="26:27" x14ac:dyDescent="0.2">
      <c r="Z7658" s="93"/>
      <c r="AA7658" s="93"/>
    </row>
    <row r="7659" spans="26:27" x14ac:dyDescent="0.2">
      <c r="Z7659" s="93"/>
      <c r="AA7659" s="93"/>
    </row>
    <row r="7660" spans="26:27" x14ac:dyDescent="0.2">
      <c r="Z7660" s="93"/>
      <c r="AA7660" s="93"/>
    </row>
    <row r="7661" spans="26:27" x14ac:dyDescent="0.2">
      <c r="Z7661" s="93"/>
      <c r="AA7661" s="93"/>
    </row>
    <row r="7662" spans="26:27" x14ac:dyDescent="0.2">
      <c r="Z7662" s="93"/>
      <c r="AA7662" s="93"/>
    </row>
    <row r="7663" spans="26:27" x14ac:dyDescent="0.2">
      <c r="Z7663" s="93"/>
      <c r="AA7663" s="93"/>
    </row>
    <row r="7664" spans="26:27" x14ac:dyDescent="0.2">
      <c r="Z7664" s="93"/>
      <c r="AA7664" s="93"/>
    </row>
    <row r="7665" spans="26:27" x14ac:dyDescent="0.2">
      <c r="Z7665" s="93"/>
      <c r="AA7665" s="93"/>
    </row>
    <row r="7666" spans="26:27" x14ac:dyDescent="0.2">
      <c r="Z7666" s="93"/>
      <c r="AA7666" s="93"/>
    </row>
    <row r="7667" spans="26:27" x14ac:dyDescent="0.2">
      <c r="Z7667" s="93"/>
      <c r="AA7667" s="93"/>
    </row>
    <row r="7668" spans="26:27" x14ac:dyDescent="0.2">
      <c r="Z7668" s="93"/>
      <c r="AA7668" s="93"/>
    </row>
    <row r="7669" spans="26:27" x14ac:dyDescent="0.2">
      <c r="Z7669" s="93"/>
      <c r="AA7669" s="93"/>
    </row>
    <row r="7670" spans="26:27" x14ac:dyDescent="0.2">
      <c r="Z7670" s="93"/>
      <c r="AA7670" s="93"/>
    </row>
    <row r="7671" spans="26:27" x14ac:dyDescent="0.2">
      <c r="Z7671" s="93"/>
      <c r="AA7671" s="93"/>
    </row>
    <row r="7672" spans="26:27" x14ac:dyDescent="0.2">
      <c r="Z7672" s="93"/>
      <c r="AA7672" s="93"/>
    </row>
    <row r="7673" spans="26:27" x14ac:dyDescent="0.2">
      <c r="Z7673" s="93"/>
      <c r="AA7673" s="93"/>
    </row>
    <row r="7674" spans="26:27" x14ac:dyDescent="0.2">
      <c r="Z7674" s="93"/>
      <c r="AA7674" s="93"/>
    </row>
    <row r="7675" spans="26:27" x14ac:dyDescent="0.2">
      <c r="Z7675" s="93"/>
      <c r="AA7675" s="93"/>
    </row>
    <row r="7676" spans="26:27" x14ac:dyDescent="0.2">
      <c r="Z7676" s="93"/>
      <c r="AA7676" s="93"/>
    </row>
    <row r="7677" spans="26:27" x14ac:dyDescent="0.2">
      <c r="Z7677" s="93"/>
      <c r="AA7677" s="93"/>
    </row>
    <row r="7678" spans="26:27" x14ac:dyDescent="0.2">
      <c r="Z7678" s="93"/>
      <c r="AA7678" s="93"/>
    </row>
    <row r="7679" spans="26:27" x14ac:dyDescent="0.2">
      <c r="Z7679" s="93"/>
      <c r="AA7679" s="93"/>
    </row>
    <row r="7680" spans="26:27" x14ac:dyDescent="0.2">
      <c r="Z7680" s="93"/>
      <c r="AA7680" s="93"/>
    </row>
    <row r="7681" spans="26:27" x14ac:dyDescent="0.2">
      <c r="Z7681" s="93"/>
      <c r="AA7681" s="93"/>
    </row>
    <row r="7682" spans="26:27" x14ac:dyDescent="0.2">
      <c r="Z7682" s="93"/>
      <c r="AA7682" s="93"/>
    </row>
    <row r="7683" spans="26:27" x14ac:dyDescent="0.2">
      <c r="Z7683" s="93"/>
      <c r="AA7683" s="93"/>
    </row>
    <row r="7684" spans="26:27" x14ac:dyDescent="0.2">
      <c r="Z7684" s="93"/>
      <c r="AA7684" s="93"/>
    </row>
    <row r="7685" spans="26:27" x14ac:dyDescent="0.2">
      <c r="Z7685" s="93"/>
      <c r="AA7685" s="93"/>
    </row>
    <row r="7686" spans="26:27" x14ac:dyDescent="0.2">
      <c r="Z7686" s="93"/>
      <c r="AA7686" s="93"/>
    </row>
    <row r="7687" spans="26:27" x14ac:dyDescent="0.2">
      <c r="Z7687" s="93"/>
      <c r="AA7687" s="93"/>
    </row>
    <row r="7688" spans="26:27" x14ac:dyDescent="0.2">
      <c r="Z7688" s="93"/>
      <c r="AA7688" s="93"/>
    </row>
    <row r="7689" spans="26:27" x14ac:dyDescent="0.2">
      <c r="Z7689" s="93"/>
      <c r="AA7689" s="93"/>
    </row>
    <row r="7690" spans="26:27" x14ac:dyDescent="0.2">
      <c r="Z7690" s="93"/>
      <c r="AA7690" s="93"/>
    </row>
    <row r="7691" spans="26:27" x14ac:dyDescent="0.2">
      <c r="Z7691" s="93"/>
      <c r="AA7691" s="93"/>
    </row>
    <row r="7692" spans="26:27" x14ac:dyDescent="0.2">
      <c r="Z7692" s="93"/>
      <c r="AA7692" s="93"/>
    </row>
    <row r="7693" spans="26:27" x14ac:dyDescent="0.2">
      <c r="Z7693" s="93"/>
      <c r="AA7693" s="93"/>
    </row>
    <row r="7694" spans="26:27" x14ac:dyDescent="0.2">
      <c r="Z7694" s="93"/>
      <c r="AA7694" s="93"/>
    </row>
    <row r="7695" spans="26:27" x14ac:dyDescent="0.2">
      <c r="Z7695" s="93"/>
      <c r="AA7695" s="93"/>
    </row>
    <row r="7696" spans="26:27" x14ac:dyDescent="0.2">
      <c r="Z7696" s="93"/>
      <c r="AA7696" s="93"/>
    </row>
    <row r="7697" spans="26:27" x14ac:dyDescent="0.2">
      <c r="Z7697" s="93"/>
      <c r="AA7697" s="93"/>
    </row>
    <row r="7698" spans="26:27" x14ac:dyDescent="0.2">
      <c r="Z7698" s="93"/>
      <c r="AA7698" s="93"/>
    </row>
    <row r="7699" spans="26:27" x14ac:dyDescent="0.2">
      <c r="Z7699" s="93"/>
      <c r="AA7699" s="93"/>
    </row>
    <row r="7700" spans="26:27" x14ac:dyDescent="0.2">
      <c r="Z7700" s="93"/>
      <c r="AA7700" s="93"/>
    </row>
    <row r="7701" spans="26:27" x14ac:dyDescent="0.2">
      <c r="Z7701" s="93"/>
      <c r="AA7701" s="93"/>
    </row>
    <row r="7702" spans="26:27" x14ac:dyDescent="0.2">
      <c r="Z7702" s="93"/>
      <c r="AA7702" s="93"/>
    </row>
    <row r="7703" spans="26:27" x14ac:dyDescent="0.2">
      <c r="Z7703" s="93"/>
      <c r="AA7703" s="93"/>
    </row>
    <row r="7704" spans="26:27" x14ac:dyDescent="0.2">
      <c r="Z7704" s="93"/>
      <c r="AA7704" s="93"/>
    </row>
    <row r="7705" spans="26:27" x14ac:dyDescent="0.2">
      <c r="Z7705" s="93"/>
      <c r="AA7705" s="93"/>
    </row>
    <row r="7706" spans="26:27" x14ac:dyDescent="0.2">
      <c r="Z7706" s="93"/>
      <c r="AA7706" s="93"/>
    </row>
    <row r="7707" spans="26:27" x14ac:dyDescent="0.2">
      <c r="Z7707" s="93"/>
      <c r="AA7707" s="93"/>
    </row>
    <row r="7708" spans="26:27" x14ac:dyDescent="0.2">
      <c r="Z7708" s="93"/>
      <c r="AA7708" s="93"/>
    </row>
    <row r="7709" spans="26:27" x14ac:dyDescent="0.2">
      <c r="Z7709" s="93"/>
      <c r="AA7709" s="93"/>
    </row>
    <row r="7710" spans="26:27" x14ac:dyDescent="0.2">
      <c r="Z7710" s="93"/>
      <c r="AA7710" s="93"/>
    </row>
    <row r="7711" spans="26:27" x14ac:dyDescent="0.2">
      <c r="Z7711" s="93"/>
      <c r="AA7711" s="93"/>
    </row>
    <row r="7712" spans="26:27" x14ac:dyDescent="0.2">
      <c r="Z7712" s="93"/>
      <c r="AA7712" s="93"/>
    </row>
    <row r="7713" spans="26:27" x14ac:dyDescent="0.2">
      <c r="Z7713" s="93"/>
      <c r="AA7713" s="93"/>
    </row>
    <row r="7714" spans="26:27" x14ac:dyDescent="0.2">
      <c r="Z7714" s="93"/>
      <c r="AA7714" s="93"/>
    </row>
    <row r="7715" spans="26:27" x14ac:dyDescent="0.2">
      <c r="Z7715" s="93"/>
      <c r="AA7715" s="93"/>
    </row>
    <row r="7716" spans="26:27" x14ac:dyDescent="0.2">
      <c r="Z7716" s="93"/>
      <c r="AA7716" s="93"/>
    </row>
    <row r="7717" spans="26:27" x14ac:dyDescent="0.2">
      <c r="Z7717" s="93"/>
      <c r="AA7717" s="93"/>
    </row>
    <row r="7718" spans="26:27" x14ac:dyDescent="0.2">
      <c r="Z7718" s="93"/>
      <c r="AA7718" s="93"/>
    </row>
    <row r="7719" spans="26:27" x14ac:dyDescent="0.2">
      <c r="Z7719" s="93"/>
      <c r="AA7719" s="93"/>
    </row>
    <row r="7720" spans="26:27" x14ac:dyDescent="0.2">
      <c r="Z7720" s="93"/>
      <c r="AA7720" s="93"/>
    </row>
    <row r="7721" spans="26:27" x14ac:dyDescent="0.2">
      <c r="Z7721" s="93"/>
      <c r="AA7721" s="93"/>
    </row>
    <row r="7722" spans="26:27" x14ac:dyDescent="0.2">
      <c r="Z7722" s="93"/>
      <c r="AA7722" s="93"/>
    </row>
    <row r="7723" spans="26:27" x14ac:dyDescent="0.2">
      <c r="Z7723" s="93"/>
      <c r="AA7723" s="93"/>
    </row>
    <row r="7724" spans="26:27" x14ac:dyDescent="0.2">
      <c r="Z7724" s="93"/>
      <c r="AA7724" s="93"/>
    </row>
    <row r="7725" spans="26:27" x14ac:dyDescent="0.2">
      <c r="Z7725" s="93"/>
      <c r="AA7725" s="93"/>
    </row>
    <row r="7726" spans="26:27" x14ac:dyDescent="0.2">
      <c r="Z7726" s="93"/>
      <c r="AA7726" s="93"/>
    </row>
    <row r="7727" spans="26:27" x14ac:dyDescent="0.2">
      <c r="Z7727" s="93"/>
      <c r="AA7727" s="93"/>
    </row>
    <row r="7728" spans="26:27" x14ac:dyDescent="0.2">
      <c r="Z7728" s="93"/>
      <c r="AA7728" s="93"/>
    </row>
    <row r="7729" spans="26:27" x14ac:dyDescent="0.2">
      <c r="Z7729" s="93"/>
      <c r="AA7729" s="93"/>
    </row>
    <row r="7730" spans="26:27" x14ac:dyDescent="0.2">
      <c r="Z7730" s="93"/>
      <c r="AA7730" s="93"/>
    </row>
    <row r="7731" spans="26:27" x14ac:dyDescent="0.2">
      <c r="Z7731" s="93"/>
      <c r="AA7731" s="93"/>
    </row>
    <row r="7732" spans="26:27" x14ac:dyDescent="0.2">
      <c r="Z7732" s="93"/>
      <c r="AA7732" s="93"/>
    </row>
    <row r="7733" spans="26:27" x14ac:dyDescent="0.2">
      <c r="Z7733" s="93"/>
      <c r="AA7733" s="93"/>
    </row>
    <row r="7734" spans="26:27" x14ac:dyDescent="0.2">
      <c r="Z7734" s="93"/>
      <c r="AA7734" s="93"/>
    </row>
    <row r="7735" spans="26:27" x14ac:dyDescent="0.2">
      <c r="Z7735" s="93"/>
      <c r="AA7735" s="93"/>
    </row>
    <row r="7736" spans="26:27" x14ac:dyDescent="0.2">
      <c r="Z7736" s="93"/>
      <c r="AA7736" s="93"/>
    </row>
    <row r="7737" spans="26:27" x14ac:dyDescent="0.2">
      <c r="Z7737" s="93"/>
      <c r="AA7737" s="93"/>
    </row>
    <row r="7738" spans="26:27" x14ac:dyDescent="0.2">
      <c r="Z7738" s="93"/>
      <c r="AA7738" s="93"/>
    </row>
    <row r="7739" spans="26:27" x14ac:dyDescent="0.2">
      <c r="Z7739" s="93"/>
      <c r="AA7739" s="93"/>
    </row>
    <row r="7740" spans="26:27" x14ac:dyDescent="0.2">
      <c r="Z7740" s="93"/>
      <c r="AA7740" s="93"/>
    </row>
    <row r="7741" spans="26:27" x14ac:dyDescent="0.2">
      <c r="Z7741" s="93"/>
      <c r="AA7741" s="93"/>
    </row>
    <row r="7742" spans="26:27" x14ac:dyDescent="0.2">
      <c r="Z7742" s="93"/>
      <c r="AA7742" s="93"/>
    </row>
    <row r="7743" spans="26:27" x14ac:dyDescent="0.2">
      <c r="Z7743" s="93"/>
      <c r="AA7743" s="93"/>
    </row>
    <row r="7744" spans="26:27" x14ac:dyDescent="0.2">
      <c r="Z7744" s="93"/>
      <c r="AA7744" s="93"/>
    </row>
    <row r="7745" spans="26:27" x14ac:dyDescent="0.2">
      <c r="Z7745" s="93"/>
      <c r="AA7745" s="93"/>
    </row>
    <row r="7746" spans="26:27" x14ac:dyDescent="0.2">
      <c r="Z7746" s="93"/>
      <c r="AA7746" s="93"/>
    </row>
    <row r="7747" spans="26:27" x14ac:dyDescent="0.2">
      <c r="Z7747" s="93"/>
      <c r="AA7747" s="93"/>
    </row>
    <row r="7748" spans="26:27" x14ac:dyDescent="0.2">
      <c r="Z7748" s="93"/>
      <c r="AA7748" s="93"/>
    </row>
    <row r="7749" spans="26:27" x14ac:dyDescent="0.2">
      <c r="Z7749" s="93"/>
      <c r="AA7749" s="93"/>
    </row>
    <row r="7750" spans="26:27" x14ac:dyDescent="0.2">
      <c r="Z7750" s="93"/>
      <c r="AA7750" s="93"/>
    </row>
    <row r="7751" spans="26:27" x14ac:dyDescent="0.2">
      <c r="Z7751" s="93"/>
      <c r="AA7751" s="93"/>
    </row>
    <row r="7752" spans="26:27" x14ac:dyDescent="0.2">
      <c r="Z7752" s="93"/>
      <c r="AA7752" s="93"/>
    </row>
    <row r="7753" spans="26:27" x14ac:dyDescent="0.2">
      <c r="Z7753" s="93"/>
      <c r="AA7753" s="93"/>
    </row>
    <row r="7754" spans="26:27" x14ac:dyDescent="0.2">
      <c r="Z7754" s="93"/>
      <c r="AA7754" s="93"/>
    </row>
    <row r="7755" spans="26:27" x14ac:dyDescent="0.2">
      <c r="Z7755" s="93"/>
      <c r="AA7755" s="93"/>
    </row>
    <row r="7756" spans="26:27" x14ac:dyDescent="0.2">
      <c r="Z7756" s="93"/>
      <c r="AA7756" s="93"/>
    </row>
    <row r="7757" spans="26:27" x14ac:dyDescent="0.2">
      <c r="Z7757" s="93"/>
      <c r="AA7757" s="93"/>
    </row>
    <row r="7758" spans="26:27" x14ac:dyDescent="0.2">
      <c r="Z7758" s="93"/>
      <c r="AA7758" s="93"/>
    </row>
    <row r="7759" spans="26:27" x14ac:dyDescent="0.2">
      <c r="Z7759" s="93"/>
      <c r="AA7759" s="93"/>
    </row>
    <row r="7760" spans="26:27" x14ac:dyDescent="0.2">
      <c r="Z7760" s="93"/>
      <c r="AA7760" s="93"/>
    </row>
    <row r="7761" spans="26:27" x14ac:dyDescent="0.2">
      <c r="Z7761" s="93"/>
      <c r="AA7761" s="93"/>
    </row>
    <row r="7762" spans="26:27" x14ac:dyDescent="0.2">
      <c r="Z7762" s="93"/>
      <c r="AA7762" s="93"/>
    </row>
    <row r="7763" spans="26:27" x14ac:dyDescent="0.2">
      <c r="Z7763" s="93"/>
      <c r="AA7763" s="93"/>
    </row>
    <row r="7764" spans="26:27" x14ac:dyDescent="0.2">
      <c r="Z7764" s="93"/>
      <c r="AA7764" s="93"/>
    </row>
    <row r="7765" spans="26:27" x14ac:dyDescent="0.2">
      <c r="Z7765" s="93"/>
      <c r="AA7765" s="93"/>
    </row>
    <row r="7766" spans="26:27" x14ac:dyDescent="0.2">
      <c r="Z7766" s="93"/>
      <c r="AA7766" s="93"/>
    </row>
    <row r="7767" spans="26:27" x14ac:dyDescent="0.2">
      <c r="Z7767" s="93"/>
      <c r="AA7767" s="93"/>
    </row>
    <row r="7768" spans="26:27" x14ac:dyDescent="0.2">
      <c r="Z7768" s="93"/>
      <c r="AA7768" s="93"/>
    </row>
    <row r="7769" spans="26:27" x14ac:dyDescent="0.2">
      <c r="Z7769" s="93"/>
      <c r="AA7769" s="93"/>
    </row>
    <row r="7770" spans="26:27" x14ac:dyDescent="0.2">
      <c r="Z7770" s="93"/>
      <c r="AA7770" s="93"/>
    </row>
    <row r="7771" spans="26:27" x14ac:dyDescent="0.2">
      <c r="Z7771" s="93"/>
      <c r="AA7771" s="93"/>
    </row>
    <row r="7772" spans="26:27" x14ac:dyDescent="0.2">
      <c r="Z7772" s="93"/>
      <c r="AA7772" s="93"/>
    </row>
    <row r="7773" spans="26:27" x14ac:dyDescent="0.2">
      <c r="Z7773" s="93"/>
      <c r="AA7773" s="93"/>
    </row>
    <row r="7774" spans="26:27" x14ac:dyDescent="0.2">
      <c r="Z7774" s="93"/>
      <c r="AA7774" s="93"/>
    </row>
    <row r="7775" spans="26:27" x14ac:dyDescent="0.2">
      <c r="Z7775" s="93"/>
      <c r="AA7775" s="93"/>
    </row>
    <row r="7776" spans="26:27" x14ac:dyDescent="0.2">
      <c r="Z7776" s="93"/>
      <c r="AA7776" s="93"/>
    </row>
    <row r="7777" spans="26:27" x14ac:dyDescent="0.2">
      <c r="Z7777" s="93"/>
      <c r="AA7777" s="93"/>
    </row>
    <row r="7778" spans="26:27" x14ac:dyDescent="0.2">
      <c r="Z7778" s="93"/>
      <c r="AA7778" s="93"/>
    </row>
    <row r="7779" spans="26:27" x14ac:dyDescent="0.2">
      <c r="Z7779" s="93"/>
      <c r="AA7779" s="93"/>
    </row>
    <row r="7780" spans="26:27" x14ac:dyDescent="0.2">
      <c r="Z7780" s="93"/>
      <c r="AA7780" s="93"/>
    </row>
    <row r="7781" spans="26:27" x14ac:dyDescent="0.2">
      <c r="Z7781" s="93"/>
      <c r="AA7781" s="93"/>
    </row>
    <row r="7782" spans="26:27" x14ac:dyDescent="0.2">
      <c r="Z7782" s="93"/>
      <c r="AA7782" s="93"/>
    </row>
    <row r="7783" spans="26:27" x14ac:dyDescent="0.2">
      <c r="Z7783" s="93"/>
      <c r="AA7783" s="93"/>
    </row>
    <row r="7784" spans="26:27" x14ac:dyDescent="0.2">
      <c r="Z7784" s="93"/>
      <c r="AA7784" s="93"/>
    </row>
    <row r="7785" spans="26:27" x14ac:dyDescent="0.2">
      <c r="Z7785" s="93"/>
      <c r="AA7785" s="93"/>
    </row>
    <row r="7786" spans="26:27" x14ac:dyDescent="0.2">
      <c r="Z7786" s="93"/>
      <c r="AA7786" s="93"/>
    </row>
    <row r="7787" spans="26:27" x14ac:dyDescent="0.2">
      <c r="Z7787" s="93"/>
      <c r="AA7787" s="93"/>
    </row>
    <row r="7788" spans="26:27" x14ac:dyDescent="0.2">
      <c r="Z7788" s="93"/>
      <c r="AA7788" s="93"/>
    </row>
    <row r="7789" spans="26:27" x14ac:dyDescent="0.2">
      <c r="Z7789" s="93"/>
      <c r="AA7789" s="93"/>
    </row>
    <row r="7790" spans="26:27" x14ac:dyDescent="0.2">
      <c r="Z7790" s="93"/>
      <c r="AA7790" s="93"/>
    </row>
    <row r="7791" spans="26:27" x14ac:dyDescent="0.2">
      <c r="Z7791" s="93"/>
      <c r="AA7791" s="93"/>
    </row>
    <row r="7792" spans="26:27" x14ac:dyDescent="0.2">
      <c r="Z7792" s="93"/>
      <c r="AA7792" s="93"/>
    </row>
    <row r="7793" spans="26:27" x14ac:dyDescent="0.2">
      <c r="Z7793" s="93"/>
      <c r="AA7793" s="93"/>
    </row>
    <row r="7794" spans="26:27" x14ac:dyDescent="0.2">
      <c r="Z7794" s="93"/>
      <c r="AA7794" s="93"/>
    </row>
    <row r="7795" spans="26:27" x14ac:dyDescent="0.2">
      <c r="Z7795" s="93"/>
      <c r="AA7795" s="93"/>
    </row>
    <row r="7796" spans="26:27" x14ac:dyDescent="0.2">
      <c r="Z7796" s="93"/>
      <c r="AA7796" s="93"/>
    </row>
    <row r="7797" spans="26:27" x14ac:dyDescent="0.2">
      <c r="Z7797" s="93"/>
      <c r="AA7797" s="93"/>
    </row>
    <row r="7798" spans="26:27" x14ac:dyDescent="0.2">
      <c r="Z7798" s="93"/>
      <c r="AA7798" s="93"/>
    </row>
    <row r="7799" spans="26:27" x14ac:dyDescent="0.2">
      <c r="Z7799" s="93"/>
      <c r="AA7799" s="93"/>
    </row>
    <row r="7800" spans="26:27" x14ac:dyDescent="0.2">
      <c r="Z7800" s="93"/>
      <c r="AA7800" s="93"/>
    </row>
    <row r="7801" spans="26:27" x14ac:dyDescent="0.2">
      <c r="Z7801" s="93"/>
      <c r="AA7801" s="93"/>
    </row>
    <row r="7802" spans="26:27" x14ac:dyDescent="0.2">
      <c r="Z7802" s="93"/>
      <c r="AA7802" s="93"/>
    </row>
    <row r="7803" spans="26:27" x14ac:dyDescent="0.2">
      <c r="Z7803" s="93"/>
      <c r="AA7803" s="93"/>
    </row>
    <row r="7804" spans="26:27" x14ac:dyDescent="0.2">
      <c r="Z7804" s="93"/>
      <c r="AA7804" s="93"/>
    </row>
    <row r="7805" spans="26:27" x14ac:dyDescent="0.2">
      <c r="Z7805" s="93"/>
      <c r="AA7805" s="93"/>
    </row>
    <row r="7806" spans="26:27" x14ac:dyDescent="0.2">
      <c r="Z7806" s="93"/>
      <c r="AA7806" s="93"/>
    </row>
    <row r="7807" spans="26:27" x14ac:dyDescent="0.2">
      <c r="Z7807" s="93"/>
      <c r="AA7807" s="93"/>
    </row>
    <row r="7808" spans="26:27" x14ac:dyDescent="0.2">
      <c r="Z7808" s="93"/>
      <c r="AA7808" s="93"/>
    </row>
    <row r="7809" spans="26:27" x14ac:dyDescent="0.2">
      <c r="Z7809" s="93"/>
      <c r="AA7809" s="93"/>
    </row>
    <row r="7810" spans="26:27" x14ac:dyDescent="0.2">
      <c r="Z7810" s="93"/>
      <c r="AA7810" s="93"/>
    </row>
    <row r="7811" spans="26:27" x14ac:dyDescent="0.2">
      <c r="Z7811" s="93"/>
      <c r="AA7811" s="93"/>
    </row>
    <row r="7812" spans="26:27" x14ac:dyDescent="0.2">
      <c r="Z7812" s="93"/>
      <c r="AA7812" s="93"/>
    </row>
    <row r="7813" spans="26:27" x14ac:dyDescent="0.2">
      <c r="Z7813" s="93"/>
      <c r="AA7813" s="93"/>
    </row>
    <row r="7814" spans="26:27" x14ac:dyDescent="0.2">
      <c r="Z7814" s="93"/>
      <c r="AA7814" s="93"/>
    </row>
    <row r="7815" spans="26:27" x14ac:dyDescent="0.2">
      <c r="Z7815" s="93"/>
      <c r="AA7815" s="93"/>
    </row>
    <row r="7816" spans="26:27" x14ac:dyDescent="0.2">
      <c r="Z7816" s="93"/>
      <c r="AA7816" s="93"/>
    </row>
    <row r="7817" spans="26:27" x14ac:dyDescent="0.2">
      <c r="Z7817" s="93"/>
      <c r="AA7817" s="93"/>
    </row>
    <row r="7818" spans="26:27" x14ac:dyDescent="0.2">
      <c r="Z7818" s="93"/>
      <c r="AA7818" s="93"/>
    </row>
    <row r="7819" spans="26:27" x14ac:dyDescent="0.2">
      <c r="Z7819" s="93"/>
      <c r="AA7819" s="93"/>
    </row>
    <row r="7820" spans="26:27" x14ac:dyDescent="0.2">
      <c r="Z7820" s="93"/>
      <c r="AA7820" s="93"/>
    </row>
    <row r="7821" spans="26:27" x14ac:dyDescent="0.2">
      <c r="Z7821" s="93"/>
      <c r="AA7821" s="93"/>
    </row>
    <row r="7822" spans="26:27" x14ac:dyDescent="0.2">
      <c r="Z7822" s="93"/>
      <c r="AA7822" s="93"/>
    </row>
    <row r="7823" spans="26:27" x14ac:dyDescent="0.2">
      <c r="Z7823" s="93"/>
      <c r="AA7823" s="93"/>
    </row>
    <row r="7824" spans="26:27" x14ac:dyDescent="0.2">
      <c r="Z7824" s="93"/>
      <c r="AA7824" s="93"/>
    </row>
    <row r="7825" spans="26:27" x14ac:dyDescent="0.2">
      <c r="Z7825" s="93"/>
      <c r="AA7825" s="93"/>
    </row>
    <row r="7826" spans="26:27" x14ac:dyDescent="0.2">
      <c r="Z7826" s="93"/>
      <c r="AA7826" s="93"/>
    </row>
    <row r="7827" spans="26:27" x14ac:dyDescent="0.2">
      <c r="Z7827" s="93"/>
      <c r="AA7827" s="93"/>
    </row>
    <row r="7828" spans="26:27" x14ac:dyDescent="0.2">
      <c r="Z7828" s="93"/>
      <c r="AA7828" s="93"/>
    </row>
    <row r="7829" spans="26:27" x14ac:dyDescent="0.2">
      <c r="Z7829" s="93"/>
      <c r="AA7829" s="93"/>
    </row>
    <row r="7830" spans="26:27" x14ac:dyDescent="0.2">
      <c r="Z7830" s="93"/>
      <c r="AA7830" s="93"/>
    </row>
    <row r="7831" spans="26:27" x14ac:dyDescent="0.2">
      <c r="Z7831" s="93"/>
      <c r="AA7831" s="93"/>
    </row>
    <row r="7832" spans="26:27" x14ac:dyDescent="0.2">
      <c r="Z7832" s="93"/>
      <c r="AA7832" s="93"/>
    </row>
    <row r="7833" spans="26:27" x14ac:dyDescent="0.2">
      <c r="Z7833" s="93"/>
      <c r="AA7833" s="93"/>
    </row>
    <row r="7834" spans="26:27" x14ac:dyDescent="0.2">
      <c r="Z7834" s="93"/>
      <c r="AA7834" s="93"/>
    </row>
    <row r="7835" spans="26:27" x14ac:dyDescent="0.2">
      <c r="Z7835" s="93"/>
      <c r="AA7835" s="93"/>
    </row>
    <row r="7836" spans="26:27" x14ac:dyDescent="0.2">
      <c r="Z7836" s="93"/>
      <c r="AA7836" s="93"/>
    </row>
    <row r="7837" spans="26:27" x14ac:dyDescent="0.2">
      <c r="Z7837" s="93"/>
      <c r="AA7837" s="93"/>
    </row>
    <row r="7838" spans="26:27" x14ac:dyDescent="0.2">
      <c r="Z7838" s="93"/>
      <c r="AA7838" s="93"/>
    </row>
    <row r="7839" spans="26:27" x14ac:dyDescent="0.2">
      <c r="Z7839" s="93"/>
      <c r="AA7839" s="93"/>
    </row>
    <row r="7840" spans="26:27" x14ac:dyDescent="0.2">
      <c r="Z7840" s="93"/>
      <c r="AA7840" s="93"/>
    </row>
    <row r="7841" spans="26:27" x14ac:dyDescent="0.2">
      <c r="Z7841" s="93"/>
      <c r="AA7841" s="93"/>
    </row>
    <row r="7842" spans="26:27" x14ac:dyDescent="0.2">
      <c r="Z7842" s="93"/>
      <c r="AA7842" s="93"/>
    </row>
    <row r="7843" spans="26:27" x14ac:dyDescent="0.2">
      <c r="Z7843" s="93"/>
      <c r="AA7843" s="93"/>
    </row>
    <row r="7844" spans="26:27" x14ac:dyDescent="0.2">
      <c r="Z7844" s="93"/>
      <c r="AA7844" s="93"/>
    </row>
    <row r="7845" spans="26:27" x14ac:dyDescent="0.2">
      <c r="Z7845" s="93"/>
      <c r="AA7845" s="93"/>
    </row>
    <row r="7846" spans="26:27" x14ac:dyDescent="0.2">
      <c r="Z7846" s="93"/>
      <c r="AA7846" s="93"/>
    </row>
    <row r="7847" spans="26:27" x14ac:dyDescent="0.2">
      <c r="Z7847" s="93"/>
      <c r="AA7847" s="93"/>
    </row>
    <row r="7848" spans="26:27" x14ac:dyDescent="0.2">
      <c r="Z7848" s="93"/>
      <c r="AA7848" s="93"/>
    </row>
    <row r="7849" spans="26:27" x14ac:dyDescent="0.2">
      <c r="Z7849" s="93"/>
      <c r="AA7849" s="93"/>
    </row>
    <row r="7850" spans="26:27" x14ac:dyDescent="0.2">
      <c r="Z7850" s="93"/>
      <c r="AA7850" s="93"/>
    </row>
    <row r="7851" spans="26:27" x14ac:dyDescent="0.2">
      <c r="Z7851" s="93"/>
      <c r="AA7851" s="93"/>
    </row>
    <row r="7852" spans="26:27" x14ac:dyDescent="0.2">
      <c r="Z7852" s="93"/>
      <c r="AA7852" s="93"/>
    </row>
    <row r="7853" spans="26:27" x14ac:dyDescent="0.2">
      <c r="Z7853" s="93"/>
      <c r="AA7853" s="93"/>
    </row>
    <row r="7854" spans="26:27" x14ac:dyDescent="0.2">
      <c r="Z7854" s="93"/>
      <c r="AA7854" s="93"/>
    </row>
    <row r="7855" spans="26:27" x14ac:dyDescent="0.2">
      <c r="Z7855" s="93"/>
      <c r="AA7855" s="93"/>
    </row>
    <row r="7856" spans="26:27" x14ac:dyDescent="0.2">
      <c r="Z7856" s="93"/>
      <c r="AA7856" s="93"/>
    </row>
    <row r="7857" spans="26:27" x14ac:dyDescent="0.2">
      <c r="Z7857" s="93"/>
      <c r="AA7857" s="93"/>
    </row>
    <row r="7858" spans="26:27" x14ac:dyDescent="0.2">
      <c r="Z7858" s="93"/>
      <c r="AA7858" s="93"/>
    </row>
    <row r="7859" spans="26:27" x14ac:dyDescent="0.2">
      <c r="Z7859" s="93"/>
      <c r="AA7859" s="93"/>
    </row>
    <row r="7860" spans="26:27" x14ac:dyDescent="0.2">
      <c r="Z7860" s="93"/>
      <c r="AA7860" s="93"/>
    </row>
    <row r="7861" spans="26:27" x14ac:dyDescent="0.2">
      <c r="Z7861" s="93"/>
      <c r="AA7861" s="93"/>
    </row>
    <row r="7862" spans="26:27" x14ac:dyDescent="0.2">
      <c r="Z7862" s="93"/>
      <c r="AA7862" s="93"/>
    </row>
    <row r="7863" spans="26:27" x14ac:dyDescent="0.2">
      <c r="Z7863" s="93"/>
      <c r="AA7863" s="93"/>
    </row>
    <row r="7864" spans="26:27" x14ac:dyDescent="0.2">
      <c r="Z7864" s="93"/>
      <c r="AA7864" s="93"/>
    </row>
    <row r="7865" spans="26:27" x14ac:dyDescent="0.2">
      <c r="Z7865" s="93"/>
      <c r="AA7865" s="93"/>
    </row>
    <row r="7866" spans="26:27" x14ac:dyDescent="0.2">
      <c r="Z7866" s="93"/>
      <c r="AA7866" s="93"/>
    </row>
    <row r="7867" spans="26:27" x14ac:dyDescent="0.2">
      <c r="Z7867" s="93"/>
      <c r="AA7867" s="93"/>
    </row>
    <row r="7868" spans="26:27" x14ac:dyDescent="0.2">
      <c r="Z7868" s="93"/>
      <c r="AA7868" s="93"/>
    </row>
    <row r="7869" spans="26:27" x14ac:dyDescent="0.2">
      <c r="Z7869" s="93"/>
      <c r="AA7869" s="93"/>
    </row>
    <row r="7870" spans="26:27" x14ac:dyDescent="0.2">
      <c r="Z7870" s="93"/>
      <c r="AA7870" s="93"/>
    </row>
    <row r="7871" spans="26:27" x14ac:dyDescent="0.2">
      <c r="Z7871" s="93"/>
      <c r="AA7871" s="93"/>
    </row>
    <row r="7872" spans="26:27" x14ac:dyDescent="0.2">
      <c r="Z7872" s="93"/>
      <c r="AA7872" s="93"/>
    </row>
    <row r="7873" spans="26:27" x14ac:dyDescent="0.2">
      <c r="Z7873" s="93"/>
      <c r="AA7873" s="93"/>
    </row>
    <row r="7874" spans="26:27" x14ac:dyDescent="0.2">
      <c r="Z7874" s="93"/>
      <c r="AA7874" s="93"/>
    </row>
    <row r="7875" spans="26:27" x14ac:dyDescent="0.2">
      <c r="Z7875" s="93"/>
      <c r="AA7875" s="93"/>
    </row>
    <row r="7876" spans="26:27" x14ac:dyDescent="0.2">
      <c r="Z7876" s="93"/>
      <c r="AA7876" s="93"/>
    </row>
    <row r="7877" spans="26:27" x14ac:dyDescent="0.2">
      <c r="Z7877" s="93"/>
      <c r="AA7877" s="93"/>
    </row>
    <row r="7878" spans="26:27" x14ac:dyDescent="0.2">
      <c r="Z7878" s="93"/>
      <c r="AA7878" s="93"/>
    </row>
    <row r="7879" spans="26:27" x14ac:dyDescent="0.2">
      <c r="Z7879" s="93"/>
      <c r="AA7879" s="93"/>
    </row>
    <row r="7880" spans="26:27" x14ac:dyDescent="0.2">
      <c r="Z7880" s="93"/>
      <c r="AA7880" s="93"/>
    </row>
    <row r="7881" spans="26:27" x14ac:dyDescent="0.2">
      <c r="Z7881" s="93"/>
      <c r="AA7881" s="93"/>
    </row>
    <row r="7882" spans="26:27" x14ac:dyDescent="0.2">
      <c r="Z7882" s="93"/>
      <c r="AA7882" s="93"/>
    </row>
    <row r="7883" spans="26:27" x14ac:dyDescent="0.2">
      <c r="Z7883" s="93"/>
      <c r="AA7883" s="93"/>
    </row>
    <row r="7884" spans="26:27" x14ac:dyDescent="0.2">
      <c r="Z7884" s="93"/>
      <c r="AA7884" s="93"/>
    </row>
    <row r="7885" spans="26:27" x14ac:dyDescent="0.2">
      <c r="Z7885" s="93"/>
      <c r="AA7885" s="93"/>
    </row>
    <row r="7886" spans="26:27" x14ac:dyDescent="0.2">
      <c r="Z7886" s="93"/>
      <c r="AA7886" s="93"/>
    </row>
    <row r="7887" spans="26:27" x14ac:dyDescent="0.2">
      <c r="Z7887" s="93"/>
      <c r="AA7887" s="93"/>
    </row>
    <row r="7888" spans="26:27" x14ac:dyDescent="0.2">
      <c r="Z7888" s="93"/>
      <c r="AA7888" s="93"/>
    </row>
    <row r="7889" spans="26:27" x14ac:dyDescent="0.2">
      <c r="Z7889" s="93"/>
      <c r="AA7889" s="93"/>
    </row>
    <row r="7890" spans="26:27" x14ac:dyDescent="0.2">
      <c r="Z7890" s="93"/>
      <c r="AA7890" s="93"/>
    </row>
    <row r="7891" spans="26:27" x14ac:dyDescent="0.2">
      <c r="Z7891" s="93"/>
      <c r="AA7891" s="93"/>
    </row>
    <row r="7892" spans="26:27" x14ac:dyDescent="0.2">
      <c r="Z7892" s="93"/>
      <c r="AA7892" s="93"/>
    </row>
    <row r="7893" spans="26:27" x14ac:dyDescent="0.2">
      <c r="Z7893" s="93"/>
      <c r="AA7893" s="93"/>
    </row>
    <row r="7894" spans="26:27" x14ac:dyDescent="0.2">
      <c r="Z7894" s="93"/>
      <c r="AA7894" s="93"/>
    </row>
    <row r="7895" spans="26:27" x14ac:dyDescent="0.2">
      <c r="Z7895" s="93"/>
      <c r="AA7895" s="93"/>
    </row>
    <row r="7896" spans="26:27" x14ac:dyDescent="0.2">
      <c r="Z7896" s="93"/>
      <c r="AA7896" s="93"/>
    </row>
    <row r="7897" spans="26:27" x14ac:dyDescent="0.2">
      <c r="Z7897" s="93"/>
      <c r="AA7897" s="93"/>
    </row>
    <row r="7898" spans="26:27" x14ac:dyDescent="0.2">
      <c r="Z7898" s="93"/>
      <c r="AA7898" s="93"/>
    </row>
    <row r="7899" spans="26:27" x14ac:dyDescent="0.2">
      <c r="Z7899" s="93"/>
      <c r="AA7899" s="93"/>
    </row>
    <row r="7900" spans="26:27" x14ac:dyDescent="0.2">
      <c r="Z7900" s="93"/>
      <c r="AA7900" s="93"/>
    </row>
    <row r="7901" spans="26:27" x14ac:dyDescent="0.2">
      <c r="Z7901" s="93"/>
      <c r="AA7901" s="93"/>
    </row>
    <row r="7902" spans="26:27" x14ac:dyDescent="0.2">
      <c r="Z7902" s="93"/>
      <c r="AA7902" s="93"/>
    </row>
    <row r="7903" spans="26:27" x14ac:dyDescent="0.2">
      <c r="Z7903" s="93"/>
      <c r="AA7903" s="93"/>
    </row>
    <row r="7904" spans="26:27" x14ac:dyDescent="0.2">
      <c r="Z7904" s="93"/>
      <c r="AA7904" s="93"/>
    </row>
    <row r="7905" spans="26:27" x14ac:dyDescent="0.2">
      <c r="Z7905" s="93"/>
      <c r="AA7905" s="93"/>
    </row>
    <row r="7906" spans="26:27" x14ac:dyDescent="0.2">
      <c r="Z7906" s="93"/>
      <c r="AA7906" s="93"/>
    </row>
    <row r="7907" spans="26:27" x14ac:dyDescent="0.2">
      <c r="Z7907" s="93"/>
      <c r="AA7907" s="93"/>
    </row>
    <row r="7908" spans="26:27" x14ac:dyDescent="0.2">
      <c r="Z7908" s="93"/>
      <c r="AA7908" s="93"/>
    </row>
    <row r="7909" spans="26:27" x14ac:dyDescent="0.2">
      <c r="Z7909" s="93"/>
      <c r="AA7909" s="93"/>
    </row>
    <row r="7910" spans="26:27" x14ac:dyDescent="0.2">
      <c r="Z7910" s="93"/>
      <c r="AA7910" s="93"/>
    </row>
    <row r="7911" spans="26:27" x14ac:dyDescent="0.2">
      <c r="Z7911" s="93"/>
      <c r="AA7911" s="93"/>
    </row>
    <row r="7912" spans="26:27" x14ac:dyDescent="0.2">
      <c r="Z7912" s="93"/>
      <c r="AA7912" s="93"/>
    </row>
    <row r="7913" spans="26:27" x14ac:dyDescent="0.2">
      <c r="Z7913" s="93"/>
      <c r="AA7913" s="93"/>
    </row>
    <row r="7914" spans="26:27" x14ac:dyDescent="0.2">
      <c r="Z7914" s="93"/>
      <c r="AA7914" s="93"/>
    </row>
    <row r="7915" spans="26:27" x14ac:dyDescent="0.2">
      <c r="Z7915" s="93"/>
      <c r="AA7915" s="93"/>
    </row>
    <row r="7916" spans="26:27" x14ac:dyDescent="0.2">
      <c r="Z7916" s="93"/>
      <c r="AA7916" s="93"/>
    </row>
    <row r="7917" spans="26:27" x14ac:dyDescent="0.2">
      <c r="Z7917" s="93"/>
      <c r="AA7917" s="93"/>
    </row>
    <row r="7918" spans="26:27" x14ac:dyDescent="0.2">
      <c r="Z7918" s="93"/>
      <c r="AA7918" s="93"/>
    </row>
    <row r="7919" spans="26:27" x14ac:dyDescent="0.2">
      <c r="Z7919" s="93"/>
      <c r="AA7919" s="93"/>
    </row>
    <row r="7920" spans="26:27" x14ac:dyDescent="0.2">
      <c r="Z7920" s="93"/>
      <c r="AA7920" s="93"/>
    </row>
    <row r="7921" spans="26:27" x14ac:dyDescent="0.2">
      <c r="Z7921" s="93"/>
      <c r="AA7921" s="93"/>
    </row>
    <row r="7922" spans="26:27" x14ac:dyDescent="0.2">
      <c r="Z7922" s="93"/>
      <c r="AA7922" s="93"/>
    </row>
    <row r="7923" spans="26:27" x14ac:dyDescent="0.2">
      <c r="Z7923" s="93"/>
      <c r="AA7923" s="93"/>
    </row>
    <row r="7924" spans="26:27" x14ac:dyDescent="0.2">
      <c r="Z7924" s="93"/>
      <c r="AA7924" s="93"/>
    </row>
    <row r="7925" spans="26:27" x14ac:dyDescent="0.2">
      <c r="Z7925" s="93"/>
      <c r="AA7925" s="93"/>
    </row>
    <row r="7926" spans="26:27" x14ac:dyDescent="0.2">
      <c r="Z7926" s="93"/>
      <c r="AA7926" s="93"/>
    </row>
    <row r="7927" spans="26:27" x14ac:dyDescent="0.2">
      <c r="Z7927" s="93"/>
      <c r="AA7927" s="93"/>
    </row>
    <row r="7928" spans="26:27" x14ac:dyDescent="0.2">
      <c r="Z7928" s="93"/>
      <c r="AA7928" s="93"/>
    </row>
    <row r="7929" spans="26:27" x14ac:dyDescent="0.2">
      <c r="Z7929" s="93"/>
      <c r="AA7929" s="93"/>
    </row>
    <row r="7930" spans="26:27" x14ac:dyDescent="0.2">
      <c r="Z7930" s="93"/>
      <c r="AA7930" s="93"/>
    </row>
    <row r="7931" spans="26:27" x14ac:dyDescent="0.2">
      <c r="Z7931" s="93"/>
      <c r="AA7931" s="93"/>
    </row>
    <row r="7932" spans="26:27" x14ac:dyDescent="0.2">
      <c r="Z7932" s="93"/>
      <c r="AA7932" s="93"/>
    </row>
    <row r="7933" spans="26:27" x14ac:dyDescent="0.2">
      <c r="Z7933" s="93"/>
      <c r="AA7933" s="93"/>
    </row>
    <row r="7934" spans="26:27" x14ac:dyDescent="0.2">
      <c r="Z7934" s="93"/>
      <c r="AA7934" s="93"/>
    </row>
    <row r="7935" spans="26:27" x14ac:dyDescent="0.2">
      <c r="Z7935" s="93"/>
      <c r="AA7935" s="93"/>
    </row>
    <row r="7936" spans="26:27" x14ac:dyDescent="0.2">
      <c r="Z7936" s="93"/>
      <c r="AA7936" s="93"/>
    </row>
    <row r="7937" spans="26:27" x14ac:dyDescent="0.2">
      <c r="Z7937" s="93"/>
      <c r="AA7937" s="93"/>
    </row>
    <row r="7938" spans="26:27" x14ac:dyDescent="0.2">
      <c r="Z7938" s="93"/>
      <c r="AA7938" s="93"/>
    </row>
    <row r="7939" spans="26:27" x14ac:dyDescent="0.2">
      <c r="Z7939" s="93"/>
      <c r="AA7939" s="93"/>
    </row>
    <row r="7940" spans="26:27" x14ac:dyDescent="0.2">
      <c r="Z7940" s="93"/>
      <c r="AA7940" s="93"/>
    </row>
    <row r="7941" spans="26:27" x14ac:dyDescent="0.2">
      <c r="Z7941" s="93"/>
      <c r="AA7941" s="93"/>
    </row>
    <row r="7942" spans="26:27" x14ac:dyDescent="0.2">
      <c r="Z7942" s="93"/>
      <c r="AA7942" s="93"/>
    </row>
    <row r="7943" spans="26:27" x14ac:dyDescent="0.2">
      <c r="Z7943" s="93"/>
      <c r="AA7943" s="93"/>
    </row>
    <row r="7944" spans="26:27" x14ac:dyDescent="0.2">
      <c r="Z7944" s="93"/>
      <c r="AA7944" s="93"/>
    </row>
    <row r="7945" spans="26:27" x14ac:dyDescent="0.2">
      <c r="Z7945" s="93"/>
      <c r="AA7945" s="93"/>
    </row>
    <row r="7946" spans="26:27" x14ac:dyDescent="0.2">
      <c r="Z7946" s="93"/>
      <c r="AA7946" s="93"/>
    </row>
    <row r="7947" spans="26:27" x14ac:dyDescent="0.2">
      <c r="Z7947" s="93"/>
      <c r="AA7947" s="93"/>
    </row>
    <row r="7948" spans="26:27" x14ac:dyDescent="0.2">
      <c r="Z7948" s="93"/>
      <c r="AA7948" s="93"/>
    </row>
    <row r="7949" spans="26:27" x14ac:dyDescent="0.2">
      <c r="Z7949" s="93"/>
      <c r="AA7949" s="93"/>
    </row>
    <row r="7950" spans="26:27" x14ac:dyDescent="0.2">
      <c r="Z7950" s="93"/>
      <c r="AA7950" s="93"/>
    </row>
    <row r="7951" spans="26:27" x14ac:dyDescent="0.2">
      <c r="Z7951" s="93"/>
      <c r="AA7951" s="93"/>
    </row>
    <row r="7952" spans="26:27" x14ac:dyDescent="0.2">
      <c r="Z7952" s="93"/>
      <c r="AA7952" s="93"/>
    </row>
    <row r="7953" spans="26:27" x14ac:dyDescent="0.2">
      <c r="Z7953" s="93"/>
      <c r="AA7953" s="93"/>
    </row>
    <row r="7954" spans="26:27" x14ac:dyDescent="0.2">
      <c r="Z7954" s="93"/>
      <c r="AA7954" s="93"/>
    </row>
    <row r="7955" spans="26:27" x14ac:dyDescent="0.2">
      <c r="Z7955" s="93"/>
      <c r="AA7955" s="93"/>
    </row>
    <row r="7956" spans="26:27" x14ac:dyDescent="0.2">
      <c r="Z7956" s="93"/>
      <c r="AA7956" s="93"/>
    </row>
    <row r="7957" spans="26:27" x14ac:dyDescent="0.2">
      <c r="Z7957" s="93"/>
      <c r="AA7957" s="93"/>
    </row>
    <row r="7958" spans="26:27" x14ac:dyDescent="0.2">
      <c r="Z7958" s="93"/>
      <c r="AA7958" s="93"/>
    </row>
    <row r="7959" spans="26:27" x14ac:dyDescent="0.2">
      <c r="Z7959" s="93"/>
      <c r="AA7959" s="93"/>
    </row>
    <row r="7960" spans="26:27" x14ac:dyDescent="0.2">
      <c r="Z7960" s="93"/>
      <c r="AA7960" s="93"/>
    </row>
    <row r="7961" spans="26:27" x14ac:dyDescent="0.2">
      <c r="Z7961" s="93"/>
      <c r="AA7961" s="93"/>
    </row>
    <row r="7962" spans="26:27" x14ac:dyDescent="0.2">
      <c r="Z7962" s="93"/>
      <c r="AA7962" s="93"/>
    </row>
    <row r="7963" spans="26:27" x14ac:dyDescent="0.2">
      <c r="Z7963" s="93"/>
      <c r="AA7963" s="93"/>
    </row>
    <row r="7964" spans="26:27" x14ac:dyDescent="0.2">
      <c r="Z7964" s="93"/>
      <c r="AA7964" s="93"/>
    </row>
    <row r="7965" spans="26:27" x14ac:dyDescent="0.2">
      <c r="Z7965" s="93"/>
      <c r="AA7965" s="93"/>
    </row>
    <row r="7966" spans="26:27" x14ac:dyDescent="0.2">
      <c r="Z7966" s="93"/>
      <c r="AA7966" s="93"/>
    </row>
    <row r="7967" spans="26:27" x14ac:dyDescent="0.2">
      <c r="Z7967" s="93"/>
      <c r="AA7967" s="93"/>
    </row>
    <row r="7968" spans="26:27" x14ac:dyDescent="0.2">
      <c r="Z7968" s="93"/>
      <c r="AA7968" s="93"/>
    </row>
    <row r="7969" spans="26:27" x14ac:dyDescent="0.2">
      <c r="Z7969" s="93"/>
      <c r="AA7969" s="93"/>
    </row>
    <row r="7970" spans="26:27" x14ac:dyDescent="0.2">
      <c r="Z7970" s="93"/>
      <c r="AA7970" s="93"/>
    </row>
    <row r="7971" spans="26:27" x14ac:dyDescent="0.2">
      <c r="Z7971" s="93"/>
      <c r="AA7971" s="93"/>
    </row>
    <row r="7972" spans="26:27" x14ac:dyDescent="0.2">
      <c r="Z7972" s="93"/>
      <c r="AA7972" s="93"/>
    </row>
    <row r="7973" spans="26:27" x14ac:dyDescent="0.2">
      <c r="Z7973" s="93"/>
      <c r="AA7973" s="93"/>
    </row>
    <row r="7974" spans="26:27" x14ac:dyDescent="0.2">
      <c r="Z7974" s="93"/>
      <c r="AA7974" s="93"/>
    </row>
    <row r="7975" spans="26:27" x14ac:dyDescent="0.2">
      <c r="Z7975" s="93"/>
      <c r="AA7975" s="93"/>
    </row>
    <row r="7976" spans="26:27" x14ac:dyDescent="0.2">
      <c r="Z7976" s="93"/>
      <c r="AA7976" s="93"/>
    </row>
    <row r="7977" spans="26:27" x14ac:dyDescent="0.2">
      <c r="Z7977" s="93"/>
      <c r="AA7977" s="93"/>
    </row>
    <row r="7978" spans="26:27" x14ac:dyDescent="0.2">
      <c r="Z7978" s="93"/>
      <c r="AA7978" s="93"/>
    </row>
    <row r="7979" spans="26:27" x14ac:dyDescent="0.2">
      <c r="Z7979" s="93"/>
      <c r="AA7979" s="93"/>
    </row>
    <row r="7980" spans="26:27" x14ac:dyDescent="0.2">
      <c r="Z7980" s="93"/>
      <c r="AA7980" s="93"/>
    </row>
    <row r="7981" spans="26:27" x14ac:dyDescent="0.2">
      <c r="Z7981" s="93"/>
      <c r="AA7981" s="93"/>
    </row>
    <row r="7982" spans="26:27" x14ac:dyDescent="0.2">
      <c r="Z7982" s="93"/>
      <c r="AA7982" s="93"/>
    </row>
    <row r="7983" spans="26:27" x14ac:dyDescent="0.2">
      <c r="Z7983" s="93"/>
      <c r="AA7983" s="93"/>
    </row>
    <row r="7984" spans="26:27" x14ac:dyDescent="0.2">
      <c r="Z7984" s="93"/>
      <c r="AA7984" s="93"/>
    </row>
    <row r="7985" spans="26:27" x14ac:dyDescent="0.2">
      <c r="Z7985" s="93"/>
      <c r="AA7985" s="93"/>
    </row>
    <row r="7986" spans="26:27" x14ac:dyDescent="0.2">
      <c r="Z7986" s="93"/>
      <c r="AA7986" s="93"/>
    </row>
    <row r="7987" spans="26:27" x14ac:dyDescent="0.2">
      <c r="Z7987" s="93"/>
      <c r="AA7987" s="93"/>
    </row>
    <row r="7988" spans="26:27" x14ac:dyDescent="0.2">
      <c r="Z7988" s="93"/>
      <c r="AA7988" s="93"/>
    </row>
    <row r="7989" spans="26:27" x14ac:dyDescent="0.2">
      <c r="Z7989" s="93"/>
      <c r="AA7989" s="93"/>
    </row>
    <row r="7990" spans="26:27" x14ac:dyDescent="0.2">
      <c r="Z7990" s="93"/>
      <c r="AA7990" s="93"/>
    </row>
    <row r="7991" spans="26:27" x14ac:dyDescent="0.2">
      <c r="Z7991" s="93"/>
      <c r="AA7991" s="93"/>
    </row>
    <row r="7992" spans="26:27" x14ac:dyDescent="0.2">
      <c r="Z7992" s="93"/>
      <c r="AA7992" s="93"/>
    </row>
    <row r="7993" spans="26:27" x14ac:dyDescent="0.2">
      <c r="Z7993" s="93"/>
      <c r="AA7993" s="93"/>
    </row>
    <row r="7994" spans="26:27" x14ac:dyDescent="0.2">
      <c r="Z7994" s="93"/>
      <c r="AA7994" s="93"/>
    </row>
    <row r="7995" spans="26:27" x14ac:dyDescent="0.2">
      <c r="Z7995" s="93"/>
      <c r="AA7995" s="93"/>
    </row>
    <row r="7996" spans="26:27" x14ac:dyDescent="0.2">
      <c r="Z7996" s="93"/>
      <c r="AA7996" s="93"/>
    </row>
    <row r="7997" spans="26:27" x14ac:dyDescent="0.2">
      <c r="Z7997" s="93"/>
      <c r="AA7997" s="93"/>
    </row>
    <row r="7998" spans="26:27" x14ac:dyDescent="0.2">
      <c r="Z7998" s="93"/>
      <c r="AA7998" s="93"/>
    </row>
    <row r="7999" spans="26:27" x14ac:dyDescent="0.2">
      <c r="Z7999" s="93"/>
      <c r="AA7999" s="93"/>
    </row>
    <row r="8000" spans="26:27" x14ac:dyDescent="0.2">
      <c r="Z8000" s="93"/>
      <c r="AA8000" s="93"/>
    </row>
    <row r="8001" spans="26:27" x14ac:dyDescent="0.2">
      <c r="Z8001" s="93"/>
      <c r="AA8001" s="93"/>
    </row>
    <row r="8002" spans="26:27" x14ac:dyDescent="0.2">
      <c r="Z8002" s="93"/>
      <c r="AA8002" s="93"/>
    </row>
    <row r="8003" spans="26:27" x14ac:dyDescent="0.2">
      <c r="Z8003" s="93"/>
      <c r="AA8003" s="93"/>
    </row>
    <row r="8004" spans="26:27" x14ac:dyDescent="0.2">
      <c r="Z8004" s="93"/>
      <c r="AA8004" s="93"/>
    </row>
    <row r="8005" spans="26:27" x14ac:dyDescent="0.2">
      <c r="Z8005" s="93"/>
      <c r="AA8005" s="93"/>
    </row>
    <row r="8006" spans="26:27" x14ac:dyDescent="0.2">
      <c r="Z8006" s="93"/>
      <c r="AA8006" s="93"/>
    </row>
    <row r="8007" spans="26:27" x14ac:dyDescent="0.2">
      <c r="Z8007" s="93"/>
      <c r="AA8007" s="93"/>
    </row>
    <row r="8008" spans="26:27" x14ac:dyDescent="0.2">
      <c r="Z8008" s="93"/>
      <c r="AA8008" s="93"/>
    </row>
    <row r="8009" spans="26:27" x14ac:dyDescent="0.2">
      <c r="Z8009" s="93"/>
      <c r="AA8009" s="93"/>
    </row>
    <row r="8010" spans="26:27" x14ac:dyDescent="0.2">
      <c r="Z8010" s="93"/>
      <c r="AA8010" s="93"/>
    </row>
    <row r="8011" spans="26:27" x14ac:dyDescent="0.2">
      <c r="Z8011" s="93"/>
      <c r="AA8011" s="93"/>
    </row>
    <row r="8012" spans="26:27" x14ac:dyDescent="0.2">
      <c r="Z8012" s="93"/>
      <c r="AA8012" s="93"/>
    </row>
    <row r="8013" spans="26:27" x14ac:dyDescent="0.2">
      <c r="Z8013" s="93"/>
      <c r="AA8013" s="93"/>
    </row>
    <row r="8014" spans="26:27" x14ac:dyDescent="0.2">
      <c r="Z8014" s="93"/>
      <c r="AA8014" s="93"/>
    </row>
    <row r="8015" spans="26:27" x14ac:dyDescent="0.2">
      <c r="Z8015" s="93"/>
      <c r="AA8015" s="93"/>
    </row>
    <row r="8016" spans="26:27" x14ac:dyDescent="0.2">
      <c r="Z8016" s="93"/>
      <c r="AA8016" s="93"/>
    </row>
    <row r="8017" spans="26:27" x14ac:dyDescent="0.2">
      <c r="Z8017" s="93"/>
      <c r="AA8017" s="93"/>
    </row>
    <row r="8018" spans="26:27" x14ac:dyDescent="0.2">
      <c r="Z8018" s="93"/>
      <c r="AA8018" s="93"/>
    </row>
    <row r="8019" spans="26:27" x14ac:dyDescent="0.2">
      <c r="Z8019" s="93"/>
      <c r="AA8019" s="93"/>
    </row>
    <row r="8020" spans="26:27" x14ac:dyDescent="0.2">
      <c r="Z8020" s="93"/>
      <c r="AA8020" s="93"/>
    </row>
    <row r="8021" spans="26:27" x14ac:dyDescent="0.2">
      <c r="Z8021" s="93"/>
      <c r="AA8021" s="93"/>
    </row>
    <row r="8022" spans="26:27" x14ac:dyDescent="0.2">
      <c r="Z8022" s="93"/>
      <c r="AA8022" s="93"/>
    </row>
    <row r="8023" spans="26:27" x14ac:dyDescent="0.2">
      <c r="Z8023" s="93"/>
      <c r="AA8023" s="93"/>
    </row>
    <row r="8024" spans="26:27" x14ac:dyDescent="0.2">
      <c r="Z8024" s="93"/>
      <c r="AA8024" s="93"/>
    </row>
    <row r="8025" spans="26:27" x14ac:dyDescent="0.2">
      <c r="Z8025" s="93"/>
      <c r="AA8025" s="93"/>
    </row>
    <row r="8026" spans="26:27" x14ac:dyDescent="0.2">
      <c r="Z8026" s="93"/>
      <c r="AA8026" s="93"/>
    </row>
    <row r="8027" spans="26:27" x14ac:dyDescent="0.2">
      <c r="Z8027" s="93"/>
      <c r="AA8027" s="93"/>
    </row>
    <row r="8028" spans="26:27" x14ac:dyDescent="0.2">
      <c r="Z8028" s="93"/>
      <c r="AA8028" s="93"/>
    </row>
    <row r="8029" spans="26:27" x14ac:dyDescent="0.2">
      <c r="Z8029" s="93"/>
      <c r="AA8029" s="93"/>
    </row>
    <row r="8030" spans="26:27" x14ac:dyDescent="0.2">
      <c r="Z8030" s="93"/>
      <c r="AA8030" s="93"/>
    </row>
    <row r="8031" spans="26:27" x14ac:dyDescent="0.2">
      <c r="Z8031" s="93"/>
      <c r="AA8031" s="93"/>
    </row>
    <row r="8032" spans="26:27" x14ac:dyDescent="0.2">
      <c r="Z8032" s="93"/>
      <c r="AA8032" s="93"/>
    </row>
    <row r="8033" spans="26:27" x14ac:dyDescent="0.2">
      <c r="Z8033" s="93"/>
      <c r="AA8033" s="93"/>
    </row>
    <row r="8034" spans="26:27" x14ac:dyDescent="0.2">
      <c r="Z8034" s="93"/>
      <c r="AA8034" s="93"/>
    </row>
    <row r="8035" spans="26:27" x14ac:dyDescent="0.2">
      <c r="Z8035" s="93"/>
      <c r="AA8035" s="93"/>
    </row>
    <row r="8036" spans="26:27" x14ac:dyDescent="0.2">
      <c r="Z8036" s="93"/>
      <c r="AA8036" s="93"/>
    </row>
    <row r="8037" spans="26:27" x14ac:dyDescent="0.2">
      <c r="Z8037" s="93"/>
      <c r="AA8037" s="93"/>
    </row>
    <row r="8038" spans="26:27" x14ac:dyDescent="0.2">
      <c r="Z8038" s="93"/>
      <c r="AA8038" s="93"/>
    </row>
    <row r="8039" spans="26:27" x14ac:dyDescent="0.2">
      <c r="Z8039" s="93"/>
      <c r="AA8039" s="93"/>
    </row>
    <row r="8040" spans="26:27" x14ac:dyDescent="0.2">
      <c r="Z8040" s="93"/>
      <c r="AA8040" s="93"/>
    </row>
    <row r="8041" spans="26:27" x14ac:dyDescent="0.2">
      <c r="Z8041" s="93"/>
      <c r="AA8041" s="93"/>
    </row>
    <row r="8042" spans="26:27" x14ac:dyDescent="0.2">
      <c r="Z8042" s="93"/>
      <c r="AA8042" s="93"/>
    </row>
    <row r="8043" spans="26:27" x14ac:dyDescent="0.2">
      <c r="Z8043" s="93"/>
      <c r="AA8043" s="93"/>
    </row>
    <row r="8044" spans="26:27" x14ac:dyDescent="0.2">
      <c r="Z8044" s="93"/>
      <c r="AA8044" s="93"/>
    </row>
    <row r="8045" spans="26:27" x14ac:dyDescent="0.2">
      <c r="Z8045" s="93"/>
      <c r="AA8045" s="93"/>
    </row>
    <row r="8046" spans="26:27" x14ac:dyDescent="0.2">
      <c r="Z8046" s="93"/>
      <c r="AA8046" s="93"/>
    </row>
    <row r="8047" spans="26:27" x14ac:dyDescent="0.2">
      <c r="Z8047" s="93"/>
      <c r="AA8047" s="93"/>
    </row>
    <row r="8048" spans="26:27" x14ac:dyDescent="0.2">
      <c r="Z8048" s="93"/>
      <c r="AA8048" s="93"/>
    </row>
    <row r="8049" spans="26:27" x14ac:dyDescent="0.2">
      <c r="Z8049" s="93"/>
      <c r="AA8049" s="93"/>
    </row>
    <row r="8050" spans="26:27" x14ac:dyDescent="0.2">
      <c r="Z8050" s="93"/>
      <c r="AA8050" s="93"/>
    </row>
    <row r="8051" spans="26:27" x14ac:dyDescent="0.2">
      <c r="Z8051" s="93"/>
      <c r="AA8051" s="93"/>
    </row>
    <row r="8052" spans="26:27" x14ac:dyDescent="0.2">
      <c r="Z8052" s="93"/>
      <c r="AA8052" s="93"/>
    </row>
    <row r="8053" spans="26:27" x14ac:dyDescent="0.2">
      <c r="Z8053" s="93"/>
      <c r="AA8053" s="93"/>
    </row>
    <row r="8054" spans="26:27" x14ac:dyDescent="0.2">
      <c r="Z8054" s="93"/>
      <c r="AA8054" s="93"/>
    </row>
    <row r="8055" spans="26:27" x14ac:dyDescent="0.2">
      <c r="Z8055" s="93"/>
      <c r="AA8055" s="93"/>
    </row>
    <row r="8056" spans="26:27" x14ac:dyDescent="0.2">
      <c r="Z8056" s="93"/>
      <c r="AA8056" s="93"/>
    </row>
    <row r="8057" spans="26:27" x14ac:dyDescent="0.2">
      <c r="Z8057" s="93"/>
      <c r="AA8057" s="93"/>
    </row>
    <row r="8058" spans="26:27" x14ac:dyDescent="0.2">
      <c r="Z8058" s="93"/>
      <c r="AA8058" s="93"/>
    </row>
    <row r="8059" spans="26:27" x14ac:dyDescent="0.2">
      <c r="Z8059" s="93"/>
      <c r="AA8059" s="93"/>
    </row>
    <row r="8060" spans="26:27" x14ac:dyDescent="0.2">
      <c r="Z8060" s="93"/>
      <c r="AA8060" s="93"/>
    </row>
    <row r="8061" spans="26:27" x14ac:dyDescent="0.2">
      <c r="Z8061" s="93"/>
      <c r="AA8061" s="93"/>
    </row>
    <row r="8062" spans="26:27" x14ac:dyDescent="0.2">
      <c r="Z8062" s="93"/>
      <c r="AA8062" s="93"/>
    </row>
    <row r="8063" spans="26:27" x14ac:dyDescent="0.2">
      <c r="Z8063" s="93"/>
      <c r="AA8063" s="93"/>
    </row>
    <row r="8064" spans="26:27" x14ac:dyDescent="0.2">
      <c r="Z8064" s="93"/>
      <c r="AA8064" s="93"/>
    </row>
    <row r="8065" spans="26:27" x14ac:dyDescent="0.2">
      <c r="Z8065" s="93"/>
      <c r="AA8065" s="93"/>
    </row>
    <row r="8066" spans="26:27" x14ac:dyDescent="0.2">
      <c r="Z8066" s="93"/>
      <c r="AA8066" s="93"/>
    </row>
    <row r="8067" spans="26:27" x14ac:dyDescent="0.2">
      <c r="Z8067" s="93"/>
      <c r="AA8067" s="93"/>
    </row>
    <row r="8068" spans="26:27" x14ac:dyDescent="0.2">
      <c r="Z8068" s="93"/>
      <c r="AA8068" s="93"/>
    </row>
    <row r="8069" spans="26:27" x14ac:dyDescent="0.2">
      <c r="Z8069" s="93"/>
      <c r="AA8069" s="93"/>
    </row>
    <row r="8070" spans="26:27" x14ac:dyDescent="0.2">
      <c r="Z8070" s="93"/>
      <c r="AA8070" s="93"/>
    </row>
    <row r="8071" spans="26:27" x14ac:dyDescent="0.2">
      <c r="Z8071" s="93"/>
      <c r="AA8071" s="93"/>
    </row>
    <row r="8072" spans="26:27" x14ac:dyDescent="0.2">
      <c r="Z8072" s="93"/>
      <c r="AA8072" s="93"/>
    </row>
    <row r="8073" spans="26:27" x14ac:dyDescent="0.2">
      <c r="Z8073" s="93"/>
      <c r="AA8073" s="93"/>
    </row>
    <row r="8074" spans="26:27" x14ac:dyDescent="0.2">
      <c r="Z8074" s="93"/>
      <c r="AA8074" s="93"/>
    </row>
    <row r="8075" spans="26:27" x14ac:dyDescent="0.2">
      <c r="Z8075" s="93"/>
      <c r="AA8075" s="93"/>
    </row>
    <row r="8076" spans="26:27" x14ac:dyDescent="0.2">
      <c r="Z8076" s="93"/>
      <c r="AA8076" s="93"/>
    </row>
    <row r="8077" spans="26:27" x14ac:dyDescent="0.2">
      <c r="Z8077" s="93"/>
      <c r="AA8077" s="93"/>
    </row>
    <row r="8078" spans="26:27" x14ac:dyDescent="0.2">
      <c r="Z8078" s="93"/>
      <c r="AA8078" s="93"/>
    </row>
    <row r="8079" spans="26:27" x14ac:dyDescent="0.2">
      <c r="Z8079" s="93"/>
      <c r="AA8079" s="93"/>
    </row>
    <row r="8080" spans="26:27" x14ac:dyDescent="0.2">
      <c r="Z8080" s="93"/>
      <c r="AA8080" s="93"/>
    </row>
    <row r="8081" spans="26:27" x14ac:dyDescent="0.2">
      <c r="Z8081" s="93"/>
      <c r="AA8081" s="93"/>
    </row>
    <row r="8082" spans="26:27" x14ac:dyDescent="0.2">
      <c r="Z8082" s="93"/>
      <c r="AA8082" s="93"/>
    </row>
    <row r="8083" spans="26:27" x14ac:dyDescent="0.2">
      <c r="Z8083" s="93"/>
      <c r="AA8083" s="93"/>
    </row>
    <row r="8084" spans="26:27" x14ac:dyDescent="0.2">
      <c r="Z8084" s="93"/>
      <c r="AA8084" s="93"/>
    </row>
    <row r="8085" spans="26:27" x14ac:dyDescent="0.2">
      <c r="Z8085" s="93"/>
      <c r="AA8085" s="93"/>
    </row>
    <row r="8086" spans="26:27" x14ac:dyDescent="0.2">
      <c r="Z8086" s="93"/>
      <c r="AA8086" s="93"/>
    </row>
    <row r="8087" spans="26:27" x14ac:dyDescent="0.2">
      <c r="Z8087" s="93"/>
      <c r="AA8087" s="93"/>
    </row>
    <row r="8088" spans="26:27" x14ac:dyDescent="0.2">
      <c r="Z8088" s="93"/>
      <c r="AA8088" s="93"/>
    </row>
    <row r="8089" spans="26:27" x14ac:dyDescent="0.2">
      <c r="Z8089" s="93"/>
      <c r="AA8089" s="93"/>
    </row>
    <row r="8090" spans="26:27" x14ac:dyDescent="0.2">
      <c r="Z8090" s="93"/>
      <c r="AA8090" s="93"/>
    </row>
    <row r="8091" spans="26:27" x14ac:dyDescent="0.2">
      <c r="Z8091" s="93"/>
      <c r="AA8091" s="93"/>
    </row>
    <row r="8092" spans="26:27" x14ac:dyDescent="0.2">
      <c r="Z8092" s="93"/>
      <c r="AA8092" s="93"/>
    </row>
    <row r="8093" spans="26:27" x14ac:dyDescent="0.2">
      <c r="Z8093" s="93"/>
      <c r="AA8093" s="93"/>
    </row>
    <row r="8094" spans="26:27" x14ac:dyDescent="0.2">
      <c r="Z8094" s="93"/>
      <c r="AA8094" s="93"/>
    </row>
    <row r="8095" spans="26:27" x14ac:dyDescent="0.2">
      <c r="Z8095" s="93"/>
      <c r="AA8095" s="93"/>
    </row>
    <row r="8096" spans="26:27" x14ac:dyDescent="0.2">
      <c r="Z8096" s="93"/>
      <c r="AA8096" s="93"/>
    </row>
    <row r="8097" spans="26:27" x14ac:dyDescent="0.2">
      <c r="Z8097" s="93"/>
      <c r="AA8097" s="93"/>
    </row>
    <row r="8098" spans="26:27" x14ac:dyDescent="0.2">
      <c r="Z8098" s="93"/>
      <c r="AA8098" s="93"/>
    </row>
    <row r="8099" spans="26:27" x14ac:dyDescent="0.2">
      <c r="Z8099" s="93"/>
      <c r="AA8099" s="93"/>
    </row>
    <row r="8100" spans="26:27" x14ac:dyDescent="0.2">
      <c r="Z8100" s="93"/>
      <c r="AA8100" s="93"/>
    </row>
    <row r="8101" spans="26:27" x14ac:dyDescent="0.2">
      <c r="Z8101" s="93"/>
      <c r="AA8101" s="93"/>
    </row>
    <row r="8102" spans="26:27" x14ac:dyDescent="0.2">
      <c r="Z8102" s="93"/>
      <c r="AA8102" s="93"/>
    </row>
    <row r="8103" spans="26:27" x14ac:dyDescent="0.2">
      <c r="Z8103" s="93"/>
      <c r="AA8103" s="93"/>
    </row>
    <row r="8104" spans="26:27" x14ac:dyDescent="0.2">
      <c r="Z8104" s="93"/>
      <c r="AA8104" s="93"/>
    </row>
    <row r="8105" spans="26:27" x14ac:dyDescent="0.2">
      <c r="Z8105" s="93"/>
      <c r="AA8105" s="93"/>
    </row>
    <row r="8106" spans="26:27" x14ac:dyDescent="0.2">
      <c r="Z8106" s="93"/>
      <c r="AA8106" s="93"/>
    </row>
    <row r="8107" spans="26:27" x14ac:dyDescent="0.2">
      <c r="Z8107" s="93"/>
      <c r="AA8107" s="93"/>
    </row>
    <row r="8108" spans="26:27" x14ac:dyDescent="0.2">
      <c r="Z8108" s="93"/>
      <c r="AA8108" s="93"/>
    </row>
    <row r="8109" spans="26:27" x14ac:dyDescent="0.2">
      <c r="Z8109" s="93"/>
      <c r="AA8109" s="93"/>
    </row>
    <row r="8110" spans="26:27" x14ac:dyDescent="0.2">
      <c r="Z8110" s="93"/>
      <c r="AA8110" s="93"/>
    </row>
    <row r="8111" spans="26:27" x14ac:dyDescent="0.2">
      <c r="Z8111" s="93"/>
      <c r="AA8111" s="93"/>
    </row>
    <row r="8112" spans="26:27" x14ac:dyDescent="0.2">
      <c r="Z8112" s="93"/>
      <c r="AA8112" s="93"/>
    </row>
    <row r="8113" spans="26:27" x14ac:dyDescent="0.2">
      <c r="Z8113" s="93"/>
      <c r="AA8113" s="93"/>
    </row>
    <row r="8114" spans="26:27" x14ac:dyDescent="0.2">
      <c r="Z8114" s="93"/>
      <c r="AA8114" s="93"/>
    </row>
    <row r="8115" spans="26:27" x14ac:dyDescent="0.2">
      <c r="Z8115" s="93"/>
      <c r="AA8115" s="93"/>
    </row>
    <row r="8116" spans="26:27" x14ac:dyDescent="0.2">
      <c r="Z8116" s="93"/>
      <c r="AA8116" s="93"/>
    </row>
    <row r="8117" spans="26:27" x14ac:dyDescent="0.2">
      <c r="Z8117" s="93"/>
      <c r="AA8117" s="93"/>
    </row>
    <row r="8118" spans="26:27" x14ac:dyDescent="0.2">
      <c r="Z8118" s="93"/>
      <c r="AA8118" s="93"/>
    </row>
    <row r="8119" spans="26:27" x14ac:dyDescent="0.2">
      <c r="Z8119" s="93"/>
      <c r="AA8119" s="93"/>
    </row>
    <row r="8120" spans="26:27" x14ac:dyDescent="0.2">
      <c r="Z8120" s="93"/>
      <c r="AA8120" s="93"/>
    </row>
    <row r="8121" spans="26:27" x14ac:dyDescent="0.2">
      <c r="Z8121" s="93"/>
      <c r="AA8121" s="93"/>
    </row>
    <row r="8122" spans="26:27" x14ac:dyDescent="0.2">
      <c r="Z8122" s="93"/>
      <c r="AA8122" s="93"/>
    </row>
    <row r="8123" spans="26:27" x14ac:dyDescent="0.2">
      <c r="Z8123" s="93"/>
      <c r="AA8123" s="93"/>
    </row>
    <row r="8124" spans="26:27" x14ac:dyDescent="0.2">
      <c r="Z8124" s="93"/>
      <c r="AA8124" s="93"/>
    </row>
    <row r="8125" spans="26:27" x14ac:dyDescent="0.2">
      <c r="Z8125" s="93"/>
      <c r="AA8125" s="93"/>
    </row>
    <row r="8126" spans="26:27" x14ac:dyDescent="0.2">
      <c r="Z8126" s="93"/>
      <c r="AA8126" s="93"/>
    </row>
    <row r="8127" spans="26:27" x14ac:dyDescent="0.2">
      <c r="Z8127" s="93"/>
      <c r="AA8127" s="93"/>
    </row>
    <row r="8128" spans="26:27" x14ac:dyDescent="0.2">
      <c r="Z8128" s="93"/>
      <c r="AA8128" s="93"/>
    </row>
    <row r="8129" spans="26:27" x14ac:dyDescent="0.2">
      <c r="Z8129" s="93"/>
      <c r="AA8129" s="93"/>
    </row>
    <row r="8130" spans="26:27" x14ac:dyDescent="0.2">
      <c r="Z8130" s="93"/>
      <c r="AA8130" s="93"/>
    </row>
    <row r="8131" spans="26:27" x14ac:dyDescent="0.2">
      <c r="Z8131" s="93"/>
      <c r="AA8131" s="93"/>
    </row>
    <row r="8132" spans="26:27" x14ac:dyDescent="0.2">
      <c r="Z8132" s="93"/>
      <c r="AA8132" s="93"/>
    </row>
    <row r="8133" spans="26:27" x14ac:dyDescent="0.2">
      <c r="Z8133" s="93"/>
      <c r="AA8133" s="93"/>
    </row>
    <row r="8134" spans="26:27" x14ac:dyDescent="0.2">
      <c r="Z8134" s="93"/>
      <c r="AA8134" s="93"/>
    </row>
    <row r="8135" spans="26:27" x14ac:dyDescent="0.2">
      <c r="Z8135" s="93"/>
      <c r="AA8135" s="93"/>
    </row>
    <row r="8136" spans="26:27" x14ac:dyDescent="0.2">
      <c r="Z8136" s="93"/>
      <c r="AA8136" s="93"/>
    </row>
    <row r="8137" spans="26:27" x14ac:dyDescent="0.2">
      <c r="Z8137" s="93"/>
      <c r="AA8137" s="93"/>
    </row>
    <row r="8138" spans="26:27" x14ac:dyDescent="0.2">
      <c r="Z8138" s="93"/>
      <c r="AA8138" s="93"/>
    </row>
    <row r="8139" spans="26:27" x14ac:dyDescent="0.2">
      <c r="Z8139" s="93"/>
      <c r="AA8139" s="93"/>
    </row>
    <row r="8140" spans="26:27" x14ac:dyDescent="0.2">
      <c r="Z8140" s="93"/>
      <c r="AA8140" s="93"/>
    </row>
    <row r="8141" spans="26:27" x14ac:dyDescent="0.2">
      <c r="Z8141" s="93"/>
      <c r="AA8141" s="93"/>
    </row>
    <row r="8142" spans="26:27" x14ac:dyDescent="0.2">
      <c r="Z8142" s="93"/>
      <c r="AA8142" s="93"/>
    </row>
    <row r="8143" spans="26:27" x14ac:dyDescent="0.2">
      <c r="Z8143" s="93"/>
      <c r="AA8143" s="93"/>
    </row>
    <row r="8144" spans="26:27" x14ac:dyDescent="0.2">
      <c r="Z8144" s="93"/>
      <c r="AA8144" s="93"/>
    </row>
    <row r="8145" spans="26:27" x14ac:dyDescent="0.2">
      <c r="Z8145" s="93"/>
      <c r="AA8145" s="93"/>
    </row>
    <row r="8146" spans="26:27" x14ac:dyDescent="0.2">
      <c r="Z8146" s="93"/>
      <c r="AA8146" s="93"/>
    </row>
    <row r="8147" spans="26:27" x14ac:dyDescent="0.2">
      <c r="Z8147" s="93"/>
      <c r="AA8147" s="93"/>
    </row>
    <row r="8148" spans="26:27" x14ac:dyDescent="0.2">
      <c r="Z8148" s="93"/>
      <c r="AA8148" s="93"/>
    </row>
    <row r="8149" spans="26:27" x14ac:dyDescent="0.2">
      <c r="Z8149" s="93"/>
      <c r="AA8149" s="93"/>
    </row>
    <row r="8150" spans="26:27" x14ac:dyDescent="0.2">
      <c r="Z8150" s="93"/>
      <c r="AA8150" s="93"/>
    </row>
    <row r="8151" spans="26:27" x14ac:dyDescent="0.2">
      <c r="Z8151" s="93"/>
      <c r="AA8151" s="93"/>
    </row>
    <row r="8152" spans="26:27" x14ac:dyDescent="0.2">
      <c r="Z8152" s="93"/>
      <c r="AA8152" s="93"/>
    </row>
    <row r="8153" spans="26:27" x14ac:dyDescent="0.2">
      <c r="Z8153" s="93"/>
      <c r="AA8153" s="93"/>
    </row>
    <row r="8154" spans="26:27" x14ac:dyDescent="0.2">
      <c r="Z8154" s="93"/>
      <c r="AA8154" s="93"/>
    </row>
    <row r="8155" spans="26:27" x14ac:dyDescent="0.2">
      <c r="Z8155" s="93"/>
      <c r="AA8155" s="93"/>
    </row>
    <row r="8156" spans="26:27" x14ac:dyDescent="0.2">
      <c r="Z8156" s="93"/>
      <c r="AA8156" s="93"/>
    </row>
    <row r="8157" spans="26:27" x14ac:dyDescent="0.2">
      <c r="Z8157" s="93"/>
      <c r="AA8157" s="93"/>
    </row>
    <row r="8158" spans="26:27" x14ac:dyDescent="0.2">
      <c r="Z8158" s="93"/>
      <c r="AA8158" s="93"/>
    </row>
    <row r="8159" spans="26:27" x14ac:dyDescent="0.2">
      <c r="Z8159" s="93"/>
      <c r="AA8159" s="93"/>
    </row>
    <row r="8160" spans="26:27" x14ac:dyDescent="0.2">
      <c r="Z8160" s="93"/>
      <c r="AA8160" s="93"/>
    </row>
    <row r="8161" spans="26:27" x14ac:dyDescent="0.2">
      <c r="Z8161" s="93"/>
      <c r="AA8161" s="93"/>
    </row>
    <row r="8162" spans="26:27" x14ac:dyDescent="0.2">
      <c r="Z8162" s="93"/>
      <c r="AA8162" s="93"/>
    </row>
    <row r="8163" spans="26:27" x14ac:dyDescent="0.2">
      <c r="Z8163" s="93"/>
      <c r="AA8163" s="93"/>
    </row>
    <row r="8164" spans="26:27" x14ac:dyDescent="0.2">
      <c r="Z8164" s="93"/>
      <c r="AA8164" s="93"/>
    </row>
    <row r="8165" spans="26:27" x14ac:dyDescent="0.2">
      <c r="Z8165" s="93"/>
      <c r="AA8165" s="93"/>
    </row>
    <row r="8166" spans="26:27" x14ac:dyDescent="0.2">
      <c r="Z8166" s="93"/>
      <c r="AA8166" s="93"/>
    </row>
    <row r="8167" spans="26:27" x14ac:dyDescent="0.2">
      <c r="Z8167" s="93"/>
      <c r="AA8167" s="93"/>
    </row>
    <row r="8168" spans="26:27" x14ac:dyDescent="0.2">
      <c r="Z8168" s="93"/>
      <c r="AA8168" s="93"/>
    </row>
    <row r="8169" spans="26:27" x14ac:dyDescent="0.2">
      <c r="Z8169" s="93"/>
      <c r="AA8169" s="93"/>
    </row>
    <row r="8170" spans="26:27" x14ac:dyDescent="0.2">
      <c r="Z8170" s="93"/>
      <c r="AA8170" s="93"/>
    </row>
    <row r="8171" spans="26:27" x14ac:dyDescent="0.2">
      <c r="Z8171" s="93"/>
      <c r="AA8171" s="93"/>
    </row>
    <row r="8172" spans="26:27" x14ac:dyDescent="0.2">
      <c r="Z8172" s="93"/>
      <c r="AA8172" s="93"/>
    </row>
    <row r="8173" spans="26:27" x14ac:dyDescent="0.2">
      <c r="Z8173" s="93"/>
      <c r="AA8173" s="93"/>
    </row>
    <row r="8174" spans="26:27" x14ac:dyDescent="0.2">
      <c r="Z8174" s="93"/>
      <c r="AA8174" s="93"/>
    </row>
    <row r="8175" spans="26:27" x14ac:dyDescent="0.2">
      <c r="Z8175" s="93"/>
      <c r="AA8175" s="93"/>
    </row>
    <row r="8176" spans="26:27" x14ac:dyDescent="0.2">
      <c r="Z8176" s="93"/>
      <c r="AA8176" s="93"/>
    </row>
    <row r="8177" spans="26:27" x14ac:dyDescent="0.2">
      <c r="Z8177" s="93"/>
      <c r="AA8177" s="93"/>
    </row>
    <row r="8178" spans="26:27" x14ac:dyDescent="0.2">
      <c r="Z8178" s="93"/>
      <c r="AA8178" s="93"/>
    </row>
    <row r="8179" spans="26:27" x14ac:dyDescent="0.2">
      <c r="Z8179" s="93"/>
      <c r="AA8179" s="93"/>
    </row>
    <row r="8180" spans="26:27" x14ac:dyDescent="0.2">
      <c r="Z8180" s="93"/>
      <c r="AA8180" s="93"/>
    </row>
    <row r="8181" spans="26:27" x14ac:dyDescent="0.2">
      <c r="Z8181" s="93"/>
      <c r="AA8181" s="93"/>
    </row>
    <row r="8182" spans="26:27" x14ac:dyDescent="0.2">
      <c r="Z8182" s="93"/>
      <c r="AA8182" s="93"/>
    </row>
    <row r="8183" spans="26:27" x14ac:dyDescent="0.2">
      <c r="Z8183" s="93"/>
      <c r="AA8183" s="93"/>
    </row>
    <row r="8184" spans="26:27" x14ac:dyDescent="0.2">
      <c r="Z8184" s="93"/>
      <c r="AA8184" s="93"/>
    </row>
    <row r="8185" spans="26:27" x14ac:dyDescent="0.2">
      <c r="Z8185" s="93"/>
      <c r="AA8185" s="93"/>
    </row>
    <row r="8186" spans="26:27" x14ac:dyDescent="0.2">
      <c r="Z8186" s="93"/>
      <c r="AA8186" s="93"/>
    </row>
    <row r="8187" spans="26:27" x14ac:dyDescent="0.2">
      <c r="Z8187" s="93"/>
      <c r="AA8187" s="93"/>
    </row>
    <row r="8188" spans="26:27" x14ac:dyDescent="0.2">
      <c r="Z8188" s="93"/>
      <c r="AA8188" s="93"/>
    </row>
    <row r="8189" spans="26:27" x14ac:dyDescent="0.2">
      <c r="Z8189" s="93"/>
      <c r="AA8189" s="93"/>
    </row>
    <row r="8190" spans="26:27" x14ac:dyDescent="0.2">
      <c r="Z8190" s="93"/>
      <c r="AA8190" s="93"/>
    </row>
    <row r="8191" spans="26:27" x14ac:dyDescent="0.2">
      <c r="Z8191" s="93"/>
      <c r="AA8191" s="93"/>
    </row>
    <row r="8192" spans="26:27" x14ac:dyDescent="0.2">
      <c r="Z8192" s="93"/>
      <c r="AA8192" s="93"/>
    </row>
    <row r="8193" spans="26:27" x14ac:dyDescent="0.2">
      <c r="Z8193" s="93"/>
      <c r="AA8193" s="93"/>
    </row>
    <row r="8194" spans="26:27" x14ac:dyDescent="0.2">
      <c r="Z8194" s="93"/>
      <c r="AA8194" s="93"/>
    </row>
    <row r="8195" spans="26:27" x14ac:dyDescent="0.2">
      <c r="Z8195" s="93"/>
      <c r="AA8195" s="93"/>
    </row>
    <row r="8196" spans="26:27" x14ac:dyDescent="0.2">
      <c r="Z8196" s="93"/>
      <c r="AA8196" s="93"/>
    </row>
    <row r="8197" spans="26:27" x14ac:dyDescent="0.2">
      <c r="Z8197" s="93"/>
      <c r="AA8197" s="93"/>
    </row>
    <row r="8198" spans="26:27" x14ac:dyDescent="0.2">
      <c r="Z8198" s="93"/>
      <c r="AA8198" s="93"/>
    </row>
    <row r="8199" spans="26:27" x14ac:dyDescent="0.2">
      <c r="Z8199" s="93"/>
      <c r="AA8199" s="93"/>
    </row>
    <row r="8200" spans="26:27" x14ac:dyDescent="0.2">
      <c r="Z8200" s="93"/>
      <c r="AA8200" s="93"/>
    </row>
    <row r="8201" spans="26:27" x14ac:dyDescent="0.2">
      <c r="Z8201" s="93"/>
      <c r="AA8201" s="93"/>
    </row>
    <row r="8202" spans="26:27" x14ac:dyDescent="0.2">
      <c r="Z8202" s="93"/>
      <c r="AA8202" s="93"/>
    </row>
    <row r="8203" spans="26:27" x14ac:dyDescent="0.2">
      <c r="Z8203" s="93"/>
      <c r="AA8203" s="93"/>
    </row>
    <row r="8204" spans="26:27" x14ac:dyDescent="0.2">
      <c r="Z8204" s="93"/>
      <c r="AA8204" s="93"/>
    </row>
    <row r="8205" spans="26:27" x14ac:dyDescent="0.2">
      <c r="Z8205" s="93"/>
      <c r="AA8205" s="93"/>
    </row>
    <row r="8206" spans="26:27" x14ac:dyDescent="0.2">
      <c r="Z8206" s="93"/>
      <c r="AA8206" s="93"/>
    </row>
    <row r="8207" spans="26:27" x14ac:dyDescent="0.2">
      <c r="Z8207" s="93"/>
      <c r="AA8207" s="93"/>
    </row>
    <row r="8208" spans="26:27" x14ac:dyDescent="0.2">
      <c r="Z8208" s="93"/>
      <c r="AA8208" s="93"/>
    </row>
    <row r="8209" spans="26:27" x14ac:dyDescent="0.2">
      <c r="Z8209" s="93"/>
      <c r="AA8209" s="93"/>
    </row>
    <row r="8210" spans="26:27" x14ac:dyDescent="0.2">
      <c r="Z8210" s="93"/>
      <c r="AA8210" s="93"/>
    </row>
    <row r="8211" spans="26:27" x14ac:dyDescent="0.2">
      <c r="Z8211" s="93"/>
      <c r="AA8211" s="93"/>
    </row>
    <row r="8212" spans="26:27" x14ac:dyDescent="0.2">
      <c r="Z8212" s="93"/>
      <c r="AA8212" s="93"/>
    </row>
    <row r="8213" spans="26:27" x14ac:dyDescent="0.2">
      <c r="Z8213" s="93"/>
      <c r="AA8213" s="93"/>
    </row>
    <row r="8214" spans="26:27" x14ac:dyDescent="0.2">
      <c r="Z8214" s="93"/>
      <c r="AA8214" s="93"/>
    </row>
    <row r="8215" spans="26:27" x14ac:dyDescent="0.2">
      <c r="Z8215" s="93"/>
      <c r="AA8215" s="93"/>
    </row>
    <row r="8216" spans="26:27" x14ac:dyDescent="0.2">
      <c r="Z8216" s="93"/>
      <c r="AA8216" s="93"/>
    </row>
    <row r="8217" spans="26:27" x14ac:dyDescent="0.2">
      <c r="Z8217" s="93"/>
      <c r="AA8217" s="93"/>
    </row>
    <row r="8218" spans="26:27" x14ac:dyDescent="0.2">
      <c r="Z8218" s="93"/>
      <c r="AA8218" s="93"/>
    </row>
    <row r="8219" spans="26:27" x14ac:dyDescent="0.2">
      <c r="Z8219" s="93"/>
      <c r="AA8219" s="93"/>
    </row>
    <row r="8220" spans="26:27" x14ac:dyDescent="0.2">
      <c r="Z8220" s="93"/>
      <c r="AA8220" s="93"/>
    </row>
    <row r="8221" spans="26:27" x14ac:dyDescent="0.2">
      <c r="Z8221" s="93"/>
      <c r="AA8221" s="93"/>
    </row>
    <row r="8222" spans="26:27" x14ac:dyDescent="0.2">
      <c r="Z8222" s="93"/>
      <c r="AA8222" s="93"/>
    </row>
    <row r="8223" spans="26:27" x14ac:dyDescent="0.2">
      <c r="Z8223" s="93"/>
      <c r="AA8223" s="93"/>
    </row>
    <row r="8224" spans="26:27" x14ac:dyDescent="0.2">
      <c r="Z8224" s="93"/>
      <c r="AA8224" s="93"/>
    </row>
    <row r="8225" spans="26:27" x14ac:dyDescent="0.2">
      <c r="Z8225" s="93"/>
      <c r="AA8225" s="93"/>
    </row>
    <row r="8226" spans="26:27" x14ac:dyDescent="0.2">
      <c r="Z8226" s="93"/>
      <c r="AA8226" s="93"/>
    </row>
    <row r="8227" spans="26:27" x14ac:dyDescent="0.2">
      <c r="Z8227" s="93"/>
      <c r="AA8227" s="93"/>
    </row>
    <row r="8228" spans="26:27" x14ac:dyDescent="0.2">
      <c r="Z8228" s="93"/>
      <c r="AA8228" s="93"/>
    </row>
    <row r="8229" spans="26:27" x14ac:dyDescent="0.2">
      <c r="Z8229" s="93"/>
      <c r="AA8229" s="93"/>
    </row>
    <row r="8230" spans="26:27" x14ac:dyDescent="0.2">
      <c r="Z8230" s="93"/>
      <c r="AA8230" s="93"/>
    </row>
    <row r="8231" spans="26:27" x14ac:dyDescent="0.2">
      <c r="Z8231" s="93"/>
      <c r="AA8231" s="93"/>
    </row>
    <row r="8232" spans="26:27" x14ac:dyDescent="0.2">
      <c r="Z8232" s="93"/>
      <c r="AA8232" s="93"/>
    </row>
    <row r="8233" spans="26:27" x14ac:dyDescent="0.2">
      <c r="Z8233" s="93"/>
      <c r="AA8233" s="93"/>
    </row>
    <row r="8234" spans="26:27" x14ac:dyDescent="0.2">
      <c r="Z8234" s="93"/>
      <c r="AA8234" s="93"/>
    </row>
    <row r="8235" spans="26:27" x14ac:dyDescent="0.2">
      <c r="Z8235" s="93"/>
      <c r="AA8235" s="93"/>
    </row>
    <row r="8236" spans="26:27" x14ac:dyDescent="0.2">
      <c r="Z8236" s="93"/>
      <c r="AA8236" s="93"/>
    </row>
    <row r="8237" spans="26:27" x14ac:dyDescent="0.2">
      <c r="Z8237" s="93"/>
      <c r="AA8237" s="93"/>
    </row>
    <row r="8238" spans="26:27" x14ac:dyDescent="0.2">
      <c r="Z8238" s="93"/>
      <c r="AA8238" s="93"/>
    </row>
    <row r="8239" spans="26:27" x14ac:dyDescent="0.2">
      <c r="Z8239" s="93"/>
      <c r="AA8239" s="93"/>
    </row>
    <row r="8240" spans="26:27" x14ac:dyDescent="0.2">
      <c r="Z8240" s="93"/>
      <c r="AA8240" s="93"/>
    </row>
    <row r="8241" spans="26:27" x14ac:dyDescent="0.2">
      <c r="Z8241" s="93"/>
      <c r="AA8241" s="93"/>
    </row>
    <row r="8242" spans="26:27" x14ac:dyDescent="0.2">
      <c r="Z8242" s="93"/>
      <c r="AA8242" s="93"/>
    </row>
    <row r="8243" spans="26:27" x14ac:dyDescent="0.2">
      <c r="Z8243" s="93"/>
      <c r="AA8243" s="93"/>
    </row>
    <row r="8244" spans="26:27" x14ac:dyDescent="0.2">
      <c r="Z8244" s="93"/>
      <c r="AA8244" s="93"/>
    </row>
    <row r="8245" spans="26:27" x14ac:dyDescent="0.2">
      <c r="Z8245" s="93"/>
      <c r="AA8245" s="93"/>
    </row>
    <row r="8246" spans="26:27" x14ac:dyDescent="0.2">
      <c r="Z8246" s="93"/>
      <c r="AA8246" s="93"/>
    </row>
    <row r="8247" spans="26:27" x14ac:dyDescent="0.2">
      <c r="Z8247" s="93"/>
      <c r="AA8247" s="93"/>
    </row>
    <row r="8248" spans="26:27" x14ac:dyDescent="0.2">
      <c r="Z8248" s="93"/>
      <c r="AA8248" s="93"/>
    </row>
    <row r="8249" spans="26:27" x14ac:dyDescent="0.2">
      <c r="Z8249" s="93"/>
      <c r="AA8249" s="93"/>
    </row>
    <row r="8250" spans="26:27" x14ac:dyDescent="0.2">
      <c r="Z8250" s="93"/>
      <c r="AA8250" s="93"/>
    </row>
    <row r="8251" spans="26:27" x14ac:dyDescent="0.2">
      <c r="Z8251" s="93"/>
      <c r="AA8251" s="93"/>
    </row>
    <row r="8252" spans="26:27" x14ac:dyDescent="0.2">
      <c r="Z8252" s="93"/>
      <c r="AA8252" s="93"/>
    </row>
    <row r="8253" spans="26:27" x14ac:dyDescent="0.2">
      <c r="Z8253" s="93"/>
      <c r="AA8253" s="93"/>
    </row>
    <row r="8254" spans="26:27" x14ac:dyDescent="0.2">
      <c r="Z8254" s="93"/>
      <c r="AA8254" s="93"/>
    </row>
    <row r="8255" spans="26:27" x14ac:dyDescent="0.2">
      <c r="Z8255" s="93"/>
      <c r="AA8255" s="93"/>
    </row>
    <row r="8256" spans="26:27" x14ac:dyDescent="0.2">
      <c r="Z8256" s="93"/>
      <c r="AA8256" s="93"/>
    </row>
    <row r="8257" spans="26:27" x14ac:dyDescent="0.2">
      <c r="Z8257" s="93"/>
      <c r="AA8257" s="93"/>
    </row>
    <row r="8258" spans="26:27" x14ac:dyDescent="0.2">
      <c r="Z8258" s="93"/>
      <c r="AA8258" s="93"/>
    </row>
    <row r="8259" spans="26:27" x14ac:dyDescent="0.2">
      <c r="Z8259" s="93"/>
      <c r="AA8259" s="93"/>
    </row>
    <row r="8260" spans="26:27" x14ac:dyDescent="0.2">
      <c r="Z8260" s="93"/>
      <c r="AA8260" s="93"/>
    </row>
    <row r="8261" spans="26:27" x14ac:dyDescent="0.2">
      <c r="Z8261" s="93"/>
      <c r="AA8261" s="93"/>
    </row>
    <row r="8262" spans="26:27" x14ac:dyDescent="0.2">
      <c r="Z8262" s="93"/>
      <c r="AA8262" s="93"/>
    </row>
    <row r="8263" spans="26:27" x14ac:dyDescent="0.2">
      <c r="Z8263" s="93"/>
      <c r="AA8263" s="93"/>
    </row>
    <row r="8264" spans="26:27" x14ac:dyDescent="0.2">
      <c r="Z8264" s="93"/>
      <c r="AA8264" s="93"/>
    </row>
    <row r="8265" spans="26:27" x14ac:dyDescent="0.2">
      <c r="Z8265" s="93"/>
      <c r="AA8265" s="93"/>
    </row>
    <row r="8266" spans="26:27" x14ac:dyDescent="0.2">
      <c r="Z8266" s="93"/>
      <c r="AA8266" s="93"/>
    </row>
    <row r="8267" spans="26:27" x14ac:dyDescent="0.2">
      <c r="Z8267" s="93"/>
      <c r="AA8267" s="93"/>
    </row>
    <row r="8268" spans="26:27" x14ac:dyDescent="0.2">
      <c r="Z8268" s="93"/>
      <c r="AA8268" s="93"/>
    </row>
    <row r="8269" spans="26:27" x14ac:dyDescent="0.2">
      <c r="Z8269" s="93"/>
      <c r="AA8269" s="93"/>
    </row>
    <row r="8270" spans="26:27" x14ac:dyDescent="0.2">
      <c r="Z8270" s="93"/>
      <c r="AA8270" s="93"/>
    </row>
    <row r="8271" spans="26:27" x14ac:dyDescent="0.2">
      <c r="Z8271" s="93"/>
      <c r="AA8271" s="93"/>
    </row>
    <row r="8272" spans="26:27" x14ac:dyDescent="0.2">
      <c r="Z8272" s="93"/>
      <c r="AA8272" s="93"/>
    </row>
    <row r="8273" spans="26:27" x14ac:dyDescent="0.2">
      <c r="Z8273" s="93"/>
      <c r="AA8273" s="93"/>
    </row>
    <row r="8274" spans="26:27" x14ac:dyDescent="0.2">
      <c r="Z8274" s="93"/>
      <c r="AA8274" s="93"/>
    </row>
    <row r="8275" spans="26:27" x14ac:dyDescent="0.2">
      <c r="Z8275" s="93"/>
      <c r="AA8275" s="93"/>
    </row>
    <row r="8276" spans="26:27" x14ac:dyDescent="0.2">
      <c r="Z8276" s="93"/>
      <c r="AA8276" s="93"/>
    </row>
    <row r="8277" spans="26:27" x14ac:dyDescent="0.2">
      <c r="Z8277" s="93"/>
      <c r="AA8277" s="93"/>
    </row>
    <row r="8278" spans="26:27" x14ac:dyDescent="0.2">
      <c r="Z8278" s="93"/>
      <c r="AA8278" s="93"/>
    </row>
    <row r="8279" spans="26:27" x14ac:dyDescent="0.2">
      <c r="Z8279" s="93"/>
      <c r="AA8279" s="93"/>
    </row>
    <row r="8280" spans="26:27" x14ac:dyDescent="0.2">
      <c r="Z8280" s="93"/>
      <c r="AA8280" s="93"/>
    </row>
    <row r="8281" spans="26:27" x14ac:dyDescent="0.2">
      <c r="Z8281" s="93"/>
      <c r="AA8281" s="93"/>
    </row>
    <row r="8282" spans="26:27" x14ac:dyDescent="0.2">
      <c r="Z8282" s="93"/>
      <c r="AA8282" s="93"/>
    </row>
    <row r="8283" spans="26:27" x14ac:dyDescent="0.2">
      <c r="Z8283" s="93"/>
      <c r="AA8283" s="93"/>
    </row>
    <row r="8284" spans="26:27" x14ac:dyDescent="0.2">
      <c r="Z8284" s="93"/>
      <c r="AA8284" s="93"/>
    </row>
    <row r="8285" spans="26:27" x14ac:dyDescent="0.2">
      <c r="Z8285" s="93"/>
      <c r="AA8285" s="93"/>
    </row>
    <row r="8286" spans="26:27" x14ac:dyDescent="0.2">
      <c r="Z8286" s="93"/>
      <c r="AA8286" s="93"/>
    </row>
    <row r="8287" spans="26:27" x14ac:dyDescent="0.2">
      <c r="Z8287" s="93"/>
      <c r="AA8287" s="93"/>
    </row>
    <row r="8288" spans="26:27" x14ac:dyDescent="0.2">
      <c r="Z8288" s="93"/>
      <c r="AA8288" s="93"/>
    </row>
    <row r="8289" spans="26:27" x14ac:dyDescent="0.2">
      <c r="Z8289" s="93"/>
      <c r="AA8289" s="93"/>
    </row>
    <row r="8290" spans="26:27" x14ac:dyDescent="0.2">
      <c r="Z8290" s="93"/>
      <c r="AA8290" s="93"/>
    </row>
    <row r="8291" spans="26:27" x14ac:dyDescent="0.2">
      <c r="Z8291" s="93"/>
      <c r="AA8291" s="93"/>
    </row>
    <row r="8292" spans="26:27" x14ac:dyDescent="0.2">
      <c r="Z8292" s="93"/>
      <c r="AA8292" s="93"/>
    </row>
    <row r="8293" spans="26:27" x14ac:dyDescent="0.2">
      <c r="Z8293" s="93"/>
      <c r="AA8293" s="93"/>
    </row>
    <row r="8294" spans="26:27" x14ac:dyDescent="0.2">
      <c r="Z8294" s="93"/>
      <c r="AA8294" s="93"/>
    </row>
    <row r="8295" spans="26:27" x14ac:dyDescent="0.2">
      <c r="Z8295" s="93"/>
      <c r="AA8295" s="93"/>
    </row>
    <row r="8296" spans="26:27" x14ac:dyDescent="0.2">
      <c r="Z8296" s="93"/>
      <c r="AA8296" s="93"/>
    </row>
    <row r="8297" spans="26:27" x14ac:dyDescent="0.2">
      <c r="Z8297" s="93"/>
      <c r="AA8297" s="93"/>
    </row>
    <row r="8298" spans="26:27" x14ac:dyDescent="0.2">
      <c r="Z8298" s="93"/>
      <c r="AA8298" s="93"/>
    </row>
    <row r="8299" spans="26:27" x14ac:dyDescent="0.2">
      <c r="Z8299" s="93"/>
      <c r="AA8299" s="93"/>
    </row>
    <row r="8300" spans="26:27" x14ac:dyDescent="0.2">
      <c r="Z8300" s="93"/>
      <c r="AA8300" s="93"/>
    </row>
    <row r="8301" spans="26:27" x14ac:dyDescent="0.2">
      <c r="Z8301" s="93"/>
      <c r="AA8301" s="93"/>
    </row>
    <row r="8302" spans="26:27" x14ac:dyDescent="0.2">
      <c r="Z8302" s="93"/>
      <c r="AA8302" s="93"/>
    </row>
    <row r="8303" spans="26:27" x14ac:dyDescent="0.2">
      <c r="Z8303" s="93"/>
      <c r="AA8303" s="93"/>
    </row>
    <row r="8304" spans="26:27" x14ac:dyDescent="0.2">
      <c r="Z8304" s="93"/>
      <c r="AA8304" s="93"/>
    </row>
    <row r="8305" spans="26:27" x14ac:dyDescent="0.2">
      <c r="Z8305" s="93"/>
      <c r="AA8305" s="93"/>
    </row>
    <row r="8306" spans="26:27" x14ac:dyDescent="0.2">
      <c r="Z8306" s="93"/>
      <c r="AA8306" s="93"/>
    </row>
    <row r="8307" spans="26:27" x14ac:dyDescent="0.2">
      <c r="Z8307" s="93"/>
      <c r="AA8307" s="93"/>
    </row>
    <row r="8308" spans="26:27" x14ac:dyDescent="0.2">
      <c r="Z8308" s="93"/>
      <c r="AA8308" s="93"/>
    </row>
    <row r="8309" spans="26:27" x14ac:dyDescent="0.2">
      <c r="Z8309" s="93"/>
      <c r="AA8309" s="93"/>
    </row>
    <row r="8310" spans="26:27" x14ac:dyDescent="0.2">
      <c r="Z8310" s="93"/>
      <c r="AA8310" s="93"/>
    </row>
    <row r="8311" spans="26:27" x14ac:dyDescent="0.2">
      <c r="Z8311" s="93"/>
      <c r="AA8311" s="93"/>
    </row>
    <row r="8312" spans="26:27" x14ac:dyDescent="0.2">
      <c r="Z8312" s="93"/>
      <c r="AA8312" s="93"/>
    </row>
    <row r="8313" spans="26:27" x14ac:dyDescent="0.2">
      <c r="Z8313" s="93"/>
      <c r="AA8313" s="93"/>
    </row>
    <row r="8314" spans="26:27" x14ac:dyDescent="0.2">
      <c r="Z8314" s="93"/>
      <c r="AA8314" s="93"/>
    </row>
    <row r="8315" spans="26:27" x14ac:dyDescent="0.2">
      <c r="Z8315" s="93"/>
      <c r="AA8315" s="93"/>
    </row>
    <row r="8316" spans="26:27" x14ac:dyDescent="0.2">
      <c r="Z8316" s="93"/>
      <c r="AA8316" s="93"/>
    </row>
    <row r="8317" spans="26:27" x14ac:dyDescent="0.2">
      <c r="Z8317" s="93"/>
      <c r="AA8317" s="93"/>
    </row>
    <row r="8318" spans="26:27" x14ac:dyDescent="0.2">
      <c r="Z8318" s="93"/>
      <c r="AA8318" s="93"/>
    </row>
    <row r="8319" spans="26:27" x14ac:dyDescent="0.2">
      <c r="Z8319" s="93"/>
      <c r="AA8319" s="93"/>
    </row>
    <row r="8320" spans="26:27" x14ac:dyDescent="0.2">
      <c r="Z8320" s="93"/>
      <c r="AA8320" s="93"/>
    </row>
    <row r="8321" spans="26:27" x14ac:dyDescent="0.2">
      <c r="Z8321" s="93"/>
      <c r="AA8321" s="93"/>
    </row>
    <row r="8322" spans="26:27" x14ac:dyDescent="0.2">
      <c r="Z8322" s="93"/>
      <c r="AA8322" s="93"/>
    </row>
    <row r="8323" spans="26:27" x14ac:dyDescent="0.2">
      <c r="Z8323" s="93"/>
      <c r="AA8323" s="93"/>
    </row>
    <row r="8324" spans="26:27" x14ac:dyDescent="0.2">
      <c r="Z8324" s="93"/>
      <c r="AA8324" s="93"/>
    </row>
    <row r="8325" spans="26:27" x14ac:dyDescent="0.2">
      <c r="Z8325" s="93"/>
      <c r="AA8325" s="93"/>
    </row>
    <row r="8326" spans="26:27" x14ac:dyDescent="0.2">
      <c r="Z8326" s="93"/>
      <c r="AA8326" s="93"/>
    </row>
    <row r="8327" spans="26:27" x14ac:dyDescent="0.2">
      <c r="Z8327" s="93"/>
      <c r="AA8327" s="93"/>
    </row>
    <row r="8328" spans="26:27" x14ac:dyDescent="0.2">
      <c r="Z8328" s="93"/>
      <c r="AA8328" s="93"/>
    </row>
    <row r="8329" spans="26:27" x14ac:dyDescent="0.2">
      <c r="Z8329" s="93"/>
      <c r="AA8329" s="93"/>
    </row>
    <row r="8330" spans="26:27" x14ac:dyDescent="0.2">
      <c r="Z8330" s="93"/>
      <c r="AA8330" s="93"/>
    </row>
    <row r="8331" spans="26:27" x14ac:dyDescent="0.2">
      <c r="Z8331" s="93"/>
      <c r="AA8331" s="93"/>
    </row>
    <row r="8332" spans="26:27" x14ac:dyDescent="0.2">
      <c r="Z8332" s="93"/>
      <c r="AA8332" s="93"/>
    </row>
    <row r="8333" spans="26:27" x14ac:dyDescent="0.2">
      <c r="Z8333" s="93"/>
      <c r="AA8333" s="93"/>
    </row>
    <row r="8334" spans="26:27" x14ac:dyDescent="0.2">
      <c r="Z8334" s="93"/>
      <c r="AA8334" s="93"/>
    </row>
    <row r="8335" spans="26:27" x14ac:dyDescent="0.2">
      <c r="Z8335" s="93"/>
      <c r="AA8335" s="93"/>
    </row>
    <row r="8336" spans="26:27" x14ac:dyDescent="0.2">
      <c r="Z8336" s="93"/>
      <c r="AA8336" s="93"/>
    </row>
    <row r="8337" spans="26:27" x14ac:dyDescent="0.2">
      <c r="Z8337" s="93"/>
      <c r="AA8337" s="93"/>
    </row>
    <row r="8338" spans="26:27" x14ac:dyDescent="0.2">
      <c r="Z8338" s="93"/>
      <c r="AA8338" s="93"/>
    </row>
    <row r="8339" spans="26:27" x14ac:dyDescent="0.2">
      <c r="Z8339" s="93"/>
      <c r="AA8339" s="93"/>
    </row>
    <row r="8340" spans="26:27" x14ac:dyDescent="0.2">
      <c r="Z8340" s="93"/>
      <c r="AA8340" s="93"/>
    </row>
    <row r="8341" spans="26:27" x14ac:dyDescent="0.2">
      <c r="Z8341" s="93"/>
      <c r="AA8341" s="93"/>
    </row>
    <row r="8342" spans="26:27" x14ac:dyDescent="0.2">
      <c r="Z8342" s="93"/>
      <c r="AA8342" s="93"/>
    </row>
    <row r="8343" spans="26:27" x14ac:dyDescent="0.2">
      <c r="Z8343" s="93"/>
      <c r="AA8343" s="93"/>
    </row>
    <row r="8344" spans="26:27" x14ac:dyDescent="0.2">
      <c r="Z8344" s="93"/>
      <c r="AA8344" s="93"/>
    </row>
    <row r="8345" spans="26:27" x14ac:dyDescent="0.2">
      <c r="Z8345" s="93"/>
      <c r="AA8345" s="93"/>
    </row>
    <row r="8346" spans="26:27" x14ac:dyDescent="0.2">
      <c r="Z8346" s="93"/>
      <c r="AA8346" s="93"/>
    </row>
    <row r="8347" spans="26:27" x14ac:dyDescent="0.2">
      <c r="Z8347" s="93"/>
      <c r="AA8347" s="93"/>
    </row>
    <row r="8348" spans="26:27" x14ac:dyDescent="0.2">
      <c r="Z8348" s="93"/>
      <c r="AA8348" s="93"/>
    </row>
    <row r="8349" spans="26:27" x14ac:dyDescent="0.2">
      <c r="Z8349" s="93"/>
      <c r="AA8349" s="93"/>
    </row>
    <row r="8350" spans="26:27" x14ac:dyDescent="0.2">
      <c r="Z8350" s="93"/>
      <c r="AA8350" s="93"/>
    </row>
    <row r="8351" spans="26:27" x14ac:dyDescent="0.2">
      <c r="Z8351" s="93"/>
      <c r="AA8351" s="93"/>
    </row>
    <row r="8352" spans="26:27" x14ac:dyDescent="0.2">
      <c r="Z8352" s="93"/>
      <c r="AA8352" s="93"/>
    </row>
    <row r="8353" spans="26:27" x14ac:dyDescent="0.2">
      <c r="Z8353" s="93"/>
      <c r="AA8353" s="93"/>
    </row>
    <row r="8354" spans="26:27" x14ac:dyDescent="0.2">
      <c r="Z8354" s="93"/>
      <c r="AA8354" s="93"/>
    </row>
    <row r="8355" spans="26:27" x14ac:dyDescent="0.2">
      <c r="Z8355" s="93"/>
      <c r="AA8355" s="93"/>
    </row>
    <row r="8356" spans="26:27" x14ac:dyDescent="0.2">
      <c r="Z8356" s="93"/>
      <c r="AA8356" s="93"/>
    </row>
    <row r="8357" spans="26:27" x14ac:dyDescent="0.2">
      <c r="Z8357" s="93"/>
      <c r="AA8357" s="93"/>
    </row>
    <row r="8358" spans="26:27" x14ac:dyDescent="0.2">
      <c r="Z8358" s="93"/>
      <c r="AA8358" s="93"/>
    </row>
    <row r="8359" spans="26:27" x14ac:dyDescent="0.2">
      <c r="Z8359" s="93"/>
      <c r="AA8359" s="93"/>
    </row>
    <row r="8360" spans="26:27" x14ac:dyDescent="0.2">
      <c r="Z8360" s="93"/>
      <c r="AA8360" s="93"/>
    </row>
    <row r="8361" spans="26:27" x14ac:dyDescent="0.2">
      <c r="Z8361" s="93"/>
      <c r="AA8361" s="93"/>
    </row>
    <row r="8362" spans="26:27" x14ac:dyDescent="0.2">
      <c r="Z8362" s="93"/>
      <c r="AA8362" s="93"/>
    </row>
    <row r="8363" spans="26:27" x14ac:dyDescent="0.2">
      <c r="Z8363" s="93"/>
      <c r="AA8363" s="93"/>
    </row>
    <row r="8364" spans="26:27" x14ac:dyDescent="0.2">
      <c r="Z8364" s="93"/>
      <c r="AA8364" s="93"/>
    </row>
    <row r="8365" spans="26:27" x14ac:dyDescent="0.2">
      <c r="Z8365" s="93"/>
      <c r="AA8365" s="93"/>
    </row>
    <row r="8366" spans="26:27" x14ac:dyDescent="0.2">
      <c r="Z8366" s="93"/>
      <c r="AA8366" s="93"/>
    </row>
    <row r="8367" spans="26:27" x14ac:dyDescent="0.2">
      <c r="Z8367" s="93"/>
      <c r="AA8367" s="93"/>
    </row>
    <row r="8368" spans="26:27" x14ac:dyDescent="0.2">
      <c r="Z8368" s="93"/>
      <c r="AA8368" s="93"/>
    </row>
    <row r="8369" spans="26:27" x14ac:dyDescent="0.2">
      <c r="Z8369" s="93"/>
      <c r="AA8369" s="93"/>
    </row>
    <row r="8370" spans="26:27" x14ac:dyDescent="0.2">
      <c r="Z8370" s="93"/>
      <c r="AA8370" s="93"/>
    </row>
    <row r="8371" spans="26:27" x14ac:dyDescent="0.2">
      <c r="Z8371" s="93"/>
      <c r="AA8371" s="93"/>
    </row>
    <row r="8372" spans="26:27" x14ac:dyDescent="0.2">
      <c r="Z8372" s="93"/>
      <c r="AA8372" s="93"/>
    </row>
    <row r="8373" spans="26:27" x14ac:dyDescent="0.2">
      <c r="Z8373" s="93"/>
      <c r="AA8373" s="93"/>
    </row>
    <row r="8374" spans="26:27" x14ac:dyDescent="0.2">
      <c r="Z8374" s="93"/>
      <c r="AA8374" s="93"/>
    </row>
    <row r="8375" spans="26:27" x14ac:dyDescent="0.2">
      <c r="Z8375" s="93"/>
      <c r="AA8375" s="93"/>
    </row>
    <row r="8376" spans="26:27" x14ac:dyDescent="0.2">
      <c r="Z8376" s="93"/>
      <c r="AA8376" s="93"/>
    </row>
    <row r="8377" spans="26:27" x14ac:dyDescent="0.2">
      <c r="Z8377" s="93"/>
      <c r="AA8377" s="93"/>
    </row>
    <row r="8378" spans="26:27" x14ac:dyDescent="0.2">
      <c r="Z8378" s="93"/>
      <c r="AA8378" s="93"/>
    </row>
    <row r="8379" spans="26:27" x14ac:dyDescent="0.2">
      <c r="Z8379" s="93"/>
      <c r="AA8379" s="93"/>
    </row>
    <row r="8380" spans="26:27" x14ac:dyDescent="0.2">
      <c r="Z8380" s="93"/>
      <c r="AA8380" s="93"/>
    </row>
    <row r="8381" spans="26:27" x14ac:dyDescent="0.2">
      <c r="Z8381" s="93"/>
      <c r="AA8381" s="93"/>
    </row>
    <row r="8382" spans="26:27" x14ac:dyDescent="0.2">
      <c r="Z8382" s="93"/>
      <c r="AA8382" s="93"/>
    </row>
    <row r="8383" spans="26:27" x14ac:dyDescent="0.2">
      <c r="Z8383" s="93"/>
      <c r="AA8383" s="93"/>
    </row>
    <row r="8384" spans="26:27" x14ac:dyDescent="0.2">
      <c r="Z8384" s="93"/>
      <c r="AA8384" s="93"/>
    </row>
    <row r="8385" spans="26:27" x14ac:dyDescent="0.2">
      <c r="Z8385" s="93"/>
      <c r="AA8385" s="93"/>
    </row>
    <row r="8386" spans="26:27" x14ac:dyDescent="0.2">
      <c r="Z8386" s="93"/>
      <c r="AA8386" s="93"/>
    </row>
    <row r="8387" spans="26:27" x14ac:dyDescent="0.2">
      <c r="Z8387" s="93"/>
      <c r="AA8387" s="93"/>
    </row>
    <row r="8388" spans="26:27" x14ac:dyDescent="0.2">
      <c r="Z8388" s="93"/>
      <c r="AA8388" s="93"/>
    </row>
    <row r="8389" spans="26:27" x14ac:dyDescent="0.2">
      <c r="Z8389" s="93"/>
      <c r="AA8389" s="93"/>
    </row>
    <row r="8390" spans="26:27" x14ac:dyDescent="0.2">
      <c r="Z8390" s="93"/>
      <c r="AA8390" s="93"/>
    </row>
    <row r="8391" spans="26:27" x14ac:dyDescent="0.2">
      <c r="Z8391" s="93"/>
      <c r="AA8391" s="93"/>
    </row>
    <row r="8392" spans="26:27" x14ac:dyDescent="0.2">
      <c r="Z8392" s="93"/>
      <c r="AA8392" s="93"/>
    </row>
    <row r="8393" spans="26:27" x14ac:dyDescent="0.2">
      <c r="Z8393" s="93"/>
      <c r="AA8393" s="93"/>
    </row>
    <row r="8394" spans="26:27" x14ac:dyDescent="0.2">
      <c r="Z8394" s="93"/>
      <c r="AA8394" s="93"/>
    </row>
    <row r="8395" spans="26:27" x14ac:dyDescent="0.2">
      <c r="Z8395" s="93"/>
      <c r="AA8395" s="93"/>
    </row>
    <row r="8396" spans="26:27" x14ac:dyDescent="0.2">
      <c r="Z8396" s="93"/>
      <c r="AA8396" s="93"/>
    </row>
    <row r="8397" spans="26:27" x14ac:dyDescent="0.2">
      <c r="Z8397" s="93"/>
      <c r="AA8397" s="93"/>
    </row>
    <row r="8398" spans="26:27" x14ac:dyDescent="0.2">
      <c r="Z8398" s="93"/>
      <c r="AA8398" s="93"/>
    </row>
    <row r="8399" spans="26:27" x14ac:dyDescent="0.2">
      <c r="Z8399" s="93"/>
      <c r="AA8399" s="93"/>
    </row>
    <row r="8400" spans="26:27" x14ac:dyDescent="0.2">
      <c r="Z8400" s="93"/>
      <c r="AA8400" s="93"/>
    </row>
    <row r="8401" spans="26:27" x14ac:dyDescent="0.2">
      <c r="Z8401" s="93"/>
      <c r="AA8401" s="93"/>
    </row>
    <row r="8402" spans="26:27" x14ac:dyDescent="0.2">
      <c r="Z8402" s="93"/>
      <c r="AA8402" s="93"/>
    </row>
    <row r="8403" spans="26:27" x14ac:dyDescent="0.2">
      <c r="Z8403" s="93"/>
      <c r="AA8403" s="93"/>
    </row>
    <row r="8404" spans="26:27" x14ac:dyDescent="0.2">
      <c r="Z8404" s="93"/>
      <c r="AA8404" s="93"/>
    </row>
    <row r="8405" spans="26:27" x14ac:dyDescent="0.2">
      <c r="Z8405" s="93"/>
      <c r="AA8405" s="93"/>
    </row>
    <row r="8406" spans="26:27" x14ac:dyDescent="0.2">
      <c r="Z8406" s="93"/>
      <c r="AA8406" s="93"/>
    </row>
    <row r="8407" spans="26:27" x14ac:dyDescent="0.2">
      <c r="Z8407" s="93"/>
      <c r="AA8407" s="93"/>
    </row>
    <row r="8408" spans="26:27" x14ac:dyDescent="0.2">
      <c r="Z8408" s="93"/>
      <c r="AA8408" s="93"/>
    </row>
    <row r="8409" spans="26:27" x14ac:dyDescent="0.2">
      <c r="Z8409" s="93"/>
      <c r="AA8409" s="93"/>
    </row>
    <row r="8410" spans="26:27" x14ac:dyDescent="0.2">
      <c r="Z8410" s="93"/>
      <c r="AA8410" s="93"/>
    </row>
    <row r="8411" spans="26:27" x14ac:dyDescent="0.2">
      <c r="Z8411" s="93"/>
      <c r="AA8411" s="93"/>
    </row>
    <row r="8412" spans="26:27" x14ac:dyDescent="0.2">
      <c r="Z8412" s="93"/>
      <c r="AA8412" s="93"/>
    </row>
    <row r="8413" spans="26:27" x14ac:dyDescent="0.2">
      <c r="Z8413" s="93"/>
      <c r="AA8413" s="93"/>
    </row>
    <row r="8414" spans="26:27" x14ac:dyDescent="0.2">
      <c r="Z8414" s="93"/>
      <c r="AA8414" s="93"/>
    </row>
    <row r="8415" spans="26:27" x14ac:dyDescent="0.2">
      <c r="Z8415" s="93"/>
      <c r="AA8415" s="93"/>
    </row>
    <row r="8416" spans="26:27" x14ac:dyDescent="0.2">
      <c r="Z8416" s="93"/>
      <c r="AA8416" s="93"/>
    </row>
    <row r="8417" spans="26:27" x14ac:dyDescent="0.2">
      <c r="Z8417" s="93"/>
      <c r="AA8417" s="93"/>
    </row>
    <row r="8418" spans="26:27" x14ac:dyDescent="0.2">
      <c r="Z8418" s="93"/>
      <c r="AA8418" s="93"/>
    </row>
    <row r="8419" spans="26:27" x14ac:dyDescent="0.2">
      <c r="Z8419" s="93"/>
      <c r="AA8419" s="93"/>
    </row>
    <row r="8420" spans="26:27" x14ac:dyDescent="0.2">
      <c r="Z8420" s="93"/>
      <c r="AA8420" s="93"/>
    </row>
    <row r="8421" spans="26:27" x14ac:dyDescent="0.2">
      <c r="Z8421" s="93"/>
      <c r="AA8421" s="93"/>
    </row>
    <row r="8422" spans="26:27" x14ac:dyDescent="0.2">
      <c r="Z8422" s="93"/>
      <c r="AA8422" s="93"/>
    </row>
    <row r="8423" spans="26:27" x14ac:dyDescent="0.2">
      <c r="Z8423" s="93"/>
      <c r="AA8423" s="93"/>
    </row>
    <row r="8424" spans="26:27" x14ac:dyDescent="0.2">
      <c r="Z8424" s="93"/>
      <c r="AA8424" s="93"/>
    </row>
    <row r="8425" spans="26:27" x14ac:dyDescent="0.2">
      <c r="Z8425" s="93"/>
      <c r="AA8425" s="93"/>
    </row>
    <row r="8426" spans="26:27" x14ac:dyDescent="0.2">
      <c r="Z8426" s="93"/>
      <c r="AA8426" s="93"/>
    </row>
    <row r="8427" spans="26:27" x14ac:dyDescent="0.2">
      <c r="Z8427" s="93"/>
      <c r="AA8427" s="93"/>
    </row>
    <row r="8428" spans="26:27" x14ac:dyDescent="0.2">
      <c r="Z8428" s="93"/>
      <c r="AA8428" s="93"/>
    </row>
    <row r="8429" spans="26:27" x14ac:dyDescent="0.2">
      <c r="Z8429" s="93"/>
      <c r="AA8429" s="93"/>
    </row>
    <row r="8430" spans="26:27" x14ac:dyDescent="0.2">
      <c r="Z8430" s="93"/>
      <c r="AA8430" s="93"/>
    </row>
    <row r="8431" spans="26:27" x14ac:dyDescent="0.2">
      <c r="Z8431" s="93"/>
      <c r="AA8431" s="93"/>
    </row>
    <row r="8432" spans="26:27" x14ac:dyDescent="0.2">
      <c r="Z8432" s="93"/>
      <c r="AA8432" s="93"/>
    </row>
    <row r="8433" spans="26:27" x14ac:dyDescent="0.2">
      <c r="Z8433" s="93"/>
      <c r="AA8433" s="93"/>
    </row>
    <row r="8434" spans="26:27" x14ac:dyDescent="0.2">
      <c r="Z8434" s="93"/>
      <c r="AA8434" s="93"/>
    </row>
    <row r="8435" spans="26:27" x14ac:dyDescent="0.2">
      <c r="Z8435" s="93"/>
      <c r="AA8435" s="93"/>
    </row>
    <row r="8436" spans="26:27" x14ac:dyDescent="0.2">
      <c r="Z8436" s="93"/>
      <c r="AA8436" s="93"/>
    </row>
    <row r="8437" spans="26:27" x14ac:dyDescent="0.2">
      <c r="Z8437" s="93"/>
      <c r="AA8437" s="93"/>
    </row>
    <row r="8438" spans="26:27" x14ac:dyDescent="0.2">
      <c r="Z8438" s="93"/>
      <c r="AA8438" s="93"/>
    </row>
    <row r="8439" spans="26:27" x14ac:dyDescent="0.2">
      <c r="Z8439" s="93"/>
      <c r="AA8439" s="93"/>
    </row>
    <row r="8440" spans="26:27" x14ac:dyDescent="0.2">
      <c r="Z8440" s="93"/>
      <c r="AA8440" s="93"/>
    </row>
    <row r="8441" spans="26:27" x14ac:dyDescent="0.2">
      <c r="Z8441" s="93"/>
      <c r="AA8441" s="93"/>
    </row>
    <row r="8442" spans="26:27" x14ac:dyDescent="0.2">
      <c r="Z8442" s="93"/>
      <c r="AA8442" s="93"/>
    </row>
    <row r="8443" spans="26:27" x14ac:dyDescent="0.2">
      <c r="Z8443" s="93"/>
      <c r="AA8443" s="93"/>
    </row>
    <row r="8444" spans="26:27" x14ac:dyDescent="0.2">
      <c r="Z8444" s="93"/>
      <c r="AA8444" s="93"/>
    </row>
    <row r="8445" spans="26:27" x14ac:dyDescent="0.2">
      <c r="Z8445" s="93"/>
      <c r="AA8445" s="93"/>
    </row>
    <row r="8446" spans="26:27" x14ac:dyDescent="0.2">
      <c r="Z8446" s="93"/>
      <c r="AA8446" s="93"/>
    </row>
    <row r="8447" spans="26:27" x14ac:dyDescent="0.2">
      <c r="Z8447" s="93"/>
      <c r="AA8447" s="93"/>
    </row>
    <row r="8448" spans="26:27" x14ac:dyDescent="0.2">
      <c r="Z8448" s="93"/>
      <c r="AA8448" s="93"/>
    </row>
    <row r="8449" spans="26:27" x14ac:dyDescent="0.2">
      <c r="Z8449" s="93"/>
      <c r="AA8449" s="93"/>
    </row>
    <row r="8450" spans="26:27" x14ac:dyDescent="0.2">
      <c r="Z8450" s="93"/>
      <c r="AA8450" s="93"/>
    </row>
    <row r="8451" spans="26:27" x14ac:dyDescent="0.2">
      <c r="Z8451" s="93"/>
      <c r="AA8451" s="93"/>
    </row>
    <row r="8452" spans="26:27" x14ac:dyDescent="0.2">
      <c r="Z8452" s="93"/>
      <c r="AA8452" s="93"/>
    </row>
    <row r="8453" spans="26:27" x14ac:dyDescent="0.2">
      <c r="Z8453" s="93"/>
      <c r="AA8453" s="93"/>
    </row>
    <row r="8454" spans="26:27" x14ac:dyDescent="0.2">
      <c r="Z8454" s="93"/>
      <c r="AA8454" s="93"/>
    </row>
    <row r="8455" spans="26:27" x14ac:dyDescent="0.2">
      <c r="Z8455" s="93"/>
      <c r="AA8455" s="93"/>
    </row>
    <row r="8456" spans="26:27" x14ac:dyDescent="0.2">
      <c r="Z8456" s="93"/>
      <c r="AA8456" s="93"/>
    </row>
    <row r="8457" spans="26:27" x14ac:dyDescent="0.2">
      <c r="Z8457" s="93"/>
      <c r="AA8457" s="93"/>
    </row>
    <row r="8458" spans="26:27" x14ac:dyDescent="0.2">
      <c r="Z8458" s="93"/>
      <c r="AA8458" s="93"/>
    </row>
    <row r="8459" spans="26:27" x14ac:dyDescent="0.2">
      <c r="Z8459" s="93"/>
      <c r="AA8459" s="93"/>
    </row>
    <row r="8460" spans="26:27" x14ac:dyDescent="0.2">
      <c r="Z8460" s="93"/>
      <c r="AA8460" s="93"/>
    </row>
    <row r="8461" spans="26:27" x14ac:dyDescent="0.2">
      <c r="Z8461" s="93"/>
      <c r="AA8461" s="93"/>
    </row>
    <row r="8462" spans="26:27" x14ac:dyDescent="0.2">
      <c r="Z8462" s="93"/>
      <c r="AA8462" s="93"/>
    </row>
    <row r="8463" spans="26:27" x14ac:dyDescent="0.2">
      <c r="Z8463" s="93"/>
      <c r="AA8463" s="93"/>
    </row>
    <row r="8464" spans="26:27" x14ac:dyDescent="0.2">
      <c r="Z8464" s="93"/>
      <c r="AA8464" s="93"/>
    </row>
    <row r="8465" spans="26:27" x14ac:dyDescent="0.2">
      <c r="Z8465" s="93"/>
      <c r="AA8465" s="93"/>
    </row>
    <row r="8466" spans="26:27" x14ac:dyDescent="0.2">
      <c r="Z8466" s="93"/>
      <c r="AA8466" s="93"/>
    </row>
    <row r="8467" spans="26:27" x14ac:dyDescent="0.2">
      <c r="Z8467" s="93"/>
      <c r="AA8467" s="93"/>
    </row>
    <row r="8468" spans="26:27" x14ac:dyDescent="0.2">
      <c r="Z8468" s="93"/>
      <c r="AA8468" s="93"/>
    </row>
    <row r="8469" spans="26:27" x14ac:dyDescent="0.2">
      <c r="Z8469" s="93"/>
      <c r="AA8469" s="93"/>
    </row>
    <row r="8470" spans="26:27" x14ac:dyDescent="0.2">
      <c r="Z8470" s="93"/>
      <c r="AA8470" s="93"/>
    </row>
    <row r="8471" spans="26:27" x14ac:dyDescent="0.2">
      <c r="Z8471" s="93"/>
      <c r="AA8471" s="93"/>
    </row>
    <row r="8472" spans="26:27" x14ac:dyDescent="0.2">
      <c r="Z8472" s="93"/>
      <c r="AA8472" s="93"/>
    </row>
    <row r="8473" spans="26:27" x14ac:dyDescent="0.2">
      <c r="Z8473" s="93"/>
      <c r="AA8473" s="93"/>
    </row>
    <row r="8474" spans="26:27" x14ac:dyDescent="0.2">
      <c r="Z8474" s="93"/>
      <c r="AA8474" s="93"/>
    </row>
    <row r="8475" spans="26:27" x14ac:dyDescent="0.2">
      <c r="Z8475" s="93"/>
      <c r="AA8475" s="93"/>
    </row>
    <row r="8476" spans="26:27" x14ac:dyDescent="0.2">
      <c r="Z8476" s="93"/>
      <c r="AA8476" s="93"/>
    </row>
    <row r="8477" spans="26:27" x14ac:dyDescent="0.2">
      <c r="Z8477" s="93"/>
      <c r="AA8477" s="93"/>
    </row>
    <row r="8478" spans="26:27" x14ac:dyDescent="0.2">
      <c r="Z8478" s="93"/>
      <c r="AA8478" s="93"/>
    </row>
    <row r="8479" spans="26:27" x14ac:dyDescent="0.2">
      <c r="Z8479" s="93"/>
      <c r="AA8479" s="93"/>
    </row>
    <row r="8480" spans="26:27" x14ac:dyDescent="0.2">
      <c r="Z8480" s="93"/>
      <c r="AA8480" s="93"/>
    </row>
    <row r="8481" spans="26:27" x14ac:dyDescent="0.2">
      <c r="Z8481" s="93"/>
      <c r="AA8481" s="93"/>
    </row>
    <row r="8482" spans="26:27" x14ac:dyDescent="0.2">
      <c r="Z8482" s="93"/>
      <c r="AA8482" s="93"/>
    </row>
    <row r="8483" spans="26:27" x14ac:dyDescent="0.2">
      <c r="Z8483" s="93"/>
      <c r="AA8483" s="93"/>
    </row>
    <row r="8484" spans="26:27" x14ac:dyDescent="0.2">
      <c r="Z8484" s="93"/>
      <c r="AA8484" s="93"/>
    </row>
    <row r="8485" spans="26:27" x14ac:dyDescent="0.2">
      <c r="Z8485" s="93"/>
      <c r="AA8485" s="93"/>
    </row>
    <row r="8486" spans="26:27" x14ac:dyDescent="0.2">
      <c r="Z8486" s="93"/>
      <c r="AA8486" s="93"/>
    </row>
    <row r="8487" spans="26:27" x14ac:dyDescent="0.2">
      <c r="Z8487" s="93"/>
      <c r="AA8487" s="93"/>
    </row>
    <row r="8488" spans="26:27" x14ac:dyDescent="0.2">
      <c r="Z8488" s="93"/>
      <c r="AA8488" s="93"/>
    </row>
    <row r="8489" spans="26:27" x14ac:dyDescent="0.2">
      <c r="Z8489" s="93"/>
      <c r="AA8489" s="93"/>
    </row>
    <row r="8490" spans="26:27" x14ac:dyDescent="0.2">
      <c r="Z8490" s="93"/>
      <c r="AA8490" s="93"/>
    </row>
    <row r="8491" spans="26:27" x14ac:dyDescent="0.2">
      <c r="Z8491" s="93"/>
      <c r="AA8491" s="93"/>
    </row>
    <row r="8492" spans="26:27" x14ac:dyDescent="0.2">
      <c r="Z8492" s="93"/>
      <c r="AA8492" s="93"/>
    </row>
    <row r="8493" spans="26:27" x14ac:dyDescent="0.2">
      <c r="Z8493" s="93"/>
      <c r="AA8493" s="93"/>
    </row>
    <row r="8494" spans="26:27" x14ac:dyDescent="0.2">
      <c r="Z8494" s="93"/>
      <c r="AA8494" s="93"/>
    </row>
    <row r="8495" spans="26:27" x14ac:dyDescent="0.2">
      <c r="Z8495" s="93"/>
      <c r="AA8495" s="93"/>
    </row>
    <row r="8496" spans="26:27" x14ac:dyDescent="0.2">
      <c r="Z8496" s="93"/>
      <c r="AA8496" s="93"/>
    </row>
    <row r="8497" spans="26:27" x14ac:dyDescent="0.2">
      <c r="Z8497" s="93"/>
      <c r="AA8497" s="93"/>
    </row>
    <row r="8498" spans="26:27" x14ac:dyDescent="0.2">
      <c r="Z8498" s="93"/>
      <c r="AA8498" s="93"/>
    </row>
    <row r="8499" spans="26:27" x14ac:dyDescent="0.2">
      <c r="Z8499" s="93"/>
      <c r="AA8499" s="93"/>
    </row>
    <row r="8500" spans="26:27" x14ac:dyDescent="0.2">
      <c r="Z8500" s="93"/>
      <c r="AA8500" s="93"/>
    </row>
    <row r="8501" spans="26:27" x14ac:dyDescent="0.2">
      <c r="Z8501" s="93"/>
      <c r="AA8501" s="93"/>
    </row>
    <row r="8502" spans="26:27" x14ac:dyDescent="0.2">
      <c r="Z8502" s="93"/>
      <c r="AA8502" s="93"/>
    </row>
    <row r="8503" spans="26:27" x14ac:dyDescent="0.2">
      <c r="Z8503" s="93"/>
      <c r="AA8503" s="93"/>
    </row>
    <row r="8504" spans="26:27" x14ac:dyDescent="0.2">
      <c r="Z8504" s="93"/>
      <c r="AA8504" s="93"/>
    </row>
    <row r="8505" spans="26:27" x14ac:dyDescent="0.2">
      <c r="Z8505" s="93"/>
      <c r="AA8505" s="93"/>
    </row>
    <row r="8506" spans="26:27" x14ac:dyDescent="0.2">
      <c r="Z8506" s="93"/>
      <c r="AA8506" s="93"/>
    </row>
    <row r="8507" spans="26:27" x14ac:dyDescent="0.2">
      <c r="Z8507" s="93"/>
      <c r="AA8507" s="93"/>
    </row>
    <row r="8508" spans="26:27" x14ac:dyDescent="0.2">
      <c r="Z8508" s="93"/>
      <c r="AA8508" s="93"/>
    </row>
    <row r="8509" spans="26:27" x14ac:dyDescent="0.2">
      <c r="Z8509" s="93"/>
      <c r="AA8509" s="93"/>
    </row>
    <row r="8510" spans="26:27" x14ac:dyDescent="0.2">
      <c r="Z8510" s="93"/>
      <c r="AA8510" s="93"/>
    </row>
    <row r="8511" spans="26:27" x14ac:dyDescent="0.2">
      <c r="Z8511" s="93"/>
      <c r="AA8511" s="93"/>
    </row>
    <row r="8512" spans="26:27" x14ac:dyDescent="0.2">
      <c r="Z8512" s="93"/>
      <c r="AA8512" s="93"/>
    </row>
    <row r="8513" spans="26:27" x14ac:dyDescent="0.2">
      <c r="Z8513" s="93"/>
      <c r="AA8513" s="93"/>
    </row>
    <row r="8514" spans="26:27" x14ac:dyDescent="0.2">
      <c r="Z8514" s="93"/>
      <c r="AA8514" s="93"/>
    </row>
    <row r="8515" spans="26:27" x14ac:dyDescent="0.2">
      <c r="Z8515" s="93"/>
      <c r="AA8515" s="93"/>
    </row>
    <row r="8516" spans="26:27" x14ac:dyDescent="0.2">
      <c r="Z8516" s="93"/>
      <c r="AA8516" s="93"/>
    </row>
    <row r="8517" spans="26:27" x14ac:dyDescent="0.2">
      <c r="Z8517" s="93"/>
      <c r="AA8517" s="93"/>
    </row>
    <row r="8518" spans="26:27" x14ac:dyDescent="0.2">
      <c r="Z8518" s="93"/>
      <c r="AA8518" s="93"/>
    </row>
    <row r="8519" spans="26:27" x14ac:dyDescent="0.2">
      <c r="Z8519" s="93"/>
      <c r="AA8519" s="93"/>
    </row>
    <row r="8520" spans="26:27" x14ac:dyDescent="0.2">
      <c r="Z8520" s="93"/>
      <c r="AA8520" s="93"/>
    </row>
    <row r="8521" spans="26:27" x14ac:dyDescent="0.2">
      <c r="Z8521" s="93"/>
      <c r="AA8521" s="93"/>
    </row>
    <row r="8522" spans="26:27" x14ac:dyDescent="0.2">
      <c r="Z8522" s="93"/>
      <c r="AA8522" s="93"/>
    </row>
    <row r="8523" spans="26:27" x14ac:dyDescent="0.2">
      <c r="Z8523" s="93"/>
      <c r="AA8523" s="93"/>
    </row>
    <row r="8524" spans="26:27" x14ac:dyDescent="0.2">
      <c r="Z8524" s="93"/>
      <c r="AA8524" s="93"/>
    </row>
    <row r="8525" spans="26:27" x14ac:dyDescent="0.2">
      <c r="Z8525" s="93"/>
      <c r="AA8525" s="93"/>
    </row>
    <row r="8526" spans="26:27" x14ac:dyDescent="0.2">
      <c r="Z8526" s="93"/>
      <c r="AA8526" s="93"/>
    </row>
    <row r="8527" spans="26:27" x14ac:dyDescent="0.2">
      <c r="Z8527" s="93"/>
      <c r="AA8527" s="93"/>
    </row>
    <row r="8528" spans="26:27" x14ac:dyDescent="0.2">
      <c r="Z8528" s="93"/>
      <c r="AA8528" s="93"/>
    </row>
    <row r="8529" spans="26:27" x14ac:dyDescent="0.2">
      <c r="Z8529" s="93"/>
      <c r="AA8529" s="93"/>
    </row>
    <row r="8530" spans="26:27" x14ac:dyDescent="0.2">
      <c r="Z8530" s="93"/>
      <c r="AA8530" s="93"/>
    </row>
    <row r="8531" spans="26:27" x14ac:dyDescent="0.2">
      <c r="Z8531" s="93"/>
      <c r="AA8531" s="93"/>
    </row>
    <row r="8532" spans="26:27" x14ac:dyDescent="0.2">
      <c r="Z8532" s="93"/>
      <c r="AA8532" s="93"/>
    </row>
    <row r="8533" spans="26:27" x14ac:dyDescent="0.2">
      <c r="Z8533" s="93"/>
      <c r="AA8533" s="93"/>
    </row>
    <row r="8534" spans="26:27" x14ac:dyDescent="0.2">
      <c r="Z8534" s="93"/>
      <c r="AA8534" s="93"/>
    </row>
    <row r="8535" spans="26:27" x14ac:dyDescent="0.2">
      <c r="Z8535" s="93"/>
      <c r="AA8535" s="93"/>
    </row>
    <row r="8536" spans="26:27" x14ac:dyDescent="0.2">
      <c r="Z8536" s="93"/>
      <c r="AA8536" s="93"/>
    </row>
    <row r="8537" spans="26:27" x14ac:dyDescent="0.2">
      <c r="Z8537" s="93"/>
      <c r="AA8537" s="93"/>
    </row>
    <row r="8538" spans="26:27" x14ac:dyDescent="0.2">
      <c r="Z8538" s="93"/>
      <c r="AA8538" s="93"/>
    </row>
    <row r="8539" spans="26:27" x14ac:dyDescent="0.2">
      <c r="Z8539" s="93"/>
      <c r="AA8539" s="93"/>
    </row>
    <row r="8540" spans="26:27" x14ac:dyDescent="0.2">
      <c r="Z8540" s="93"/>
      <c r="AA8540" s="93"/>
    </row>
    <row r="8541" spans="26:27" x14ac:dyDescent="0.2">
      <c r="Z8541" s="93"/>
      <c r="AA8541" s="93"/>
    </row>
    <row r="8542" spans="26:27" x14ac:dyDescent="0.2">
      <c r="Z8542" s="93"/>
      <c r="AA8542" s="93"/>
    </row>
    <row r="8543" spans="26:27" x14ac:dyDescent="0.2">
      <c r="Z8543" s="93"/>
      <c r="AA8543" s="93"/>
    </row>
    <row r="8544" spans="26:27" x14ac:dyDescent="0.2">
      <c r="Z8544" s="93"/>
      <c r="AA8544" s="93"/>
    </row>
    <row r="8545" spans="26:27" x14ac:dyDescent="0.2">
      <c r="Z8545" s="93"/>
      <c r="AA8545" s="93"/>
    </row>
    <row r="8546" spans="26:27" x14ac:dyDescent="0.2">
      <c r="Z8546" s="93"/>
      <c r="AA8546" s="93"/>
    </row>
    <row r="8547" spans="26:27" x14ac:dyDescent="0.2">
      <c r="Z8547" s="93"/>
      <c r="AA8547" s="93"/>
    </row>
    <row r="8548" spans="26:27" x14ac:dyDescent="0.2">
      <c r="Z8548" s="93"/>
      <c r="AA8548" s="93"/>
    </row>
    <row r="8549" spans="26:27" x14ac:dyDescent="0.2">
      <c r="Z8549" s="93"/>
      <c r="AA8549" s="93"/>
    </row>
    <row r="8550" spans="26:27" x14ac:dyDescent="0.2">
      <c r="Z8550" s="93"/>
      <c r="AA8550" s="93"/>
    </row>
    <row r="8551" spans="26:27" x14ac:dyDescent="0.2">
      <c r="Z8551" s="93"/>
      <c r="AA8551" s="93"/>
    </row>
    <row r="8552" spans="26:27" x14ac:dyDescent="0.2">
      <c r="Z8552" s="93"/>
      <c r="AA8552" s="93"/>
    </row>
    <row r="8553" spans="26:27" x14ac:dyDescent="0.2">
      <c r="Z8553" s="93"/>
      <c r="AA8553" s="93"/>
    </row>
    <row r="8554" spans="26:27" x14ac:dyDescent="0.2">
      <c r="Z8554" s="93"/>
      <c r="AA8554" s="93"/>
    </row>
    <row r="8555" spans="26:27" x14ac:dyDescent="0.2">
      <c r="Z8555" s="93"/>
      <c r="AA8555" s="93"/>
    </row>
    <row r="8556" spans="26:27" x14ac:dyDescent="0.2">
      <c r="Z8556" s="93"/>
      <c r="AA8556" s="93"/>
    </row>
    <row r="8557" spans="26:27" x14ac:dyDescent="0.2">
      <c r="Z8557" s="93"/>
      <c r="AA8557" s="93"/>
    </row>
    <row r="8558" spans="26:27" x14ac:dyDescent="0.2">
      <c r="Z8558" s="93"/>
      <c r="AA8558" s="93"/>
    </row>
    <row r="8559" spans="26:27" x14ac:dyDescent="0.2">
      <c r="Z8559" s="93"/>
      <c r="AA8559" s="93"/>
    </row>
    <row r="8560" spans="26:27" x14ac:dyDescent="0.2">
      <c r="Z8560" s="93"/>
      <c r="AA8560" s="93"/>
    </row>
    <row r="8561" spans="26:27" x14ac:dyDescent="0.2">
      <c r="Z8561" s="93"/>
      <c r="AA8561" s="93"/>
    </row>
    <row r="8562" spans="26:27" x14ac:dyDescent="0.2">
      <c r="Z8562" s="93"/>
      <c r="AA8562" s="93"/>
    </row>
    <row r="8563" spans="26:27" x14ac:dyDescent="0.2">
      <c r="Z8563" s="93"/>
      <c r="AA8563" s="93"/>
    </row>
    <row r="8564" spans="26:27" x14ac:dyDescent="0.2">
      <c r="Z8564" s="93"/>
      <c r="AA8564" s="93"/>
    </row>
    <row r="8565" spans="26:27" x14ac:dyDescent="0.2">
      <c r="Z8565" s="93"/>
      <c r="AA8565" s="93"/>
    </row>
    <row r="8566" spans="26:27" x14ac:dyDescent="0.2">
      <c r="Z8566" s="93"/>
      <c r="AA8566" s="93"/>
    </row>
    <row r="8567" spans="26:27" x14ac:dyDescent="0.2">
      <c r="Z8567" s="93"/>
      <c r="AA8567" s="93"/>
    </row>
    <row r="8568" spans="26:27" x14ac:dyDescent="0.2">
      <c r="Z8568" s="93"/>
      <c r="AA8568" s="93"/>
    </row>
    <row r="8569" spans="26:27" x14ac:dyDescent="0.2">
      <c r="Z8569" s="93"/>
      <c r="AA8569" s="93"/>
    </row>
    <row r="8570" spans="26:27" x14ac:dyDescent="0.2">
      <c r="Z8570" s="93"/>
      <c r="AA8570" s="93"/>
    </row>
    <row r="8571" spans="26:27" x14ac:dyDescent="0.2">
      <c r="Z8571" s="93"/>
      <c r="AA8571" s="93"/>
    </row>
    <row r="8572" spans="26:27" x14ac:dyDescent="0.2">
      <c r="Z8572" s="93"/>
      <c r="AA8572" s="93"/>
    </row>
    <row r="8573" spans="26:27" x14ac:dyDescent="0.2">
      <c r="Z8573" s="93"/>
      <c r="AA8573" s="93"/>
    </row>
    <row r="8574" spans="26:27" x14ac:dyDescent="0.2">
      <c r="Z8574" s="93"/>
      <c r="AA8574" s="93"/>
    </row>
    <row r="8575" spans="26:27" x14ac:dyDescent="0.2">
      <c r="Z8575" s="93"/>
      <c r="AA8575" s="93"/>
    </row>
    <row r="8576" spans="26:27" x14ac:dyDescent="0.2">
      <c r="Z8576" s="93"/>
      <c r="AA8576" s="93"/>
    </row>
    <row r="8577" spans="26:27" x14ac:dyDescent="0.2">
      <c r="Z8577" s="93"/>
      <c r="AA8577" s="93"/>
    </row>
    <row r="8578" spans="26:27" x14ac:dyDescent="0.2">
      <c r="Z8578" s="93"/>
      <c r="AA8578" s="93"/>
    </row>
    <row r="8579" spans="26:27" x14ac:dyDescent="0.2">
      <c r="Z8579" s="93"/>
      <c r="AA8579" s="93"/>
    </row>
    <row r="8580" spans="26:27" x14ac:dyDescent="0.2">
      <c r="Z8580" s="93"/>
      <c r="AA8580" s="93"/>
    </row>
    <row r="8581" spans="26:27" x14ac:dyDescent="0.2">
      <c r="Z8581" s="93"/>
      <c r="AA8581" s="93"/>
    </row>
    <row r="8582" spans="26:27" x14ac:dyDescent="0.2">
      <c r="Z8582" s="93"/>
      <c r="AA8582" s="93"/>
    </row>
    <row r="8583" spans="26:27" x14ac:dyDescent="0.2">
      <c r="Z8583" s="93"/>
      <c r="AA8583" s="93"/>
    </row>
    <row r="8584" spans="26:27" x14ac:dyDescent="0.2">
      <c r="Z8584" s="93"/>
      <c r="AA8584" s="93"/>
    </row>
    <row r="8585" spans="26:27" x14ac:dyDescent="0.2">
      <c r="Z8585" s="93"/>
      <c r="AA8585" s="93"/>
    </row>
    <row r="8586" spans="26:27" x14ac:dyDescent="0.2">
      <c r="Z8586" s="93"/>
      <c r="AA8586" s="93"/>
    </row>
    <row r="8587" spans="26:27" x14ac:dyDescent="0.2">
      <c r="Z8587" s="93"/>
      <c r="AA8587" s="93"/>
    </row>
    <row r="8588" spans="26:27" x14ac:dyDescent="0.2">
      <c r="Z8588" s="93"/>
      <c r="AA8588" s="93"/>
    </row>
    <row r="8589" spans="26:27" x14ac:dyDescent="0.2">
      <c r="Z8589" s="93"/>
      <c r="AA8589" s="93"/>
    </row>
    <row r="8590" spans="26:27" x14ac:dyDescent="0.2">
      <c r="Z8590" s="93"/>
      <c r="AA8590" s="93"/>
    </row>
    <row r="8591" spans="26:27" x14ac:dyDescent="0.2">
      <c r="Z8591" s="93"/>
      <c r="AA8591" s="93"/>
    </row>
    <row r="8592" spans="26:27" x14ac:dyDescent="0.2">
      <c r="Z8592" s="93"/>
      <c r="AA8592" s="93"/>
    </row>
    <row r="8593" spans="26:27" x14ac:dyDescent="0.2">
      <c r="Z8593" s="93"/>
      <c r="AA8593" s="93"/>
    </row>
    <row r="8594" spans="26:27" x14ac:dyDescent="0.2">
      <c r="Z8594" s="93"/>
      <c r="AA8594" s="93"/>
    </row>
    <row r="8595" spans="26:27" x14ac:dyDescent="0.2">
      <c r="Z8595" s="93"/>
      <c r="AA8595" s="93"/>
    </row>
    <row r="8596" spans="26:27" x14ac:dyDescent="0.2">
      <c r="Z8596" s="93"/>
      <c r="AA8596" s="93"/>
    </row>
    <row r="8597" spans="26:27" x14ac:dyDescent="0.2">
      <c r="Z8597" s="93"/>
      <c r="AA8597" s="93"/>
    </row>
    <row r="8598" spans="26:27" x14ac:dyDescent="0.2">
      <c r="Z8598" s="93"/>
      <c r="AA8598" s="93"/>
    </row>
    <row r="8599" spans="26:27" x14ac:dyDescent="0.2">
      <c r="Z8599" s="93"/>
      <c r="AA8599" s="93"/>
    </row>
    <row r="8600" spans="26:27" x14ac:dyDescent="0.2">
      <c r="Z8600" s="93"/>
      <c r="AA8600" s="93"/>
    </row>
    <row r="8601" spans="26:27" x14ac:dyDescent="0.2">
      <c r="Z8601" s="93"/>
      <c r="AA8601" s="93"/>
    </row>
    <row r="8602" spans="26:27" x14ac:dyDescent="0.2">
      <c r="Z8602" s="93"/>
      <c r="AA8602" s="93"/>
    </row>
    <row r="8603" spans="26:27" x14ac:dyDescent="0.2">
      <c r="Z8603" s="93"/>
      <c r="AA8603" s="93"/>
    </row>
    <row r="8604" spans="26:27" x14ac:dyDescent="0.2">
      <c r="Z8604" s="93"/>
      <c r="AA8604" s="93"/>
    </row>
    <row r="8605" spans="26:27" x14ac:dyDescent="0.2">
      <c r="Z8605" s="93"/>
      <c r="AA8605" s="93"/>
    </row>
    <row r="8606" spans="26:27" x14ac:dyDescent="0.2">
      <c r="Z8606" s="93"/>
      <c r="AA8606" s="93"/>
    </row>
    <row r="8607" spans="26:27" x14ac:dyDescent="0.2">
      <c r="Z8607" s="93"/>
      <c r="AA8607" s="93"/>
    </row>
    <row r="8608" spans="26:27" x14ac:dyDescent="0.2">
      <c r="Z8608" s="93"/>
      <c r="AA8608" s="93"/>
    </row>
    <row r="8609" spans="26:27" x14ac:dyDescent="0.2">
      <c r="Z8609" s="93"/>
      <c r="AA8609" s="93"/>
    </row>
    <row r="8610" spans="26:27" x14ac:dyDescent="0.2">
      <c r="Z8610" s="93"/>
      <c r="AA8610" s="93"/>
    </row>
    <row r="8611" spans="26:27" x14ac:dyDescent="0.2">
      <c r="Z8611" s="93"/>
      <c r="AA8611" s="93"/>
    </row>
    <row r="8612" spans="26:27" x14ac:dyDescent="0.2">
      <c r="Z8612" s="93"/>
      <c r="AA8612" s="93"/>
    </row>
    <row r="8613" spans="26:27" x14ac:dyDescent="0.2">
      <c r="Z8613" s="93"/>
      <c r="AA8613" s="93"/>
    </row>
    <row r="8614" spans="26:27" x14ac:dyDescent="0.2">
      <c r="Z8614" s="93"/>
      <c r="AA8614" s="93"/>
    </row>
    <row r="8615" spans="26:27" x14ac:dyDescent="0.2">
      <c r="Z8615" s="93"/>
      <c r="AA8615" s="93"/>
    </row>
    <row r="8616" spans="26:27" x14ac:dyDescent="0.2">
      <c r="Z8616" s="93"/>
      <c r="AA8616" s="93"/>
    </row>
    <row r="8617" spans="26:27" x14ac:dyDescent="0.2">
      <c r="Z8617" s="93"/>
      <c r="AA8617" s="93"/>
    </row>
    <row r="8618" spans="26:27" x14ac:dyDescent="0.2">
      <c r="Z8618" s="93"/>
      <c r="AA8618" s="93"/>
    </row>
    <row r="8619" spans="26:27" x14ac:dyDescent="0.2">
      <c r="Z8619" s="93"/>
      <c r="AA8619" s="93"/>
    </row>
    <row r="8620" spans="26:27" x14ac:dyDescent="0.2">
      <c r="Z8620" s="93"/>
      <c r="AA8620" s="93"/>
    </row>
    <row r="8621" spans="26:27" x14ac:dyDescent="0.2">
      <c r="Z8621" s="93"/>
      <c r="AA8621" s="93"/>
    </row>
    <row r="8622" spans="26:27" x14ac:dyDescent="0.2">
      <c r="Z8622" s="93"/>
      <c r="AA8622" s="93"/>
    </row>
    <row r="8623" spans="26:27" x14ac:dyDescent="0.2">
      <c r="Z8623" s="93"/>
      <c r="AA8623" s="93"/>
    </row>
    <row r="8624" spans="26:27" x14ac:dyDescent="0.2">
      <c r="Z8624" s="93"/>
      <c r="AA8624" s="93"/>
    </row>
    <row r="8625" spans="26:27" x14ac:dyDescent="0.2">
      <c r="Z8625" s="93"/>
      <c r="AA8625" s="93"/>
    </row>
    <row r="8626" spans="26:27" x14ac:dyDescent="0.2">
      <c r="Z8626" s="93"/>
      <c r="AA8626" s="93"/>
    </row>
    <row r="8627" spans="26:27" x14ac:dyDescent="0.2">
      <c r="Z8627" s="93"/>
      <c r="AA8627" s="93"/>
    </row>
    <row r="8628" spans="26:27" x14ac:dyDescent="0.2">
      <c r="Z8628" s="93"/>
      <c r="AA8628" s="93"/>
    </row>
    <row r="8629" spans="26:27" x14ac:dyDescent="0.2">
      <c r="Z8629" s="93"/>
      <c r="AA8629" s="93"/>
    </row>
    <row r="8630" spans="26:27" x14ac:dyDescent="0.2">
      <c r="Z8630" s="93"/>
      <c r="AA8630" s="93"/>
    </row>
    <row r="8631" spans="26:27" x14ac:dyDescent="0.2">
      <c r="Z8631" s="93"/>
      <c r="AA8631" s="93"/>
    </row>
    <row r="8632" spans="26:27" x14ac:dyDescent="0.2">
      <c r="Z8632" s="93"/>
      <c r="AA8632" s="93"/>
    </row>
    <row r="8633" spans="26:27" x14ac:dyDescent="0.2">
      <c r="Z8633" s="93"/>
      <c r="AA8633" s="93"/>
    </row>
    <row r="8634" spans="26:27" x14ac:dyDescent="0.2">
      <c r="Z8634" s="93"/>
      <c r="AA8634" s="93"/>
    </row>
    <row r="8635" spans="26:27" x14ac:dyDescent="0.2">
      <c r="Z8635" s="93"/>
      <c r="AA8635" s="93"/>
    </row>
    <row r="8636" spans="26:27" x14ac:dyDescent="0.2">
      <c r="Z8636" s="93"/>
      <c r="AA8636" s="93"/>
    </row>
    <row r="8637" spans="26:27" x14ac:dyDescent="0.2">
      <c r="Z8637" s="93"/>
      <c r="AA8637" s="93"/>
    </row>
    <row r="8638" spans="26:27" x14ac:dyDescent="0.2">
      <c r="Z8638" s="93"/>
      <c r="AA8638" s="93"/>
    </row>
    <row r="8639" spans="26:27" x14ac:dyDescent="0.2">
      <c r="Z8639" s="93"/>
      <c r="AA8639" s="93"/>
    </row>
    <row r="8640" spans="26:27" x14ac:dyDescent="0.2">
      <c r="Z8640" s="93"/>
      <c r="AA8640" s="93"/>
    </row>
    <row r="8641" spans="26:27" x14ac:dyDescent="0.2">
      <c r="Z8641" s="93"/>
      <c r="AA8641" s="93"/>
    </row>
    <row r="8642" spans="26:27" x14ac:dyDescent="0.2">
      <c r="Z8642" s="93"/>
      <c r="AA8642" s="93"/>
    </row>
    <row r="8643" spans="26:27" x14ac:dyDescent="0.2">
      <c r="Z8643" s="93"/>
      <c r="AA8643" s="93"/>
    </row>
    <row r="8644" spans="26:27" x14ac:dyDescent="0.2">
      <c r="Z8644" s="93"/>
      <c r="AA8644" s="93"/>
    </row>
    <row r="8645" spans="26:27" x14ac:dyDescent="0.2">
      <c r="Z8645" s="93"/>
      <c r="AA8645" s="93"/>
    </row>
    <row r="8646" spans="26:27" x14ac:dyDescent="0.2">
      <c r="Z8646" s="93"/>
      <c r="AA8646" s="93"/>
    </row>
    <row r="8647" spans="26:27" x14ac:dyDescent="0.2">
      <c r="Z8647" s="93"/>
      <c r="AA8647" s="93"/>
    </row>
    <row r="8648" spans="26:27" x14ac:dyDescent="0.2">
      <c r="Z8648" s="93"/>
      <c r="AA8648" s="93"/>
    </row>
    <row r="8649" spans="26:27" x14ac:dyDescent="0.2">
      <c r="Z8649" s="93"/>
      <c r="AA8649" s="93"/>
    </row>
    <row r="8650" spans="26:27" x14ac:dyDescent="0.2">
      <c r="Z8650" s="93"/>
      <c r="AA8650" s="93"/>
    </row>
    <row r="8651" spans="26:27" x14ac:dyDescent="0.2">
      <c r="Z8651" s="93"/>
      <c r="AA8651" s="93"/>
    </row>
    <row r="8652" spans="26:27" x14ac:dyDescent="0.2">
      <c r="Z8652" s="93"/>
      <c r="AA8652" s="93"/>
    </row>
    <row r="8653" spans="26:27" x14ac:dyDescent="0.2">
      <c r="Z8653" s="93"/>
      <c r="AA8653" s="93"/>
    </row>
    <row r="8654" spans="26:27" x14ac:dyDescent="0.2">
      <c r="Z8654" s="93"/>
      <c r="AA8654" s="93"/>
    </row>
    <row r="8655" spans="26:27" x14ac:dyDescent="0.2">
      <c r="Z8655" s="93"/>
      <c r="AA8655" s="93"/>
    </row>
    <row r="8656" spans="26:27" x14ac:dyDescent="0.2">
      <c r="Z8656" s="93"/>
      <c r="AA8656" s="93"/>
    </row>
    <row r="8657" spans="26:27" x14ac:dyDescent="0.2">
      <c r="Z8657" s="93"/>
      <c r="AA8657" s="93"/>
    </row>
    <row r="8658" spans="26:27" x14ac:dyDescent="0.2">
      <c r="Z8658" s="93"/>
      <c r="AA8658" s="93"/>
    </row>
    <row r="8659" spans="26:27" x14ac:dyDescent="0.2">
      <c r="Z8659" s="93"/>
      <c r="AA8659" s="93"/>
    </row>
    <row r="8660" spans="26:27" x14ac:dyDescent="0.2">
      <c r="Z8660" s="93"/>
      <c r="AA8660" s="93"/>
    </row>
    <row r="8661" spans="26:27" x14ac:dyDescent="0.2">
      <c r="Z8661" s="93"/>
      <c r="AA8661" s="93"/>
    </row>
    <row r="8662" spans="26:27" x14ac:dyDescent="0.2">
      <c r="Z8662" s="93"/>
      <c r="AA8662" s="93"/>
    </row>
    <row r="8663" spans="26:27" x14ac:dyDescent="0.2">
      <c r="Z8663" s="93"/>
      <c r="AA8663" s="93"/>
    </row>
    <row r="8664" spans="26:27" x14ac:dyDescent="0.2">
      <c r="Z8664" s="93"/>
      <c r="AA8664" s="93"/>
    </row>
    <row r="8665" spans="26:27" x14ac:dyDescent="0.2">
      <c r="Z8665" s="93"/>
      <c r="AA8665" s="93"/>
    </row>
    <row r="8666" spans="26:27" x14ac:dyDescent="0.2">
      <c r="Z8666" s="93"/>
      <c r="AA8666" s="93"/>
    </row>
    <row r="8667" spans="26:27" x14ac:dyDescent="0.2">
      <c r="Z8667" s="93"/>
      <c r="AA8667" s="93"/>
    </row>
    <row r="8668" spans="26:27" x14ac:dyDescent="0.2">
      <c r="Z8668" s="93"/>
      <c r="AA8668" s="93"/>
    </row>
    <row r="8669" spans="26:27" x14ac:dyDescent="0.2">
      <c r="Z8669" s="93"/>
      <c r="AA8669" s="93"/>
    </row>
    <row r="8670" spans="26:27" x14ac:dyDescent="0.2">
      <c r="Z8670" s="93"/>
      <c r="AA8670" s="93"/>
    </row>
    <row r="8671" spans="26:27" x14ac:dyDescent="0.2">
      <c r="Z8671" s="93"/>
      <c r="AA8671" s="93"/>
    </row>
    <row r="8672" spans="26:27" x14ac:dyDescent="0.2">
      <c r="Z8672" s="93"/>
      <c r="AA8672" s="93"/>
    </row>
    <row r="8673" spans="26:27" x14ac:dyDescent="0.2">
      <c r="Z8673" s="93"/>
      <c r="AA8673" s="93"/>
    </row>
    <row r="8674" spans="26:27" x14ac:dyDescent="0.2">
      <c r="Z8674" s="93"/>
      <c r="AA8674" s="93"/>
    </row>
    <row r="8675" spans="26:27" x14ac:dyDescent="0.2">
      <c r="Z8675" s="93"/>
      <c r="AA8675" s="93"/>
    </row>
    <row r="8676" spans="26:27" x14ac:dyDescent="0.2">
      <c r="Z8676" s="93"/>
      <c r="AA8676" s="93"/>
    </row>
    <row r="8677" spans="26:27" x14ac:dyDescent="0.2">
      <c r="Z8677" s="93"/>
      <c r="AA8677" s="93"/>
    </row>
    <row r="8678" spans="26:27" x14ac:dyDescent="0.2">
      <c r="Z8678" s="93"/>
      <c r="AA8678" s="93"/>
    </row>
    <row r="8679" spans="26:27" x14ac:dyDescent="0.2">
      <c r="Z8679" s="93"/>
      <c r="AA8679" s="93"/>
    </row>
    <row r="8680" spans="26:27" x14ac:dyDescent="0.2">
      <c r="Z8680" s="93"/>
      <c r="AA8680" s="93"/>
    </row>
    <row r="8681" spans="26:27" x14ac:dyDescent="0.2">
      <c r="Z8681" s="93"/>
      <c r="AA8681" s="93"/>
    </row>
    <row r="8682" spans="26:27" x14ac:dyDescent="0.2">
      <c r="Z8682" s="93"/>
      <c r="AA8682" s="93"/>
    </row>
    <row r="8683" spans="26:27" x14ac:dyDescent="0.2">
      <c r="Z8683" s="93"/>
      <c r="AA8683" s="93"/>
    </row>
    <row r="8684" spans="26:27" x14ac:dyDescent="0.2">
      <c r="Z8684" s="93"/>
      <c r="AA8684" s="93"/>
    </row>
    <row r="8685" spans="26:27" x14ac:dyDescent="0.2">
      <c r="Z8685" s="93"/>
      <c r="AA8685" s="93"/>
    </row>
    <row r="8686" spans="26:27" x14ac:dyDescent="0.2">
      <c r="Z8686" s="93"/>
      <c r="AA8686" s="93"/>
    </row>
    <row r="8687" spans="26:27" x14ac:dyDescent="0.2">
      <c r="Z8687" s="93"/>
      <c r="AA8687" s="93"/>
    </row>
    <row r="8688" spans="26:27" x14ac:dyDescent="0.2">
      <c r="Z8688" s="93"/>
      <c r="AA8688" s="93"/>
    </row>
    <row r="8689" spans="26:27" x14ac:dyDescent="0.2">
      <c r="Z8689" s="93"/>
      <c r="AA8689" s="93"/>
    </row>
    <row r="8690" spans="26:27" x14ac:dyDescent="0.2">
      <c r="Z8690" s="93"/>
      <c r="AA8690" s="93"/>
    </row>
    <row r="8691" spans="26:27" x14ac:dyDescent="0.2">
      <c r="Z8691" s="93"/>
      <c r="AA8691" s="93"/>
    </row>
    <row r="8692" spans="26:27" x14ac:dyDescent="0.2">
      <c r="Z8692" s="93"/>
      <c r="AA8692" s="93"/>
    </row>
    <row r="8693" spans="26:27" x14ac:dyDescent="0.2">
      <c r="Z8693" s="93"/>
      <c r="AA8693" s="93"/>
    </row>
    <row r="8694" spans="26:27" x14ac:dyDescent="0.2">
      <c r="Z8694" s="93"/>
      <c r="AA8694" s="93"/>
    </row>
    <row r="8695" spans="26:27" x14ac:dyDescent="0.2">
      <c r="Z8695" s="93"/>
      <c r="AA8695" s="93"/>
    </row>
    <row r="8696" spans="26:27" x14ac:dyDescent="0.2">
      <c r="Z8696" s="93"/>
      <c r="AA8696" s="93"/>
    </row>
    <row r="8697" spans="26:27" x14ac:dyDescent="0.2">
      <c r="Z8697" s="93"/>
      <c r="AA8697" s="93"/>
    </row>
    <row r="8698" spans="26:27" x14ac:dyDescent="0.2">
      <c r="Z8698" s="93"/>
      <c r="AA8698" s="93"/>
    </row>
    <row r="8699" spans="26:27" x14ac:dyDescent="0.2">
      <c r="Z8699" s="93"/>
      <c r="AA8699" s="93"/>
    </row>
    <row r="8700" spans="26:27" x14ac:dyDescent="0.2">
      <c r="Z8700" s="93"/>
      <c r="AA8700" s="93"/>
    </row>
    <row r="8701" spans="26:27" x14ac:dyDescent="0.2">
      <c r="Z8701" s="93"/>
      <c r="AA8701" s="93"/>
    </row>
    <row r="8702" spans="26:27" x14ac:dyDescent="0.2">
      <c r="Z8702" s="93"/>
      <c r="AA8702" s="93"/>
    </row>
    <row r="8703" spans="26:27" x14ac:dyDescent="0.2">
      <c r="Z8703" s="93"/>
      <c r="AA8703" s="93"/>
    </row>
    <row r="8704" spans="26:27" x14ac:dyDescent="0.2">
      <c r="Z8704" s="93"/>
      <c r="AA8704" s="93"/>
    </row>
    <row r="8705" spans="26:27" x14ac:dyDescent="0.2">
      <c r="Z8705" s="93"/>
      <c r="AA8705" s="93"/>
    </row>
    <row r="8706" spans="26:27" x14ac:dyDescent="0.2">
      <c r="Z8706" s="93"/>
      <c r="AA8706" s="93"/>
    </row>
    <row r="8707" spans="26:27" x14ac:dyDescent="0.2">
      <c r="Z8707" s="93"/>
      <c r="AA8707" s="93"/>
    </row>
    <row r="8708" spans="26:27" x14ac:dyDescent="0.2">
      <c r="Z8708" s="93"/>
      <c r="AA8708" s="93"/>
    </row>
    <row r="8709" spans="26:27" x14ac:dyDescent="0.2">
      <c r="Z8709" s="93"/>
      <c r="AA8709" s="93"/>
    </row>
    <row r="8710" spans="26:27" x14ac:dyDescent="0.2">
      <c r="Z8710" s="93"/>
      <c r="AA8710" s="93"/>
    </row>
    <row r="8711" spans="26:27" x14ac:dyDescent="0.2">
      <c r="Z8711" s="93"/>
      <c r="AA8711" s="93"/>
    </row>
    <row r="8712" spans="26:27" x14ac:dyDescent="0.2">
      <c r="Z8712" s="93"/>
      <c r="AA8712" s="93"/>
    </row>
    <row r="8713" spans="26:27" x14ac:dyDescent="0.2">
      <c r="Z8713" s="93"/>
      <c r="AA8713" s="93"/>
    </row>
    <row r="8714" spans="26:27" x14ac:dyDescent="0.2">
      <c r="Z8714" s="93"/>
      <c r="AA8714" s="93"/>
    </row>
    <row r="8715" spans="26:27" x14ac:dyDescent="0.2">
      <c r="Z8715" s="93"/>
      <c r="AA8715" s="93"/>
    </row>
    <row r="8716" spans="26:27" x14ac:dyDescent="0.2">
      <c r="Z8716" s="93"/>
      <c r="AA8716" s="93"/>
    </row>
    <row r="8717" spans="26:27" x14ac:dyDescent="0.2">
      <c r="Z8717" s="93"/>
      <c r="AA8717" s="93"/>
    </row>
    <row r="8718" spans="26:27" x14ac:dyDescent="0.2">
      <c r="Z8718" s="93"/>
      <c r="AA8718" s="93"/>
    </row>
    <row r="8719" spans="26:27" x14ac:dyDescent="0.2">
      <c r="Z8719" s="93"/>
      <c r="AA8719" s="93"/>
    </row>
    <row r="8720" spans="26:27" x14ac:dyDescent="0.2">
      <c r="Z8720" s="93"/>
      <c r="AA8720" s="93"/>
    </row>
    <row r="8721" spans="26:27" x14ac:dyDescent="0.2">
      <c r="Z8721" s="93"/>
      <c r="AA8721" s="93"/>
    </row>
    <row r="8722" spans="26:27" x14ac:dyDescent="0.2">
      <c r="Z8722" s="93"/>
      <c r="AA8722" s="93"/>
    </row>
    <row r="8723" spans="26:27" x14ac:dyDescent="0.2">
      <c r="Z8723" s="93"/>
      <c r="AA8723" s="93"/>
    </row>
    <row r="8724" spans="26:27" x14ac:dyDescent="0.2">
      <c r="Z8724" s="93"/>
      <c r="AA8724" s="93"/>
    </row>
    <row r="8725" spans="26:27" x14ac:dyDescent="0.2">
      <c r="Z8725" s="93"/>
      <c r="AA8725" s="93"/>
    </row>
    <row r="8726" spans="26:27" x14ac:dyDescent="0.2">
      <c r="Z8726" s="93"/>
      <c r="AA8726" s="93"/>
    </row>
    <row r="8727" spans="26:27" x14ac:dyDescent="0.2">
      <c r="Z8727" s="93"/>
      <c r="AA8727" s="93"/>
    </row>
    <row r="8728" spans="26:27" x14ac:dyDescent="0.2">
      <c r="Z8728" s="93"/>
      <c r="AA8728" s="93"/>
    </row>
    <row r="8729" spans="26:27" x14ac:dyDescent="0.2">
      <c r="Z8729" s="93"/>
      <c r="AA8729" s="93"/>
    </row>
    <row r="8730" spans="26:27" x14ac:dyDescent="0.2">
      <c r="Z8730" s="93"/>
      <c r="AA8730" s="93"/>
    </row>
    <row r="8731" spans="26:27" x14ac:dyDescent="0.2">
      <c r="Z8731" s="93"/>
      <c r="AA8731" s="93"/>
    </row>
    <row r="8732" spans="26:27" x14ac:dyDescent="0.2">
      <c r="Z8732" s="93"/>
      <c r="AA8732" s="93"/>
    </row>
    <row r="8733" spans="26:27" x14ac:dyDescent="0.2">
      <c r="Z8733" s="93"/>
      <c r="AA8733" s="93"/>
    </row>
    <row r="8734" spans="26:27" x14ac:dyDescent="0.2">
      <c r="Z8734" s="93"/>
      <c r="AA8734" s="93"/>
    </row>
    <row r="8735" spans="26:27" x14ac:dyDescent="0.2">
      <c r="Z8735" s="93"/>
      <c r="AA8735" s="93"/>
    </row>
    <row r="8736" spans="26:27" x14ac:dyDescent="0.2">
      <c r="Z8736" s="93"/>
      <c r="AA8736" s="93"/>
    </row>
    <row r="8737" spans="26:27" x14ac:dyDescent="0.2">
      <c r="Z8737" s="93"/>
      <c r="AA8737" s="93"/>
    </row>
    <row r="8738" spans="26:27" x14ac:dyDescent="0.2">
      <c r="Z8738" s="93"/>
      <c r="AA8738" s="93"/>
    </row>
    <row r="8739" spans="26:27" x14ac:dyDescent="0.2">
      <c r="Z8739" s="93"/>
      <c r="AA8739" s="93"/>
    </row>
    <row r="8740" spans="26:27" x14ac:dyDescent="0.2">
      <c r="Z8740" s="93"/>
      <c r="AA8740" s="93"/>
    </row>
    <row r="8741" spans="26:27" x14ac:dyDescent="0.2">
      <c r="Z8741" s="93"/>
      <c r="AA8741" s="93"/>
    </row>
    <row r="8742" spans="26:27" x14ac:dyDescent="0.2">
      <c r="Z8742" s="93"/>
      <c r="AA8742" s="93"/>
    </row>
    <row r="8743" spans="26:27" x14ac:dyDescent="0.2">
      <c r="Z8743" s="93"/>
      <c r="AA8743" s="93"/>
    </row>
    <row r="8744" spans="26:27" x14ac:dyDescent="0.2">
      <c r="Z8744" s="93"/>
      <c r="AA8744" s="93"/>
    </row>
    <row r="8745" spans="26:27" x14ac:dyDescent="0.2">
      <c r="Z8745" s="93"/>
      <c r="AA8745" s="93"/>
    </row>
    <row r="8746" spans="26:27" x14ac:dyDescent="0.2">
      <c r="Z8746" s="93"/>
      <c r="AA8746" s="93"/>
    </row>
    <row r="8747" spans="26:27" x14ac:dyDescent="0.2">
      <c r="Z8747" s="93"/>
      <c r="AA8747" s="93"/>
    </row>
    <row r="8748" spans="26:27" x14ac:dyDescent="0.2">
      <c r="Z8748" s="93"/>
      <c r="AA8748" s="93"/>
    </row>
    <row r="8749" spans="26:27" x14ac:dyDescent="0.2">
      <c r="Z8749" s="93"/>
      <c r="AA8749" s="93"/>
    </row>
    <row r="8750" spans="26:27" x14ac:dyDescent="0.2">
      <c r="Z8750" s="93"/>
      <c r="AA8750" s="93"/>
    </row>
    <row r="8751" spans="26:27" x14ac:dyDescent="0.2">
      <c r="Z8751" s="93"/>
      <c r="AA8751" s="93"/>
    </row>
    <row r="8752" spans="26:27" x14ac:dyDescent="0.2">
      <c r="Z8752" s="93"/>
      <c r="AA8752" s="93"/>
    </row>
    <row r="8753" spans="26:27" x14ac:dyDescent="0.2">
      <c r="Z8753" s="93"/>
      <c r="AA8753" s="93"/>
    </row>
    <row r="8754" spans="26:27" x14ac:dyDescent="0.2">
      <c r="Z8754" s="93"/>
      <c r="AA8754" s="93"/>
    </row>
    <row r="8755" spans="26:27" x14ac:dyDescent="0.2">
      <c r="Z8755" s="93"/>
      <c r="AA8755" s="93"/>
    </row>
    <row r="8756" spans="26:27" x14ac:dyDescent="0.2">
      <c r="Z8756" s="93"/>
      <c r="AA8756" s="93"/>
    </row>
    <row r="8757" spans="26:27" x14ac:dyDescent="0.2">
      <c r="Z8757" s="93"/>
      <c r="AA8757" s="93"/>
    </row>
    <row r="8758" spans="26:27" x14ac:dyDescent="0.2">
      <c r="Z8758" s="93"/>
      <c r="AA8758" s="93"/>
    </row>
    <row r="8759" spans="26:27" x14ac:dyDescent="0.2">
      <c r="Z8759" s="93"/>
      <c r="AA8759" s="93"/>
    </row>
    <row r="8760" spans="26:27" x14ac:dyDescent="0.2">
      <c r="Z8760" s="93"/>
      <c r="AA8760" s="93"/>
    </row>
    <row r="8761" spans="26:27" x14ac:dyDescent="0.2">
      <c r="Z8761" s="93"/>
      <c r="AA8761" s="93"/>
    </row>
    <row r="8762" spans="26:27" x14ac:dyDescent="0.2">
      <c r="Z8762" s="93"/>
      <c r="AA8762" s="93"/>
    </row>
    <row r="8763" spans="26:27" x14ac:dyDescent="0.2">
      <c r="Z8763" s="93"/>
      <c r="AA8763" s="93"/>
    </row>
    <row r="8764" spans="26:27" x14ac:dyDescent="0.2">
      <c r="Z8764" s="93"/>
      <c r="AA8764" s="93"/>
    </row>
    <row r="8765" spans="26:27" x14ac:dyDescent="0.2">
      <c r="Z8765" s="93"/>
      <c r="AA8765" s="93"/>
    </row>
    <row r="8766" spans="26:27" x14ac:dyDescent="0.2">
      <c r="Z8766" s="93"/>
      <c r="AA8766" s="93"/>
    </row>
    <row r="8767" spans="26:27" x14ac:dyDescent="0.2">
      <c r="Z8767" s="93"/>
      <c r="AA8767" s="93"/>
    </row>
    <row r="8768" spans="26:27" x14ac:dyDescent="0.2">
      <c r="Z8768" s="93"/>
      <c r="AA8768" s="93"/>
    </row>
    <row r="8769" spans="26:27" x14ac:dyDescent="0.2">
      <c r="Z8769" s="93"/>
      <c r="AA8769" s="93"/>
    </row>
    <row r="8770" spans="26:27" x14ac:dyDescent="0.2">
      <c r="Z8770" s="93"/>
      <c r="AA8770" s="93"/>
    </row>
    <row r="8771" spans="26:27" x14ac:dyDescent="0.2">
      <c r="Z8771" s="93"/>
      <c r="AA8771" s="93"/>
    </row>
    <row r="8772" spans="26:27" x14ac:dyDescent="0.2">
      <c r="Z8772" s="93"/>
      <c r="AA8772" s="93"/>
    </row>
    <row r="8773" spans="26:27" x14ac:dyDescent="0.2">
      <c r="Z8773" s="93"/>
      <c r="AA8773" s="93"/>
    </row>
    <row r="8774" spans="26:27" x14ac:dyDescent="0.2">
      <c r="Z8774" s="93"/>
      <c r="AA8774" s="93"/>
    </row>
    <row r="8775" spans="26:27" x14ac:dyDescent="0.2">
      <c r="Z8775" s="93"/>
      <c r="AA8775" s="93"/>
    </row>
    <row r="8776" spans="26:27" x14ac:dyDescent="0.2">
      <c r="Z8776" s="93"/>
      <c r="AA8776" s="93"/>
    </row>
    <row r="8777" spans="26:27" x14ac:dyDescent="0.2">
      <c r="Z8777" s="93"/>
      <c r="AA8777" s="93"/>
    </row>
    <row r="8778" spans="26:27" x14ac:dyDescent="0.2">
      <c r="Z8778" s="93"/>
      <c r="AA8778" s="93"/>
    </row>
    <row r="8779" spans="26:27" x14ac:dyDescent="0.2">
      <c r="Z8779" s="93"/>
      <c r="AA8779" s="93"/>
    </row>
    <row r="8780" spans="26:27" x14ac:dyDescent="0.2">
      <c r="Z8780" s="93"/>
      <c r="AA8780" s="93"/>
    </row>
    <row r="8781" spans="26:27" x14ac:dyDescent="0.2">
      <c r="Z8781" s="93"/>
      <c r="AA8781" s="93"/>
    </row>
    <row r="8782" spans="26:27" x14ac:dyDescent="0.2">
      <c r="Z8782" s="93"/>
      <c r="AA8782" s="93"/>
    </row>
    <row r="8783" spans="26:27" x14ac:dyDescent="0.2">
      <c r="Z8783" s="93"/>
      <c r="AA8783" s="93"/>
    </row>
    <row r="8784" spans="26:27" x14ac:dyDescent="0.2">
      <c r="Z8784" s="93"/>
      <c r="AA8784" s="93"/>
    </row>
    <row r="8785" spans="26:27" x14ac:dyDescent="0.2">
      <c r="Z8785" s="93"/>
      <c r="AA8785" s="93"/>
    </row>
    <row r="8786" spans="26:27" x14ac:dyDescent="0.2">
      <c r="Z8786" s="93"/>
      <c r="AA8786" s="93"/>
    </row>
    <row r="8787" spans="26:27" x14ac:dyDescent="0.2">
      <c r="Z8787" s="93"/>
      <c r="AA8787" s="93"/>
    </row>
    <row r="8788" spans="26:27" x14ac:dyDescent="0.2">
      <c r="Z8788" s="93"/>
      <c r="AA8788" s="93"/>
    </row>
    <row r="8789" spans="26:27" x14ac:dyDescent="0.2">
      <c r="Z8789" s="93"/>
      <c r="AA8789" s="93"/>
    </row>
    <row r="8790" spans="26:27" x14ac:dyDescent="0.2">
      <c r="Z8790" s="93"/>
      <c r="AA8790" s="93"/>
    </row>
    <row r="8791" spans="26:27" x14ac:dyDescent="0.2">
      <c r="Z8791" s="93"/>
      <c r="AA8791" s="93"/>
    </row>
    <row r="8792" spans="26:27" x14ac:dyDescent="0.2">
      <c r="Z8792" s="93"/>
      <c r="AA8792" s="93"/>
    </row>
    <row r="8793" spans="26:27" x14ac:dyDescent="0.2">
      <c r="Z8793" s="93"/>
      <c r="AA8793" s="93"/>
    </row>
    <row r="8794" spans="26:27" x14ac:dyDescent="0.2">
      <c r="Z8794" s="93"/>
      <c r="AA8794" s="93"/>
    </row>
    <row r="8795" spans="26:27" x14ac:dyDescent="0.2">
      <c r="Z8795" s="93"/>
      <c r="AA8795" s="93"/>
    </row>
    <row r="8796" spans="26:27" x14ac:dyDescent="0.2">
      <c r="Z8796" s="93"/>
      <c r="AA8796" s="93"/>
    </row>
    <row r="8797" spans="26:27" x14ac:dyDescent="0.2">
      <c r="Z8797" s="93"/>
      <c r="AA8797" s="93"/>
    </row>
    <row r="8798" spans="26:27" x14ac:dyDescent="0.2">
      <c r="Z8798" s="93"/>
      <c r="AA8798" s="93"/>
    </row>
    <row r="8799" spans="26:27" x14ac:dyDescent="0.2">
      <c r="Z8799" s="93"/>
      <c r="AA8799" s="93"/>
    </row>
    <row r="8800" spans="26:27" x14ac:dyDescent="0.2">
      <c r="Z8800" s="93"/>
      <c r="AA8800" s="93"/>
    </row>
    <row r="8801" spans="26:27" x14ac:dyDescent="0.2">
      <c r="Z8801" s="93"/>
      <c r="AA8801" s="93"/>
    </row>
    <row r="8802" spans="26:27" x14ac:dyDescent="0.2">
      <c r="Z8802" s="93"/>
      <c r="AA8802" s="93"/>
    </row>
    <row r="8803" spans="26:27" x14ac:dyDescent="0.2">
      <c r="Z8803" s="93"/>
      <c r="AA8803" s="93"/>
    </row>
    <row r="8804" spans="26:27" x14ac:dyDescent="0.2">
      <c r="Z8804" s="93"/>
      <c r="AA8804" s="93"/>
    </row>
    <row r="8805" spans="26:27" x14ac:dyDescent="0.2">
      <c r="Z8805" s="93"/>
      <c r="AA8805" s="93"/>
    </row>
    <row r="8806" spans="26:27" x14ac:dyDescent="0.2">
      <c r="Z8806" s="93"/>
      <c r="AA8806" s="93"/>
    </row>
    <row r="8807" spans="26:27" x14ac:dyDescent="0.2">
      <c r="Z8807" s="93"/>
      <c r="AA8807" s="93"/>
    </row>
    <row r="8808" spans="26:27" x14ac:dyDescent="0.2">
      <c r="Z8808" s="93"/>
      <c r="AA8808" s="93"/>
    </row>
    <row r="8809" spans="26:27" x14ac:dyDescent="0.2">
      <c r="Z8809" s="93"/>
      <c r="AA8809" s="93"/>
    </row>
    <row r="8810" spans="26:27" x14ac:dyDescent="0.2">
      <c r="Z8810" s="93"/>
      <c r="AA8810" s="93"/>
    </row>
    <row r="8811" spans="26:27" x14ac:dyDescent="0.2">
      <c r="Z8811" s="93"/>
      <c r="AA8811" s="93"/>
    </row>
    <row r="8812" spans="26:27" x14ac:dyDescent="0.2">
      <c r="Z8812" s="93"/>
      <c r="AA8812" s="93"/>
    </row>
    <row r="8813" spans="26:27" x14ac:dyDescent="0.2">
      <c r="Z8813" s="93"/>
      <c r="AA8813" s="93"/>
    </row>
    <row r="8814" spans="26:27" x14ac:dyDescent="0.2">
      <c r="Z8814" s="93"/>
      <c r="AA8814" s="93"/>
    </row>
    <row r="8815" spans="26:27" x14ac:dyDescent="0.2">
      <c r="Z8815" s="93"/>
      <c r="AA8815" s="93"/>
    </row>
    <row r="8816" spans="26:27" x14ac:dyDescent="0.2">
      <c r="Z8816" s="93"/>
      <c r="AA8816" s="93"/>
    </row>
    <row r="8817" spans="26:27" x14ac:dyDescent="0.2">
      <c r="Z8817" s="93"/>
      <c r="AA8817" s="93"/>
    </row>
    <row r="8818" spans="26:27" x14ac:dyDescent="0.2">
      <c r="Z8818" s="93"/>
      <c r="AA8818" s="93"/>
    </row>
    <row r="8819" spans="26:27" x14ac:dyDescent="0.2">
      <c r="Z8819" s="93"/>
      <c r="AA8819" s="93"/>
    </row>
    <row r="8820" spans="26:27" x14ac:dyDescent="0.2">
      <c r="Z8820" s="93"/>
      <c r="AA8820" s="93"/>
    </row>
    <row r="8821" spans="26:27" x14ac:dyDescent="0.2">
      <c r="Z8821" s="93"/>
      <c r="AA8821" s="93"/>
    </row>
    <row r="8822" spans="26:27" x14ac:dyDescent="0.2">
      <c r="Z8822" s="93"/>
      <c r="AA8822" s="93"/>
    </row>
    <row r="8823" spans="26:27" x14ac:dyDescent="0.2">
      <c r="Z8823" s="93"/>
      <c r="AA8823" s="93"/>
    </row>
    <row r="8824" spans="26:27" x14ac:dyDescent="0.2">
      <c r="Z8824" s="93"/>
      <c r="AA8824" s="93"/>
    </row>
    <row r="8825" spans="26:27" x14ac:dyDescent="0.2">
      <c r="Z8825" s="93"/>
      <c r="AA8825" s="93"/>
    </row>
    <row r="8826" spans="26:27" x14ac:dyDescent="0.2">
      <c r="Z8826" s="93"/>
      <c r="AA8826" s="93"/>
    </row>
    <row r="8827" spans="26:27" x14ac:dyDescent="0.2">
      <c r="Z8827" s="93"/>
      <c r="AA8827" s="93"/>
    </row>
    <row r="8828" spans="26:27" x14ac:dyDescent="0.2">
      <c r="Z8828" s="93"/>
      <c r="AA8828" s="93"/>
    </row>
    <row r="8829" spans="26:27" x14ac:dyDescent="0.2">
      <c r="Z8829" s="93"/>
      <c r="AA8829" s="93"/>
    </row>
    <row r="8830" spans="26:27" x14ac:dyDescent="0.2">
      <c r="Z8830" s="93"/>
      <c r="AA8830" s="93"/>
    </row>
    <row r="8831" spans="26:27" x14ac:dyDescent="0.2">
      <c r="Z8831" s="93"/>
      <c r="AA8831" s="93"/>
    </row>
    <row r="8832" spans="26:27" x14ac:dyDescent="0.2">
      <c r="Z8832" s="93"/>
      <c r="AA8832" s="93"/>
    </row>
    <row r="8833" spans="26:27" x14ac:dyDescent="0.2">
      <c r="Z8833" s="93"/>
      <c r="AA8833" s="93"/>
    </row>
    <row r="8834" spans="26:27" x14ac:dyDescent="0.2">
      <c r="Z8834" s="93"/>
      <c r="AA8834" s="93"/>
    </row>
    <row r="8835" spans="26:27" x14ac:dyDescent="0.2">
      <c r="Z8835" s="93"/>
      <c r="AA8835" s="93"/>
    </row>
    <row r="8836" spans="26:27" x14ac:dyDescent="0.2">
      <c r="Z8836" s="93"/>
      <c r="AA8836" s="93"/>
    </row>
    <row r="8837" spans="26:27" x14ac:dyDescent="0.2">
      <c r="Z8837" s="93"/>
      <c r="AA8837" s="93"/>
    </row>
    <row r="8838" spans="26:27" x14ac:dyDescent="0.2">
      <c r="Z8838" s="93"/>
      <c r="AA8838" s="93"/>
    </row>
    <row r="8839" spans="26:27" x14ac:dyDescent="0.2">
      <c r="Z8839" s="93"/>
      <c r="AA8839" s="93"/>
    </row>
    <row r="8840" spans="26:27" x14ac:dyDescent="0.2">
      <c r="Z8840" s="93"/>
      <c r="AA8840" s="93"/>
    </row>
    <row r="8841" spans="26:27" x14ac:dyDescent="0.2">
      <c r="Z8841" s="93"/>
      <c r="AA8841" s="93"/>
    </row>
    <row r="8842" spans="26:27" x14ac:dyDescent="0.2">
      <c r="Z8842" s="93"/>
      <c r="AA8842" s="93"/>
    </row>
    <row r="8843" spans="26:27" x14ac:dyDescent="0.2">
      <c r="Z8843" s="93"/>
      <c r="AA8843" s="93"/>
    </row>
    <row r="8844" spans="26:27" x14ac:dyDescent="0.2">
      <c r="Z8844" s="93"/>
      <c r="AA8844" s="93"/>
    </row>
    <row r="8845" spans="26:27" x14ac:dyDescent="0.2">
      <c r="Z8845" s="93"/>
      <c r="AA8845" s="93"/>
    </row>
    <row r="8846" spans="26:27" x14ac:dyDescent="0.2">
      <c r="Z8846" s="93"/>
      <c r="AA8846" s="93"/>
    </row>
    <row r="8847" spans="26:27" x14ac:dyDescent="0.2">
      <c r="Z8847" s="93"/>
      <c r="AA8847" s="93"/>
    </row>
    <row r="8848" spans="26:27" x14ac:dyDescent="0.2">
      <c r="Z8848" s="93"/>
      <c r="AA8848" s="93"/>
    </row>
    <row r="8849" spans="26:27" x14ac:dyDescent="0.2">
      <c r="Z8849" s="93"/>
      <c r="AA8849" s="93"/>
    </row>
    <row r="8850" spans="26:27" x14ac:dyDescent="0.2">
      <c r="Z8850" s="93"/>
      <c r="AA8850" s="93"/>
    </row>
    <row r="8851" spans="26:27" x14ac:dyDescent="0.2">
      <c r="Z8851" s="93"/>
      <c r="AA8851" s="93"/>
    </row>
    <row r="8852" spans="26:27" x14ac:dyDescent="0.2">
      <c r="Z8852" s="93"/>
      <c r="AA8852" s="93"/>
    </row>
    <row r="8853" spans="26:27" x14ac:dyDescent="0.2">
      <c r="Z8853" s="93"/>
      <c r="AA8853" s="93"/>
    </row>
    <row r="8854" spans="26:27" x14ac:dyDescent="0.2">
      <c r="Z8854" s="93"/>
      <c r="AA8854" s="93"/>
    </row>
    <row r="8855" spans="26:27" x14ac:dyDescent="0.2">
      <c r="Z8855" s="93"/>
      <c r="AA8855" s="93"/>
    </row>
    <row r="8856" spans="26:27" x14ac:dyDescent="0.2">
      <c r="Z8856" s="93"/>
      <c r="AA8856" s="93"/>
    </row>
    <row r="8857" spans="26:27" x14ac:dyDescent="0.2">
      <c r="Z8857" s="93"/>
      <c r="AA8857" s="93"/>
    </row>
    <row r="8858" spans="26:27" x14ac:dyDescent="0.2">
      <c r="Z8858" s="93"/>
      <c r="AA8858" s="93"/>
    </row>
    <row r="8859" spans="26:27" x14ac:dyDescent="0.2">
      <c r="Z8859" s="93"/>
      <c r="AA8859" s="93"/>
    </row>
    <row r="8860" spans="26:27" x14ac:dyDescent="0.2">
      <c r="Z8860" s="93"/>
      <c r="AA8860" s="93"/>
    </row>
    <row r="8861" spans="26:27" x14ac:dyDescent="0.2">
      <c r="Z8861" s="93"/>
      <c r="AA8861" s="93"/>
    </row>
    <row r="8862" spans="26:27" x14ac:dyDescent="0.2">
      <c r="Z8862" s="93"/>
      <c r="AA8862" s="93"/>
    </row>
    <row r="8863" spans="26:27" x14ac:dyDescent="0.2">
      <c r="Z8863" s="93"/>
      <c r="AA8863" s="93"/>
    </row>
    <row r="8864" spans="26:27" x14ac:dyDescent="0.2">
      <c r="Z8864" s="93"/>
      <c r="AA8864" s="93"/>
    </row>
    <row r="8865" spans="26:27" x14ac:dyDescent="0.2">
      <c r="Z8865" s="93"/>
      <c r="AA8865" s="93"/>
    </row>
    <row r="8866" spans="26:27" x14ac:dyDescent="0.2">
      <c r="Z8866" s="93"/>
      <c r="AA8866" s="93"/>
    </row>
    <row r="8867" spans="26:27" x14ac:dyDescent="0.2">
      <c r="Z8867" s="93"/>
      <c r="AA8867" s="93"/>
    </row>
    <row r="8868" spans="26:27" x14ac:dyDescent="0.2">
      <c r="Z8868" s="93"/>
      <c r="AA8868" s="93"/>
    </row>
    <row r="8869" spans="26:27" x14ac:dyDescent="0.2">
      <c r="Z8869" s="93"/>
      <c r="AA8869" s="93"/>
    </row>
    <row r="8870" spans="26:27" x14ac:dyDescent="0.2">
      <c r="Z8870" s="93"/>
      <c r="AA8870" s="93"/>
    </row>
    <row r="8871" spans="26:27" x14ac:dyDescent="0.2">
      <c r="Z8871" s="93"/>
      <c r="AA8871" s="93"/>
    </row>
    <row r="8872" spans="26:27" x14ac:dyDescent="0.2">
      <c r="Z8872" s="93"/>
      <c r="AA8872" s="93"/>
    </row>
    <row r="8873" spans="26:27" x14ac:dyDescent="0.2">
      <c r="Z8873" s="93"/>
      <c r="AA8873" s="93"/>
    </row>
    <row r="8874" spans="26:27" x14ac:dyDescent="0.2">
      <c r="Z8874" s="93"/>
      <c r="AA8874" s="93"/>
    </row>
    <row r="8875" spans="26:27" x14ac:dyDescent="0.2">
      <c r="Z8875" s="93"/>
      <c r="AA8875" s="93"/>
    </row>
    <row r="8876" spans="26:27" x14ac:dyDescent="0.2">
      <c r="Z8876" s="93"/>
      <c r="AA8876" s="93"/>
    </row>
    <row r="8877" spans="26:27" x14ac:dyDescent="0.2">
      <c r="Z8877" s="93"/>
      <c r="AA8877" s="93"/>
    </row>
    <row r="8878" spans="26:27" x14ac:dyDescent="0.2">
      <c r="Z8878" s="93"/>
      <c r="AA8878" s="93"/>
    </row>
    <row r="8879" spans="26:27" x14ac:dyDescent="0.2">
      <c r="Z8879" s="93"/>
      <c r="AA8879" s="93"/>
    </row>
    <row r="8880" spans="26:27" x14ac:dyDescent="0.2">
      <c r="Z8880" s="93"/>
      <c r="AA8880" s="93"/>
    </row>
    <row r="8881" spans="26:27" x14ac:dyDescent="0.2">
      <c r="Z8881" s="93"/>
      <c r="AA8881" s="93"/>
    </row>
    <row r="8882" spans="26:27" x14ac:dyDescent="0.2">
      <c r="Z8882" s="93"/>
      <c r="AA8882" s="93"/>
    </row>
    <row r="8883" spans="26:27" x14ac:dyDescent="0.2">
      <c r="Z8883" s="93"/>
      <c r="AA8883" s="93"/>
    </row>
    <row r="8884" spans="26:27" x14ac:dyDescent="0.2">
      <c r="Z8884" s="93"/>
      <c r="AA8884" s="93"/>
    </row>
    <row r="8885" spans="26:27" x14ac:dyDescent="0.2">
      <c r="Z8885" s="93"/>
      <c r="AA8885" s="93"/>
    </row>
    <row r="8886" spans="26:27" x14ac:dyDescent="0.2">
      <c r="Z8886" s="93"/>
      <c r="AA8886" s="93"/>
    </row>
    <row r="8887" spans="26:27" x14ac:dyDescent="0.2">
      <c r="Z8887" s="93"/>
      <c r="AA8887" s="93"/>
    </row>
    <row r="8888" spans="26:27" x14ac:dyDescent="0.2">
      <c r="Z8888" s="93"/>
      <c r="AA8888" s="93"/>
    </row>
    <row r="8889" spans="26:27" x14ac:dyDescent="0.2">
      <c r="Z8889" s="93"/>
      <c r="AA8889" s="93"/>
    </row>
    <row r="8890" spans="26:27" x14ac:dyDescent="0.2">
      <c r="Z8890" s="93"/>
      <c r="AA8890" s="93"/>
    </row>
    <row r="8891" spans="26:27" x14ac:dyDescent="0.2">
      <c r="Z8891" s="93"/>
      <c r="AA8891" s="93"/>
    </row>
    <row r="8892" spans="26:27" x14ac:dyDescent="0.2">
      <c r="Z8892" s="93"/>
      <c r="AA8892" s="93"/>
    </row>
    <row r="8893" spans="26:27" x14ac:dyDescent="0.2">
      <c r="Z8893" s="93"/>
      <c r="AA8893" s="93"/>
    </row>
    <row r="8894" spans="26:27" x14ac:dyDescent="0.2">
      <c r="Z8894" s="93"/>
      <c r="AA8894" s="93"/>
    </row>
    <row r="8895" spans="26:27" x14ac:dyDescent="0.2">
      <c r="Z8895" s="93"/>
      <c r="AA8895" s="93"/>
    </row>
    <row r="8896" spans="26:27" x14ac:dyDescent="0.2">
      <c r="Z8896" s="93"/>
      <c r="AA8896" s="93"/>
    </row>
    <row r="8897" spans="26:27" x14ac:dyDescent="0.2">
      <c r="Z8897" s="93"/>
      <c r="AA8897" s="93"/>
    </row>
    <row r="8898" spans="26:27" x14ac:dyDescent="0.2">
      <c r="Z8898" s="93"/>
      <c r="AA8898" s="93"/>
    </row>
    <row r="8899" spans="26:27" x14ac:dyDescent="0.2">
      <c r="Z8899" s="93"/>
      <c r="AA8899" s="93"/>
    </row>
    <row r="8900" spans="26:27" x14ac:dyDescent="0.2">
      <c r="Z8900" s="93"/>
      <c r="AA8900" s="93"/>
    </row>
    <row r="8901" spans="26:27" x14ac:dyDescent="0.2">
      <c r="Z8901" s="93"/>
      <c r="AA8901" s="93"/>
    </row>
    <row r="8902" spans="26:27" x14ac:dyDescent="0.2">
      <c r="Z8902" s="93"/>
      <c r="AA8902" s="93"/>
    </row>
    <row r="8903" spans="26:27" x14ac:dyDescent="0.2">
      <c r="Z8903" s="93"/>
      <c r="AA8903" s="93"/>
    </row>
    <row r="8904" spans="26:27" x14ac:dyDescent="0.2">
      <c r="Z8904" s="93"/>
      <c r="AA8904" s="93"/>
    </row>
    <row r="8905" spans="26:27" x14ac:dyDescent="0.2">
      <c r="Z8905" s="93"/>
      <c r="AA8905" s="93"/>
    </row>
    <row r="8906" spans="26:27" x14ac:dyDescent="0.2">
      <c r="Z8906" s="93"/>
      <c r="AA8906" s="93"/>
    </row>
    <row r="8907" spans="26:27" x14ac:dyDescent="0.2">
      <c r="Z8907" s="93"/>
      <c r="AA8907" s="93"/>
    </row>
    <row r="8908" spans="26:27" x14ac:dyDescent="0.2">
      <c r="Z8908" s="93"/>
      <c r="AA8908" s="93"/>
    </row>
    <row r="8909" spans="26:27" x14ac:dyDescent="0.2">
      <c r="Z8909" s="93"/>
      <c r="AA8909" s="93"/>
    </row>
    <row r="8910" spans="26:27" x14ac:dyDescent="0.2">
      <c r="Z8910" s="93"/>
      <c r="AA8910" s="93"/>
    </row>
    <row r="8911" spans="26:27" x14ac:dyDescent="0.2">
      <c r="Z8911" s="93"/>
      <c r="AA8911" s="93"/>
    </row>
    <row r="8912" spans="26:27" x14ac:dyDescent="0.2">
      <c r="Z8912" s="93"/>
      <c r="AA8912" s="93"/>
    </row>
    <row r="8913" spans="26:27" x14ac:dyDescent="0.2">
      <c r="Z8913" s="93"/>
      <c r="AA8913" s="93"/>
    </row>
    <row r="8914" spans="26:27" x14ac:dyDescent="0.2">
      <c r="Z8914" s="93"/>
      <c r="AA8914" s="93"/>
    </row>
    <row r="8915" spans="26:27" x14ac:dyDescent="0.2">
      <c r="Z8915" s="93"/>
      <c r="AA8915" s="93"/>
    </row>
    <row r="8916" spans="26:27" x14ac:dyDescent="0.2">
      <c r="Z8916" s="93"/>
      <c r="AA8916" s="93"/>
    </row>
    <row r="8917" spans="26:27" x14ac:dyDescent="0.2">
      <c r="Z8917" s="93"/>
      <c r="AA8917" s="93"/>
    </row>
    <row r="8918" spans="26:27" x14ac:dyDescent="0.2">
      <c r="Z8918" s="93"/>
      <c r="AA8918" s="93"/>
    </row>
    <row r="8919" spans="26:27" x14ac:dyDescent="0.2">
      <c r="Z8919" s="93"/>
      <c r="AA8919" s="93"/>
    </row>
    <row r="8920" spans="26:27" x14ac:dyDescent="0.2">
      <c r="Z8920" s="93"/>
      <c r="AA8920" s="93"/>
    </row>
    <row r="8921" spans="26:27" x14ac:dyDescent="0.2">
      <c r="Z8921" s="93"/>
      <c r="AA8921" s="93"/>
    </row>
    <row r="8922" spans="26:27" x14ac:dyDescent="0.2">
      <c r="Z8922" s="93"/>
      <c r="AA8922" s="93"/>
    </row>
    <row r="8923" spans="26:27" x14ac:dyDescent="0.2">
      <c r="Z8923" s="93"/>
      <c r="AA8923" s="93"/>
    </row>
    <row r="8924" spans="26:27" x14ac:dyDescent="0.2">
      <c r="Z8924" s="93"/>
      <c r="AA8924" s="93"/>
    </row>
    <row r="8925" spans="26:27" x14ac:dyDescent="0.2">
      <c r="Z8925" s="93"/>
      <c r="AA8925" s="93"/>
    </row>
    <row r="8926" spans="26:27" x14ac:dyDescent="0.2">
      <c r="Z8926" s="93"/>
      <c r="AA8926" s="93"/>
    </row>
    <row r="8927" spans="26:27" x14ac:dyDescent="0.2">
      <c r="Z8927" s="93"/>
      <c r="AA8927" s="93"/>
    </row>
    <row r="8928" spans="26:27" x14ac:dyDescent="0.2">
      <c r="Z8928" s="93"/>
      <c r="AA8928" s="93"/>
    </row>
    <row r="8929" spans="26:27" x14ac:dyDescent="0.2">
      <c r="Z8929" s="93"/>
      <c r="AA8929" s="93"/>
    </row>
    <row r="8930" spans="26:27" x14ac:dyDescent="0.2">
      <c r="Z8930" s="93"/>
      <c r="AA8930" s="93"/>
    </row>
    <row r="8931" spans="26:27" x14ac:dyDescent="0.2">
      <c r="Z8931" s="93"/>
      <c r="AA8931" s="93"/>
    </row>
    <row r="8932" spans="26:27" x14ac:dyDescent="0.2">
      <c r="Z8932" s="93"/>
      <c r="AA8932" s="93"/>
    </row>
    <row r="8933" spans="26:27" x14ac:dyDescent="0.2">
      <c r="Z8933" s="93"/>
      <c r="AA8933" s="93"/>
    </row>
    <row r="8934" spans="26:27" x14ac:dyDescent="0.2">
      <c r="Z8934" s="93"/>
      <c r="AA8934" s="93"/>
    </row>
    <row r="8935" spans="26:27" x14ac:dyDescent="0.2">
      <c r="Z8935" s="93"/>
      <c r="AA8935" s="93"/>
    </row>
    <row r="8936" spans="26:27" x14ac:dyDescent="0.2">
      <c r="Z8936" s="93"/>
      <c r="AA8936" s="93"/>
    </row>
    <row r="8937" spans="26:27" x14ac:dyDescent="0.2">
      <c r="Z8937" s="93"/>
      <c r="AA8937" s="93"/>
    </row>
    <row r="8938" spans="26:27" x14ac:dyDescent="0.2">
      <c r="Z8938" s="93"/>
      <c r="AA8938" s="93"/>
    </row>
    <row r="8939" spans="26:27" x14ac:dyDescent="0.2">
      <c r="Z8939" s="93"/>
      <c r="AA8939" s="93"/>
    </row>
    <row r="8940" spans="26:27" x14ac:dyDescent="0.2">
      <c r="Z8940" s="93"/>
      <c r="AA8940" s="93"/>
    </row>
    <row r="8941" spans="26:27" x14ac:dyDescent="0.2">
      <c r="Z8941" s="93"/>
      <c r="AA8941" s="93"/>
    </row>
    <row r="8942" spans="26:27" x14ac:dyDescent="0.2">
      <c r="Z8942" s="93"/>
      <c r="AA8942" s="93"/>
    </row>
    <row r="8943" spans="26:27" x14ac:dyDescent="0.2">
      <c r="Z8943" s="93"/>
      <c r="AA8943" s="93"/>
    </row>
    <row r="8944" spans="26:27" x14ac:dyDescent="0.2">
      <c r="Z8944" s="93"/>
      <c r="AA8944" s="93"/>
    </row>
    <row r="8945" spans="26:27" x14ac:dyDescent="0.2">
      <c r="Z8945" s="93"/>
      <c r="AA8945" s="93"/>
    </row>
    <row r="8946" spans="26:27" x14ac:dyDescent="0.2">
      <c r="Z8946" s="93"/>
      <c r="AA8946" s="93"/>
    </row>
    <row r="8947" spans="26:27" x14ac:dyDescent="0.2">
      <c r="Z8947" s="93"/>
      <c r="AA8947" s="93"/>
    </row>
    <row r="8948" spans="26:27" x14ac:dyDescent="0.2">
      <c r="Z8948" s="93"/>
      <c r="AA8948" s="93"/>
    </row>
    <row r="8949" spans="26:27" x14ac:dyDescent="0.2">
      <c r="Z8949" s="93"/>
      <c r="AA8949" s="93"/>
    </row>
    <row r="8950" spans="26:27" x14ac:dyDescent="0.2">
      <c r="Z8950" s="93"/>
      <c r="AA8950" s="93"/>
    </row>
    <row r="8951" spans="26:27" x14ac:dyDescent="0.2">
      <c r="Z8951" s="93"/>
      <c r="AA8951" s="93"/>
    </row>
    <row r="8952" spans="26:27" x14ac:dyDescent="0.2">
      <c r="Z8952" s="93"/>
      <c r="AA8952" s="93"/>
    </row>
    <row r="8953" spans="26:27" x14ac:dyDescent="0.2">
      <c r="Z8953" s="93"/>
      <c r="AA8953" s="93"/>
    </row>
    <row r="8954" spans="26:27" x14ac:dyDescent="0.2">
      <c r="Z8954" s="93"/>
      <c r="AA8954" s="93"/>
    </row>
    <row r="8955" spans="26:27" x14ac:dyDescent="0.2">
      <c r="Z8955" s="93"/>
      <c r="AA8955" s="93"/>
    </row>
    <row r="8956" spans="26:27" x14ac:dyDescent="0.2">
      <c r="Z8956" s="93"/>
      <c r="AA8956" s="93"/>
    </row>
    <row r="8957" spans="26:27" x14ac:dyDescent="0.2">
      <c r="Z8957" s="93"/>
      <c r="AA8957" s="93"/>
    </row>
    <row r="8958" spans="26:27" x14ac:dyDescent="0.2">
      <c r="Z8958" s="93"/>
      <c r="AA8958" s="93"/>
    </row>
    <row r="8959" spans="26:27" x14ac:dyDescent="0.2">
      <c r="Z8959" s="93"/>
      <c r="AA8959" s="93"/>
    </row>
    <row r="8960" spans="26:27" x14ac:dyDescent="0.2">
      <c r="Z8960" s="93"/>
      <c r="AA8960" s="93"/>
    </row>
    <row r="8961" spans="26:27" x14ac:dyDescent="0.2">
      <c r="Z8961" s="93"/>
      <c r="AA8961" s="93"/>
    </row>
    <row r="8962" spans="26:27" x14ac:dyDescent="0.2">
      <c r="Z8962" s="93"/>
      <c r="AA8962" s="93"/>
    </row>
    <row r="8963" spans="26:27" x14ac:dyDescent="0.2">
      <c r="Z8963" s="93"/>
      <c r="AA8963" s="93"/>
    </row>
    <row r="8964" spans="26:27" x14ac:dyDescent="0.2">
      <c r="Z8964" s="93"/>
      <c r="AA8964" s="93"/>
    </row>
    <row r="8965" spans="26:27" x14ac:dyDescent="0.2">
      <c r="Z8965" s="93"/>
      <c r="AA8965" s="93"/>
    </row>
    <row r="8966" spans="26:27" x14ac:dyDescent="0.2">
      <c r="Z8966" s="93"/>
      <c r="AA8966" s="93"/>
    </row>
    <row r="8967" spans="26:27" x14ac:dyDescent="0.2">
      <c r="Z8967" s="93"/>
      <c r="AA8967" s="93"/>
    </row>
    <row r="8968" spans="26:27" x14ac:dyDescent="0.2">
      <c r="Z8968" s="93"/>
      <c r="AA8968" s="93"/>
    </row>
    <row r="8969" spans="26:27" x14ac:dyDescent="0.2">
      <c r="Z8969" s="93"/>
      <c r="AA8969" s="93"/>
    </row>
    <row r="8970" spans="26:27" x14ac:dyDescent="0.2">
      <c r="Z8970" s="93"/>
      <c r="AA8970" s="93"/>
    </row>
    <row r="8971" spans="26:27" x14ac:dyDescent="0.2">
      <c r="Z8971" s="93"/>
      <c r="AA8971" s="93"/>
    </row>
    <row r="8972" spans="26:27" x14ac:dyDescent="0.2">
      <c r="Z8972" s="93"/>
      <c r="AA8972" s="93"/>
    </row>
    <row r="8973" spans="26:27" x14ac:dyDescent="0.2">
      <c r="Z8973" s="93"/>
      <c r="AA8973" s="93"/>
    </row>
    <row r="8974" spans="26:27" x14ac:dyDescent="0.2">
      <c r="Z8974" s="93"/>
      <c r="AA8974" s="93"/>
    </row>
    <row r="8975" spans="26:27" x14ac:dyDescent="0.2">
      <c r="Z8975" s="93"/>
      <c r="AA8975" s="93"/>
    </row>
    <row r="8976" spans="26:27" x14ac:dyDescent="0.2">
      <c r="Z8976" s="93"/>
      <c r="AA8976" s="93"/>
    </row>
    <row r="8977" spans="26:27" x14ac:dyDescent="0.2">
      <c r="Z8977" s="93"/>
      <c r="AA8977" s="93"/>
    </row>
    <row r="8978" spans="26:27" x14ac:dyDescent="0.2">
      <c r="Z8978" s="93"/>
      <c r="AA8978" s="93"/>
    </row>
    <row r="8979" spans="26:27" x14ac:dyDescent="0.2">
      <c r="Z8979" s="93"/>
      <c r="AA8979" s="93"/>
    </row>
    <row r="8980" spans="26:27" x14ac:dyDescent="0.2">
      <c r="Z8980" s="93"/>
      <c r="AA8980" s="93"/>
    </row>
    <row r="8981" spans="26:27" x14ac:dyDescent="0.2">
      <c r="Z8981" s="93"/>
      <c r="AA8981" s="93"/>
    </row>
    <row r="8982" spans="26:27" x14ac:dyDescent="0.2">
      <c r="Z8982" s="93"/>
      <c r="AA8982" s="93"/>
    </row>
    <row r="8983" spans="26:27" x14ac:dyDescent="0.2">
      <c r="Z8983" s="93"/>
      <c r="AA8983" s="93"/>
    </row>
    <row r="8984" spans="26:27" x14ac:dyDescent="0.2">
      <c r="Z8984" s="93"/>
      <c r="AA8984" s="93"/>
    </row>
    <row r="8985" spans="26:27" x14ac:dyDescent="0.2">
      <c r="Z8985" s="93"/>
      <c r="AA8985" s="93"/>
    </row>
    <row r="8986" spans="26:27" x14ac:dyDescent="0.2">
      <c r="Z8986" s="93"/>
      <c r="AA8986" s="93"/>
    </row>
    <row r="8987" spans="26:27" x14ac:dyDescent="0.2">
      <c r="Z8987" s="93"/>
      <c r="AA8987" s="93"/>
    </row>
    <row r="8988" spans="26:27" x14ac:dyDescent="0.2">
      <c r="Z8988" s="93"/>
      <c r="AA8988" s="93"/>
    </row>
    <row r="8989" spans="26:27" x14ac:dyDescent="0.2">
      <c r="Z8989" s="93"/>
      <c r="AA8989" s="93"/>
    </row>
    <row r="8990" spans="26:27" x14ac:dyDescent="0.2">
      <c r="Z8990" s="93"/>
      <c r="AA8990" s="93"/>
    </row>
    <row r="8991" spans="26:27" x14ac:dyDescent="0.2">
      <c r="Z8991" s="93"/>
      <c r="AA8991" s="93"/>
    </row>
    <row r="8992" spans="26:27" x14ac:dyDescent="0.2">
      <c r="Z8992" s="93"/>
      <c r="AA8992" s="93"/>
    </row>
    <row r="8993" spans="26:27" x14ac:dyDescent="0.2">
      <c r="Z8993" s="93"/>
      <c r="AA8993" s="93"/>
    </row>
    <row r="8994" spans="26:27" x14ac:dyDescent="0.2">
      <c r="Z8994" s="93"/>
      <c r="AA8994" s="93"/>
    </row>
    <row r="8995" spans="26:27" x14ac:dyDescent="0.2">
      <c r="Z8995" s="93"/>
      <c r="AA8995" s="93"/>
    </row>
    <row r="8996" spans="26:27" x14ac:dyDescent="0.2">
      <c r="Z8996" s="93"/>
      <c r="AA8996" s="93"/>
    </row>
    <row r="8997" spans="26:27" x14ac:dyDescent="0.2">
      <c r="Z8997" s="93"/>
      <c r="AA8997" s="93"/>
    </row>
    <row r="8998" spans="26:27" x14ac:dyDescent="0.2">
      <c r="Z8998" s="93"/>
      <c r="AA8998" s="93"/>
    </row>
    <row r="8999" spans="26:27" x14ac:dyDescent="0.2">
      <c r="Z8999" s="93"/>
      <c r="AA8999" s="93"/>
    </row>
    <row r="9000" spans="26:27" x14ac:dyDescent="0.2">
      <c r="Z9000" s="93"/>
      <c r="AA9000" s="93"/>
    </row>
    <row r="9001" spans="26:27" x14ac:dyDescent="0.2">
      <c r="Z9001" s="93"/>
      <c r="AA9001" s="93"/>
    </row>
    <row r="9002" spans="26:27" x14ac:dyDescent="0.2">
      <c r="Z9002" s="93"/>
      <c r="AA9002" s="93"/>
    </row>
    <row r="9003" spans="26:27" x14ac:dyDescent="0.2">
      <c r="Z9003" s="93"/>
      <c r="AA9003" s="93"/>
    </row>
    <row r="9004" spans="26:27" x14ac:dyDescent="0.2">
      <c r="Z9004" s="93"/>
      <c r="AA9004" s="93"/>
    </row>
    <row r="9005" spans="26:27" x14ac:dyDescent="0.2">
      <c r="Z9005" s="93"/>
      <c r="AA9005" s="93"/>
    </row>
    <row r="9006" spans="26:27" x14ac:dyDescent="0.2">
      <c r="Z9006" s="93"/>
      <c r="AA9006" s="93"/>
    </row>
    <row r="9007" spans="26:27" x14ac:dyDescent="0.2">
      <c r="Z9007" s="93"/>
      <c r="AA9007" s="93"/>
    </row>
    <row r="9008" spans="26:27" x14ac:dyDescent="0.2">
      <c r="Z9008" s="93"/>
      <c r="AA9008" s="93"/>
    </row>
    <row r="9009" spans="26:27" x14ac:dyDescent="0.2">
      <c r="Z9009" s="93"/>
      <c r="AA9009" s="93"/>
    </row>
    <row r="9010" spans="26:27" x14ac:dyDescent="0.2">
      <c r="Z9010" s="93"/>
      <c r="AA9010" s="93"/>
    </row>
    <row r="9011" spans="26:27" x14ac:dyDescent="0.2">
      <c r="Z9011" s="93"/>
      <c r="AA9011" s="93"/>
    </row>
    <row r="9012" spans="26:27" x14ac:dyDescent="0.2">
      <c r="Z9012" s="93"/>
      <c r="AA9012" s="93"/>
    </row>
    <row r="9013" spans="26:27" x14ac:dyDescent="0.2">
      <c r="Z9013" s="93"/>
      <c r="AA9013" s="93"/>
    </row>
    <row r="9014" spans="26:27" x14ac:dyDescent="0.2">
      <c r="Z9014" s="93"/>
      <c r="AA9014" s="93"/>
    </row>
    <row r="9015" spans="26:27" x14ac:dyDescent="0.2">
      <c r="Z9015" s="93"/>
      <c r="AA9015" s="93"/>
    </row>
    <row r="9016" spans="26:27" x14ac:dyDescent="0.2">
      <c r="Z9016" s="93"/>
      <c r="AA9016" s="93"/>
    </row>
    <row r="9017" spans="26:27" x14ac:dyDescent="0.2">
      <c r="Z9017" s="93"/>
      <c r="AA9017" s="93"/>
    </row>
    <row r="9018" spans="26:27" x14ac:dyDescent="0.2">
      <c r="Z9018" s="93"/>
      <c r="AA9018" s="93"/>
    </row>
    <row r="9019" spans="26:27" x14ac:dyDescent="0.2">
      <c r="Z9019" s="93"/>
      <c r="AA9019" s="93"/>
    </row>
    <row r="9020" spans="26:27" x14ac:dyDescent="0.2">
      <c r="Z9020" s="93"/>
      <c r="AA9020" s="93"/>
    </row>
    <row r="9021" spans="26:27" x14ac:dyDescent="0.2">
      <c r="Z9021" s="93"/>
      <c r="AA9021" s="93"/>
    </row>
    <row r="9022" spans="26:27" x14ac:dyDescent="0.2">
      <c r="Z9022" s="93"/>
      <c r="AA9022" s="93"/>
    </row>
    <row r="9023" spans="26:27" x14ac:dyDescent="0.2">
      <c r="Z9023" s="93"/>
      <c r="AA9023" s="93"/>
    </row>
    <row r="9024" spans="26:27" x14ac:dyDescent="0.2">
      <c r="Z9024" s="93"/>
      <c r="AA9024" s="93"/>
    </row>
    <row r="9025" spans="26:27" x14ac:dyDescent="0.2">
      <c r="Z9025" s="93"/>
      <c r="AA9025" s="93"/>
    </row>
    <row r="9026" spans="26:27" x14ac:dyDescent="0.2">
      <c r="Z9026" s="93"/>
      <c r="AA9026" s="93"/>
    </row>
    <row r="9027" spans="26:27" x14ac:dyDescent="0.2">
      <c r="Z9027" s="93"/>
      <c r="AA9027" s="93"/>
    </row>
    <row r="9028" spans="26:27" x14ac:dyDescent="0.2">
      <c r="Z9028" s="93"/>
      <c r="AA9028" s="93"/>
    </row>
    <row r="9029" spans="26:27" x14ac:dyDescent="0.2">
      <c r="Z9029" s="93"/>
      <c r="AA9029" s="93"/>
    </row>
    <row r="9030" spans="26:27" x14ac:dyDescent="0.2">
      <c r="Z9030" s="93"/>
      <c r="AA9030" s="93"/>
    </row>
    <row r="9031" spans="26:27" x14ac:dyDescent="0.2">
      <c r="Z9031" s="93"/>
      <c r="AA9031" s="93"/>
    </row>
    <row r="9032" spans="26:27" x14ac:dyDescent="0.2">
      <c r="Z9032" s="93"/>
      <c r="AA9032" s="93"/>
    </row>
    <row r="9033" spans="26:27" x14ac:dyDescent="0.2">
      <c r="Z9033" s="93"/>
      <c r="AA9033" s="93"/>
    </row>
    <row r="9034" spans="26:27" x14ac:dyDescent="0.2">
      <c r="Z9034" s="93"/>
      <c r="AA9034" s="93"/>
    </row>
    <row r="9035" spans="26:27" x14ac:dyDescent="0.2">
      <c r="Z9035" s="93"/>
      <c r="AA9035" s="93"/>
    </row>
    <row r="9036" spans="26:27" x14ac:dyDescent="0.2">
      <c r="Z9036" s="93"/>
      <c r="AA9036" s="93"/>
    </row>
    <row r="9037" spans="26:27" x14ac:dyDescent="0.2">
      <c r="Z9037" s="93"/>
      <c r="AA9037" s="93"/>
    </row>
    <row r="9038" spans="26:27" x14ac:dyDescent="0.2">
      <c r="Z9038" s="93"/>
      <c r="AA9038" s="93"/>
    </row>
    <row r="9039" spans="26:27" x14ac:dyDescent="0.2">
      <c r="Z9039" s="93"/>
      <c r="AA9039" s="93"/>
    </row>
    <row r="9040" spans="26:27" x14ac:dyDescent="0.2">
      <c r="Z9040" s="93"/>
      <c r="AA9040" s="93"/>
    </row>
    <row r="9041" spans="26:27" x14ac:dyDescent="0.2">
      <c r="Z9041" s="93"/>
      <c r="AA9041" s="93"/>
    </row>
    <row r="9042" spans="26:27" x14ac:dyDescent="0.2">
      <c r="Z9042" s="93"/>
      <c r="AA9042" s="93"/>
    </row>
    <row r="9043" spans="26:27" x14ac:dyDescent="0.2">
      <c r="Z9043" s="93"/>
      <c r="AA9043" s="93"/>
    </row>
    <row r="9044" spans="26:27" x14ac:dyDescent="0.2">
      <c r="Z9044" s="93"/>
      <c r="AA9044" s="93"/>
    </row>
    <row r="9045" spans="26:27" x14ac:dyDescent="0.2">
      <c r="Z9045" s="93"/>
      <c r="AA9045" s="93"/>
    </row>
    <row r="9046" spans="26:27" x14ac:dyDescent="0.2">
      <c r="Z9046" s="93"/>
      <c r="AA9046" s="93"/>
    </row>
    <row r="9047" spans="26:27" x14ac:dyDescent="0.2">
      <c r="Z9047" s="93"/>
      <c r="AA9047" s="93"/>
    </row>
    <row r="9048" spans="26:27" x14ac:dyDescent="0.2">
      <c r="Z9048" s="93"/>
      <c r="AA9048" s="93"/>
    </row>
    <row r="9049" spans="26:27" x14ac:dyDescent="0.2">
      <c r="Z9049" s="93"/>
      <c r="AA9049" s="93"/>
    </row>
    <row r="9050" spans="26:27" x14ac:dyDescent="0.2">
      <c r="Z9050" s="93"/>
      <c r="AA9050" s="93"/>
    </row>
    <row r="9051" spans="26:27" x14ac:dyDescent="0.2">
      <c r="Z9051" s="93"/>
      <c r="AA9051" s="93"/>
    </row>
    <row r="9052" spans="26:27" x14ac:dyDescent="0.2">
      <c r="Z9052" s="93"/>
      <c r="AA9052" s="93"/>
    </row>
    <row r="9053" spans="26:27" x14ac:dyDescent="0.2">
      <c r="Z9053" s="93"/>
      <c r="AA9053" s="93"/>
    </row>
    <row r="9054" spans="26:27" x14ac:dyDescent="0.2">
      <c r="Z9054" s="93"/>
      <c r="AA9054" s="93"/>
    </row>
    <row r="9055" spans="26:27" x14ac:dyDescent="0.2">
      <c r="Z9055" s="93"/>
      <c r="AA9055" s="93"/>
    </row>
    <row r="9056" spans="26:27" x14ac:dyDescent="0.2">
      <c r="Z9056" s="93"/>
      <c r="AA9056" s="93"/>
    </row>
    <row r="9057" spans="26:27" x14ac:dyDescent="0.2">
      <c r="Z9057" s="93"/>
      <c r="AA9057" s="93"/>
    </row>
    <row r="9058" spans="26:27" x14ac:dyDescent="0.2">
      <c r="Z9058" s="93"/>
      <c r="AA9058" s="93"/>
    </row>
    <row r="9059" spans="26:27" x14ac:dyDescent="0.2">
      <c r="Z9059" s="93"/>
      <c r="AA9059" s="93"/>
    </row>
    <row r="9060" spans="26:27" x14ac:dyDescent="0.2">
      <c r="Z9060" s="93"/>
      <c r="AA9060" s="93"/>
    </row>
    <row r="9061" spans="26:27" x14ac:dyDescent="0.2">
      <c r="Z9061" s="93"/>
      <c r="AA9061" s="93"/>
    </row>
    <row r="9062" spans="26:27" x14ac:dyDescent="0.2">
      <c r="Z9062" s="93"/>
      <c r="AA9062" s="93"/>
    </row>
    <row r="9063" spans="26:27" x14ac:dyDescent="0.2">
      <c r="Z9063" s="93"/>
      <c r="AA9063" s="93"/>
    </row>
    <row r="9064" spans="26:27" x14ac:dyDescent="0.2">
      <c r="Z9064" s="93"/>
      <c r="AA9064" s="93"/>
    </row>
    <row r="9065" spans="26:27" x14ac:dyDescent="0.2">
      <c r="Z9065" s="93"/>
      <c r="AA9065" s="93"/>
    </row>
    <row r="9066" spans="26:27" x14ac:dyDescent="0.2">
      <c r="Z9066" s="93"/>
      <c r="AA9066" s="93"/>
    </row>
    <row r="9067" spans="26:27" x14ac:dyDescent="0.2">
      <c r="Z9067" s="93"/>
      <c r="AA9067" s="93"/>
    </row>
    <row r="9068" spans="26:27" x14ac:dyDescent="0.2">
      <c r="Z9068" s="93"/>
      <c r="AA9068" s="93"/>
    </row>
    <row r="9069" spans="26:27" x14ac:dyDescent="0.2">
      <c r="Z9069" s="93"/>
      <c r="AA9069" s="93"/>
    </row>
    <row r="9070" spans="26:27" x14ac:dyDescent="0.2">
      <c r="Z9070" s="93"/>
      <c r="AA9070" s="93"/>
    </row>
    <row r="9071" spans="26:27" x14ac:dyDescent="0.2">
      <c r="Z9071" s="93"/>
      <c r="AA9071" s="93"/>
    </row>
    <row r="9072" spans="26:27" x14ac:dyDescent="0.2">
      <c r="Z9072" s="93"/>
      <c r="AA9072" s="93"/>
    </row>
    <row r="9073" spans="26:27" x14ac:dyDescent="0.2">
      <c r="Z9073" s="93"/>
      <c r="AA9073" s="93"/>
    </row>
    <row r="9074" spans="26:27" x14ac:dyDescent="0.2">
      <c r="Z9074" s="93"/>
      <c r="AA9074" s="93"/>
    </row>
    <row r="9075" spans="26:27" x14ac:dyDescent="0.2">
      <c r="Z9075" s="93"/>
      <c r="AA9075" s="93"/>
    </row>
    <row r="9076" spans="26:27" x14ac:dyDescent="0.2">
      <c r="Z9076" s="93"/>
      <c r="AA9076" s="93"/>
    </row>
    <row r="9077" spans="26:27" x14ac:dyDescent="0.2">
      <c r="Z9077" s="93"/>
      <c r="AA9077" s="93"/>
    </row>
    <row r="9078" spans="26:27" x14ac:dyDescent="0.2">
      <c r="Z9078" s="93"/>
      <c r="AA9078" s="93"/>
    </row>
    <row r="9079" spans="26:27" x14ac:dyDescent="0.2">
      <c r="Z9079" s="93"/>
      <c r="AA9079" s="93"/>
    </row>
    <row r="9080" spans="26:27" x14ac:dyDescent="0.2">
      <c r="Z9080" s="93"/>
      <c r="AA9080" s="93"/>
    </row>
    <row r="9081" spans="26:27" x14ac:dyDescent="0.2">
      <c r="Z9081" s="93"/>
      <c r="AA9081" s="93"/>
    </row>
    <row r="9082" spans="26:27" x14ac:dyDescent="0.2">
      <c r="Z9082" s="93"/>
      <c r="AA9082" s="93"/>
    </row>
    <row r="9083" spans="26:27" x14ac:dyDescent="0.2">
      <c r="Z9083" s="93"/>
      <c r="AA9083" s="93"/>
    </row>
    <row r="9084" spans="26:27" x14ac:dyDescent="0.2">
      <c r="Z9084" s="93"/>
      <c r="AA9084" s="93"/>
    </row>
    <row r="9085" spans="26:27" x14ac:dyDescent="0.2">
      <c r="Z9085" s="93"/>
      <c r="AA9085" s="93"/>
    </row>
    <row r="9086" spans="26:27" x14ac:dyDescent="0.2">
      <c r="Z9086" s="93"/>
      <c r="AA9086" s="93"/>
    </row>
    <row r="9087" spans="26:27" x14ac:dyDescent="0.2">
      <c r="Z9087" s="93"/>
      <c r="AA9087" s="93"/>
    </row>
    <row r="9088" spans="26:27" x14ac:dyDescent="0.2">
      <c r="Z9088" s="93"/>
      <c r="AA9088" s="93"/>
    </row>
    <row r="9089" spans="26:27" x14ac:dyDescent="0.2">
      <c r="Z9089" s="93"/>
      <c r="AA9089" s="93"/>
    </row>
    <row r="9090" spans="26:27" x14ac:dyDescent="0.2">
      <c r="Z9090" s="93"/>
      <c r="AA9090" s="93"/>
    </row>
    <row r="9091" spans="26:27" x14ac:dyDescent="0.2">
      <c r="Z9091" s="93"/>
      <c r="AA9091" s="93"/>
    </row>
    <row r="9092" spans="26:27" x14ac:dyDescent="0.2">
      <c r="Z9092" s="93"/>
      <c r="AA9092" s="93"/>
    </row>
    <row r="9093" spans="26:27" x14ac:dyDescent="0.2">
      <c r="Z9093" s="93"/>
      <c r="AA9093" s="93"/>
    </row>
    <row r="9094" spans="26:27" x14ac:dyDescent="0.2">
      <c r="Z9094" s="93"/>
      <c r="AA9094" s="93"/>
    </row>
    <row r="9095" spans="26:27" x14ac:dyDescent="0.2">
      <c r="Z9095" s="93"/>
      <c r="AA9095" s="93"/>
    </row>
    <row r="9096" spans="26:27" x14ac:dyDescent="0.2">
      <c r="Z9096" s="93"/>
      <c r="AA9096" s="93"/>
    </row>
    <row r="9097" spans="26:27" x14ac:dyDescent="0.2">
      <c r="Z9097" s="93"/>
      <c r="AA9097" s="93"/>
    </row>
    <row r="9098" spans="26:27" x14ac:dyDescent="0.2">
      <c r="Z9098" s="93"/>
      <c r="AA9098" s="93"/>
    </row>
    <row r="9099" spans="26:27" x14ac:dyDescent="0.2">
      <c r="Z9099" s="93"/>
      <c r="AA9099" s="93"/>
    </row>
    <row r="9100" spans="26:27" x14ac:dyDescent="0.2">
      <c r="Z9100" s="93"/>
      <c r="AA9100" s="93"/>
    </row>
    <row r="9101" spans="26:27" x14ac:dyDescent="0.2">
      <c r="Z9101" s="93"/>
      <c r="AA9101" s="93"/>
    </row>
    <row r="9102" spans="26:27" x14ac:dyDescent="0.2">
      <c r="Z9102" s="93"/>
      <c r="AA9102" s="93"/>
    </row>
    <row r="9103" spans="26:27" x14ac:dyDescent="0.2">
      <c r="Z9103" s="93"/>
      <c r="AA9103" s="93"/>
    </row>
    <row r="9104" spans="26:27" x14ac:dyDescent="0.2">
      <c r="Z9104" s="93"/>
      <c r="AA9104" s="93"/>
    </row>
    <row r="9105" spans="26:27" x14ac:dyDescent="0.2">
      <c r="Z9105" s="93"/>
      <c r="AA9105" s="93"/>
    </row>
    <row r="9106" spans="26:27" x14ac:dyDescent="0.2">
      <c r="Z9106" s="93"/>
      <c r="AA9106" s="93"/>
    </row>
    <row r="9107" spans="26:27" x14ac:dyDescent="0.2">
      <c r="Z9107" s="93"/>
      <c r="AA9107" s="93"/>
    </row>
    <row r="9108" spans="26:27" x14ac:dyDescent="0.2">
      <c r="Z9108" s="93"/>
      <c r="AA9108" s="93"/>
    </row>
    <row r="9109" spans="26:27" x14ac:dyDescent="0.2">
      <c r="Z9109" s="93"/>
      <c r="AA9109" s="93"/>
    </row>
    <row r="9110" spans="26:27" x14ac:dyDescent="0.2">
      <c r="Z9110" s="93"/>
      <c r="AA9110" s="93"/>
    </row>
    <row r="9111" spans="26:27" x14ac:dyDescent="0.2">
      <c r="Z9111" s="93"/>
      <c r="AA9111" s="93"/>
    </row>
    <row r="9112" spans="26:27" x14ac:dyDescent="0.2">
      <c r="Z9112" s="93"/>
      <c r="AA9112" s="93"/>
    </row>
    <row r="9113" spans="26:27" x14ac:dyDescent="0.2">
      <c r="Z9113" s="93"/>
      <c r="AA9113" s="93"/>
    </row>
    <row r="9114" spans="26:27" x14ac:dyDescent="0.2">
      <c r="Z9114" s="93"/>
      <c r="AA9114" s="93"/>
    </row>
    <row r="9115" spans="26:27" x14ac:dyDescent="0.2">
      <c r="Z9115" s="93"/>
      <c r="AA9115" s="93"/>
    </row>
    <row r="9116" spans="26:27" x14ac:dyDescent="0.2">
      <c r="Z9116" s="93"/>
      <c r="AA9116" s="93"/>
    </row>
    <row r="9117" spans="26:27" x14ac:dyDescent="0.2">
      <c r="Z9117" s="93"/>
      <c r="AA9117" s="93"/>
    </row>
    <row r="9118" spans="26:27" x14ac:dyDescent="0.2">
      <c r="Z9118" s="93"/>
      <c r="AA9118" s="93"/>
    </row>
    <row r="9119" spans="26:27" x14ac:dyDescent="0.2">
      <c r="Z9119" s="93"/>
      <c r="AA9119" s="93"/>
    </row>
    <row r="9120" spans="26:27" x14ac:dyDescent="0.2">
      <c r="Z9120" s="93"/>
      <c r="AA9120" s="93"/>
    </row>
    <row r="9121" spans="26:27" x14ac:dyDescent="0.2">
      <c r="Z9121" s="93"/>
      <c r="AA9121" s="93"/>
    </row>
    <row r="9122" spans="26:27" x14ac:dyDescent="0.2">
      <c r="Z9122" s="93"/>
      <c r="AA9122" s="93"/>
    </row>
    <row r="9123" spans="26:27" x14ac:dyDescent="0.2">
      <c r="Z9123" s="93"/>
      <c r="AA9123" s="93"/>
    </row>
    <row r="9124" spans="26:27" x14ac:dyDescent="0.2">
      <c r="Z9124" s="93"/>
      <c r="AA9124" s="93"/>
    </row>
    <row r="9125" spans="26:27" x14ac:dyDescent="0.2">
      <c r="Z9125" s="93"/>
      <c r="AA9125" s="93"/>
    </row>
    <row r="9126" spans="26:27" x14ac:dyDescent="0.2">
      <c r="Z9126" s="93"/>
      <c r="AA9126" s="93"/>
    </row>
    <row r="9127" spans="26:27" x14ac:dyDescent="0.2">
      <c r="Z9127" s="93"/>
      <c r="AA9127" s="93"/>
    </row>
    <row r="9128" spans="26:27" x14ac:dyDescent="0.2">
      <c r="Z9128" s="93"/>
      <c r="AA9128" s="93"/>
    </row>
    <row r="9129" spans="26:27" x14ac:dyDescent="0.2">
      <c r="Z9129" s="93"/>
      <c r="AA9129" s="93"/>
    </row>
    <row r="9130" spans="26:27" x14ac:dyDescent="0.2">
      <c r="Z9130" s="93"/>
      <c r="AA9130" s="93"/>
    </row>
    <row r="9131" spans="26:27" x14ac:dyDescent="0.2">
      <c r="Z9131" s="93"/>
      <c r="AA9131" s="93"/>
    </row>
    <row r="9132" spans="26:27" x14ac:dyDescent="0.2">
      <c r="Z9132" s="93"/>
      <c r="AA9132" s="93"/>
    </row>
    <row r="9133" spans="26:27" x14ac:dyDescent="0.2">
      <c r="Z9133" s="93"/>
      <c r="AA9133" s="93"/>
    </row>
    <row r="9134" spans="26:27" x14ac:dyDescent="0.2">
      <c r="Z9134" s="93"/>
      <c r="AA9134" s="93"/>
    </row>
    <row r="9135" spans="26:27" x14ac:dyDescent="0.2">
      <c r="Z9135" s="93"/>
      <c r="AA9135" s="93"/>
    </row>
    <row r="9136" spans="26:27" x14ac:dyDescent="0.2">
      <c r="Z9136" s="93"/>
      <c r="AA9136" s="93"/>
    </row>
    <row r="9137" spans="26:27" x14ac:dyDescent="0.2">
      <c r="Z9137" s="93"/>
      <c r="AA9137" s="93"/>
    </row>
    <row r="9138" spans="26:27" x14ac:dyDescent="0.2">
      <c r="Z9138" s="93"/>
      <c r="AA9138" s="93"/>
    </row>
    <row r="9139" spans="26:27" x14ac:dyDescent="0.2">
      <c r="Z9139" s="93"/>
      <c r="AA9139" s="93"/>
    </row>
    <row r="9140" spans="26:27" x14ac:dyDescent="0.2">
      <c r="Z9140" s="93"/>
      <c r="AA9140" s="93"/>
    </row>
    <row r="9141" spans="26:27" x14ac:dyDescent="0.2">
      <c r="Z9141" s="93"/>
      <c r="AA9141" s="93"/>
    </row>
    <row r="9142" spans="26:27" x14ac:dyDescent="0.2">
      <c r="Z9142" s="93"/>
      <c r="AA9142" s="93"/>
    </row>
    <row r="9143" spans="26:27" x14ac:dyDescent="0.2">
      <c r="Z9143" s="93"/>
      <c r="AA9143" s="93"/>
    </row>
    <row r="9144" spans="26:27" x14ac:dyDescent="0.2">
      <c r="Z9144" s="93"/>
      <c r="AA9144" s="93"/>
    </row>
    <row r="9145" spans="26:27" x14ac:dyDescent="0.2">
      <c r="Z9145" s="93"/>
      <c r="AA9145" s="93"/>
    </row>
    <row r="9146" spans="26:27" x14ac:dyDescent="0.2">
      <c r="Z9146" s="93"/>
      <c r="AA9146" s="93"/>
    </row>
    <row r="9147" spans="26:27" x14ac:dyDescent="0.2">
      <c r="Z9147" s="93"/>
      <c r="AA9147" s="93"/>
    </row>
    <row r="9148" spans="26:27" x14ac:dyDescent="0.2">
      <c r="Z9148" s="93"/>
      <c r="AA9148" s="93"/>
    </row>
    <row r="9149" spans="26:27" x14ac:dyDescent="0.2">
      <c r="Z9149" s="93"/>
      <c r="AA9149" s="93"/>
    </row>
    <row r="9150" spans="26:27" x14ac:dyDescent="0.2">
      <c r="Z9150" s="93"/>
      <c r="AA9150" s="93"/>
    </row>
    <row r="9151" spans="26:27" x14ac:dyDescent="0.2">
      <c r="Z9151" s="93"/>
      <c r="AA9151" s="93"/>
    </row>
    <row r="9152" spans="26:27" x14ac:dyDescent="0.2">
      <c r="Z9152" s="93"/>
      <c r="AA9152" s="93"/>
    </row>
    <row r="9153" spans="26:27" x14ac:dyDescent="0.2">
      <c r="Z9153" s="93"/>
      <c r="AA9153" s="93"/>
    </row>
    <row r="9154" spans="26:27" x14ac:dyDescent="0.2">
      <c r="Z9154" s="93"/>
      <c r="AA9154" s="93"/>
    </row>
    <row r="9155" spans="26:27" x14ac:dyDescent="0.2">
      <c r="Z9155" s="93"/>
      <c r="AA9155" s="93"/>
    </row>
    <row r="9156" spans="26:27" x14ac:dyDescent="0.2">
      <c r="Z9156" s="93"/>
      <c r="AA9156" s="93"/>
    </row>
    <row r="9157" spans="26:27" x14ac:dyDescent="0.2">
      <c r="Z9157" s="93"/>
      <c r="AA9157" s="93"/>
    </row>
    <row r="9158" spans="26:27" x14ac:dyDescent="0.2">
      <c r="Z9158" s="93"/>
      <c r="AA9158" s="93"/>
    </row>
    <row r="9159" spans="26:27" x14ac:dyDescent="0.2">
      <c r="Z9159" s="93"/>
      <c r="AA9159" s="93"/>
    </row>
    <row r="9160" spans="26:27" x14ac:dyDescent="0.2">
      <c r="Z9160" s="93"/>
      <c r="AA9160" s="93"/>
    </row>
    <row r="9161" spans="26:27" x14ac:dyDescent="0.2">
      <c r="Z9161" s="93"/>
      <c r="AA9161" s="93"/>
    </row>
    <row r="9162" spans="26:27" x14ac:dyDescent="0.2">
      <c r="Z9162" s="93"/>
      <c r="AA9162" s="93"/>
    </row>
    <row r="9163" spans="26:27" x14ac:dyDescent="0.2">
      <c r="Z9163" s="93"/>
      <c r="AA9163" s="93"/>
    </row>
    <row r="9164" spans="26:27" x14ac:dyDescent="0.2">
      <c r="Z9164" s="93"/>
      <c r="AA9164" s="93"/>
    </row>
    <row r="9165" spans="26:27" x14ac:dyDescent="0.2">
      <c r="Z9165" s="93"/>
      <c r="AA9165" s="93"/>
    </row>
    <row r="9166" spans="26:27" x14ac:dyDescent="0.2">
      <c r="Z9166" s="93"/>
      <c r="AA9166" s="93"/>
    </row>
    <row r="9167" spans="26:27" x14ac:dyDescent="0.2">
      <c r="Z9167" s="93"/>
      <c r="AA9167" s="93"/>
    </row>
    <row r="9168" spans="26:27" x14ac:dyDescent="0.2">
      <c r="Z9168" s="93"/>
      <c r="AA9168" s="93"/>
    </row>
    <row r="9169" spans="26:27" x14ac:dyDescent="0.2">
      <c r="Z9169" s="93"/>
      <c r="AA9169" s="93"/>
    </row>
    <row r="9170" spans="26:27" x14ac:dyDescent="0.2">
      <c r="Z9170" s="93"/>
      <c r="AA9170" s="93"/>
    </row>
    <row r="9171" spans="26:27" x14ac:dyDescent="0.2">
      <c r="Z9171" s="93"/>
      <c r="AA9171" s="93"/>
    </row>
    <row r="9172" spans="26:27" x14ac:dyDescent="0.2">
      <c r="Z9172" s="93"/>
      <c r="AA9172" s="93"/>
    </row>
    <row r="9173" spans="26:27" x14ac:dyDescent="0.2">
      <c r="Z9173" s="93"/>
      <c r="AA9173" s="93"/>
    </row>
    <row r="9174" spans="26:27" x14ac:dyDescent="0.2">
      <c r="Z9174" s="93"/>
      <c r="AA9174" s="93"/>
    </row>
    <row r="9175" spans="26:27" x14ac:dyDescent="0.2">
      <c r="Z9175" s="93"/>
      <c r="AA9175" s="93"/>
    </row>
    <row r="9176" spans="26:27" x14ac:dyDescent="0.2">
      <c r="Z9176" s="93"/>
      <c r="AA9176" s="93"/>
    </row>
    <row r="9177" spans="26:27" x14ac:dyDescent="0.2">
      <c r="Z9177" s="93"/>
      <c r="AA9177" s="93"/>
    </row>
    <row r="9178" spans="26:27" x14ac:dyDescent="0.2">
      <c r="Z9178" s="93"/>
      <c r="AA9178" s="93"/>
    </row>
    <row r="9179" spans="26:27" x14ac:dyDescent="0.2">
      <c r="Z9179" s="93"/>
      <c r="AA9179" s="93"/>
    </row>
    <row r="9180" spans="26:27" x14ac:dyDescent="0.2">
      <c r="Z9180" s="93"/>
      <c r="AA9180" s="93"/>
    </row>
    <row r="9181" spans="26:27" x14ac:dyDescent="0.2">
      <c r="Z9181" s="93"/>
      <c r="AA9181" s="93"/>
    </row>
    <row r="9182" spans="26:27" x14ac:dyDescent="0.2">
      <c r="Z9182" s="93"/>
      <c r="AA9182" s="93"/>
    </row>
    <row r="9183" spans="26:27" x14ac:dyDescent="0.2">
      <c r="Z9183" s="93"/>
      <c r="AA9183" s="93"/>
    </row>
    <row r="9184" spans="26:27" x14ac:dyDescent="0.2">
      <c r="Z9184" s="93"/>
      <c r="AA9184" s="93"/>
    </row>
    <row r="9185" spans="26:27" x14ac:dyDescent="0.2">
      <c r="Z9185" s="93"/>
      <c r="AA9185" s="93"/>
    </row>
    <row r="9186" spans="26:27" x14ac:dyDescent="0.2">
      <c r="Z9186" s="93"/>
      <c r="AA9186" s="93"/>
    </row>
    <row r="9187" spans="26:27" x14ac:dyDescent="0.2">
      <c r="Z9187" s="93"/>
      <c r="AA9187" s="93"/>
    </row>
    <row r="9188" spans="26:27" x14ac:dyDescent="0.2">
      <c r="Z9188" s="93"/>
      <c r="AA9188" s="93"/>
    </row>
    <row r="9189" spans="26:27" x14ac:dyDescent="0.2">
      <c r="Z9189" s="93"/>
      <c r="AA9189" s="93"/>
    </row>
    <row r="9190" spans="26:27" x14ac:dyDescent="0.2">
      <c r="Z9190" s="93"/>
      <c r="AA9190" s="93"/>
    </row>
    <row r="9191" spans="26:27" x14ac:dyDescent="0.2">
      <c r="Z9191" s="93"/>
      <c r="AA9191" s="93"/>
    </row>
    <row r="9192" spans="26:27" x14ac:dyDescent="0.2">
      <c r="Z9192" s="93"/>
      <c r="AA9192" s="93"/>
    </row>
    <row r="9193" spans="26:27" x14ac:dyDescent="0.2">
      <c r="Z9193" s="93"/>
      <c r="AA9193" s="93"/>
    </row>
    <row r="9194" spans="26:27" x14ac:dyDescent="0.2">
      <c r="Z9194" s="93"/>
      <c r="AA9194" s="93"/>
    </row>
    <row r="9195" spans="26:27" x14ac:dyDescent="0.2">
      <c r="Z9195" s="93"/>
      <c r="AA9195" s="93"/>
    </row>
    <row r="9196" spans="26:27" x14ac:dyDescent="0.2">
      <c r="Z9196" s="93"/>
      <c r="AA9196" s="93"/>
    </row>
    <row r="9197" spans="26:27" x14ac:dyDescent="0.2">
      <c r="Z9197" s="93"/>
      <c r="AA9197" s="93"/>
    </row>
    <row r="9198" spans="26:27" x14ac:dyDescent="0.2">
      <c r="Z9198" s="93"/>
      <c r="AA9198" s="93"/>
    </row>
    <row r="9199" spans="26:27" x14ac:dyDescent="0.2">
      <c r="Z9199" s="93"/>
      <c r="AA9199" s="93"/>
    </row>
    <row r="9200" spans="26:27" x14ac:dyDescent="0.2">
      <c r="Z9200" s="93"/>
      <c r="AA9200" s="93"/>
    </row>
    <row r="9201" spans="26:27" x14ac:dyDescent="0.2">
      <c r="Z9201" s="93"/>
      <c r="AA9201" s="93"/>
    </row>
    <row r="9202" spans="26:27" x14ac:dyDescent="0.2">
      <c r="Z9202" s="93"/>
      <c r="AA9202" s="93"/>
    </row>
    <row r="9203" spans="26:27" x14ac:dyDescent="0.2">
      <c r="Z9203" s="93"/>
      <c r="AA9203" s="93"/>
    </row>
    <row r="9204" spans="26:27" x14ac:dyDescent="0.2">
      <c r="Z9204" s="93"/>
      <c r="AA9204" s="93"/>
    </row>
    <row r="9205" spans="26:27" x14ac:dyDescent="0.2">
      <c r="Z9205" s="93"/>
      <c r="AA9205" s="93"/>
    </row>
    <row r="9206" spans="26:27" x14ac:dyDescent="0.2">
      <c r="Z9206" s="93"/>
      <c r="AA9206" s="93"/>
    </row>
    <row r="9207" spans="26:27" x14ac:dyDescent="0.2">
      <c r="Z9207" s="93"/>
      <c r="AA9207" s="93"/>
    </row>
    <row r="9208" spans="26:27" x14ac:dyDescent="0.2">
      <c r="Z9208" s="93"/>
      <c r="AA9208" s="93"/>
    </row>
    <row r="9209" spans="26:27" x14ac:dyDescent="0.2">
      <c r="Z9209" s="93"/>
      <c r="AA9209" s="93"/>
    </row>
    <row r="9210" spans="26:27" x14ac:dyDescent="0.2">
      <c r="Z9210" s="93"/>
      <c r="AA9210" s="93"/>
    </row>
    <row r="9211" spans="26:27" x14ac:dyDescent="0.2">
      <c r="Z9211" s="93"/>
      <c r="AA9211" s="93"/>
    </row>
    <row r="9212" spans="26:27" x14ac:dyDescent="0.2">
      <c r="Z9212" s="93"/>
      <c r="AA9212" s="93"/>
    </row>
    <row r="9213" spans="26:27" x14ac:dyDescent="0.2">
      <c r="Z9213" s="93"/>
      <c r="AA9213" s="93"/>
    </row>
    <row r="9214" spans="26:27" x14ac:dyDescent="0.2">
      <c r="Z9214" s="93"/>
      <c r="AA9214" s="93"/>
    </row>
    <row r="9215" spans="26:27" x14ac:dyDescent="0.2">
      <c r="Z9215" s="93"/>
      <c r="AA9215" s="93"/>
    </row>
    <row r="9216" spans="26:27" x14ac:dyDescent="0.2">
      <c r="Z9216" s="93"/>
      <c r="AA9216" s="93"/>
    </row>
    <row r="9217" spans="26:27" x14ac:dyDescent="0.2">
      <c r="Z9217" s="93"/>
      <c r="AA9217" s="93"/>
    </row>
    <row r="9218" spans="26:27" x14ac:dyDescent="0.2">
      <c r="Z9218" s="93"/>
      <c r="AA9218" s="93"/>
    </row>
    <row r="9219" spans="26:27" x14ac:dyDescent="0.2">
      <c r="Z9219" s="93"/>
      <c r="AA9219" s="93"/>
    </row>
    <row r="9220" spans="26:27" x14ac:dyDescent="0.2">
      <c r="Z9220" s="93"/>
      <c r="AA9220" s="93"/>
    </row>
    <row r="9221" spans="26:27" x14ac:dyDescent="0.2">
      <c r="Z9221" s="93"/>
      <c r="AA9221" s="93"/>
    </row>
    <row r="9222" spans="26:27" x14ac:dyDescent="0.2">
      <c r="Z9222" s="93"/>
      <c r="AA9222" s="93"/>
    </row>
    <row r="9223" spans="26:27" x14ac:dyDescent="0.2">
      <c r="Z9223" s="93"/>
      <c r="AA9223" s="93"/>
    </row>
    <row r="9224" spans="26:27" x14ac:dyDescent="0.2">
      <c r="Z9224" s="93"/>
      <c r="AA9224" s="93"/>
    </row>
    <row r="9225" spans="26:27" x14ac:dyDescent="0.2">
      <c r="Z9225" s="93"/>
      <c r="AA9225" s="93"/>
    </row>
    <row r="9226" spans="26:27" x14ac:dyDescent="0.2">
      <c r="Z9226" s="93"/>
      <c r="AA9226" s="93"/>
    </row>
    <row r="9227" spans="26:27" x14ac:dyDescent="0.2">
      <c r="Z9227" s="93"/>
      <c r="AA9227" s="93"/>
    </row>
    <row r="9228" spans="26:27" x14ac:dyDescent="0.2">
      <c r="Z9228" s="93"/>
      <c r="AA9228" s="93"/>
    </row>
    <row r="9229" spans="26:27" x14ac:dyDescent="0.2">
      <c r="Z9229" s="93"/>
      <c r="AA9229" s="93"/>
    </row>
    <row r="9230" spans="26:27" x14ac:dyDescent="0.2">
      <c r="Z9230" s="93"/>
      <c r="AA9230" s="93"/>
    </row>
    <row r="9231" spans="26:27" x14ac:dyDescent="0.2">
      <c r="Z9231" s="93"/>
      <c r="AA9231" s="93"/>
    </row>
    <row r="9232" spans="26:27" x14ac:dyDescent="0.2">
      <c r="Z9232" s="93"/>
      <c r="AA9232" s="93"/>
    </row>
    <row r="9233" spans="26:27" x14ac:dyDescent="0.2">
      <c r="Z9233" s="93"/>
      <c r="AA9233" s="93"/>
    </row>
    <row r="9234" spans="26:27" x14ac:dyDescent="0.2">
      <c r="Z9234" s="93"/>
      <c r="AA9234" s="93"/>
    </row>
    <row r="9235" spans="26:27" x14ac:dyDescent="0.2">
      <c r="Z9235" s="93"/>
      <c r="AA9235" s="93"/>
    </row>
    <row r="9236" spans="26:27" x14ac:dyDescent="0.2">
      <c r="Z9236" s="93"/>
      <c r="AA9236" s="93"/>
    </row>
    <row r="9237" spans="26:27" x14ac:dyDescent="0.2">
      <c r="Z9237" s="93"/>
      <c r="AA9237" s="93"/>
    </row>
    <row r="9238" spans="26:27" x14ac:dyDescent="0.2">
      <c r="Z9238" s="93"/>
      <c r="AA9238" s="93"/>
    </row>
    <row r="9239" spans="26:27" x14ac:dyDescent="0.2">
      <c r="Z9239" s="93"/>
      <c r="AA9239" s="93"/>
    </row>
    <row r="9240" spans="26:27" x14ac:dyDescent="0.2">
      <c r="Z9240" s="93"/>
      <c r="AA9240" s="93"/>
    </row>
    <row r="9241" spans="26:27" x14ac:dyDescent="0.2">
      <c r="Z9241" s="93"/>
      <c r="AA9241" s="93"/>
    </row>
    <row r="9242" spans="26:27" x14ac:dyDescent="0.2">
      <c r="Z9242" s="93"/>
      <c r="AA9242" s="93"/>
    </row>
    <row r="9243" spans="26:27" x14ac:dyDescent="0.2">
      <c r="Z9243" s="93"/>
      <c r="AA9243" s="93"/>
    </row>
    <row r="9244" spans="26:27" x14ac:dyDescent="0.2">
      <c r="Z9244" s="93"/>
      <c r="AA9244" s="93"/>
    </row>
    <row r="9245" spans="26:27" x14ac:dyDescent="0.2">
      <c r="Z9245" s="93"/>
      <c r="AA9245" s="93"/>
    </row>
    <row r="9246" spans="26:27" x14ac:dyDescent="0.2">
      <c r="Z9246" s="93"/>
      <c r="AA9246" s="93"/>
    </row>
    <row r="9247" spans="26:27" x14ac:dyDescent="0.2">
      <c r="Z9247" s="93"/>
      <c r="AA9247" s="93"/>
    </row>
    <row r="9248" spans="26:27" x14ac:dyDescent="0.2">
      <c r="Z9248" s="93"/>
      <c r="AA9248" s="93"/>
    </row>
    <row r="9249" spans="26:27" x14ac:dyDescent="0.2">
      <c r="Z9249" s="93"/>
      <c r="AA9249" s="93"/>
    </row>
    <row r="9250" spans="26:27" x14ac:dyDescent="0.2">
      <c r="Z9250" s="93"/>
      <c r="AA9250" s="93"/>
    </row>
    <row r="9251" spans="26:27" x14ac:dyDescent="0.2">
      <c r="Z9251" s="93"/>
      <c r="AA9251" s="93"/>
    </row>
    <row r="9252" spans="26:27" x14ac:dyDescent="0.2">
      <c r="Z9252" s="93"/>
      <c r="AA9252" s="93"/>
    </row>
    <row r="9253" spans="26:27" x14ac:dyDescent="0.2">
      <c r="Z9253" s="93"/>
      <c r="AA9253" s="93"/>
    </row>
    <row r="9254" spans="26:27" x14ac:dyDescent="0.2">
      <c r="Z9254" s="93"/>
      <c r="AA9254" s="93"/>
    </row>
    <row r="9255" spans="26:27" x14ac:dyDescent="0.2">
      <c r="Z9255" s="93"/>
      <c r="AA9255" s="93"/>
    </row>
    <row r="9256" spans="26:27" x14ac:dyDescent="0.2">
      <c r="Z9256" s="93"/>
      <c r="AA9256" s="93"/>
    </row>
    <row r="9257" spans="26:27" x14ac:dyDescent="0.2">
      <c r="Z9257" s="93"/>
      <c r="AA9257" s="93"/>
    </row>
    <row r="9258" spans="26:27" x14ac:dyDescent="0.2">
      <c r="Z9258" s="93"/>
      <c r="AA9258" s="93"/>
    </row>
    <row r="9259" spans="26:27" x14ac:dyDescent="0.2">
      <c r="Z9259" s="93"/>
      <c r="AA9259" s="93"/>
    </row>
    <row r="9260" spans="26:27" x14ac:dyDescent="0.2">
      <c r="Z9260" s="93"/>
      <c r="AA9260" s="93"/>
    </row>
    <row r="9261" spans="26:27" x14ac:dyDescent="0.2">
      <c r="Z9261" s="93"/>
      <c r="AA9261" s="93"/>
    </row>
    <row r="9262" spans="26:27" x14ac:dyDescent="0.2">
      <c r="Z9262" s="93"/>
      <c r="AA9262" s="93"/>
    </row>
    <row r="9263" spans="26:27" x14ac:dyDescent="0.2">
      <c r="Z9263" s="93"/>
      <c r="AA9263" s="93"/>
    </row>
    <row r="9264" spans="26:27" x14ac:dyDescent="0.2">
      <c r="Z9264" s="93"/>
      <c r="AA9264" s="93"/>
    </row>
    <row r="9265" spans="26:27" x14ac:dyDescent="0.2">
      <c r="Z9265" s="93"/>
      <c r="AA9265" s="93"/>
    </row>
    <row r="9266" spans="26:27" x14ac:dyDescent="0.2">
      <c r="Z9266" s="93"/>
      <c r="AA9266" s="93"/>
    </row>
    <row r="9267" spans="26:27" x14ac:dyDescent="0.2">
      <c r="Z9267" s="93"/>
      <c r="AA9267" s="93"/>
    </row>
    <row r="9268" spans="26:27" x14ac:dyDescent="0.2">
      <c r="Z9268" s="93"/>
      <c r="AA9268" s="93"/>
    </row>
    <row r="9269" spans="26:27" x14ac:dyDescent="0.2">
      <c r="Z9269" s="93"/>
      <c r="AA9269" s="93"/>
    </row>
    <row r="9270" spans="26:27" x14ac:dyDescent="0.2">
      <c r="Z9270" s="93"/>
      <c r="AA9270" s="93"/>
    </row>
    <row r="9271" spans="26:27" x14ac:dyDescent="0.2">
      <c r="Z9271" s="93"/>
      <c r="AA9271" s="93"/>
    </row>
    <row r="9272" spans="26:27" x14ac:dyDescent="0.2">
      <c r="Z9272" s="93"/>
      <c r="AA9272" s="93"/>
    </row>
    <row r="9273" spans="26:27" x14ac:dyDescent="0.2">
      <c r="Z9273" s="93"/>
      <c r="AA9273" s="93"/>
    </row>
    <row r="9274" spans="26:27" x14ac:dyDescent="0.2">
      <c r="Z9274" s="93"/>
      <c r="AA9274" s="93"/>
    </row>
    <row r="9275" spans="26:27" x14ac:dyDescent="0.2">
      <c r="Z9275" s="93"/>
      <c r="AA9275" s="93"/>
    </row>
    <row r="9276" spans="26:27" x14ac:dyDescent="0.2">
      <c r="Z9276" s="93"/>
      <c r="AA9276" s="93"/>
    </row>
    <row r="9277" spans="26:27" x14ac:dyDescent="0.2">
      <c r="Z9277" s="93"/>
      <c r="AA9277" s="93"/>
    </row>
    <row r="9278" spans="26:27" x14ac:dyDescent="0.2">
      <c r="Z9278" s="93"/>
      <c r="AA9278" s="93"/>
    </row>
    <row r="9279" spans="26:27" x14ac:dyDescent="0.2">
      <c r="Z9279" s="93"/>
      <c r="AA9279" s="93"/>
    </row>
    <row r="9280" spans="26:27" x14ac:dyDescent="0.2">
      <c r="Z9280" s="93"/>
      <c r="AA9280" s="93"/>
    </row>
    <row r="9281" spans="26:27" x14ac:dyDescent="0.2">
      <c r="Z9281" s="93"/>
      <c r="AA9281" s="93"/>
    </row>
    <row r="9282" spans="26:27" x14ac:dyDescent="0.2">
      <c r="Z9282" s="93"/>
      <c r="AA9282" s="93"/>
    </row>
    <row r="9283" spans="26:27" x14ac:dyDescent="0.2">
      <c r="Z9283" s="93"/>
      <c r="AA9283" s="93"/>
    </row>
    <row r="9284" spans="26:27" x14ac:dyDescent="0.2">
      <c r="Z9284" s="93"/>
      <c r="AA9284" s="93"/>
    </row>
    <row r="9285" spans="26:27" x14ac:dyDescent="0.2">
      <c r="Z9285" s="93"/>
      <c r="AA9285" s="93"/>
    </row>
    <row r="9286" spans="26:27" x14ac:dyDescent="0.2">
      <c r="Z9286" s="93"/>
      <c r="AA9286" s="93"/>
    </row>
    <row r="9287" spans="26:27" x14ac:dyDescent="0.2">
      <c r="Z9287" s="93"/>
      <c r="AA9287" s="93"/>
    </row>
    <row r="9288" spans="26:27" x14ac:dyDescent="0.2">
      <c r="Z9288" s="93"/>
      <c r="AA9288" s="93"/>
    </row>
    <row r="9289" spans="26:27" x14ac:dyDescent="0.2">
      <c r="Z9289" s="93"/>
      <c r="AA9289" s="93"/>
    </row>
    <row r="9290" spans="26:27" x14ac:dyDescent="0.2">
      <c r="Z9290" s="93"/>
      <c r="AA9290" s="93"/>
    </row>
    <row r="9291" spans="26:27" x14ac:dyDescent="0.2">
      <c r="Z9291" s="93"/>
      <c r="AA9291" s="93"/>
    </row>
    <row r="9292" spans="26:27" x14ac:dyDescent="0.2">
      <c r="Z9292" s="93"/>
      <c r="AA9292" s="93"/>
    </row>
    <row r="9293" spans="26:27" x14ac:dyDescent="0.2">
      <c r="Z9293" s="93"/>
      <c r="AA9293" s="93"/>
    </row>
    <row r="9294" spans="26:27" x14ac:dyDescent="0.2">
      <c r="Z9294" s="93"/>
      <c r="AA9294" s="93"/>
    </row>
    <row r="9295" spans="26:27" x14ac:dyDescent="0.2">
      <c r="Z9295" s="93"/>
      <c r="AA9295" s="93"/>
    </row>
    <row r="9296" spans="26:27" x14ac:dyDescent="0.2">
      <c r="Z9296" s="93"/>
      <c r="AA9296" s="93"/>
    </row>
    <row r="9297" spans="26:27" x14ac:dyDescent="0.2">
      <c r="Z9297" s="93"/>
      <c r="AA9297" s="93"/>
    </row>
    <row r="9298" spans="26:27" x14ac:dyDescent="0.2">
      <c r="Z9298" s="93"/>
      <c r="AA9298" s="93"/>
    </row>
    <row r="9299" spans="26:27" x14ac:dyDescent="0.2">
      <c r="Z9299" s="93"/>
      <c r="AA9299" s="93"/>
    </row>
    <row r="9300" spans="26:27" x14ac:dyDescent="0.2">
      <c r="Z9300" s="93"/>
      <c r="AA9300" s="93"/>
    </row>
    <row r="9301" spans="26:27" x14ac:dyDescent="0.2">
      <c r="Z9301" s="93"/>
      <c r="AA9301" s="93"/>
    </row>
    <row r="9302" spans="26:27" x14ac:dyDescent="0.2">
      <c r="Z9302" s="93"/>
      <c r="AA9302" s="93"/>
    </row>
    <row r="9303" spans="26:27" x14ac:dyDescent="0.2">
      <c r="Z9303" s="93"/>
      <c r="AA9303" s="93"/>
    </row>
    <row r="9304" spans="26:27" x14ac:dyDescent="0.2">
      <c r="Z9304" s="93"/>
      <c r="AA9304" s="93"/>
    </row>
    <row r="9305" spans="26:27" x14ac:dyDescent="0.2">
      <c r="Z9305" s="93"/>
      <c r="AA9305" s="93"/>
    </row>
    <row r="9306" spans="26:27" x14ac:dyDescent="0.2">
      <c r="Z9306" s="93"/>
      <c r="AA9306" s="93"/>
    </row>
    <row r="9307" spans="26:27" x14ac:dyDescent="0.2">
      <c r="Z9307" s="93"/>
      <c r="AA9307" s="93"/>
    </row>
    <row r="9308" spans="26:27" x14ac:dyDescent="0.2">
      <c r="Z9308" s="93"/>
      <c r="AA9308" s="93"/>
    </row>
    <row r="9309" spans="26:27" x14ac:dyDescent="0.2">
      <c r="Z9309" s="93"/>
      <c r="AA9309" s="93"/>
    </row>
    <row r="9310" spans="26:27" x14ac:dyDescent="0.2">
      <c r="Z9310" s="93"/>
      <c r="AA9310" s="93"/>
    </row>
    <row r="9311" spans="26:27" x14ac:dyDescent="0.2">
      <c r="Z9311" s="93"/>
      <c r="AA9311" s="93"/>
    </row>
    <row r="9312" spans="26:27" x14ac:dyDescent="0.2">
      <c r="Z9312" s="93"/>
      <c r="AA9312" s="93"/>
    </row>
    <row r="9313" spans="26:27" x14ac:dyDescent="0.2">
      <c r="Z9313" s="93"/>
      <c r="AA9313" s="93"/>
    </row>
    <row r="9314" spans="26:27" x14ac:dyDescent="0.2">
      <c r="Z9314" s="93"/>
      <c r="AA9314" s="93"/>
    </row>
    <row r="9315" spans="26:27" x14ac:dyDescent="0.2">
      <c r="Z9315" s="93"/>
      <c r="AA9315" s="93"/>
    </row>
    <row r="9316" spans="26:27" x14ac:dyDescent="0.2">
      <c r="Z9316" s="93"/>
      <c r="AA9316" s="93"/>
    </row>
    <row r="9317" spans="26:27" x14ac:dyDescent="0.2">
      <c r="Z9317" s="93"/>
      <c r="AA9317" s="93"/>
    </row>
    <row r="9318" spans="26:27" x14ac:dyDescent="0.2">
      <c r="Z9318" s="93"/>
      <c r="AA9318" s="93"/>
    </row>
    <row r="9319" spans="26:27" x14ac:dyDescent="0.2">
      <c r="Z9319" s="93"/>
      <c r="AA9319" s="93"/>
    </row>
    <row r="9320" spans="26:27" x14ac:dyDescent="0.2">
      <c r="Z9320" s="93"/>
      <c r="AA9320" s="93"/>
    </row>
    <row r="9321" spans="26:27" x14ac:dyDescent="0.2">
      <c r="Z9321" s="93"/>
      <c r="AA9321" s="93"/>
    </row>
    <row r="9322" spans="26:27" x14ac:dyDescent="0.2">
      <c r="Z9322" s="93"/>
      <c r="AA9322" s="93"/>
    </row>
    <row r="9323" spans="26:27" x14ac:dyDescent="0.2">
      <c r="Z9323" s="93"/>
      <c r="AA9323" s="93"/>
    </row>
    <row r="9324" spans="26:27" x14ac:dyDescent="0.2">
      <c r="Z9324" s="93"/>
      <c r="AA9324" s="93"/>
    </row>
    <row r="9325" spans="26:27" x14ac:dyDescent="0.2">
      <c r="Z9325" s="93"/>
      <c r="AA9325" s="93"/>
    </row>
    <row r="9326" spans="26:27" x14ac:dyDescent="0.2">
      <c r="Z9326" s="93"/>
      <c r="AA9326" s="93"/>
    </row>
    <row r="9327" spans="26:27" x14ac:dyDescent="0.2">
      <c r="Z9327" s="93"/>
      <c r="AA9327" s="93"/>
    </row>
    <row r="9328" spans="26:27" x14ac:dyDescent="0.2">
      <c r="Z9328" s="93"/>
      <c r="AA9328" s="93"/>
    </row>
    <row r="9329" spans="26:27" x14ac:dyDescent="0.2">
      <c r="Z9329" s="93"/>
      <c r="AA9329" s="93"/>
    </row>
    <row r="9330" spans="26:27" x14ac:dyDescent="0.2">
      <c r="Z9330" s="93"/>
      <c r="AA9330" s="93"/>
    </row>
    <row r="9331" spans="26:27" x14ac:dyDescent="0.2">
      <c r="Z9331" s="93"/>
      <c r="AA9331" s="93"/>
    </row>
    <row r="9332" spans="26:27" x14ac:dyDescent="0.2">
      <c r="Z9332" s="93"/>
      <c r="AA9332" s="93"/>
    </row>
    <row r="9333" spans="26:27" x14ac:dyDescent="0.2">
      <c r="Z9333" s="93"/>
      <c r="AA9333" s="93"/>
    </row>
    <row r="9334" spans="26:27" x14ac:dyDescent="0.2">
      <c r="Z9334" s="93"/>
      <c r="AA9334" s="93"/>
    </row>
    <row r="9335" spans="26:27" x14ac:dyDescent="0.2">
      <c r="Z9335" s="93"/>
      <c r="AA9335" s="93"/>
    </row>
    <row r="9336" spans="26:27" x14ac:dyDescent="0.2">
      <c r="Z9336" s="93"/>
      <c r="AA9336" s="93"/>
    </row>
    <row r="9337" spans="26:27" x14ac:dyDescent="0.2">
      <c r="Z9337" s="93"/>
      <c r="AA9337" s="93"/>
    </row>
    <row r="9338" spans="26:27" x14ac:dyDescent="0.2">
      <c r="Z9338" s="93"/>
      <c r="AA9338" s="93"/>
    </row>
    <row r="9339" spans="26:27" x14ac:dyDescent="0.2">
      <c r="Z9339" s="93"/>
      <c r="AA9339" s="93"/>
    </row>
    <row r="9340" spans="26:27" x14ac:dyDescent="0.2">
      <c r="Z9340" s="93"/>
      <c r="AA9340" s="93"/>
    </row>
    <row r="9341" spans="26:27" x14ac:dyDescent="0.2">
      <c r="Z9341" s="93"/>
      <c r="AA9341" s="93"/>
    </row>
    <row r="9342" spans="26:27" x14ac:dyDescent="0.2">
      <c r="Z9342" s="93"/>
      <c r="AA9342" s="93"/>
    </row>
    <row r="9343" spans="26:27" x14ac:dyDescent="0.2">
      <c r="Z9343" s="93"/>
      <c r="AA9343" s="93"/>
    </row>
    <row r="9344" spans="26:27" x14ac:dyDescent="0.2">
      <c r="Z9344" s="93"/>
      <c r="AA9344" s="93"/>
    </row>
    <row r="9345" spans="26:27" x14ac:dyDescent="0.2">
      <c r="Z9345" s="93"/>
      <c r="AA9345" s="93"/>
    </row>
    <row r="9346" spans="26:27" x14ac:dyDescent="0.2">
      <c r="Z9346" s="93"/>
      <c r="AA9346" s="93"/>
    </row>
    <row r="9347" spans="26:27" x14ac:dyDescent="0.2">
      <c r="Z9347" s="93"/>
      <c r="AA9347" s="93"/>
    </row>
    <row r="9348" spans="26:27" x14ac:dyDescent="0.2">
      <c r="Z9348" s="93"/>
      <c r="AA9348" s="93"/>
    </row>
    <row r="9349" spans="26:27" x14ac:dyDescent="0.2">
      <c r="Z9349" s="93"/>
      <c r="AA9349" s="93"/>
    </row>
    <row r="9350" spans="26:27" x14ac:dyDescent="0.2">
      <c r="Z9350" s="93"/>
      <c r="AA9350" s="93"/>
    </row>
    <row r="9351" spans="26:27" x14ac:dyDescent="0.2">
      <c r="Z9351" s="93"/>
      <c r="AA9351" s="93"/>
    </row>
    <row r="9352" spans="26:27" x14ac:dyDescent="0.2">
      <c r="Z9352" s="93"/>
      <c r="AA9352" s="93"/>
    </row>
    <row r="9353" spans="26:27" x14ac:dyDescent="0.2">
      <c r="Z9353" s="93"/>
      <c r="AA9353" s="93"/>
    </row>
    <row r="9354" spans="26:27" x14ac:dyDescent="0.2">
      <c r="Z9354" s="93"/>
      <c r="AA9354" s="93"/>
    </row>
    <row r="9355" spans="26:27" x14ac:dyDescent="0.2">
      <c r="Z9355" s="93"/>
      <c r="AA9355" s="93"/>
    </row>
    <row r="9356" spans="26:27" x14ac:dyDescent="0.2">
      <c r="Z9356" s="93"/>
      <c r="AA9356" s="93"/>
    </row>
    <row r="9357" spans="26:27" x14ac:dyDescent="0.2">
      <c r="Z9357" s="93"/>
      <c r="AA9357" s="93"/>
    </row>
    <row r="9358" spans="26:27" x14ac:dyDescent="0.2">
      <c r="Z9358" s="93"/>
      <c r="AA9358" s="93"/>
    </row>
    <row r="9359" spans="26:27" x14ac:dyDescent="0.2">
      <c r="Z9359" s="93"/>
      <c r="AA9359" s="93"/>
    </row>
    <row r="9360" spans="26:27" x14ac:dyDescent="0.2">
      <c r="Z9360" s="93"/>
      <c r="AA9360" s="93"/>
    </row>
    <row r="9361" spans="26:27" x14ac:dyDescent="0.2">
      <c r="Z9361" s="93"/>
      <c r="AA9361" s="93"/>
    </row>
    <row r="9362" spans="26:27" x14ac:dyDescent="0.2">
      <c r="Z9362" s="93"/>
      <c r="AA9362" s="93"/>
    </row>
    <row r="9363" spans="26:27" x14ac:dyDescent="0.2">
      <c r="Z9363" s="93"/>
      <c r="AA9363" s="93"/>
    </row>
    <row r="9364" spans="26:27" x14ac:dyDescent="0.2">
      <c r="Z9364" s="93"/>
      <c r="AA9364" s="93"/>
    </row>
    <row r="9365" spans="26:27" x14ac:dyDescent="0.2">
      <c r="Z9365" s="93"/>
      <c r="AA9365" s="93"/>
    </row>
    <row r="9366" spans="26:27" x14ac:dyDescent="0.2">
      <c r="Z9366" s="93"/>
      <c r="AA9366" s="93"/>
    </row>
    <row r="9367" spans="26:27" x14ac:dyDescent="0.2">
      <c r="Z9367" s="93"/>
      <c r="AA9367" s="93"/>
    </row>
    <row r="9368" spans="26:27" x14ac:dyDescent="0.2">
      <c r="Z9368" s="93"/>
      <c r="AA9368" s="93"/>
    </row>
    <row r="9369" spans="26:27" x14ac:dyDescent="0.2">
      <c r="Z9369" s="93"/>
      <c r="AA9369" s="93"/>
    </row>
    <row r="9370" spans="26:27" x14ac:dyDescent="0.2">
      <c r="Z9370" s="93"/>
      <c r="AA9370" s="93"/>
    </row>
    <row r="9371" spans="26:27" x14ac:dyDescent="0.2">
      <c r="Z9371" s="93"/>
      <c r="AA9371" s="93"/>
    </row>
    <row r="9372" spans="26:27" x14ac:dyDescent="0.2">
      <c r="Z9372" s="93"/>
      <c r="AA9372" s="93"/>
    </row>
    <row r="9373" spans="26:27" x14ac:dyDescent="0.2">
      <c r="Z9373" s="93"/>
      <c r="AA9373" s="93"/>
    </row>
    <row r="9374" spans="26:27" x14ac:dyDescent="0.2">
      <c r="Z9374" s="93"/>
      <c r="AA9374" s="93"/>
    </row>
    <row r="9375" spans="26:27" x14ac:dyDescent="0.2">
      <c r="Z9375" s="93"/>
      <c r="AA9375" s="93"/>
    </row>
    <row r="9376" spans="26:27" x14ac:dyDescent="0.2">
      <c r="Z9376" s="93"/>
      <c r="AA9376" s="93"/>
    </row>
    <row r="9377" spans="26:27" x14ac:dyDescent="0.2">
      <c r="Z9377" s="93"/>
      <c r="AA9377" s="93"/>
    </row>
    <row r="9378" spans="26:27" x14ac:dyDescent="0.2">
      <c r="Z9378" s="93"/>
      <c r="AA9378" s="93"/>
    </row>
    <row r="9379" spans="26:27" x14ac:dyDescent="0.2">
      <c r="Z9379" s="93"/>
      <c r="AA9379" s="93"/>
    </row>
    <row r="9380" spans="26:27" x14ac:dyDescent="0.2">
      <c r="Z9380" s="93"/>
      <c r="AA9380" s="93"/>
    </row>
    <row r="9381" spans="26:27" x14ac:dyDescent="0.2">
      <c r="Z9381" s="93"/>
      <c r="AA9381" s="93"/>
    </row>
    <row r="9382" spans="26:27" x14ac:dyDescent="0.2">
      <c r="Z9382" s="93"/>
      <c r="AA9382" s="93"/>
    </row>
    <row r="9383" spans="26:27" x14ac:dyDescent="0.2">
      <c r="Z9383" s="93"/>
      <c r="AA9383" s="93"/>
    </row>
    <row r="9384" spans="26:27" x14ac:dyDescent="0.2">
      <c r="Z9384" s="93"/>
      <c r="AA9384" s="93"/>
    </row>
    <row r="9385" spans="26:27" x14ac:dyDescent="0.2">
      <c r="Z9385" s="93"/>
      <c r="AA9385" s="93"/>
    </row>
    <row r="9386" spans="26:27" x14ac:dyDescent="0.2">
      <c r="Z9386" s="93"/>
      <c r="AA9386" s="93"/>
    </row>
    <row r="9387" spans="26:27" x14ac:dyDescent="0.2">
      <c r="Z9387" s="93"/>
      <c r="AA9387" s="93"/>
    </row>
    <row r="9388" spans="26:27" x14ac:dyDescent="0.2">
      <c r="Z9388" s="93"/>
      <c r="AA9388" s="93"/>
    </row>
    <row r="9389" spans="26:27" x14ac:dyDescent="0.2">
      <c r="Z9389" s="93"/>
      <c r="AA9389" s="93"/>
    </row>
    <row r="9390" spans="26:27" x14ac:dyDescent="0.2">
      <c r="Z9390" s="93"/>
      <c r="AA9390" s="93"/>
    </row>
    <row r="9391" spans="26:27" x14ac:dyDescent="0.2">
      <c r="Z9391" s="93"/>
      <c r="AA9391" s="93"/>
    </row>
    <row r="9392" spans="26:27" x14ac:dyDescent="0.2">
      <c r="Z9392" s="93"/>
      <c r="AA9392" s="93"/>
    </row>
    <row r="9393" spans="26:27" x14ac:dyDescent="0.2">
      <c r="Z9393" s="93"/>
      <c r="AA9393" s="93"/>
    </row>
    <row r="9394" spans="26:27" x14ac:dyDescent="0.2">
      <c r="Z9394" s="93"/>
      <c r="AA9394" s="93"/>
    </row>
    <row r="9395" spans="26:27" x14ac:dyDescent="0.2">
      <c r="Z9395" s="93"/>
      <c r="AA9395" s="93"/>
    </row>
    <row r="9396" spans="26:27" x14ac:dyDescent="0.2">
      <c r="Z9396" s="93"/>
      <c r="AA9396" s="93"/>
    </row>
    <row r="9397" spans="26:27" x14ac:dyDescent="0.2">
      <c r="Z9397" s="93"/>
      <c r="AA9397" s="93"/>
    </row>
    <row r="9398" spans="26:27" x14ac:dyDescent="0.2">
      <c r="Z9398" s="93"/>
      <c r="AA9398" s="93"/>
    </row>
    <row r="9399" spans="26:27" x14ac:dyDescent="0.2">
      <c r="Z9399" s="93"/>
      <c r="AA9399" s="93"/>
    </row>
    <row r="9400" spans="26:27" x14ac:dyDescent="0.2">
      <c r="Z9400" s="93"/>
      <c r="AA9400" s="93"/>
    </row>
    <row r="9401" spans="26:27" x14ac:dyDescent="0.2">
      <c r="Z9401" s="93"/>
      <c r="AA9401" s="93"/>
    </row>
    <row r="9402" spans="26:27" x14ac:dyDescent="0.2">
      <c r="Z9402" s="93"/>
      <c r="AA9402" s="93"/>
    </row>
    <row r="9403" spans="26:27" x14ac:dyDescent="0.2">
      <c r="Z9403" s="93"/>
      <c r="AA9403" s="93"/>
    </row>
    <row r="9404" spans="26:27" x14ac:dyDescent="0.2">
      <c r="Z9404" s="93"/>
      <c r="AA9404" s="93"/>
    </row>
    <row r="9405" spans="26:27" x14ac:dyDescent="0.2">
      <c r="Z9405" s="93"/>
      <c r="AA9405" s="93"/>
    </row>
    <row r="9406" spans="26:27" x14ac:dyDescent="0.2">
      <c r="Z9406" s="93"/>
      <c r="AA9406" s="93"/>
    </row>
    <row r="9407" spans="26:27" x14ac:dyDescent="0.2">
      <c r="Z9407" s="93"/>
      <c r="AA9407" s="93"/>
    </row>
    <row r="9408" spans="26:27" x14ac:dyDescent="0.2">
      <c r="Z9408" s="93"/>
      <c r="AA9408" s="93"/>
    </row>
    <row r="9409" spans="26:27" x14ac:dyDescent="0.2">
      <c r="Z9409" s="93"/>
      <c r="AA9409" s="93"/>
    </row>
    <row r="9410" spans="26:27" x14ac:dyDescent="0.2">
      <c r="Z9410" s="93"/>
      <c r="AA9410" s="93"/>
    </row>
    <row r="9411" spans="26:27" x14ac:dyDescent="0.2">
      <c r="Z9411" s="93"/>
      <c r="AA9411" s="93"/>
    </row>
    <row r="9412" spans="26:27" x14ac:dyDescent="0.2">
      <c r="Z9412" s="93"/>
      <c r="AA9412" s="93"/>
    </row>
    <row r="9413" spans="26:27" x14ac:dyDescent="0.2">
      <c r="Z9413" s="93"/>
      <c r="AA9413" s="93"/>
    </row>
    <row r="9414" spans="26:27" x14ac:dyDescent="0.2">
      <c r="Z9414" s="93"/>
      <c r="AA9414" s="93"/>
    </row>
    <row r="9415" spans="26:27" x14ac:dyDescent="0.2">
      <c r="Z9415" s="93"/>
      <c r="AA9415" s="93"/>
    </row>
    <row r="9416" spans="26:27" x14ac:dyDescent="0.2">
      <c r="Z9416" s="93"/>
      <c r="AA9416" s="93"/>
    </row>
    <row r="9417" spans="26:27" x14ac:dyDescent="0.2">
      <c r="Z9417" s="93"/>
      <c r="AA9417" s="93"/>
    </row>
    <row r="9418" spans="26:27" x14ac:dyDescent="0.2">
      <c r="Z9418" s="93"/>
      <c r="AA9418" s="93"/>
    </row>
    <row r="9419" spans="26:27" x14ac:dyDescent="0.2">
      <c r="Z9419" s="93"/>
      <c r="AA9419" s="93"/>
    </row>
    <row r="9420" spans="26:27" x14ac:dyDescent="0.2">
      <c r="Z9420" s="93"/>
      <c r="AA9420" s="93"/>
    </row>
    <row r="9421" spans="26:27" x14ac:dyDescent="0.2">
      <c r="Z9421" s="93"/>
      <c r="AA9421" s="93"/>
    </row>
    <row r="9422" spans="26:27" x14ac:dyDescent="0.2">
      <c r="Z9422" s="93"/>
      <c r="AA9422" s="93"/>
    </row>
    <row r="9423" spans="26:27" x14ac:dyDescent="0.2">
      <c r="Z9423" s="93"/>
      <c r="AA9423" s="93"/>
    </row>
    <row r="9424" spans="26:27" x14ac:dyDescent="0.2">
      <c r="Z9424" s="93"/>
      <c r="AA9424" s="93"/>
    </row>
    <row r="9425" spans="26:27" x14ac:dyDescent="0.2">
      <c r="Z9425" s="93"/>
      <c r="AA9425" s="93"/>
    </row>
    <row r="9426" spans="26:27" x14ac:dyDescent="0.2">
      <c r="Z9426" s="93"/>
      <c r="AA9426" s="93"/>
    </row>
    <row r="9427" spans="26:27" x14ac:dyDescent="0.2">
      <c r="Z9427" s="93"/>
      <c r="AA9427" s="93"/>
    </row>
    <row r="9428" spans="26:27" x14ac:dyDescent="0.2">
      <c r="Z9428" s="93"/>
      <c r="AA9428" s="93"/>
    </row>
    <row r="9429" spans="26:27" x14ac:dyDescent="0.2">
      <c r="Z9429" s="93"/>
      <c r="AA9429" s="93"/>
    </row>
    <row r="9430" spans="26:27" x14ac:dyDescent="0.2">
      <c r="Z9430" s="93"/>
      <c r="AA9430" s="93"/>
    </row>
    <row r="9431" spans="26:27" x14ac:dyDescent="0.2">
      <c r="Z9431" s="93"/>
      <c r="AA9431" s="93"/>
    </row>
    <row r="9432" spans="26:27" x14ac:dyDescent="0.2">
      <c r="Z9432" s="93"/>
      <c r="AA9432" s="93"/>
    </row>
    <row r="9433" spans="26:27" x14ac:dyDescent="0.2">
      <c r="Z9433" s="93"/>
      <c r="AA9433" s="93"/>
    </row>
    <row r="9434" spans="26:27" x14ac:dyDescent="0.2">
      <c r="Z9434" s="93"/>
      <c r="AA9434" s="93"/>
    </row>
    <row r="9435" spans="26:27" x14ac:dyDescent="0.2">
      <c r="Z9435" s="93"/>
      <c r="AA9435" s="93"/>
    </row>
    <row r="9436" spans="26:27" x14ac:dyDescent="0.2">
      <c r="Z9436" s="93"/>
      <c r="AA9436" s="93"/>
    </row>
    <row r="9437" spans="26:27" x14ac:dyDescent="0.2">
      <c r="Z9437" s="93"/>
      <c r="AA9437" s="93"/>
    </row>
    <row r="9438" spans="26:27" x14ac:dyDescent="0.2">
      <c r="Z9438" s="93"/>
      <c r="AA9438" s="93"/>
    </row>
    <row r="9439" spans="26:27" x14ac:dyDescent="0.2">
      <c r="Z9439" s="93"/>
      <c r="AA9439" s="93"/>
    </row>
    <row r="9440" spans="26:27" x14ac:dyDescent="0.2">
      <c r="Z9440" s="93"/>
      <c r="AA9440" s="93"/>
    </row>
    <row r="9441" spans="26:27" x14ac:dyDescent="0.2">
      <c r="Z9441" s="93"/>
      <c r="AA9441" s="93"/>
    </row>
    <row r="9442" spans="26:27" x14ac:dyDescent="0.2">
      <c r="Z9442" s="93"/>
      <c r="AA9442" s="93"/>
    </row>
    <row r="9443" spans="26:27" x14ac:dyDescent="0.2">
      <c r="Z9443" s="93"/>
      <c r="AA9443" s="93"/>
    </row>
    <row r="9444" spans="26:27" x14ac:dyDescent="0.2">
      <c r="Z9444" s="93"/>
      <c r="AA9444" s="93"/>
    </row>
    <row r="9445" spans="26:27" x14ac:dyDescent="0.2">
      <c r="Z9445" s="93"/>
      <c r="AA9445" s="93"/>
    </row>
    <row r="9446" spans="26:27" x14ac:dyDescent="0.2">
      <c r="Z9446" s="93"/>
      <c r="AA9446" s="93"/>
    </row>
    <row r="9447" spans="26:27" x14ac:dyDescent="0.2">
      <c r="Z9447" s="93"/>
      <c r="AA9447" s="93"/>
    </row>
    <row r="9448" spans="26:27" x14ac:dyDescent="0.2">
      <c r="Z9448" s="93"/>
      <c r="AA9448" s="93"/>
    </row>
    <row r="9449" spans="26:27" x14ac:dyDescent="0.2">
      <c r="Z9449" s="93"/>
      <c r="AA9449" s="93"/>
    </row>
    <row r="9450" spans="26:27" x14ac:dyDescent="0.2">
      <c r="Z9450" s="93"/>
      <c r="AA9450" s="93"/>
    </row>
    <row r="9451" spans="26:27" x14ac:dyDescent="0.2">
      <c r="Z9451" s="93"/>
      <c r="AA9451" s="93"/>
    </row>
    <row r="9452" spans="26:27" x14ac:dyDescent="0.2">
      <c r="Z9452" s="93"/>
      <c r="AA9452" s="93"/>
    </row>
    <row r="9453" spans="26:27" x14ac:dyDescent="0.2">
      <c r="Z9453" s="93"/>
      <c r="AA9453" s="93"/>
    </row>
    <row r="9454" spans="26:27" x14ac:dyDescent="0.2">
      <c r="Z9454" s="93"/>
      <c r="AA9454" s="93"/>
    </row>
    <row r="9455" spans="26:27" x14ac:dyDescent="0.2">
      <c r="Z9455" s="93"/>
      <c r="AA9455" s="93"/>
    </row>
    <row r="9456" spans="26:27" x14ac:dyDescent="0.2">
      <c r="Z9456" s="93"/>
      <c r="AA9456" s="93"/>
    </row>
    <row r="9457" spans="26:27" x14ac:dyDescent="0.2">
      <c r="Z9457" s="93"/>
      <c r="AA9457" s="93"/>
    </row>
    <row r="9458" spans="26:27" x14ac:dyDescent="0.2">
      <c r="Z9458" s="93"/>
      <c r="AA9458" s="93"/>
    </row>
    <row r="9459" spans="26:27" x14ac:dyDescent="0.2">
      <c r="Z9459" s="93"/>
      <c r="AA9459" s="93"/>
    </row>
    <row r="9460" spans="26:27" x14ac:dyDescent="0.2">
      <c r="Z9460" s="93"/>
      <c r="AA9460" s="93"/>
    </row>
    <row r="9461" spans="26:27" x14ac:dyDescent="0.2">
      <c r="Z9461" s="93"/>
      <c r="AA9461" s="93"/>
    </row>
    <row r="9462" spans="26:27" x14ac:dyDescent="0.2">
      <c r="Z9462" s="93"/>
      <c r="AA9462" s="93"/>
    </row>
    <row r="9463" spans="26:27" x14ac:dyDescent="0.2">
      <c r="Z9463" s="93"/>
      <c r="AA9463" s="93"/>
    </row>
    <row r="9464" spans="26:27" x14ac:dyDescent="0.2">
      <c r="Z9464" s="93"/>
      <c r="AA9464" s="93"/>
    </row>
    <row r="9465" spans="26:27" x14ac:dyDescent="0.2">
      <c r="Z9465" s="93"/>
      <c r="AA9465" s="93"/>
    </row>
    <row r="9466" spans="26:27" x14ac:dyDescent="0.2">
      <c r="Z9466" s="93"/>
      <c r="AA9466" s="93"/>
    </row>
    <row r="9467" spans="26:27" x14ac:dyDescent="0.2">
      <c r="Z9467" s="93"/>
      <c r="AA9467" s="93"/>
    </row>
    <row r="9468" spans="26:27" x14ac:dyDescent="0.2">
      <c r="Z9468" s="93"/>
      <c r="AA9468" s="93"/>
    </row>
    <row r="9469" spans="26:27" x14ac:dyDescent="0.2">
      <c r="Z9469" s="93"/>
      <c r="AA9469" s="93"/>
    </row>
    <row r="9470" spans="26:27" x14ac:dyDescent="0.2">
      <c r="Z9470" s="93"/>
      <c r="AA9470" s="93"/>
    </row>
    <row r="9471" spans="26:27" x14ac:dyDescent="0.2">
      <c r="Z9471" s="93"/>
      <c r="AA9471" s="93"/>
    </row>
    <row r="9472" spans="26:27" x14ac:dyDescent="0.2">
      <c r="Z9472" s="93"/>
      <c r="AA9472" s="93"/>
    </row>
    <row r="9473" spans="26:27" x14ac:dyDescent="0.2">
      <c r="Z9473" s="93"/>
      <c r="AA9473" s="93"/>
    </row>
    <row r="9474" spans="26:27" x14ac:dyDescent="0.2">
      <c r="Z9474" s="93"/>
      <c r="AA9474" s="93"/>
    </row>
    <row r="9475" spans="26:27" x14ac:dyDescent="0.2">
      <c r="Z9475" s="93"/>
      <c r="AA9475" s="93"/>
    </row>
    <row r="9476" spans="26:27" x14ac:dyDescent="0.2">
      <c r="Z9476" s="93"/>
      <c r="AA9476" s="93"/>
    </row>
    <row r="9477" spans="26:27" x14ac:dyDescent="0.2">
      <c r="Z9477" s="93"/>
      <c r="AA9477" s="93"/>
    </row>
    <row r="9478" spans="26:27" x14ac:dyDescent="0.2">
      <c r="Z9478" s="93"/>
      <c r="AA9478" s="93"/>
    </row>
    <row r="9479" spans="26:27" x14ac:dyDescent="0.2">
      <c r="Z9479" s="93"/>
      <c r="AA9479" s="93"/>
    </row>
    <row r="9480" spans="26:27" x14ac:dyDescent="0.2">
      <c r="Z9480" s="93"/>
      <c r="AA9480" s="93"/>
    </row>
    <row r="9481" spans="26:27" x14ac:dyDescent="0.2">
      <c r="Z9481" s="93"/>
      <c r="AA9481" s="93"/>
    </row>
    <row r="9482" spans="26:27" x14ac:dyDescent="0.2">
      <c r="Z9482" s="93"/>
      <c r="AA9482" s="93"/>
    </row>
    <row r="9483" spans="26:27" x14ac:dyDescent="0.2">
      <c r="Z9483" s="93"/>
      <c r="AA9483" s="93"/>
    </row>
    <row r="9484" spans="26:27" x14ac:dyDescent="0.2">
      <c r="Z9484" s="93"/>
      <c r="AA9484" s="93"/>
    </row>
    <row r="9485" spans="26:27" x14ac:dyDescent="0.2">
      <c r="Z9485" s="93"/>
      <c r="AA9485" s="93"/>
    </row>
    <row r="9486" spans="26:27" x14ac:dyDescent="0.2">
      <c r="Z9486" s="93"/>
      <c r="AA9486" s="93"/>
    </row>
    <row r="9487" spans="26:27" x14ac:dyDescent="0.2">
      <c r="Z9487" s="93"/>
      <c r="AA9487" s="93"/>
    </row>
    <row r="9488" spans="26:27" x14ac:dyDescent="0.2">
      <c r="Z9488" s="93"/>
      <c r="AA9488" s="93"/>
    </row>
    <row r="9489" spans="26:27" x14ac:dyDescent="0.2">
      <c r="Z9489" s="93"/>
      <c r="AA9489" s="93"/>
    </row>
    <row r="9490" spans="26:27" x14ac:dyDescent="0.2">
      <c r="Z9490" s="93"/>
      <c r="AA9490" s="93"/>
    </row>
    <row r="9491" spans="26:27" x14ac:dyDescent="0.2">
      <c r="Z9491" s="93"/>
      <c r="AA9491" s="93"/>
    </row>
    <row r="9492" spans="26:27" x14ac:dyDescent="0.2">
      <c r="Z9492" s="93"/>
      <c r="AA9492" s="93"/>
    </row>
    <row r="9493" spans="26:27" x14ac:dyDescent="0.2">
      <c r="Z9493" s="93"/>
      <c r="AA9493" s="93"/>
    </row>
    <row r="9494" spans="26:27" x14ac:dyDescent="0.2">
      <c r="Z9494" s="93"/>
      <c r="AA9494" s="93"/>
    </row>
    <row r="9495" spans="26:27" x14ac:dyDescent="0.2">
      <c r="Z9495" s="93"/>
      <c r="AA9495" s="93"/>
    </row>
    <row r="9496" spans="26:27" x14ac:dyDescent="0.2">
      <c r="Z9496" s="93"/>
      <c r="AA9496" s="93"/>
    </row>
    <row r="9497" spans="26:27" x14ac:dyDescent="0.2">
      <c r="Z9497" s="93"/>
      <c r="AA9497" s="93"/>
    </row>
    <row r="9498" spans="26:27" x14ac:dyDescent="0.2">
      <c r="Z9498" s="93"/>
      <c r="AA9498" s="93"/>
    </row>
    <row r="9499" spans="26:27" x14ac:dyDescent="0.2">
      <c r="Z9499" s="93"/>
      <c r="AA9499" s="93"/>
    </row>
    <row r="9500" spans="26:27" x14ac:dyDescent="0.2">
      <c r="Z9500" s="93"/>
      <c r="AA9500" s="93"/>
    </row>
    <row r="9501" spans="26:27" x14ac:dyDescent="0.2">
      <c r="Z9501" s="93"/>
      <c r="AA9501" s="93"/>
    </row>
    <row r="9502" spans="26:27" x14ac:dyDescent="0.2">
      <c r="Z9502" s="93"/>
      <c r="AA9502" s="93"/>
    </row>
    <row r="9503" spans="26:27" x14ac:dyDescent="0.2">
      <c r="Z9503" s="93"/>
      <c r="AA9503" s="93"/>
    </row>
    <row r="9504" spans="26:27" x14ac:dyDescent="0.2">
      <c r="Z9504" s="93"/>
      <c r="AA9504" s="93"/>
    </row>
    <row r="9505" spans="26:27" x14ac:dyDescent="0.2">
      <c r="Z9505" s="93"/>
      <c r="AA9505" s="93"/>
    </row>
    <row r="9506" spans="26:27" x14ac:dyDescent="0.2">
      <c r="Z9506" s="93"/>
      <c r="AA9506" s="93"/>
    </row>
    <row r="9507" spans="26:27" x14ac:dyDescent="0.2">
      <c r="Z9507" s="93"/>
      <c r="AA9507" s="93"/>
    </row>
    <row r="9508" spans="26:27" x14ac:dyDescent="0.2">
      <c r="Z9508" s="93"/>
      <c r="AA9508" s="93"/>
    </row>
    <row r="9509" spans="26:27" x14ac:dyDescent="0.2">
      <c r="Z9509" s="93"/>
      <c r="AA9509" s="93"/>
    </row>
    <row r="9510" spans="26:27" x14ac:dyDescent="0.2">
      <c r="Z9510" s="93"/>
      <c r="AA9510" s="93"/>
    </row>
    <row r="9511" spans="26:27" x14ac:dyDescent="0.2">
      <c r="Z9511" s="93"/>
      <c r="AA9511" s="93"/>
    </row>
    <row r="9512" spans="26:27" x14ac:dyDescent="0.2">
      <c r="Z9512" s="93"/>
      <c r="AA9512" s="93"/>
    </row>
    <row r="9513" spans="26:27" x14ac:dyDescent="0.2">
      <c r="Z9513" s="93"/>
      <c r="AA9513" s="93"/>
    </row>
    <row r="9514" spans="26:27" x14ac:dyDescent="0.2">
      <c r="Z9514" s="93"/>
      <c r="AA9514" s="93"/>
    </row>
    <row r="9515" spans="26:27" x14ac:dyDescent="0.2">
      <c r="Z9515" s="93"/>
      <c r="AA9515" s="93"/>
    </row>
    <row r="9516" spans="26:27" x14ac:dyDescent="0.2">
      <c r="Z9516" s="93"/>
      <c r="AA9516" s="93"/>
    </row>
    <row r="9517" spans="26:27" x14ac:dyDescent="0.2">
      <c r="Z9517" s="93"/>
      <c r="AA9517" s="93"/>
    </row>
    <row r="9518" spans="26:27" x14ac:dyDescent="0.2">
      <c r="Z9518" s="93"/>
      <c r="AA9518" s="93"/>
    </row>
    <row r="9519" spans="26:27" x14ac:dyDescent="0.2">
      <c r="Z9519" s="93"/>
      <c r="AA9519" s="93"/>
    </row>
    <row r="9520" spans="26:27" x14ac:dyDescent="0.2">
      <c r="Z9520" s="93"/>
      <c r="AA9520" s="93"/>
    </row>
    <row r="9521" spans="26:27" x14ac:dyDescent="0.2">
      <c r="Z9521" s="93"/>
      <c r="AA9521" s="93"/>
    </row>
    <row r="9522" spans="26:27" x14ac:dyDescent="0.2">
      <c r="Z9522" s="93"/>
      <c r="AA9522" s="93"/>
    </row>
    <row r="9523" spans="26:27" x14ac:dyDescent="0.2">
      <c r="Z9523" s="93"/>
      <c r="AA9523" s="93"/>
    </row>
    <row r="9524" spans="26:27" x14ac:dyDescent="0.2">
      <c r="Z9524" s="93"/>
      <c r="AA9524" s="93"/>
    </row>
    <row r="9525" spans="26:27" x14ac:dyDescent="0.2">
      <c r="Z9525" s="93"/>
      <c r="AA9525" s="93"/>
    </row>
    <row r="9526" spans="26:27" x14ac:dyDescent="0.2">
      <c r="Z9526" s="93"/>
      <c r="AA9526" s="93"/>
    </row>
    <row r="9527" spans="26:27" x14ac:dyDescent="0.2">
      <c r="Z9527" s="93"/>
      <c r="AA9527" s="93"/>
    </row>
    <row r="9528" spans="26:27" x14ac:dyDescent="0.2">
      <c r="Z9528" s="93"/>
      <c r="AA9528" s="93"/>
    </row>
    <row r="9529" spans="26:27" x14ac:dyDescent="0.2">
      <c r="Z9529" s="93"/>
      <c r="AA9529" s="93"/>
    </row>
    <row r="9530" spans="26:27" x14ac:dyDescent="0.2">
      <c r="Z9530" s="93"/>
      <c r="AA9530" s="93"/>
    </row>
    <row r="9531" spans="26:27" x14ac:dyDescent="0.2">
      <c r="Z9531" s="93"/>
      <c r="AA9531" s="93"/>
    </row>
    <row r="9532" spans="26:27" x14ac:dyDescent="0.2">
      <c r="Z9532" s="93"/>
      <c r="AA9532" s="93"/>
    </row>
    <row r="9533" spans="26:27" x14ac:dyDescent="0.2">
      <c r="Z9533" s="93"/>
      <c r="AA9533" s="93"/>
    </row>
    <row r="9534" spans="26:27" x14ac:dyDescent="0.2">
      <c r="Z9534" s="93"/>
      <c r="AA9534" s="93"/>
    </row>
    <row r="9535" spans="26:27" x14ac:dyDescent="0.2">
      <c r="Z9535" s="93"/>
      <c r="AA9535" s="93"/>
    </row>
    <row r="9536" spans="26:27" x14ac:dyDescent="0.2">
      <c r="Z9536" s="93"/>
      <c r="AA9536" s="93"/>
    </row>
    <row r="9537" spans="26:27" x14ac:dyDescent="0.2">
      <c r="Z9537" s="93"/>
      <c r="AA9537" s="93"/>
    </row>
    <row r="9538" spans="26:27" x14ac:dyDescent="0.2">
      <c r="Z9538" s="93"/>
      <c r="AA9538" s="93"/>
    </row>
    <row r="9539" spans="26:27" x14ac:dyDescent="0.2">
      <c r="Z9539" s="93"/>
      <c r="AA9539" s="93"/>
    </row>
    <row r="9540" spans="26:27" x14ac:dyDescent="0.2">
      <c r="Z9540" s="93"/>
      <c r="AA9540" s="93"/>
    </row>
    <row r="9541" spans="26:27" x14ac:dyDescent="0.2">
      <c r="Z9541" s="93"/>
      <c r="AA9541" s="93"/>
    </row>
    <row r="9542" spans="26:27" x14ac:dyDescent="0.2">
      <c r="Z9542" s="93"/>
      <c r="AA9542" s="93"/>
    </row>
    <row r="9543" spans="26:27" x14ac:dyDescent="0.2">
      <c r="Z9543" s="93"/>
      <c r="AA9543" s="93"/>
    </row>
    <row r="9544" spans="26:27" x14ac:dyDescent="0.2">
      <c r="Z9544" s="93"/>
      <c r="AA9544" s="93"/>
    </row>
    <row r="9545" spans="26:27" x14ac:dyDescent="0.2">
      <c r="Z9545" s="93"/>
      <c r="AA9545" s="93"/>
    </row>
    <row r="9546" spans="26:27" x14ac:dyDescent="0.2">
      <c r="Z9546" s="93"/>
      <c r="AA9546" s="93"/>
    </row>
    <row r="9547" spans="26:27" x14ac:dyDescent="0.2">
      <c r="Z9547" s="93"/>
      <c r="AA9547" s="93"/>
    </row>
    <row r="9548" spans="26:27" x14ac:dyDescent="0.2">
      <c r="Z9548" s="93"/>
      <c r="AA9548" s="93"/>
    </row>
    <row r="9549" spans="26:27" x14ac:dyDescent="0.2">
      <c r="Z9549" s="93"/>
      <c r="AA9549" s="93"/>
    </row>
    <row r="9550" spans="26:27" x14ac:dyDescent="0.2">
      <c r="Z9550" s="93"/>
      <c r="AA9550" s="93"/>
    </row>
    <row r="9551" spans="26:27" x14ac:dyDescent="0.2">
      <c r="Z9551" s="93"/>
      <c r="AA9551" s="93"/>
    </row>
    <row r="9552" spans="26:27" x14ac:dyDescent="0.2">
      <c r="Z9552" s="93"/>
      <c r="AA9552" s="93"/>
    </row>
    <row r="9553" spans="26:27" x14ac:dyDescent="0.2">
      <c r="Z9553" s="93"/>
      <c r="AA9553" s="93"/>
    </row>
    <row r="9554" spans="26:27" x14ac:dyDescent="0.2">
      <c r="Z9554" s="93"/>
      <c r="AA9554" s="93"/>
    </row>
    <row r="9555" spans="26:27" x14ac:dyDescent="0.2">
      <c r="Z9555" s="93"/>
      <c r="AA9555" s="93"/>
    </row>
    <row r="9556" spans="26:27" x14ac:dyDescent="0.2">
      <c r="Z9556" s="93"/>
      <c r="AA9556" s="93"/>
    </row>
    <row r="9557" spans="26:27" x14ac:dyDescent="0.2">
      <c r="Z9557" s="93"/>
      <c r="AA9557" s="93"/>
    </row>
    <row r="9558" spans="26:27" x14ac:dyDescent="0.2">
      <c r="Z9558" s="93"/>
      <c r="AA9558" s="93"/>
    </row>
    <row r="9559" spans="26:27" x14ac:dyDescent="0.2">
      <c r="Z9559" s="93"/>
      <c r="AA9559" s="93"/>
    </row>
    <row r="9560" spans="26:27" x14ac:dyDescent="0.2">
      <c r="Z9560" s="93"/>
      <c r="AA9560" s="93"/>
    </row>
    <row r="9561" spans="26:27" x14ac:dyDescent="0.2">
      <c r="Z9561" s="93"/>
      <c r="AA9561" s="93"/>
    </row>
    <row r="9562" spans="26:27" x14ac:dyDescent="0.2">
      <c r="Z9562" s="93"/>
      <c r="AA9562" s="93"/>
    </row>
    <row r="9563" spans="26:27" x14ac:dyDescent="0.2">
      <c r="Z9563" s="93"/>
      <c r="AA9563" s="93"/>
    </row>
    <row r="9564" spans="26:27" x14ac:dyDescent="0.2">
      <c r="Z9564" s="93"/>
      <c r="AA9564" s="93"/>
    </row>
    <row r="9565" spans="26:27" x14ac:dyDescent="0.2">
      <c r="Z9565" s="93"/>
      <c r="AA9565" s="93"/>
    </row>
    <row r="9566" spans="26:27" x14ac:dyDescent="0.2">
      <c r="Z9566" s="93"/>
      <c r="AA9566" s="93"/>
    </row>
    <row r="9567" spans="26:27" x14ac:dyDescent="0.2">
      <c r="Z9567" s="93"/>
      <c r="AA9567" s="93"/>
    </row>
    <row r="9568" spans="26:27" x14ac:dyDescent="0.2">
      <c r="Z9568" s="93"/>
      <c r="AA9568" s="93"/>
    </row>
    <row r="9569" spans="26:27" x14ac:dyDescent="0.2">
      <c r="Z9569" s="93"/>
      <c r="AA9569" s="93"/>
    </row>
    <row r="9570" spans="26:27" x14ac:dyDescent="0.2">
      <c r="Z9570" s="93"/>
      <c r="AA9570" s="93"/>
    </row>
    <row r="9571" spans="26:27" x14ac:dyDescent="0.2">
      <c r="Z9571" s="93"/>
      <c r="AA9571" s="93"/>
    </row>
    <row r="9572" spans="26:27" x14ac:dyDescent="0.2">
      <c r="Z9572" s="93"/>
      <c r="AA9572" s="93"/>
    </row>
    <row r="9573" spans="26:27" x14ac:dyDescent="0.2">
      <c r="Z9573" s="93"/>
      <c r="AA9573" s="93"/>
    </row>
    <row r="9574" spans="26:27" x14ac:dyDescent="0.2">
      <c r="Z9574" s="93"/>
      <c r="AA9574" s="93"/>
    </row>
    <row r="9575" spans="26:27" x14ac:dyDescent="0.2">
      <c r="Z9575" s="93"/>
      <c r="AA9575" s="93"/>
    </row>
    <row r="9576" spans="26:27" x14ac:dyDescent="0.2">
      <c r="Z9576" s="93"/>
      <c r="AA9576" s="93"/>
    </row>
    <row r="9577" spans="26:27" x14ac:dyDescent="0.2">
      <c r="Z9577" s="93"/>
      <c r="AA9577" s="93"/>
    </row>
    <row r="9578" spans="26:27" x14ac:dyDescent="0.2">
      <c r="Z9578" s="93"/>
      <c r="AA9578" s="93"/>
    </row>
    <row r="9579" spans="26:27" x14ac:dyDescent="0.2">
      <c r="Z9579" s="93"/>
      <c r="AA9579" s="93"/>
    </row>
    <row r="9580" spans="26:27" x14ac:dyDescent="0.2">
      <c r="Z9580" s="93"/>
      <c r="AA9580" s="93"/>
    </row>
    <row r="9581" spans="26:27" x14ac:dyDescent="0.2">
      <c r="Z9581" s="93"/>
      <c r="AA9581" s="93"/>
    </row>
    <row r="9582" spans="26:27" x14ac:dyDescent="0.2">
      <c r="Z9582" s="93"/>
      <c r="AA9582" s="93"/>
    </row>
    <row r="9583" spans="26:27" x14ac:dyDescent="0.2">
      <c r="Z9583" s="93"/>
      <c r="AA9583" s="93"/>
    </row>
    <row r="9584" spans="26:27" x14ac:dyDescent="0.2">
      <c r="Z9584" s="93"/>
      <c r="AA9584" s="93"/>
    </row>
    <row r="9585" spans="26:27" x14ac:dyDescent="0.2">
      <c r="Z9585" s="93"/>
      <c r="AA9585" s="93"/>
    </row>
    <row r="9586" spans="26:27" x14ac:dyDescent="0.2">
      <c r="Z9586" s="93"/>
      <c r="AA9586" s="93"/>
    </row>
    <row r="9587" spans="26:27" x14ac:dyDescent="0.2">
      <c r="Z9587" s="93"/>
      <c r="AA9587" s="93"/>
    </row>
    <row r="9588" spans="26:27" x14ac:dyDescent="0.2">
      <c r="Z9588" s="93"/>
      <c r="AA9588" s="93"/>
    </row>
    <row r="9589" spans="26:27" x14ac:dyDescent="0.2">
      <c r="Z9589" s="93"/>
      <c r="AA9589" s="93"/>
    </row>
    <row r="9590" spans="26:27" x14ac:dyDescent="0.2">
      <c r="Z9590" s="93"/>
      <c r="AA9590" s="93"/>
    </row>
    <row r="9591" spans="26:27" x14ac:dyDescent="0.2">
      <c r="Z9591" s="93"/>
      <c r="AA9591" s="93"/>
    </row>
    <row r="9592" spans="26:27" x14ac:dyDescent="0.2">
      <c r="Z9592" s="93"/>
      <c r="AA9592" s="93"/>
    </row>
    <row r="9593" spans="26:27" x14ac:dyDescent="0.2">
      <c r="Z9593" s="93"/>
      <c r="AA9593" s="93"/>
    </row>
    <row r="9594" spans="26:27" x14ac:dyDescent="0.2">
      <c r="Z9594" s="93"/>
      <c r="AA9594" s="93"/>
    </row>
    <row r="9595" spans="26:27" x14ac:dyDescent="0.2">
      <c r="Z9595" s="93"/>
      <c r="AA9595" s="93"/>
    </row>
    <row r="9596" spans="26:27" x14ac:dyDescent="0.2">
      <c r="Z9596" s="93"/>
      <c r="AA9596" s="93"/>
    </row>
    <row r="9597" spans="26:27" x14ac:dyDescent="0.2">
      <c r="Z9597" s="93"/>
      <c r="AA9597" s="93"/>
    </row>
    <row r="9598" spans="26:27" x14ac:dyDescent="0.2">
      <c r="Z9598" s="93"/>
      <c r="AA9598" s="93"/>
    </row>
    <row r="9599" spans="26:27" x14ac:dyDescent="0.2">
      <c r="Z9599" s="93"/>
      <c r="AA9599" s="93"/>
    </row>
    <row r="9600" spans="26:27" x14ac:dyDescent="0.2">
      <c r="Z9600" s="93"/>
      <c r="AA9600" s="93"/>
    </row>
    <row r="9601" spans="26:27" x14ac:dyDescent="0.2">
      <c r="Z9601" s="93"/>
      <c r="AA9601" s="93"/>
    </row>
    <row r="9602" spans="26:27" x14ac:dyDescent="0.2">
      <c r="Z9602" s="93"/>
      <c r="AA9602" s="93"/>
    </row>
    <row r="9603" spans="26:27" x14ac:dyDescent="0.2">
      <c r="Z9603" s="93"/>
      <c r="AA9603" s="93"/>
    </row>
    <row r="9604" spans="26:27" x14ac:dyDescent="0.2">
      <c r="Z9604" s="93"/>
      <c r="AA9604" s="93"/>
    </row>
    <row r="9605" spans="26:27" x14ac:dyDescent="0.2">
      <c r="Z9605" s="93"/>
      <c r="AA9605" s="93"/>
    </row>
    <row r="9606" spans="26:27" x14ac:dyDescent="0.2">
      <c r="Z9606" s="93"/>
      <c r="AA9606" s="93"/>
    </row>
    <row r="9607" spans="26:27" x14ac:dyDescent="0.2">
      <c r="Z9607" s="93"/>
      <c r="AA9607" s="93"/>
    </row>
    <row r="9608" spans="26:27" x14ac:dyDescent="0.2">
      <c r="Z9608" s="93"/>
      <c r="AA9608" s="93"/>
    </row>
    <row r="9609" spans="26:27" x14ac:dyDescent="0.2">
      <c r="Z9609" s="93"/>
      <c r="AA9609" s="93"/>
    </row>
    <row r="9610" spans="26:27" x14ac:dyDescent="0.2">
      <c r="Z9610" s="93"/>
      <c r="AA9610" s="93"/>
    </row>
    <row r="9611" spans="26:27" x14ac:dyDescent="0.2">
      <c r="Z9611" s="93"/>
      <c r="AA9611" s="93"/>
    </row>
    <row r="9612" spans="26:27" x14ac:dyDescent="0.2">
      <c r="Z9612" s="93"/>
      <c r="AA9612" s="93"/>
    </row>
    <row r="9613" spans="26:27" x14ac:dyDescent="0.2">
      <c r="Z9613" s="93"/>
      <c r="AA9613" s="93"/>
    </row>
    <row r="9614" spans="26:27" x14ac:dyDescent="0.2">
      <c r="Z9614" s="93"/>
      <c r="AA9614" s="93"/>
    </row>
    <row r="9615" spans="26:27" x14ac:dyDescent="0.2">
      <c r="Z9615" s="93"/>
      <c r="AA9615" s="93"/>
    </row>
    <row r="9616" spans="26:27" x14ac:dyDescent="0.2">
      <c r="Z9616" s="93"/>
      <c r="AA9616" s="93"/>
    </row>
    <row r="9617" spans="26:27" x14ac:dyDescent="0.2">
      <c r="Z9617" s="93"/>
      <c r="AA9617" s="93"/>
    </row>
    <row r="9618" spans="26:27" x14ac:dyDescent="0.2">
      <c r="Z9618" s="93"/>
      <c r="AA9618" s="93"/>
    </row>
    <row r="9619" spans="26:27" x14ac:dyDescent="0.2">
      <c r="Z9619" s="93"/>
      <c r="AA9619" s="93"/>
    </row>
    <row r="9620" spans="26:27" x14ac:dyDescent="0.2">
      <c r="Z9620" s="93"/>
      <c r="AA9620" s="93"/>
    </row>
    <row r="9621" spans="26:27" x14ac:dyDescent="0.2">
      <c r="Z9621" s="93"/>
      <c r="AA9621" s="93"/>
    </row>
    <row r="9622" spans="26:27" x14ac:dyDescent="0.2">
      <c r="Z9622" s="93"/>
      <c r="AA9622" s="93"/>
    </row>
    <row r="9623" spans="26:27" x14ac:dyDescent="0.2">
      <c r="Z9623" s="93"/>
      <c r="AA9623" s="93"/>
    </row>
    <row r="9624" spans="26:27" x14ac:dyDescent="0.2">
      <c r="Z9624" s="93"/>
      <c r="AA9624" s="93"/>
    </row>
    <row r="9625" spans="26:27" x14ac:dyDescent="0.2">
      <c r="Z9625" s="93"/>
      <c r="AA9625" s="93"/>
    </row>
    <row r="9626" spans="26:27" x14ac:dyDescent="0.2">
      <c r="Z9626" s="93"/>
      <c r="AA9626" s="93"/>
    </row>
    <row r="9627" spans="26:27" x14ac:dyDescent="0.2">
      <c r="Z9627" s="93"/>
      <c r="AA9627" s="93"/>
    </row>
    <row r="9628" spans="26:27" x14ac:dyDescent="0.2">
      <c r="Z9628" s="93"/>
      <c r="AA9628" s="93"/>
    </row>
    <row r="9629" spans="26:27" x14ac:dyDescent="0.2">
      <c r="Z9629" s="93"/>
      <c r="AA9629" s="93"/>
    </row>
    <row r="9630" spans="26:27" x14ac:dyDescent="0.2">
      <c r="Z9630" s="93"/>
      <c r="AA9630" s="93"/>
    </row>
    <row r="9631" spans="26:27" x14ac:dyDescent="0.2">
      <c r="Z9631" s="93"/>
      <c r="AA9631" s="93"/>
    </row>
    <row r="9632" spans="26:27" x14ac:dyDescent="0.2">
      <c r="Z9632" s="93"/>
      <c r="AA9632" s="93"/>
    </row>
    <row r="9633" spans="26:27" x14ac:dyDescent="0.2">
      <c r="Z9633" s="93"/>
      <c r="AA9633" s="93"/>
    </row>
    <row r="9634" spans="26:27" x14ac:dyDescent="0.2">
      <c r="Z9634" s="93"/>
      <c r="AA9634" s="93"/>
    </row>
    <row r="9635" spans="26:27" x14ac:dyDescent="0.2">
      <c r="Z9635" s="93"/>
      <c r="AA9635" s="93"/>
    </row>
    <row r="9636" spans="26:27" x14ac:dyDescent="0.2">
      <c r="Z9636" s="93"/>
      <c r="AA9636" s="93"/>
    </row>
    <row r="9637" spans="26:27" x14ac:dyDescent="0.2">
      <c r="Z9637" s="93"/>
      <c r="AA9637" s="93"/>
    </row>
    <row r="9638" spans="26:27" x14ac:dyDescent="0.2">
      <c r="Z9638" s="93"/>
      <c r="AA9638" s="93"/>
    </row>
    <row r="9639" spans="26:27" x14ac:dyDescent="0.2">
      <c r="Z9639" s="93"/>
      <c r="AA9639" s="93"/>
    </row>
    <row r="9640" spans="26:27" x14ac:dyDescent="0.2">
      <c r="Z9640" s="93"/>
      <c r="AA9640" s="93"/>
    </row>
    <row r="9641" spans="26:27" x14ac:dyDescent="0.2">
      <c r="Z9641" s="93"/>
      <c r="AA9641" s="93"/>
    </row>
    <row r="9642" spans="26:27" x14ac:dyDescent="0.2">
      <c r="Z9642" s="93"/>
      <c r="AA9642" s="93"/>
    </row>
    <row r="9643" spans="26:27" x14ac:dyDescent="0.2">
      <c r="Z9643" s="93"/>
      <c r="AA9643" s="93"/>
    </row>
    <row r="9644" spans="26:27" x14ac:dyDescent="0.2">
      <c r="Z9644" s="93"/>
      <c r="AA9644" s="93"/>
    </row>
    <row r="9645" spans="26:27" x14ac:dyDescent="0.2">
      <c r="Z9645" s="93"/>
      <c r="AA9645" s="93"/>
    </row>
    <row r="9646" spans="26:27" x14ac:dyDescent="0.2">
      <c r="Z9646" s="93"/>
      <c r="AA9646" s="93"/>
    </row>
    <row r="9647" spans="26:27" x14ac:dyDescent="0.2">
      <c r="Z9647" s="93"/>
      <c r="AA9647" s="93"/>
    </row>
    <row r="9648" spans="26:27" x14ac:dyDescent="0.2">
      <c r="Z9648" s="93"/>
      <c r="AA9648" s="93"/>
    </row>
    <row r="9649" spans="26:27" x14ac:dyDescent="0.2">
      <c r="Z9649" s="93"/>
      <c r="AA9649" s="93"/>
    </row>
    <row r="9650" spans="26:27" x14ac:dyDescent="0.2">
      <c r="Z9650" s="93"/>
      <c r="AA9650" s="93"/>
    </row>
    <row r="9651" spans="26:27" x14ac:dyDescent="0.2">
      <c r="Z9651" s="93"/>
      <c r="AA9651" s="93"/>
    </row>
    <row r="9652" spans="26:27" x14ac:dyDescent="0.2">
      <c r="Z9652" s="93"/>
      <c r="AA9652" s="93"/>
    </row>
    <row r="9653" spans="26:27" x14ac:dyDescent="0.2">
      <c r="Z9653" s="93"/>
      <c r="AA9653" s="93"/>
    </row>
    <row r="9654" spans="26:27" x14ac:dyDescent="0.2">
      <c r="Z9654" s="93"/>
      <c r="AA9654" s="93"/>
    </row>
    <row r="9655" spans="26:27" x14ac:dyDescent="0.2">
      <c r="Z9655" s="93"/>
      <c r="AA9655" s="93"/>
    </row>
    <row r="9656" spans="26:27" x14ac:dyDescent="0.2">
      <c r="Z9656" s="93"/>
      <c r="AA9656" s="93"/>
    </row>
    <row r="9657" spans="26:27" x14ac:dyDescent="0.2">
      <c r="Z9657" s="93"/>
      <c r="AA9657" s="93"/>
    </row>
    <row r="9658" spans="26:27" x14ac:dyDescent="0.2">
      <c r="Z9658" s="93"/>
      <c r="AA9658" s="93"/>
    </row>
    <row r="9659" spans="26:27" x14ac:dyDescent="0.2">
      <c r="Z9659" s="93"/>
      <c r="AA9659" s="93"/>
    </row>
    <row r="9660" spans="26:27" x14ac:dyDescent="0.2">
      <c r="Z9660" s="93"/>
      <c r="AA9660" s="93"/>
    </row>
    <row r="9661" spans="26:27" x14ac:dyDescent="0.2">
      <c r="Z9661" s="93"/>
      <c r="AA9661" s="93"/>
    </row>
    <row r="9662" spans="26:27" x14ac:dyDescent="0.2">
      <c r="Z9662" s="93"/>
      <c r="AA9662" s="93"/>
    </row>
    <row r="9663" spans="26:27" x14ac:dyDescent="0.2">
      <c r="Z9663" s="93"/>
      <c r="AA9663" s="93"/>
    </row>
    <row r="9664" spans="26:27" x14ac:dyDescent="0.2">
      <c r="Z9664" s="93"/>
      <c r="AA9664" s="93"/>
    </row>
    <row r="9665" spans="26:27" x14ac:dyDescent="0.2">
      <c r="Z9665" s="93"/>
      <c r="AA9665" s="93"/>
    </row>
    <row r="9666" spans="26:27" x14ac:dyDescent="0.2">
      <c r="Z9666" s="93"/>
      <c r="AA9666" s="93"/>
    </row>
    <row r="9667" spans="26:27" x14ac:dyDescent="0.2">
      <c r="Z9667" s="93"/>
      <c r="AA9667" s="93"/>
    </row>
    <row r="9668" spans="26:27" x14ac:dyDescent="0.2">
      <c r="Z9668" s="93"/>
      <c r="AA9668" s="93"/>
    </row>
    <row r="9669" spans="26:27" x14ac:dyDescent="0.2">
      <c r="Z9669" s="93"/>
      <c r="AA9669" s="93"/>
    </row>
    <row r="9670" spans="26:27" x14ac:dyDescent="0.2">
      <c r="Z9670" s="93"/>
      <c r="AA9670" s="93"/>
    </row>
    <row r="9671" spans="26:27" x14ac:dyDescent="0.2">
      <c r="Z9671" s="93"/>
      <c r="AA9671" s="93"/>
    </row>
    <row r="9672" spans="26:27" x14ac:dyDescent="0.2">
      <c r="Z9672" s="93"/>
      <c r="AA9672" s="93"/>
    </row>
    <row r="9673" spans="26:27" x14ac:dyDescent="0.2">
      <c r="Z9673" s="93"/>
      <c r="AA9673" s="93"/>
    </row>
    <row r="9674" spans="26:27" x14ac:dyDescent="0.2">
      <c r="Z9674" s="93"/>
      <c r="AA9674" s="93"/>
    </row>
    <row r="9675" spans="26:27" x14ac:dyDescent="0.2">
      <c r="Z9675" s="93"/>
      <c r="AA9675" s="93"/>
    </row>
    <row r="9676" spans="26:27" x14ac:dyDescent="0.2">
      <c r="Z9676" s="93"/>
      <c r="AA9676" s="93"/>
    </row>
    <row r="9677" spans="26:27" x14ac:dyDescent="0.2">
      <c r="Z9677" s="93"/>
      <c r="AA9677" s="93"/>
    </row>
    <row r="9678" spans="26:27" x14ac:dyDescent="0.2">
      <c r="Z9678" s="93"/>
      <c r="AA9678" s="93"/>
    </row>
    <row r="9679" spans="26:27" x14ac:dyDescent="0.2">
      <c r="Z9679" s="93"/>
      <c r="AA9679" s="93"/>
    </row>
    <row r="9680" spans="26:27" x14ac:dyDescent="0.2">
      <c r="Z9680" s="93"/>
      <c r="AA9680" s="93"/>
    </row>
    <row r="9681" spans="26:27" x14ac:dyDescent="0.2">
      <c r="Z9681" s="93"/>
      <c r="AA9681" s="93"/>
    </row>
    <row r="9682" spans="26:27" x14ac:dyDescent="0.2">
      <c r="Z9682" s="93"/>
      <c r="AA9682" s="93"/>
    </row>
    <row r="9683" spans="26:27" x14ac:dyDescent="0.2">
      <c r="Z9683" s="93"/>
      <c r="AA9683" s="93"/>
    </row>
    <row r="9684" spans="26:27" x14ac:dyDescent="0.2">
      <c r="Z9684" s="93"/>
      <c r="AA9684" s="93"/>
    </row>
    <row r="9685" spans="26:27" x14ac:dyDescent="0.2">
      <c r="Z9685" s="93"/>
      <c r="AA9685" s="93"/>
    </row>
    <row r="9686" spans="26:27" x14ac:dyDescent="0.2">
      <c r="Z9686" s="93"/>
      <c r="AA9686" s="93"/>
    </row>
    <row r="9687" spans="26:27" x14ac:dyDescent="0.2">
      <c r="Z9687" s="93"/>
      <c r="AA9687" s="93"/>
    </row>
    <row r="9688" spans="26:27" x14ac:dyDescent="0.2">
      <c r="Z9688" s="93"/>
      <c r="AA9688" s="93"/>
    </row>
    <row r="9689" spans="26:27" x14ac:dyDescent="0.2">
      <c r="Z9689" s="93"/>
      <c r="AA9689" s="93"/>
    </row>
    <row r="9690" spans="26:27" x14ac:dyDescent="0.2">
      <c r="Z9690" s="93"/>
      <c r="AA9690" s="93"/>
    </row>
    <row r="9691" spans="26:27" x14ac:dyDescent="0.2">
      <c r="Z9691" s="93"/>
      <c r="AA9691" s="93"/>
    </row>
    <row r="9692" spans="26:27" x14ac:dyDescent="0.2">
      <c r="Z9692" s="93"/>
      <c r="AA9692" s="93"/>
    </row>
    <row r="9693" spans="26:27" x14ac:dyDescent="0.2">
      <c r="Z9693" s="93"/>
      <c r="AA9693" s="93"/>
    </row>
    <row r="9694" spans="26:27" x14ac:dyDescent="0.2">
      <c r="Z9694" s="93"/>
      <c r="AA9694" s="93"/>
    </row>
    <row r="9695" spans="26:27" x14ac:dyDescent="0.2">
      <c r="Z9695" s="93"/>
      <c r="AA9695" s="93"/>
    </row>
    <row r="9696" spans="26:27" x14ac:dyDescent="0.2">
      <c r="Z9696" s="93"/>
      <c r="AA9696" s="93"/>
    </row>
    <row r="9697" spans="26:27" x14ac:dyDescent="0.2">
      <c r="Z9697" s="93"/>
      <c r="AA9697" s="93"/>
    </row>
    <row r="9698" spans="26:27" x14ac:dyDescent="0.2">
      <c r="Z9698" s="93"/>
      <c r="AA9698" s="93"/>
    </row>
    <row r="9699" spans="26:27" x14ac:dyDescent="0.2">
      <c r="Z9699" s="93"/>
      <c r="AA9699" s="93"/>
    </row>
    <row r="9700" spans="26:27" x14ac:dyDescent="0.2">
      <c r="Z9700" s="93"/>
      <c r="AA9700" s="93"/>
    </row>
    <row r="9701" spans="26:27" x14ac:dyDescent="0.2">
      <c r="Z9701" s="93"/>
      <c r="AA9701" s="93"/>
    </row>
    <row r="9702" spans="26:27" x14ac:dyDescent="0.2">
      <c r="Z9702" s="93"/>
      <c r="AA9702" s="93"/>
    </row>
    <row r="9703" spans="26:27" x14ac:dyDescent="0.2">
      <c r="Z9703" s="93"/>
      <c r="AA9703" s="93"/>
    </row>
    <row r="9704" spans="26:27" x14ac:dyDescent="0.2">
      <c r="Z9704" s="93"/>
      <c r="AA9704" s="93"/>
    </row>
    <row r="9705" spans="26:27" x14ac:dyDescent="0.2">
      <c r="Z9705" s="93"/>
      <c r="AA9705" s="93"/>
    </row>
    <row r="9706" spans="26:27" x14ac:dyDescent="0.2">
      <c r="Z9706" s="93"/>
      <c r="AA9706" s="93"/>
    </row>
    <row r="9707" spans="26:27" x14ac:dyDescent="0.2">
      <c r="Z9707" s="93"/>
      <c r="AA9707" s="93"/>
    </row>
    <row r="9708" spans="26:27" x14ac:dyDescent="0.2">
      <c r="Z9708" s="93"/>
      <c r="AA9708" s="93"/>
    </row>
    <row r="9709" spans="26:27" x14ac:dyDescent="0.2">
      <c r="Z9709" s="93"/>
      <c r="AA9709" s="93"/>
    </row>
    <row r="9710" spans="26:27" x14ac:dyDescent="0.2">
      <c r="Z9710" s="93"/>
      <c r="AA9710" s="93"/>
    </row>
    <row r="9711" spans="26:27" x14ac:dyDescent="0.2">
      <c r="Z9711" s="93"/>
      <c r="AA9711" s="93"/>
    </row>
    <row r="9712" spans="26:27" x14ac:dyDescent="0.2">
      <c r="Z9712" s="93"/>
      <c r="AA9712" s="93"/>
    </row>
    <row r="9713" spans="26:27" x14ac:dyDescent="0.2">
      <c r="Z9713" s="93"/>
      <c r="AA9713" s="93"/>
    </row>
    <row r="9714" spans="26:27" x14ac:dyDescent="0.2">
      <c r="Z9714" s="93"/>
      <c r="AA9714" s="93"/>
    </row>
    <row r="9715" spans="26:27" x14ac:dyDescent="0.2">
      <c r="Z9715" s="93"/>
      <c r="AA9715" s="93"/>
    </row>
    <row r="9716" spans="26:27" x14ac:dyDescent="0.2">
      <c r="Z9716" s="93"/>
      <c r="AA9716" s="93"/>
    </row>
    <row r="9717" spans="26:27" x14ac:dyDescent="0.2">
      <c r="Z9717" s="93"/>
      <c r="AA9717" s="93"/>
    </row>
    <row r="9718" spans="26:27" x14ac:dyDescent="0.2">
      <c r="Z9718" s="93"/>
      <c r="AA9718" s="93"/>
    </row>
    <row r="9719" spans="26:27" x14ac:dyDescent="0.2">
      <c r="Z9719" s="93"/>
      <c r="AA9719" s="93"/>
    </row>
    <row r="9720" spans="26:27" x14ac:dyDescent="0.2">
      <c r="Z9720" s="93"/>
      <c r="AA9720" s="93"/>
    </row>
    <row r="9721" spans="26:27" x14ac:dyDescent="0.2">
      <c r="Z9721" s="93"/>
      <c r="AA9721" s="93"/>
    </row>
    <row r="9722" spans="26:27" x14ac:dyDescent="0.2">
      <c r="Z9722" s="93"/>
      <c r="AA9722" s="93"/>
    </row>
    <row r="9723" spans="26:27" x14ac:dyDescent="0.2">
      <c r="Z9723" s="93"/>
      <c r="AA9723" s="93"/>
    </row>
    <row r="9724" spans="26:27" x14ac:dyDescent="0.2">
      <c r="Z9724" s="93"/>
      <c r="AA9724" s="93"/>
    </row>
    <row r="9725" spans="26:27" x14ac:dyDescent="0.2">
      <c r="Z9725" s="93"/>
      <c r="AA9725" s="93"/>
    </row>
    <row r="9726" spans="26:27" x14ac:dyDescent="0.2">
      <c r="Z9726" s="93"/>
      <c r="AA9726" s="93"/>
    </row>
    <row r="9727" spans="26:27" x14ac:dyDescent="0.2">
      <c r="Z9727" s="93"/>
      <c r="AA9727" s="93"/>
    </row>
    <row r="9728" spans="26:27" x14ac:dyDescent="0.2">
      <c r="Z9728" s="93"/>
      <c r="AA9728" s="93"/>
    </row>
    <row r="9729" spans="26:27" x14ac:dyDescent="0.2">
      <c r="Z9729" s="93"/>
      <c r="AA9729" s="93"/>
    </row>
    <row r="9730" spans="26:27" x14ac:dyDescent="0.2">
      <c r="Z9730" s="93"/>
      <c r="AA9730" s="93"/>
    </row>
    <row r="9731" spans="26:27" x14ac:dyDescent="0.2">
      <c r="Z9731" s="93"/>
      <c r="AA9731" s="93"/>
    </row>
    <row r="9732" spans="26:27" x14ac:dyDescent="0.2">
      <c r="Z9732" s="93"/>
      <c r="AA9732" s="93"/>
    </row>
    <row r="9733" spans="26:27" x14ac:dyDescent="0.2">
      <c r="Z9733" s="93"/>
      <c r="AA9733" s="93"/>
    </row>
    <row r="9734" spans="26:27" x14ac:dyDescent="0.2">
      <c r="Z9734" s="93"/>
      <c r="AA9734" s="93"/>
    </row>
    <row r="9735" spans="26:27" x14ac:dyDescent="0.2">
      <c r="Z9735" s="93"/>
      <c r="AA9735" s="93"/>
    </row>
    <row r="9736" spans="26:27" x14ac:dyDescent="0.2">
      <c r="Z9736" s="93"/>
      <c r="AA9736" s="93"/>
    </row>
    <row r="9737" spans="26:27" x14ac:dyDescent="0.2">
      <c r="Z9737" s="93"/>
      <c r="AA9737" s="93"/>
    </row>
    <row r="9738" spans="26:27" x14ac:dyDescent="0.2">
      <c r="Z9738" s="93"/>
      <c r="AA9738" s="93"/>
    </row>
    <row r="9739" spans="26:27" x14ac:dyDescent="0.2">
      <c r="Z9739" s="93"/>
      <c r="AA9739" s="93"/>
    </row>
    <row r="9740" spans="26:27" x14ac:dyDescent="0.2">
      <c r="Z9740" s="93"/>
      <c r="AA9740" s="93"/>
    </row>
    <row r="9741" spans="26:27" x14ac:dyDescent="0.2">
      <c r="Z9741" s="93"/>
      <c r="AA9741" s="93"/>
    </row>
    <row r="9742" spans="26:27" x14ac:dyDescent="0.2">
      <c r="Z9742" s="93"/>
      <c r="AA9742" s="93"/>
    </row>
    <row r="9743" spans="26:27" x14ac:dyDescent="0.2">
      <c r="Z9743" s="93"/>
      <c r="AA9743" s="93"/>
    </row>
    <row r="9744" spans="26:27" x14ac:dyDescent="0.2">
      <c r="Z9744" s="93"/>
      <c r="AA9744" s="93"/>
    </row>
    <row r="9745" spans="26:27" x14ac:dyDescent="0.2">
      <c r="Z9745" s="93"/>
      <c r="AA9745" s="93"/>
    </row>
    <row r="9746" spans="26:27" x14ac:dyDescent="0.2">
      <c r="Z9746" s="93"/>
      <c r="AA9746" s="93"/>
    </row>
    <row r="9747" spans="26:27" x14ac:dyDescent="0.2">
      <c r="Z9747" s="93"/>
      <c r="AA9747" s="93"/>
    </row>
    <row r="9748" spans="26:27" x14ac:dyDescent="0.2">
      <c r="Z9748" s="93"/>
      <c r="AA9748" s="93"/>
    </row>
    <row r="9749" spans="26:27" x14ac:dyDescent="0.2">
      <c r="Z9749" s="93"/>
      <c r="AA9749" s="93"/>
    </row>
    <row r="9750" spans="26:27" x14ac:dyDescent="0.2">
      <c r="Z9750" s="93"/>
      <c r="AA9750" s="93"/>
    </row>
    <row r="9751" spans="26:27" x14ac:dyDescent="0.2">
      <c r="Z9751" s="93"/>
      <c r="AA9751" s="93"/>
    </row>
    <row r="9752" spans="26:27" x14ac:dyDescent="0.2">
      <c r="Z9752" s="93"/>
      <c r="AA9752" s="93"/>
    </row>
    <row r="9753" spans="26:27" x14ac:dyDescent="0.2">
      <c r="Z9753" s="93"/>
      <c r="AA9753" s="93"/>
    </row>
    <row r="9754" spans="26:27" x14ac:dyDescent="0.2">
      <c r="Z9754" s="93"/>
      <c r="AA9754" s="93"/>
    </row>
    <row r="9755" spans="26:27" x14ac:dyDescent="0.2">
      <c r="Z9755" s="93"/>
      <c r="AA9755" s="93"/>
    </row>
    <row r="9756" spans="26:27" x14ac:dyDescent="0.2">
      <c r="Z9756" s="93"/>
      <c r="AA9756" s="93"/>
    </row>
    <row r="9757" spans="26:27" x14ac:dyDescent="0.2">
      <c r="Z9757" s="93"/>
      <c r="AA9757" s="93"/>
    </row>
    <row r="9758" spans="26:27" x14ac:dyDescent="0.2">
      <c r="Z9758" s="93"/>
      <c r="AA9758" s="93"/>
    </row>
    <row r="9759" spans="26:27" x14ac:dyDescent="0.2">
      <c r="Z9759" s="93"/>
      <c r="AA9759" s="93"/>
    </row>
    <row r="9760" spans="26:27" x14ac:dyDescent="0.2">
      <c r="Z9760" s="93"/>
      <c r="AA9760" s="93"/>
    </row>
    <row r="9761" spans="26:27" x14ac:dyDescent="0.2">
      <c r="Z9761" s="93"/>
      <c r="AA9761" s="93"/>
    </row>
    <row r="9762" spans="26:27" x14ac:dyDescent="0.2">
      <c r="Z9762" s="93"/>
      <c r="AA9762" s="93"/>
    </row>
    <row r="9763" spans="26:27" x14ac:dyDescent="0.2">
      <c r="Z9763" s="93"/>
      <c r="AA9763" s="93"/>
    </row>
    <row r="9764" spans="26:27" x14ac:dyDescent="0.2">
      <c r="Z9764" s="93"/>
      <c r="AA9764" s="93"/>
    </row>
    <row r="9765" spans="26:27" x14ac:dyDescent="0.2">
      <c r="Z9765" s="93"/>
      <c r="AA9765" s="93"/>
    </row>
    <row r="9766" spans="26:27" x14ac:dyDescent="0.2">
      <c r="Z9766" s="93"/>
      <c r="AA9766" s="93"/>
    </row>
    <row r="9767" spans="26:27" x14ac:dyDescent="0.2">
      <c r="Z9767" s="93"/>
      <c r="AA9767" s="93"/>
    </row>
    <row r="9768" spans="26:27" x14ac:dyDescent="0.2">
      <c r="Z9768" s="93"/>
      <c r="AA9768" s="93"/>
    </row>
    <row r="9769" spans="26:27" x14ac:dyDescent="0.2">
      <c r="Z9769" s="93"/>
      <c r="AA9769" s="93"/>
    </row>
    <row r="9770" spans="26:27" x14ac:dyDescent="0.2">
      <c r="Z9770" s="93"/>
      <c r="AA9770" s="93"/>
    </row>
    <row r="9771" spans="26:27" x14ac:dyDescent="0.2">
      <c r="Z9771" s="93"/>
      <c r="AA9771" s="93"/>
    </row>
    <row r="9772" spans="26:27" x14ac:dyDescent="0.2">
      <c r="Z9772" s="93"/>
      <c r="AA9772" s="93"/>
    </row>
    <row r="9773" spans="26:27" x14ac:dyDescent="0.2">
      <c r="Z9773" s="93"/>
      <c r="AA9773" s="93"/>
    </row>
    <row r="9774" spans="26:27" x14ac:dyDescent="0.2">
      <c r="Z9774" s="93"/>
      <c r="AA9774" s="93"/>
    </row>
    <row r="9775" spans="26:27" x14ac:dyDescent="0.2">
      <c r="Z9775" s="93"/>
      <c r="AA9775" s="93"/>
    </row>
    <row r="9776" spans="26:27" x14ac:dyDescent="0.2">
      <c r="Z9776" s="93"/>
      <c r="AA9776" s="93"/>
    </row>
    <row r="9777" spans="26:27" x14ac:dyDescent="0.2">
      <c r="Z9777" s="93"/>
      <c r="AA9777" s="93"/>
    </row>
    <row r="9778" spans="26:27" x14ac:dyDescent="0.2">
      <c r="Z9778" s="93"/>
      <c r="AA9778" s="93"/>
    </row>
    <row r="9779" spans="26:27" x14ac:dyDescent="0.2">
      <c r="Z9779" s="93"/>
      <c r="AA9779" s="93"/>
    </row>
    <row r="9780" spans="26:27" x14ac:dyDescent="0.2">
      <c r="Z9780" s="93"/>
      <c r="AA9780" s="93"/>
    </row>
    <row r="9781" spans="26:27" x14ac:dyDescent="0.2">
      <c r="Z9781" s="93"/>
      <c r="AA9781" s="93"/>
    </row>
    <row r="9782" spans="26:27" x14ac:dyDescent="0.2">
      <c r="Z9782" s="93"/>
      <c r="AA9782" s="93"/>
    </row>
    <row r="9783" spans="26:27" x14ac:dyDescent="0.2">
      <c r="Z9783" s="93"/>
      <c r="AA9783" s="93"/>
    </row>
    <row r="9784" spans="26:27" x14ac:dyDescent="0.2">
      <c r="Z9784" s="93"/>
      <c r="AA9784" s="93"/>
    </row>
    <row r="9785" spans="26:27" x14ac:dyDescent="0.2">
      <c r="Z9785" s="93"/>
      <c r="AA9785" s="93"/>
    </row>
    <row r="9786" spans="26:27" x14ac:dyDescent="0.2">
      <c r="Z9786" s="93"/>
      <c r="AA9786" s="93"/>
    </row>
    <row r="9787" spans="26:27" x14ac:dyDescent="0.2">
      <c r="Z9787" s="93"/>
      <c r="AA9787" s="93"/>
    </row>
    <row r="9788" spans="26:27" x14ac:dyDescent="0.2">
      <c r="Z9788" s="93"/>
      <c r="AA9788" s="93"/>
    </row>
    <row r="9789" spans="26:27" x14ac:dyDescent="0.2">
      <c r="Z9789" s="93"/>
      <c r="AA9789" s="93"/>
    </row>
    <row r="9790" spans="26:27" x14ac:dyDescent="0.2">
      <c r="Z9790" s="93"/>
      <c r="AA9790" s="93"/>
    </row>
    <row r="9791" spans="26:27" x14ac:dyDescent="0.2">
      <c r="Z9791" s="93"/>
      <c r="AA9791" s="93"/>
    </row>
    <row r="9792" spans="26:27" x14ac:dyDescent="0.2">
      <c r="Z9792" s="93"/>
      <c r="AA9792" s="93"/>
    </row>
    <row r="9793" spans="26:27" x14ac:dyDescent="0.2">
      <c r="Z9793" s="93"/>
      <c r="AA9793" s="93"/>
    </row>
    <row r="9794" spans="26:27" x14ac:dyDescent="0.2">
      <c r="Z9794" s="93"/>
      <c r="AA9794" s="93"/>
    </row>
    <row r="9795" spans="26:27" x14ac:dyDescent="0.2">
      <c r="Z9795" s="93"/>
      <c r="AA9795" s="93"/>
    </row>
    <row r="9796" spans="26:27" x14ac:dyDescent="0.2">
      <c r="Z9796" s="93"/>
      <c r="AA9796" s="93"/>
    </row>
    <row r="9797" spans="26:27" x14ac:dyDescent="0.2">
      <c r="Z9797" s="93"/>
      <c r="AA9797" s="93"/>
    </row>
    <row r="9798" spans="26:27" x14ac:dyDescent="0.2">
      <c r="Z9798" s="93"/>
      <c r="AA9798" s="93"/>
    </row>
    <row r="9799" spans="26:27" x14ac:dyDescent="0.2">
      <c r="Z9799" s="93"/>
      <c r="AA9799" s="93"/>
    </row>
    <row r="9800" spans="26:27" x14ac:dyDescent="0.2">
      <c r="Z9800" s="93"/>
      <c r="AA9800" s="93"/>
    </row>
    <row r="9801" spans="26:27" x14ac:dyDescent="0.2">
      <c r="Z9801" s="93"/>
      <c r="AA9801" s="93"/>
    </row>
    <row r="9802" spans="26:27" x14ac:dyDescent="0.2">
      <c r="Z9802" s="93"/>
      <c r="AA9802" s="93"/>
    </row>
    <row r="9803" spans="26:27" x14ac:dyDescent="0.2">
      <c r="Z9803" s="93"/>
      <c r="AA9803" s="93"/>
    </row>
    <row r="9804" spans="26:27" x14ac:dyDescent="0.2">
      <c r="Z9804" s="93"/>
      <c r="AA9804" s="93"/>
    </row>
    <row r="9805" spans="26:27" x14ac:dyDescent="0.2">
      <c r="Z9805" s="93"/>
      <c r="AA9805" s="93"/>
    </row>
    <row r="9806" spans="26:27" x14ac:dyDescent="0.2">
      <c r="Z9806" s="93"/>
      <c r="AA9806" s="93"/>
    </row>
    <row r="9807" spans="26:27" x14ac:dyDescent="0.2">
      <c r="Z9807" s="93"/>
      <c r="AA9807" s="93"/>
    </row>
    <row r="9808" spans="26:27" x14ac:dyDescent="0.2">
      <c r="Z9808" s="93"/>
      <c r="AA9808" s="93"/>
    </row>
    <row r="9809" spans="26:27" x14ac:dyDescent="0.2">
      <c r="Z9809" s="93"/>
      <c r="AA9809" s="93"/>
    </row>
    <row r="9810" spans="26:27" x14ac:dyDescent="0.2">
      <c r="Z9810" s="93"/>
      <c r="AA9810" s="93"/>
    </row>
    <row r="9811" spans="26:27" x14ac:dyDescent="0.2">
      <c r="Z9811" s="93"/>
      <c r="AA9811" s="93"/>
    </row>
    <row r="9812" spans="26:27" x14ac:dyDescent="0.2">
      <c r="Z9812" s="93"/>
      <c r="AA9812" s="93"/>
    </row>
    <row r="9813" spans="26:27" x14ac:dyDescent="0.2">
      <c r="Z9813" s="93"/>
      <c r="AA9813" s="93"/>
    </row>
    <row r="9814" spans="26:27" x14ac:dyDescent="0.2">
      <c r="Z9814" s="93"/>
      <c r="AA9814" s="93"/>
    </row>
    <row r="9815" spans="26:27" x14ac:dyDescent="0.2">
      <c r="Z9815" s="93"/>
      <c r="AA9815" s="93"/>
    </row>
    <row r="9816" spans="26:27" x14ac:dyDescent="0.2">
      <c r="Z9816" s="93"/>
      <c r="AA9816" s="93"/>
    </row>
    <row r="9817" spans="26:27" x14ac:dyDescent="0.2">
      <c r="Z9817" s="93"/>
      <c r="AA9817" s="93"/>
    </row>
    <row r="9818" spans="26:27" x14ac:dyDescent="0.2">
      <c r="Z9818" s="93"/>
      <c r="AA9818" s="93"/>
    </row>
    <row r="9819" spans="26:27" x14ac:dyDescent="0.2">
      <c r="Z9819" s="93"/>
      <c r="AA9819" s="93"/>
    </row>
    <row r="9820" spans="26:27" x14ac:dyDescent="0.2">
      <c r="Z9820" s="93"/>
      <c r="AA9820" s="93"/>
    </row>
    <row r="9821" spans="26:27" x14ac:dyDescent="0.2">
      <c r="Z9821" s="93"/>
      <c r="AA9821" s="93"/>
    </row>
    <row r="9822" spans="26:27" x14ac:dyDescent="0.2">
      <c r="Z9822" s="93"/>
      <c r="AA9822" s="93"/>
    </row>
    <row r="9823" spans="26:27" x14ac:dyDescent="0.2">
      <c r="Z9823" s="93"/>
      <c r="AA9823" s="93"/>
    </row>
    <row r="9824" spans="26:27" x14ac:dyDescent="0.2">
      <c r="Z9824" s="93"/>
      <c r="AA9824" s="93"/>
    </row>
    <row r="9825" spans="26:27" x14ac:dyDescent="0.2">
      <c r="Z9825" s="93"/>
      <c r="AA9825" s="93"/>
    </row>
    <row r="9826" spans="26:27" x14ac:dyDescent="0.2">
      <c r="Z9826" s="93"/>
      <c r="AA9826" s="93"/>
    </row>
    <row r="9827" spans="26:27" x14ac:dyDescent="0.2">
      <c r="Z9827" s="93"/>
      <c r="AA9827" s="93"/>
    </row>
    <row r="9828" spans="26:27" x14ac:dyDescent="0.2">
      <c r="Z9828" s="93"/>
      <c r="AA9828" s="93"/>
    </row>
    <row r="9829" spans="26:27" x14ac:dyDescent="0.2">
      <c r="Z9829" s="93"/>
      <c r="AA9829" s="93"/>
    </row>
    <row r="9830" spans="26:27" x14ac:dyDescent="0.2">
      <c r="Z9830" s="93"/>
      <c r="AA9830" s="93"/>
    </row>
    <row r="9831" spans="26:27" x14ac:dyDescent="0.2">
      <c r="Z9831" s="93"/>
      <c r="AA9831" s="93"/>
    </row>
    <row r="9832" spans="26:27" x14ac:dyDescent="0.2">
      <c r="Z9832" s="93"/>
      <c r="AA9832" s="93"/>
    </row>
    <row r="9833" spans="26:27" x14ac:dyDescent="0.2">
      <c r="Z9833" s="93"/>
      <c r="AA9833" s="93"/>
    </row>
    <row r="9834" spans="26:27" x14ac:dyDescent="0.2">
      <c r="Z9834" s="93"/>
      <c r="AA9834" s="93"/>
    </row>
    <row r="9835" spans="26:27" x14ac:dyDescent="0.2">
      <c r="Z9835" s="93"/>
      <c r="AA9835" s="93"/>
    </row>
    <row r="9836" spans="26:27" x14ac:dyDescent="0.2">
      <c r="Z9836" s="93"/>
      <c r="AA9836" s="93"/>
    </row>
    <row r="9837" spans="26:27" x14ac:dyDescent="0.2">
      <c r="Z9837" s="93"/>
      <c r="AA9837" s="93"/>
    </row>
    <row r="9838" spans="26:27" x14ac:dyDescent="0.2">
      <c r="Z9838" s="93"/>
      <c r="AA9838" s="93"/>
    </row>
    <row r="9839" spans="26:27" x14ac:dyDescent="0.2">
      <c r="Z9839" s="93"/>
      <c r="AA9839" s="93"/>
    </row>
    <row r="9840" spans="26:27" x14ac:dyDescent="0.2">
      <c r="Z9840" s="93"/>
      <c r="AA9840" s="93"/>
    </row>
    <row r="9841" spans="26:27" x14ac:dyDescent="0.2">
      <c r="Z9841" s="93"/>
      <c r="AA9841" s="93"/>
    </row>
    <row r="9842" spans="26:27" x14ac:dyDescent="0.2">
      <c r="Z9842" s="93"/>
      <c r="AA9842" s="93"/>
    </row>
    <row r="9843" spans="26:27" x14ac:dyDescent="0.2">
      <c r="Z9843" s="93"/>
      <c r="AA9843" s="93"/>
    </row>
    <row r="9844" spans="26:27" x14ac:dyDescent="0.2">
      <c r="Z9844" s="93"/>
      <c r="AA9844" s="93"/>
    </row>
    <row r="9845" spans="26:27" x14ac:dyDescent="0.2">
      <c r="Z9845" s="93"/>
      <c r="AA9845" s="93"/>
    </row>
    <row r="9846" spans="26:27" x14ac:dyDescent="0.2">
      <c r="Z9846" s="93"/>
      <c r="AA9846" s="93"/>
    </row>
    <row r="9847" spans="26:27" x14ac:dyDescent="0.2">
      <c r="Z9847" s="93"/>
      <c r="AA9847" s="93"/>
    </row>
    <row r="9848" spans="26:27" x14ac:dyDescent="0.2">
      <c r="Z9848" s="93"/>
      <c r="AA9848" s="93"/>
    </row>
    <row r="9849" spans="26:27" x14ac:dyDescent="0.2">
      <c r="Z9849" s="93"/>
      <c r="AA9849" s="93"/>
    </row>
    <row r="9850" spans="26:27" x14ac:dyDescent="0.2">
      <c r="Z9850" s="93"/>
      <c r="AA9850" s="93"/>
    </row>
    <row r="9851" spans="26:27" x14ac:dyDescent="0.2">
      <c r="Z9851" s="93"/>
      <c r="AA9851" s="93"/>
    </row>
    <row r="9852" spans="26:27" x14ac:dyDescent="0.2">
      <c r="Z9852" s="93"/>
      <c r="AA9852" s="93"/>
    </row>
    <row r="9853" spans="26:27" x14ac:dyDescent="0.2">
      <c r="Z9853" s="93"/>
      <c r="AA9853" s="93"/>
    </row>
    <row r="9854" spans="26:27" x14ac:dyDescent="0.2">
      <c r="Z9854" s="93"/>
      <c r="AA9854" s="93"/>
    </row>
    <row r="9855" spans="26:27" x14ac:dyDescent="0.2">
      <c r="Z9855" s="93"/>
      <c r="AA9855" s="93"/>
    </row>
    <row r="9856" spans="26:27" x14ac:dyDescent="0.2">
      <c r="Z9856" s="93"/>
      <c r="AA9856" s="93"/>
    </row>
    <row r="9857" spans="26:27" x14ac:dyDescent="0.2">
      <c r="Z9857" s="93"/>
      <c r="AA9857" s="93"/>
    </row>
    <row r="9858" spans="26:27" x14ac:dyDescent="0.2">
      <c r="Z9858" s="93"/>
      <c r="AA9858" s="93"/>
    </row>
    <row r="9859" spans="26:27" x14ac:dyDescent="0.2">
      <c r="Z9859" s="93"/>
      <c r="AA9859" s="93"/>
    </row>
    <row r="9860" spans="26:27" x14ac:dyDescent="0.2">
      <c r="Z9860" s="93"/>
      <c r="AA9860" s="93"/>
    </row>
    <row r="9861" spans="26:27" x14ac:dyDescent="0.2">
      <c r="Z9861" s="93"/>
      <c r="AA9861" s="93"/>
    </row>
    <row r="9862" spans="26:27" x14ac:dyDescent="0.2">
      <c r="Z9862" s="93"/>
      <c r="AA9862" s="93"/>
    </row>
    <row r="9863" spans="26:27" x14ac:dyDescent="0.2">
      <c r="Z9863" s="93"/>
      <c r="AA9863" s="93"/>
    </row>
    <row r="9864" spans="26:27" x14ac:dyDescent="0.2">
      <c r="Z9864" s="93"/>
      <c r="AA9864" s="93"/>
    </row>
    <row r="9865" spans="26:27" x14ac:dyDescent="0.2">
      <c r="Z9865" s="93"/>
      <c r="AA9865" s="93"/>
    </row>
    <row r="9866" spans="26:27" x14ac:dyDescent="0.2">
      <c r="Z9866" s="93"/>
      <c r="AA9866" s="93"/>
    </row>
    <row r="9867" spans="26:27" x14ac:dyDescent="0.2">
      <c r="Z9867" s="93"/>
      <c r="AA9867" s="93"/>
    </row>
    <row r="9868" spans="26:27" x14ac:dyDescent="0.2">
      <c r="Z9868" s="93"/>
      <c r="AA9868" s="93"/>
    </row>
    <row r="9869" spans="26:27" x14ac:dyDescent="0.2">
      <c r="Z9869" s="93"/>
      <c r="AA9869" s="93"/>
    </row>
    <row r="9870" spans="26:27" x14ac:dyDescent="0.2">
      <c r="Z9870" s="93"/>
      <c r="AA9870" s="93"/>
    </row>
    <row r="9871" spans="26:27" x14ac:dyDescent="0.2">
      <c r="Z9871" s="93"/>
      <c r="AA9871" s="93"/>
    </row>
    <row r="9872" spans="26:27" x14ac:dyDescent="0.2">
      <c r="Z9872" s="93"/>
      <c r="AA9872" s="93"/>
    </row>
    <row r="9873" spans="26:27" x14ac:dyDescent="0.2">
      <c r="Z9873" s="93"/>
      <c r="AA9873" s="93"/>
    </row>
    <row r="9874" spans="26:27" x14ac:dyDescent="0.2">
      <c r="Z9874" s="93"/>
      <c r="AA9874" s="93"/>
    </row>
    <row r="9875" spans="26:27" x14ac:dyDescent="0.2">
      <c r="Z9875" s="93"/>
      <c r="AA9875" s="93"/>
    </row>
    <row r="9876" spans="26:27" x14ac:dyDescent="0.2">
      <c r="Z9876" s="93"/>
      <c r="AA9876" s="93"/>
    </row>
    <row r="9877" spans="26:27" x14ac:dyDescent="0.2">
      <c r="Z9877" s="93"/>
      <c r="AA9877" s="93"/>
    </row>
    <row r="9878" spans="26:27" x14ac:dyDescent="0.2">
      <c r="Z9878" s="93"/>
      <c r="AA9878" s="93"/>
    </row>
    <row r="9879" spans="26:27" x14ac:dyDescent="0.2">
      <c r="Z9879" s="93"/>
      <c r="AA9879" s="93"/>
    </row>
    <row r="9880" spans="26:27" x14ac:dyDescent="0.2">
      <c r="Z9880" s="93"/>
      <c r="AA9880" s="93"/>
    </row>
    <row r="9881" spans="26:27" x14ac:dyDescent="0.2">
      <c r="Z9881" s="93"/>
      <c r="AA9881" s="93"/>
    </row>
    <row r="9882" spans="26:27" x14ac:dyDescent="0.2">
      <c r="Z9882" s="93"/>
      <c r="AA9882" s="93"/>
    </row>
    <row r="9883" spans="26:27" x14ac:dyDescent="0.2">
      <c r="Z9883" s="93"/>
      <c r="AA9883" s="93"/>
    </row>
    <row r="9884" spans="26:27" x14ac:dyDescent="0.2">
      <c r="Z9884" s="93"/>
      <c r="AA9884" s="93"/>
    </row>
    <row r="9885" spans="26:27" x14ac:dyDescent="0.2">
      <c r="Z9885" s="93"/>
      <c r="AA9885" s="93"/>
    </row>
    <row r="9886" spans="26:27" x14ac:dyDescent="0.2">
      <c r="Z9886" s="93"/>
      <c r="AA9886" s="93"/>
    </row>
    <row r="9887" spans="26:27" x14ac:dyDescent="0.2">
      <c r="Z9887" s="93"/>
      <c r="AA9887" s="93"/>
    </row>
    <row r="9888" spans="26:27" x14ac:dyDescent="0.2">
      <c r="Z9888" s="93"/>
      <c r="AA9888" s="93"/>
    </row>
    <row r="9889" spans="26:27" x14ac:dyDescent="0.2">
      <c r="Z9889" s="93"/>
      <c r="AA9889" s="93"/>
    </row>
    <row r="9890" spans="26:27" x14ac:dyDescent="0.2">
      <c r="Z9890" s="93"/>
      <c r="AA9890" s="93"/>
    </row>
    <row r="9891" spans="26:27" x14ac:dyDescent="0.2">
      <c r="Z9891" s="93"/>
      <c r="AA9891" s="93"/>
    </row>
    <row r="9892" spans="26:27" x14ac:dyDescent="0.2">
      <c r="Z9892" s="93"/>
      <c r="AA9892" s="93"/>
    </row>
    <row r="9893" spans="26:27" x14ac:dyDescent="0.2">
      <c r="Z9893" s="93"/>
      <c r="AA9893" s="93"/>
    </row>
    <row r="9894" spans="26:27" x14ac:dyDescent="0.2">
      <c r="Z9894" s="93"/>
      <c r="AA9894" s="93"/>
    </row>
    <row r="9895" spans="26:27" x14ac:dyDescent="0.2">
      <c r="Z9895" s="93"/>
      <c r="AA9895" s="93"/>
    </row>
    <row r="9896" spans="26:27" x14ac:dyDescent="0.2">
      <c r="Z9896" s="93"/>
      <c r="AA9896" s="93"/>
    </row>
    <row r="9897" spans="26:27" x14ac:dyDescent="0.2">
      <c r="Z9897" s="93"/>
      <c r="AA9897" s="93"/>
    </row>
    <row r="9898" spans="26:27" x14ac:dyDescent="0.2">
      <c r="Z9898" s="93"/>
      <c r="AA9898" s="93"/>
    </row>
    <row r="9899" spans="26:27" x14ac:dyDescent="0.2">
      <c r="Z9899" s="93"/>
      <c r="AA9899" s="93"/>
    </row>
    <row r="9900" spans="26:27" x14ac:dyDescent="0.2">
      <c r="Z9900" s="93"/>
      <c r="AA9900" s="93"/>
    </row>
    <row r="9901" spans="26:27" x14ac:dyDescent="0.2">
      <c r="Z9901" s="93"/>
      <c r="AA9901" s="93"/>
    </row>
    <row r="9902" spans="26:27" x14ac:dyDescent="0.2">
      <c r="Z9902" s="93"/>
      <c r="AA9902" s="93"/>
    </row>
    <row r="9903" spans="26:27" x14ac:dyDescent="0.2">
      <c r="Z9903" s="93"/>
      <c r="AA9903" s="93"/>
    </row>
    <row r="9904" spans="26:27" x14ac:dyDescent="0.2">
      <c r="Z9904" s="93"/>
      <c r="AA9904" s="93"/>
    </row>
    <row r="9905" spans="26:27" x14ac:dyDescent="0.2">
      <c r="Z9905" s="93"/>
      <c r="AA9905" s="93"/>
    </row>
    <row r="9906" spans="26:27" x14ac:dyDescent="0.2">
      <c r="Z9906" s="93"/>
      <c r="AA9906" s="93"/>
    </row>
    <row r="9907" spans="26:27" x14ac:dyDescent="0.2">
      <c r="Z9907" s="93"/>
      <c r="AA9907" s="93"/>
    </row>
    <row r="9908" spans="26:27" x14ac:dyDescent="0.2">
      <c r="Z9908" s="93"/>
      <c r="AA9908" s="93"/>
    </row>
    <row r="9909" spans="26:27" x14ac:dyDescent="0.2">
      <c r="Z9909" s="93"/>
      <c r="AA9909" s="93"/>
    </row>
    <row r="9910" spans="26:27" x14ac:dyDescent="0.2">
      <c r="Z9910" s="93"/>
      <c r="AA9910" s="93"/>
    </row>
    <row r="9911" spans="26:27" x14ac:dyDescent="0.2">
      <c r="Z9911" s="93"/>
      <c r="AA9911" s="93"/>
    </row>
    <row r="9912" spans="26:27" x14ac:dyDescent="0.2">
      <c r="Z9912" s="93"/>
      <c r="AA9912" s="93"/>
    </row>
    <row r="9913" spans="26:27" x14ac:dyDescent="0.2">
      <c r="Z9913" s="93"/>
      <c r="AA9913" s="93"/>
    </row>
    <row r="9914" spans="26:27" x14ac:dyDescent="0.2">
      <c r="Z9914" s="93"/>
      <c r="AA9914" s="93"/>
    </row>
    <row r="9915" spans="26:27" x14ac:dyDescent="0.2">
      <c r="Z9915" s="93"/>
      <c r="AA9915" s="93"/>
    </row>
    <row r="9916" spans="26:27" x14ac:dyDescent="0.2">
      <c r="Z9916" s="93"/>
      <c r="AA9916" s="93"/>
    </row>
    <row r="9917" spans="26:27" x14ac:dyDescent="0.2">
      <c r="Z9917" s="93"/>
      <c r="AA9917" s="93"/>
    </row>
    <row r="9918" spans="26:27" x14ac:dyDescent="0.2">
      <c r="Z9918" s="93"/>
      <c r="AA9918" s="93"/>
    </row>
    <row r="9919" spans="26:27" x14ac:dyDescent="0.2">
      <c r="Z9919" s="93"/>
      <c r="AA9919" s="93"/>
    </row>
    <row r="9920" spans="26:27" x14ac:dyDescent="0.2">
      <c r="Z9920" s="93"/>
      <c r="AA9920" s="93"/>
    </row>
    <row r="9921" spans="26:27" x14ac:dyDescent="0.2">
      <c r="Z9921" s="93"/>
      <c r="AA9921" s="93"/>
    </row>
    <row r="9922" spans="26:27" x14ac:dyDescent="0.2">
      <c r="Z9922" s="93"/>
      <c r="AA9922" s="93"/>
    </row>
    <row r="9923" spans="26:27" x14ac:dyDescent="0.2">
      <c r="Z9923" s="93"/>
      <c r="AA9923" s="93"/>
    </row>
    <row r="9924" spans="26:27" x14ac:dyDescent="0.2">
      <c r="Z9924" s="93"/>
      <c r="AA9924" s="93"/>
    </row>
    <row r="9925" spans="26:27" x14ac:dyDescent="0.2">
      <c r="Z9925" s="93"/>
      <c r="AA9925" s="93"/>
    </row>
    <row r="9926" spans="26:27" x14ac:dyDescent="0.2">
      <c r="Z9926" s="93"/>
      <c r="AA9926" s="93"/>
    </row>
    <row r="9927" spans="26:27" x14ac:dyDescent="0.2">
      <c r="Z9927" s="93"/>
      <c r="AA9927" s="93"/>
    </row>
    <row r="9928" spans="26:27" x14ac:dyDescent="0.2">
      <c r="Z9928" s="93"/>
      <c r="AA9928" s="93"/>
    </row>
    <row r="9929" spans="26:27" x14ac:dyDescent="0.2">
      <c r="Z9929" s="93"/>
      <c r="AA9929" s="93"/>
    </row>
    <row r="9930" spans="26:27" x14ac:dyDescent="0.2">
      <c r="Z9930" s="93"/>
      <c r="AA9930" s="93"/>
    </row>
    <row r="9931" spans="26:27" x14ac:dyDescent="0.2">
      <c r="Z9931" s="93"/>
      <c r="AA9931" s="93"/>
    </row>
    <row r="9932" spans="26:27" x14ac:dyDescent="0.2">
      <c r="Z9932" s="93"/>
      <c r="AA9932" s="93"/>
    </row>
    <row r="9933" spans="26:27" x14ac:dyDescent="0.2">
      <c r="Z9933" s="93"/>
      <c r="AA9933" s="93"/>
    </row>
    <row r="9934" spans="26:27" x14ac:dyDescent="0.2">
      <c r="Z9934" s="93"/>
      <c r="AA9934" s="93"/>
    </row>
    <row r="9935" spans="26:27" x14ac:dyDescent="0.2">
      <c r="Z9935" s="93"/>
      <c r="AA9935" s="93"/>
    </row>
    <row r="9936" spans="26:27" x14ac:dyDescent="0.2">
      <c r="Z9936" s="93"/>
      <c r="AA9936" s="93"/>
    </row>
    <row r="9937" spans="26:27" x14ac:dyDescent="0.2">
      <c r="Z9937" s="93"/>
      <c r="AA9937" s="93"/>
    </row>
    <row r="9938" spans="26:27" x14ac:dyDescent="0.2">
      <c r="Z9938" s="93"/>
      <c r="AA9938" s="93"/>
    </row>
    <row r="9939" spans="26:27" x14ac:dyDescent="0.2">
      <c r="Z9939" s="93"/>
      <c r="AA9939" s="93"/>
    </row>
    <row r="9940" spans="26:27" x14ac:dyDescent="0.2">
      <c r="Z9940" s="93"/>
      <c r="AA9940" s="93"/>
    </row>
    <row r="9941" spans="26:27" x14ac:dyDescent="0.2">
      <c r="Z9941" s="93"/>
      <c r="AA9941" s="93"/>
    </row>
    <row r="9942" spans="26:27" x14ac:dyDescent="0.2">
      <c r="Z9942" s="93"/>
      <c r="AA9942" s="93"/>
    </row>
    <row r="9943" spans="26:27" x14ac:dyDescent="0.2">
      <c r="Z9943" s="93"/>
      <c r="AA9943" s="93"/>
    </row>
    <row r="9944" spans="26:27" x14ac:dyDescent="0.2">
      <c r="Z9944" s="93"/>
      <c r="AA9944" s="93"/>
    </row>
    <row r="9945" spans="26:27" x14ac:dyDescent="0.2">
      <c r="Z9945" s="93"/>
      <c r="AA9945" s="93"/>
    </row>
    <row r="9946" spans="26:27" x14ac:dyDescent="0.2">
      <c r="Z9946" s="93"/>
      <c r="AA9946" s="93"/>
    </row>
    <row r="9947" spans="26:27" x14ac:dyDescent="0.2">
      <c r="Z9947" s="93"/>
      <c r="AA9947" s="93"/>
    </row>
    <row r="9948" spans="26:27" x14ac:dyDescent="0.2">
      <c r="Z9948" s="93"/>
      <c r="AA9948" s="93"/>
    </row>
    <row r="9949" spans="26:27" x14ac:dyDescent="0.2">
      <c r="Z9949" s="93"/>
      <c r="AA9949" s="93"/>
    </row>
    <row r="9950" spans="26:27" x14ac:dyDescent="0.2">
      <c r="Z9950" s="93"/>
      <c r="AA9950" s="93"/>
    </row>
    <row r="9951" spans="26:27" x14ac:dyDescent="0.2">
      <c r="Z9951" s="93"/>
      <c r="AA9951" s="93"/>
    </row>
    <row r="9952" spans="26:27" x14ac:dyDescent="0.2">
      <c r="Z9952" s="93"/>
      <c r="AA9952" s="93"/>
    </row>
    <row r="9953" spans="26:27" x14ac:dyDescent="0.2">
      <c r="Z9953" s="93"/>
      <c r="AA9953" s="93"/>
    </row>
    <row r="9954" spans="26:27" x14ac:dyDescent="0.2">
      <c r="Z9954" s="93"/>
      <c r="AA9954" s="93"/>
    </row>
    <row r="9955" spans="26:27" x14ac:dyDescent="0.2">
      <c r="Z9955" s="93"/>
      <c r="AA9955" s="93"/>
    </row>
    <row r="9956" spans="26:27" x14ac:dyDescent="0.2">
      <c r="Z9956" s="93"/>
      <c r="AA9956" s="93"/>
    </row>
    <row r="9957" spans="26:27" x14ac:dyDescent="0.2">
      <c r="Z9957" s="93"/>
      <c r="AA9957" s="93"/>
    </row>
    <row r="9958" spans="26:27" x14ac:dyDescent="0.2">
      <c r="Z9958" s="93"/>
      <c r="AA9958" s="93"/>
    </row>
    <row r="9959" spans="26:27" x14ac:dyDescent="0.2">
      <c r="Z9959" s="93"/>
      <c r="AA9959" s="93"/>
    </row>
    <row r="9960" spans="26:27" x14ac:dyDescent="0.2">
      <c r="Z9960" s="93"/>
      <c r="AA9960" s="93"/>
    </row>
    <row r="9961" spans="26:27" x14ac:dyDescent="0.2">
      <c r="Z9961" s="93"/>
      <c r="AA9961" s="93"/>
    </row>
    <row r="9962" spans="26:27" x14ac:dyDescent="0.2">
      <c r="Z9962" s="93"/>
      <c r="AA9962" s="93"/>
    </row>
    <row r="9963" spans="26:27" x14ac:dyDescent="0.2">
      <c r="Z9963" s="93"/>
      <c r="AA9963" s="93"/>
    </row>
    <row r="9964" spans="26:27" x14ac:dyDescent="0.2">
      <c r="Z9964" s="93"/>
      <c r="AA9964" s="93"/>
    </row>
    <row r="9965" spans="26:27" x14ac:dyDescent="0.2">
      <c r="Z9965" s="93"/>
      <c r="AA9965" s="93"/>
    </row>
    <row r="9966" spans="26:27" x14ac:dyDescent="0.2">
      <c r="Z9966" s="93"/>
      <c r="AA9966" s="93"/>
    </row>
    <row r="9967" spans="26:27" x14ac:dyDescent="0.2">
      <c r="Z9967" s="93"/>
      <c r="AA9967" s="93"/>
    </row>
    <row r="9968" spans="26:27" x14ac:dyDescent="0.2">
      <c r="Z9968" s="93"/>
      <c r="AA9968" s="93"/>
    </row>
    <row r="9969" spans="26:27" x14ac:dyDescent="0.2">
      <c r="Z9969" s="93"/>
      <c r="AA9969" s="93"/>
    </row>
    <row r="9970" spans="26:27" x14ac:dyDescent="0.2">
      <c r="Z9970" s="93"/>
      <c r="AA9970" s="93"/>
    </row>
    <row r="9971" spans="26:27" x14ac:dyDescent="0.2">
      <c r="Z9971" s="93"/>
      <c r="AA9971" s="93"/>
    </row>
    <row r="9972" spans="26:27" x14ac:dyDescent="0.2">
      <c r="Z9972" s="93"/>
      <c r="AA9972" s="93"/>
    </row>
    <row r="9973" spans="26:27" x14ac:dyDescent="0.2">
      <c r="Z9973" s="93"/>
      <c r="AA9973" s="93"/>
    </row>
    <row r="9974" spans="26:27" x14ac:dyDescent="0.2">
      <c r="Z9974" s="93"/>
      <c r="AA9974" s="93"/>
    </row>
    <row r="9975" spans="26:27" x14ac:dyDescent="0.2">
      <c r="Z9975" s="93"/>
      <c r="AA9975" s="93"/>
    </row>
    <row r="9976" spans="26:27" x14ac:dyDescent="0.2">
      <c r="Z9976" s="93"/>
      <c r="AA9976" s="93"/>
    </row>
    <row r="9977" spans="26:27" x14ac:dyDescent="0.2">
      <c r="Z9977" s="93"/>
      <c r="AA9977" s="93"/>
    </row>
    <row r="9978" spans="26:27" x14ac:dyDescent="0.2">
      <c r="Z9978" s="93"/>
      <c r="AA9978" s="93"/>
    </row>
    <row r="9979" spans="26:27" x14ac:dyDescent="0.2">
      <c r="Z9979" s="93"/>
      <c r="AA9979" s="93"/>
    </row>
    <row r="9980" spans="26:27" x14ac:dyDescent="0.2">
      <c r="Z9980" s="93"/>
      <c r="AA9980" s="93"/>
    </row>
    <row r="9981" spans="26:27" x14ac:dyDescent="0.2">
      <c r="Z9981" s="93"/>
      <c r="AA9981" s="93"/>
    </row>
    <row r="9982" spans="26:27" x14ac:dyDescent="0.2">
      <c r="Z9982" s="93"/>
      <c r="AA9982" s="93"/>
    </row>
    <row r="9983" spans="26:27" x14ac:dyDescent="0.2">
      <c r="Z9983" s="93"/>
      <c r="AA9983" s="93"/>
    </row>
    <row r="9984" spans="26:27" x14ac:dyDescent="0.2">
      <c r="Z9984" s="93"/>
      <c r="AA9984" s="93"/>
    </row>
    <row r="9985" spans="26:27" x14ac:dyDescent="0.2">
      <c r="Z9985" s="93"/>
      <c r="AA9985" s="93"/>
    </row>
    <row r="9986" spans="26:27" x14ac:dyDescent="0.2">
      <c r="Z9986" s="93"/>
      <c r="AA9986" s="93"/>
    </row>
    <row r="9987" spans="26:27" x14ac:dyDescent="0.2">
      <c r="Z9987" s="93"/>
      <c r="AA9987" s="93"/>
    </row>
    <row r="9988" spans="26:27" x14ac:dyDescent="0.2">
      <c r="Z9988" s="93"/>
      <c r="AA9988" s="93"/>
    </row>
    <row r="9989" spans="26:27" x14ac:dyDescent="0.2">
      <c r="Z9989" s="93"/>
      <c r="AA9989" s="93"/>
    </row>
    <row r="9990" spans="26:27" x14ac:dyDescent="0.2">
      <c r="Z9990" s="93"/>
      <c r="AA9990" s="93"/>
    </row>
    <row r="9991" spans="26:27" x14ac:dyDescent="0.2">
      <c r="Z9991" s="93"/>
      <c r="AA9991" s="93"/>
    </row>
    <row r="9992" spans="26:27" x14ac:dyDescent="0.2">
      <c r="Z9992" s="93"/>
      <c r="AA9992" s="93"/>
    </row>
    <row r="9993" spans="26:27" x14ac:dyDescent="0.2">
      <c r="Z9993" s="93"/>
      <c r="AA9993" s="93"/>
    </row>
    <row r="9994" spans="26:27" x14ac:dyDescent="0.2">
      <c r="Z9994" s="93"/>
      <c r="AA9994" s="93"/>
    </row>
    <row r="9995" spans="26:27" x14ac:dyDescent="0.2">
      <c r="Z9995" s="93"/>
      <c r="AA9995" s="93"/>
    </row>
    <row r="9996" spans="26:27" x14ac:dyDescent="0.2">
      <c r="Z9996" s="93"/>
      <c r="AA9996" s="93"/>
    </row>
    <row r="9997" spans="26:27" x14ac:dyDescent="0.2">
      <c r="Z9997" s="93"/>
      <c r="AA9997" s="93"/>
    </row>
    <row r="9998" spans="26:27" x14ac:dyDescent="0.2">
      <c r="Z9998" s="93"/>
      <c r="AA9998" s="93"/>
    </row>
    <row r="9999" spans="26:27" x14ac:dyDescent="0.2">
      <c r="Z9999" s="93"/>
      <c r="AA9999" s="93"/>
    </row>
    <row r="10000" spans="26:27" x14ac:dyDescent="0.2">
      <c r="Z10000" s="93"/>
      <c r="AA10000" s="93"/>
    </row>
    <row r="10001" spans="26:27" x14ac:dyDescent="0.2">
      <c r="Z10001" s="93"/>
      <c r="AA10001" s="93"/>
    </row>
    <row r="10002" spans="26:27" x14ac:dyDescent="0.2">
      <c r="Z10002" s="93"/>
      <c r="AA10002" s="93"/>
    </row>
    <row r="10003" spans="26:27" x14ac:dyDescent="0.2">
      <c r="Z10003" s="93"/>
      <c r="AA10003" s="93"/>
    </row>
    <row r="10004" spans="26:27" x14ac:dyDescent="0.2">
      <c r="Z10004" s="93"/>
      <c r="AA10004" s="93"/>
    </row>
    <row r="10005" spans="26:27" x14ac:dyDescent="0.2">
      <c r="Z10005" s="93"/>
      <c r="AA10005" s="93"/>
    </row>
    <row r="10006" spans="26:27" x14ac:dyDescent="0.2">
      <c r="Z10006" s="93"/>
      <c r="AA10006" s="93"/>
    </row>
    <row r="10007" spans="26:27" x14ac:dyDescent="0.2">
      <c r="Z10007" s="93"/>
      <c r="AA10007" s="93"/>
    </row>
    <row r="10008" spans="26:27" x14ac:dyDescent="0.2">
      <c r="Z10008" s="93"/>
      <c r="AA10008" s="93"/>
    </row>
    <row r="10009" spans="26:27" x14ac:dyDescent="0.2">
      <c r="Z10009" s="93"/>
      <c r="AA10009" s="93"/>
    </row>
    <row r="10010" spans="26:27" x14ac:dyDescent="0.2">
      <c r="Z10010" s="93"/>
      <c r="AA10010" s="93"/>
    </row>
    <row r="10011" spans="26:27" x14ac:dyDescent="0.2">
      <c r="Z10011" s="93"/>
      <c r="AA10011" s="93"/>
    </row>
    <row r="10012" spans="26:27" x14ac:dyDescent="0.2">
      <c r="Z10012" s="93"/>
      <c r="AA10012" s="93"/>
    </row>
    <row r="10013" spans="26:27" x14ac:dyDescent="0.2">
      <c r="Z10013" s="93"/>
      <c r="AA10013" s="93"/>
    </row>
    <row r="10014" spans="26:27" x14ac:dyDescent="0.2">
      <c r="Z10014" s="93"/>
      <c r="AA10014" s="93"/>
    </row>
    <row r="10015" spans="26:27" x14ac:dyDescent="0.2">
      <c r="Z10015" s="93"/>
      <c r="AA10015" s="93"/>
    </row>
    <row r="10016" spans="26:27" x14ac:dyDescent="0.2">
      <c r="Z10016" s="93"/>
      <c r="AA10016" s="93"/>
    </row>
    <row r="10017" spans="26:27" x14ac:dyDescent="0.2">
      <c r="Z10017" s="93"/>
      <c r="AA10017" s="93"/>
    </row>
    <row r="10018" spans="26:27" x14ac:dyDescent="0.2">
      <c r="Z10018" s="93"/>
      <c r="AA10018" s="93"/>
    </row>
    <row r="10019" spans="26:27" x14ac:dyDescent="0.2">
      <c r="Z10019" s="93"/>
      <c r="AA10019" s="93"/>
    </row>
    <row r="10020" spans="26:27" x14ac:dyDescent="0.2">
      <c r="Z10020" s="93"/>
      <c r="AA10020" s="93"/>
    </row>
    <row r="10021" spans="26:27" x14ac:dyDescent="0.2">
      <c r="Z10021" s="93"/>
      <c r="AA10021" s="93"/>
    </row>
    <row r="10022" spans="26:27" x14ac:dyDescent="0.2">
      <c r="Z10022" s="93"/>
      <c r="AA10022" s="93"/>
    </row>
    <row r="10023" spans="26:27" x14ac:dyDescent="0.2">
      <c r="Z10023" s="93"/>
      <c r="AA10023" s="93"/>
    </row>
    <row r="10024" spans="26:27" x14ac:dyDescent="0.2">
      <c r="Z10024" s="93"/>
      <c r="AA10024" s="93"/>
    </row>
    <row r="10025" spans="26:27" x14ac:dyDescent="0.2">
      <c r="Z10025" s="93"/>
      <c r="AA10025" s="93"/>
    </row>
    <row r="10026" spans="26:27" x14ac:dyDescent="0.2">
      <c r="Z10026" s="93"/>
      <c r="AA10026" s="93"/>
    </row>
    <row r="10027" spans="26:27" x14ac:dyDescent="0.2">
      <c r="Z10027" s="93"/>
      <c r="AA10027" s="93"/>
    </row>
    <row r="10028" spans="26:27" x14ac:dyDescent="0.2">
      <c r="Z10028" s="93"/>
      <c r="AA10028" s="93"/>
    </row>
    <row r="10029" spans="26:27" x14ac:dyDescent="0.2">
      <c r="Z10029" s="93"/>
      <c r="AA10029" s="93"/>
    </row>
    <row r="10030" spans="26:27" x14ac:dyDescent="0.2">
      <c r="Z10030" s="93"/>
      <c r="AA10030" s="93"/>
    </row>
    <row r="10031" spans="26:27" x14ac:dyDescent="0.2">
      <c r="Z10031" s="93"/>
      <c r="AA10031" s="93"/>
    </row>
    <row r="10032" spans="26:27" x14ac:dyDescent="0.2">
      <c r="Z10032" s="93"/>
      <c r="AA10032" s="93"/>
    </row>
    <row r="10033" spans="26:27" x14ac:dyDescent="0.2">
      <c r="Z10033" s="93"/>
      <c r="AA10033" s="93"/>
    </row>
    <row r="10034" spans="26:27" x14ac:dyDescent="0.2">
      <c r="Z10034" s="93"/>
      <c r="AA10034" s="93"/>
    </row>
    <row r="10035" spans="26:27" x14ac:dyDescent="0.2">
      <c r="Z10035" s="93"/>
      <c r="AA10035" s="93"/>
    </row>
    <row r="10036" spans="26:27" x14ac:dyDescent="0.2">
      <c r="Z10036" s="93"/>
      <c r="AA10036" s="93"/>
    </row>
    <row r="10037" spans="26:27" x14ac:dyDescent="0.2">
      <c r="Z10037" s="93"/>
      <c r="AA10037" s="93"/>
    </row>
    <row r="10038" spans="26:27" x14ac:dyDescent="0.2">
      <c r="Z10038" s="93"/>
      <c r="AA10038" s="93"/>
    </row>
    <row r="10039" spans="26:27" x14ac:dyDescent="0.2">
      <c r="Z10039" s="93"/>
      <c r="AA10039" s="93"/>
    </row>
    <row r="10040" spans="26:27" x14ac:dyDescent="0.2">
      <c r="Z10040" s="93"/>
      <c r="AA10040" s="93"/>
    </row>
    <row r="10041" spans="26:27" x14ac:dyDescent="0.2">
      <c r="Z10041" s="93"/>
      <c r="AA10041" s="93"/>
    </row>
    <row r="10042" spans="26:27" x14ac:dyDescent="0.2">
      <c r="Z10042" s="93"/>
      <c r="AA10042" s="93"/>
    </row>
    <row r="10043" spans="26:27" x14ac:dyDescent="0.2">
      <c r="Z10043" s="93"/>
      <c r="AA10043" s="93"/>
    </row>
    <row r="10044" spans="26:27" x14ac:dyDescent="0.2">
      <c r="Z10044" s="93"/>
      <c r="AA10044" s="93"/>
    </row>
    <row r="10045" spans="26:27" x14ac:dyDescent="0.2">
      <c r="Z10045" s="93"/>
      <c r="AA10045" s="93"/>
    </row>
    <row r="10046" spans="26:27" x14ac:dyDescent="0.2">
      <c r="Z10046" s="93"/>
      <c r="AA10046" s="93"/>
    </row>
    <row r="10047" spans="26:27" x14ac:dyDescent="0.2">
      <c r="Z10047" s="93"/>
      <c r="AA10047" s="93"/>
    </row>
    <row r="10048" spans="26:27" x14ac:dyDescent="0.2">
      <c r="Z10048" s="93"/>
      <c r="AA10048" s="93"/>
    </row>
    <row r="10049" spans="26:27" x14ac:dyDescent="0.2">
      <c r="Z10049" s="93"/>
      <c r="AA10049" s="93"/>
    </row>
    <row r="10050" spans="26:27" x14ac:dyDescent="0.2">
      <c r="Z10050" s="93"/>
      <c r="AA10050" s="93"/>
    </row>
    <row r="10051" spans="26:27" x14ac:dyDescent="0.2">
      <c r="Z10051" s="93"/>
      <c r="AA10051" s="93"/>
    </row>
    <row r="10052" spans="26:27" x14ac:dyDescent="0.2">
      <c r="Z10052" s="93"/>
      <c r="AA10052" s="93"/>
    </row>
    <row r="10053" spans="26:27" x14ac:dyDescent="0.2">
      <c r="Z10053" s="93"/>
      <c r="AA10053" s="93"/>
    </row>
    <row r="10054" spans="26:27" x14ac:dyDescent="0.2">
      <c r="Z10054" s="93"/>
      <c r="AA10054" s="93"/>
    </row>
    <row r="10055" spans="26:27" x14ac:dyDescent="0.2">
      <c r="Z10055" s="93"/>
      <c r="AA10055" s="93"/>
    </row>
    <row r="10056" spans="26:27" x14ac:dyDescent="0.2">
      <c r="Z10056" s="93"/>
      <c r="AA10056" s="93"/>
    </row>
    <row r="10057" spans="26:27" x14ac:dyDescent="0.2">
      <c r="Z10057" s="93"/>
      <c r="AA10057" s="93"/>
    </row>
    <row r="10058" spans="26:27" x14ac:dyDescent="0.2">
      <c r="Z10058" s="93"/>
      <c r="AA10058" s="93"/>
    </row>
    <row r="10059" spans="26:27" x14ac:dyDescent="0.2">
      <c r="Z10059" s="93"/>
      <c r="AA10059" s="93"/>
    </row>
    <row r="10060" spans="26:27" x14ac:dyDescent="0.2">
      <c r="Z10060" s="93"/>
      <c r="AA10060" s="93"/>
    </row>
    <row r="10061" spans="26:27" x14ac:dyDescent="0.2">
      <c r="Z10061" s="93"/>
      <c r="AA10061" s="93"/>
    </row>
    <row r="10062" spans="26:27" x14ac:dyDescent="0.2">
      <c r="Z10062" s="93"/>
      <c r="AA10062" s="93"/>
    </row>
    <row r="10063" spans="26:27" x14ac:dyDescent="0.2">
      <c r="Z10063" s="93"/>
      <c r="AA10063" s="93"/>
    </row>
    <row r="10064" spans="26:27" x14ac:dyDescent="0.2">
      <c r="Z10064" s="93"/>
      <c r="AA10064" s="93"/>
    </row>
    <row r="10065" spans="26:27" x14ac:dyDescent="0.2">
      <c r="Z10065" s="93"/>
      <c r="AA10065" s="93"/>
    </row>
    <row r="10066" spans="26:27" x14ac:dyDescent="0.2">
      <c r="Z10066" s="93"/>
      <c r="AA10066" s="93"/>
    </row>
    <row r="10067" spans="26:27" x14ac:dyDescent="0.2">
      <c r="Z10067" s="93"/>
      <c r="AA10067" s="93"/>
    </row>
    <row r="10068" spans="26:27" x14ac:dyDescent="0.2">
      <c r="Z10068" s="93"/>
      <c r="AA10068" s="93"/>
    </row>
    <row r="10069" spans="26:27" x14ac:dyDescent="0.2">
      <c r="Z10069" s="93"/>
      <c r="AA10069" s="93"/>
    </row>
    <row r="10070" spans="26:27" x14ac:dyDescent="0.2">
      <c r="Z10070" s="93"/>
      <c r="AA10070" s="93"/>
    </row>
    <row r="10071" spans="26:27" x14ac:dyDescent="0.2">
      <c r="Z10071" s="93"/>
      <c r="AA10071" s="93"/>
    </row>
    <row r="10072" spans="26:27" x14ac:dyDescent="0.2">
      <c r="Z10072" s="93"/>
      <c r="AA10072" s="93"/>
    </row>
    <row r="10073" spans="26:27" x14ac:dyDescent="0.2">
      <c r="Z10073" s="93"/>
      <c r="AA10073" s="93"/>
    </row>
    <row r="10074" spans="26:27" x14ac:dyDescent="0.2">
      <c r="Z10074" s="93"/>
      <c r="AA10074" s="93"/>
    </row>
    <row r="10075" spans="26:27" x14ac:dyDescent="0.2">
      <c r="Z10075" s="93"/>
      <c r="AA10075" s="93"/>
    </row>
    <row r="10076" spans="26:27" x14ac:dyDescent="0.2">
      <c r="Z10076" s="93"/>
      <c r="AA10076" s="93"/>
    </row>
    <row r="10077" spans="26:27" x14ac:dyDescent="0.2">
      <c r="Z10077" s="93"/>
      <c r="AA10077" s="93"/>
    </row>
    <row r="10078" spans="26:27" x14ac:dyDescent="0.2">
      <c r="Z10078" s="93"/>
      <c r="AA10078" s="93"/>
    </row>
    <row r="10079" spans="26:27" x14ac:dyDescent="0.2">
      <c r="Z10079" s="93"/>
      <c r="AA10079" s="93"/>
    </row>
    <row r="10080" spans="26:27" x14ac:dyDescent="0.2">
      <c r="Z10080" s="93"/>
      <c r="AA10080" s="93"/>
    </row>
    <row r="10081" spans="26:27" x14ac:dyDescent="0.2">
      <c r="Z10081" s="93"/>
      <c r="AA10081" s="93"/>
    </row>
    <row r="10082" spans="26:27" x14ac:dyDescent="0.2">
      <c r="Z10082" s="93"/>
      <c r="AA10082" s="93"/>
    </row>
    <row r="10083" spans="26:27" x14ac:dyDescent="0.2">
      <c r="Z10083" s="93"/>
      <c r="AA10083" s="93"/>
    </row>
    <row r="10084" spans="26:27" x14ac:dyDescent="0.2">
      <c r="Z10084" s="93"/>
      <c r="AA10084" s="93"/>
    </row>
    <row r="10085" spans="26:27" x14ac:dyDescent="0.2">
      <c r="Z10085" s="93"/>
      <c r="AA10085" s="93"/>
    </row>
    <row r="10086" spans="26:27" x14ac:dyDescent="0.2">
      <c r="Z10086" s="93"/>
      <c r="AA10086" s="93"/>
    </row>
    <row r="10087" spans="26:27" x14ac:dyDescent="0.2">
      <c r="Z10087" s="93"/>
      <c r="AA10087" s="93"/>
    </row>
    <row r="10088" spans="26:27" x14ac:dyDescent="0.2">
      <c r="Z10088" s="93"/>
      <c r="AA10088" s="93"/>
    </row>
    <row r="10089" spans="26:27" x14ac:dyDescent="0.2">
      <c r="Z10089" s="93"/>
      <c r="AA10089" s="93"/>
    </row>
    <row r="10090" spans="26:27" x14ac:dyDescent="0.2">
      <c r="Z10090" s="93"/>
      <c r="AA10090" s="93"/>
    </row>
    <row r="10091" spans="26:27" x14ac:dyDescent="0.2">
      <c r="Z10091" s="93"/>
      <c r="AA10091" s="93"/>
    </row>
    <row r="10092" spans="26:27" x14ac:dyDescent="0.2">
      <c r="Z10092" s="93"/>
      <c r="AA10092" s="93"/>
    </row>
    <row r="10093" spans="26:27" x14ac:dyDescent="0.2">
      <c r="Z10093" s="93"/>
      <c r="AA10093" s="93"/>
    </row>
    <row r="10094" spans="26:27" x14ac:dyDescent="0.2">
      <c r="Z10094" s="93"/>
      <c r="AA10094" s="93"/>
    </row>
    <row r="10095" spans="26:27" x14ac:dyDescent="0.2">
      <c r="Z10095" s="93"/>
      <c r="AA10095" s="93"/>
    </row>
    <row r="10096" spans="26:27" x14ac:dyDescent="0.2">
      <c r="Z10096" s="93"/>
      <c r="AA10096" s="93"/>
    </row>
    <row r="10097" spans="26:27" x14ac:dyDescent="0.2">
      <c r="Z10097" s="93"/>
      <c r="AA10097" s="93"/>
    </row>
    <row r="10098" spans="26:27" x14ac:dyDescent="0.2">
      <c r="Z10098" s="93"/>
      <c r="AA10098" s="93"/>
    </row>
    <row r="10099" spans="26:27" x14ac:dyDescent="0.2">
      <c r="Z10099" s="93"/>
      <c r="AA10099" s="93"/>
    </row>
    <row r="10100" spans="26:27" x14ac:dyDescent="0.2">
      <c r="Z10100" s="93"/>
      <c r="AA10100" s="93"/>
    </row>
    <row r="10101" spans="26:27" x14ac:dyDescent="0.2">
      <c r="Z10101" s="93"/>
      <c r="AA10101" s="93"/>
    </row>
    <row r="10102" spans="26:27" x14ac:dyDescent="0.2">
      <c r="Z10102" s="93"/>
      <c r="AA10102" s="93"/>
    </row>
    <row r="10103" spans="26:27" x14ac:dyDescent="0.2">
      <c r="Z10103" s="93"/>
      <c r="AA10103" s="93"/>
    </row>
    <row r="10104" spans="26:27" x14ac:dyDescent="0.2">
      <c r="Z10104" s="93"/>
      <c r="AA10104" s="93"/>
    </row>
    <row r="10105" spans="26:27" x14ac:dyDescent="0.2">
      <c r="Z10105" s="93"/>
      <c r="AA10105" s="93"/>
    </row>
    <row r="10106" spans="26:27" x14ac:dyDescent="0.2">
      <c r="Z10106" s="93"/>
      <c r="AA10106" s="93"/>
    </row>
    <row r="10107" spans="26:27" x14ac:dyDescent="0.2">
      <c r="Z10107" s="93"/>
      <c r="AA10107" s="93"/>
    </row>
    <row r="10108" spans="26:27" x14ac:dyDescent="0.2">
      <c r="Z10108" s="93"/>
      <c r="AA10108" s="93"/>
    </row>
    <row r="10109" spans="26:27" x14ac:dyDescent="0.2">
      <c r="Z10109" s="93"/>
      <c r="AA10109" s="93"/>
    </row>
    <row r="10110" spans="26:27" x14ac:dyDescent="0.2">
      <c r="Z10110" s="93"/>
      <c r="AA10110" s="93"/>
    </row>
    <row r="10111" spans="26:27" x14ac:dyDescent="0.2">
      <c r="Z10111" s="93"/>
      <c r="AA10111" s="93"/>
    </row>
    <row r="10112" spans="26:27" x14ac:dyDescent="0.2">
      <c r="Z10112" s="93"/>
      <c r="AA10112" s="93"/>
    </row>
    <row r="10113" spans="26:27" x14ac:dyDescent="0.2">
      <c r="Z10113" s="93"/>
      <c r="AA10113" s="93"/>
    </row>
    <row r="10114" spans="26:27" x14ac:dyDescent="0.2">
      <c r="Z10114" s="93"/>
      <c r="AA10114" s="93"/>
    </row>
    <row r="10115" spans="26:27" x14ac:dyDescent="0.2">
      <c r="Z10115" s="93"/>
      <c r="AA10115" s="93"/>
    </row>
    <row r="10116" spans="26:27" x14ac:dyDescent="0.2">
      <c r="Z10116" s="93"/>
      <c r="AA10116" s="93"/>
    </row>
    <row r="10117" spans="26:27" x14ac:dyDescent="0.2">
      <c r="Z10117" s="93"/>
      <c r="AA10117" s="93"/>
    </row>
    <row r="10118" spans="26:27" x14ac:dyDescent="0.2">
      <c r="Z10118" s="93"/>
      <c r="AA10118" s="93"/>
    </row>
    <row r="10119" spans="26:27" x14ac:dyDescent="0.2">
      <c r="Z10119" s="93"/>
      <c r="AA10119" s="93"/>
    </row>
    <row r="10120" spans="26:27" x14ac:dyDescent="0.2">
      <c r="Z10120" s="93"/>
      <c r="AA10120" s="93"/>
    </row>
    <row r="10121" spans="26:27" x14ac:dyDescent="0.2">
      <c r="Z10121" s="93"/>
      <c r="AA10121" s="93"/>
    </row>
    <row r="10122" spans="26:27" x14ac:dyDescent="0.2">
      <c r="Z10122" s="93"/>
      <c r="AA10122" s="93"/>
    </row>
    <row r="10123" spans="26:27" x14ac:dyDescent="0.2">
      <c r="Z10123" s="93"/>
      <c r="AA10123" s="93"/>
    </row>
    <row r="10124" spans="26:27" x14ac:dyDescent="0.2">
      <c r="Z10124" s="93"/>
      <c r="AA10124" s="93"/>
    </row>
    <row r="10125" spans="26:27" x14ac:dyDescent="0.2">
      <c r="Z10125" s="93"/>
      <c r="AA10125" s="93"/>
    </row>
    <row r="10126" spans="26:27" x14ac:dyDescent="0.2">
      <c r="Z10126" s="93"/>
      <c r="AA10126" s="93"/>
    </row>
    <row r="10127" spans="26:27" x14ac:dyDescent="0.2">
      <c r="Z10127" s="93"/>
      <c r="AA10127" s="93"/>
    </row>
    <row r="10128" spans="26:27" x14ac:dyDescent="0.2">
      <c r="Z10128" s="93"/>
      <c r="AA10128" s="93"/>
    </row>
    <row r="10129" spans="26:27" x14ac:dyDescent="0.2">
      <c r="Z10129" s="93"/>
      <c r="AA10129" s="93"/>
    </row>
    <row r="10130" spans="26:27" x14ac:dyDescent="0.2">
      <c r="Z10130" s="93"/>
      <c r="AA10130" s="93"/>
    </row>
    <row r="10131" spans="26:27" x14ac:dyDescent="0.2">
      <c r="Z10131" s="93"/>
      <c r="AA10131" s="93"/>
    </row>
    <row r="10132" spans="26:27" x14ac:dyDescent="0.2">
      <c r="Z10132" s="93"/>
      <c r="AA10132" s="93"/>
    </row>
    <row r="10133" spans="26:27" x14ac:dyDescent="0.2">
      <c r="Z10133" s="93"/>
      <c r="AA10133" s="93"/>
    </row>
    <row r="10134" spans="26:27" x14ac:dyDescent="0.2">
      <c r="Z10134" s="93"/>
      <c r="AA10134" s="93"/>
    </row>
    <row r="10135" spans="26:27" x14ac:dyDescent="0.2">
      <c r="Z10135" s="93"/>
      <c r="AA10135" s="93"/>
    </row>
    <row r="10136" spans="26:27" x14ac:dyDescent="0.2">
      <c r="Z10136" s="93"/>
      <c r="AA10136" s="93"/>
    </row>
    <row r="10137" spans="26:27" x14ac:dyDescent="0.2">
      <c r="Z10137" s="93"/>
      <c r="AA10137" s="93"/>
    </row>
    <row r="10138" spans="26:27" x14ac:dyDescent="0.2">
      <c r="Z10138" s="93"/>
      <c r="AA10138" s="93"/>
    </row>
    <row r="10139" spans="26:27" x14ac:dyDescent="0.2">
      <c r="Z10139" s="93"/>
      <c r="AA10139" s="93"/>
    </row>
    <row r="10140" spans="26:27" x14ac:dyDescent="0.2">
      <c r="Z10140" s="93"/>
      <c r="AA10140" s="93"/>
    </row>
    <row r="10141" spans="26:27" x14ac:dyDescent="0.2">
      <c r="Z10141" s="93"/>
      <c r="AA10141" s="93"/>
    </row>
    <row r="10142" spans="26:27" x14ac:dyDescent="0.2">
      <c r="Z10142" s="93"/>
      <c r="AA10142" s="93"/>
    </row>
    <row r="10143" spans="26:27" x14ac:dyDescent="0.2">
      <c r="Z10143" s="93"/>
      <c r="AA10143" s="93"/>
    </row>
    <row r="10144" spans="26:27" x14ac:dyDescent="0.2">
      <c r="Z10144" s="93"/>
      <c r="AA10144" s="93"/>
    </row>
    <row r="10145" spans="26:27" x14ac:dyDescent="0.2">
      <c r="Z10145" s="93"/>
      <c r="AA10145" s="93"/>
    </row>
    <row r="10146" spans="26:27" x14ac:dyDescent="0.2">
      <c r="Z10146" s="93"/>
      <c r="AA10146" s="93"/>
    </row>
    <row r="10147" spans="26:27" x14ac:dyDescent="0.2">
      <c r="Z10147" s="93"/>
      <c r="AA10147" s="93"/>
    </row>
    <row r="10148" spans="26:27" x14ac:dyDescent="0.2">
      <c r="Z10148" s="93"/>
      <c r="AA10148" s="93"/>
    </row>
    <row r="10149" spans="26:27" x14ac:dyDescent="0.2">
      <c r="Z10149" s="93"/>
      <c r="AA10149" s="93"/>
    </row>
    <row r="10150" spans="26:27" x14ac:dyDescent="0.2">
      <c r="Z10150" s="93"/>
      <c r="AA10150" s="93"/>
    </row>
    <row r="10151" spans="26:27" x14ac:dyDescent="0.2">
      <c r="Z10151" s="93"/>
      <c r="AA10151" s="93"/>
    </row>
    <row r="10152" spans="26:27" x14ac:dyDescent="0.2">
      <c r="Z10152" s="93"/>
      <c r="AA10152" s="93"/>
    </row>
    <row r="10153" spans="26:27" x14ac:dyDescent="0.2">
      <c r="Z10153" s="93"/>
      <c r="AA10153" s="93"/>
    </row>
    <row r="10154" spans="26:27" x14ac:dyDescent="0.2">
      <c r="Z10154" s="93"/>
      <c r="AA10154" s="93"/>
    </row>
    <row r="10155" spans="26:27" x14ac:dyDescent="0.2">
      <c r="Z10155" s="93"/>
      <c r="AA10155" s="93"/>
    </row>
    <row r="10156" spans="26:27" x14ac:dyDescent="0.2">
      <c r="Z10156" s="93"/>
      <c r="AA10156" s="93"/>
    </row>
    <row r="10157" spans="26:27" x14ac:dyDescent="0.2">
      <c r="Z10157" s="93"/>
      <c r="AA10157" s="93"/>
    </row>
    <row r="10158" spans="26:27" x14ac:dyDescent="0.2">
      <c r="Z10158" s="93"/>
      <c r="AA10158" s="93"/>
    </row>
    <row r="10159" spans="26:27" x14ac:dyDescent="0.2">
      <c r="Z10159" s="93"/>
      <c r="AA10159" s="93"/>
    </row>
    <row r="10160" spans="26:27" x14ac:dyDescent="0.2">
      <c r="Z10160" s="93"/>
      <c r="AA10160" s="93"/>
    </row>
    <row r="10161" spans="26:27" x14ac:dyDescent="0.2">
      <c r="Z10161" s="93"/>
      <c r="AA10161" s="93"/>
    </row>
    <row r="10162" spans="26:27" x14ac:dyDescent="0.2">
      <c r="Z10162" s="93"/>
      <c r="AA10162" s="93"/>
    </row>
    <row r="10163" spans="26:27" x14ac:dyDescent="0.2">
      <c r="Z10163" s="93"/>
      <c r="AA10163" s="93"/>
    </row>
    <row r="10164" spans="26:27" x14ac:dyDescent="0.2">
      <c r="Z10164" s="93"/>
      <c r="AA10164" s="93"/>
    </row>
    <row r="10165" spans="26:27" x14ac:dyDescent="0.2">
      <c r="Z10165" s="93"/>
      <c r="AA10165" s="93"/>
    </row>
    <row r="10166" spans="26:27" x14ac:dyDescent="0.2">
      <c r="Z10166" s="93"/>
      <c r="AA10166" s="93"/>
    </row>
    <row r="10167" spans="26:27" x14ac:dyDescent="0.2">
      <c r="Z10167" s="93"/>
      <c r="AA10167" s="93"/>
    </row>
    <row r="10168" spans="26:27" x14ac:dyDescent="0.2">
      <c r="Z10168" s="93"/>
      <c r="AA10168" s="93"/>
    </row>
    <row r="10169" spans="26:27" x14ac:dyDescent="0.2">
      <c r="Z10169" s="93"/>
      <c r="AA10169" s="93"/>
    </row>
    <row r="10170" spans="26:27" x14ac:dyDescent="0.2">
      <c r="Z10170" s="93"/>
      <c r="AA10170" s="93"/>
    </row>
    <row r="10171" spans="26:27" x14ac:dyDescent="0.2">
      <c r="Z10171" s="93"/>
      <c r="AA10171" s="93"/>
    </row>
    <row r="10172" spans="26:27" x14ac:dyDescent="0.2">
      <c r="Z10172" s="93"/>
      <c r="AA10172" s="93"/>
    </row>
    <row r="10173" spans="26:27" x14ac:dyDescent="0.2">
      <c r="Z10173" s="93"/>
      <c r="AA10173" s="93"/>
    </row>
    <row r="10174" spans="26:27" x14ac:dyDescent="0.2">
      <c r="Z10174" s="93"/>
      <c r="AA10174" s="93"/>
    </row>
    <row r="10175" spans="26:27" x14ac:dyDescent="0.2">
      <c r="Z10175" s="93"/>
      <c r="AA10175" s="93"/>
    </row>
    <row r="10176" spans="26:27" x14ac:dyDescent="0.2">
      <c r="Z10176" s="93"/>
      <c r="AA10176" s="93"/>
    </row>
    <row r="10177" spans="26:27" x14ac:dyDescent="0.2">
      <c r="Z10177" s="93"/>
      <c r="AA10177" s="93"/>
    </row>
    <row r="10178" spans="26:27" x14ac:dyDescent="0.2">
      <c r="Z10178" s="93"/>
      <c r="AA10178" s="93"/>
    </row>
    <row r="10179" spans="26:27" x14ac:dyDescent="0.2">
      <c r="Z10179" s="93"/>
      <c r="AA10179" s="93"/>
    </row>
    <row r="10180" spans="26:27" x14ac:dyDescent="0.2">
      <c r="Z10180" s="93"/>
      <c r="AA10180" s="93"/>
    </row>
    <row r="10181" spans="26:27" x14ac:dyDescent="0.2">
      <c r="Z10181" s="93"/>
      <c r="AA10181" s="93"/>
    </row>
    <row r="10182" spans="26:27" x14ac:dyDescent="0.2">
      <c r="Z10182" s="93"/>
      <c r="AA10182" s="93"/>
    </row>
    <row r="10183" spans="26:27" x14ac:dyDescent="0.2">
      <c r="Z10183" s="93"/>
      <c r="AA10183" s="93"/>
    </row>
    <row r="10184" spans="26:27" x14ac:dyDescent="0.2">
      <c r="Z10184" s="93"/>
      <c r="AA10184" s="93"/>
    </row>
    <row r="10185" spans="26:27" x14ac:dyDescent="0.2">
      <c r="Z10185" s="93"/>
      <c r="AA10185" s="93"/>
    </row>
    <row r="10186" spans="26:27" x14ac:dyDescent="0.2">
      <c r="Z10186" s="93"/>
      <c r="AA10186" s="93"/>
    </row>
    <row r="10187" spans="26:27" x14ac:dyDescent="0.2">
      <c r="Z10187" s="93"/>
      <c r="AA10187" s="93"/>
    </row>
    <row r="10188" spans="26:27" x14ac:dyDescent="0.2">
      <c r="Z10188" s="93"/>
      <c r="AA10188" s="93"/>
    </row>
    <row r="10189" spans="26:27" x14ac:dyDescent="0.2">
      <c r="Z10189" s="93"/>
      <c r="AA10189" s="93"/>
    </row>
    <row r="10190" spans="26:27" x14ac:dyDescent="0.2">
      <c r="Z10190" s="93"/>
      <c r="AA10190" s="93"/>
    </row>
    <row r="10191" spans="26:27" x14ac:dyDescent="0.2">
      <c r="Z10191" s="93"/>
      <c r="AA10191" s="93"/>
    </row>
    <row r="10192" spans="26:27" x14ac:dyDescent="0.2">
      <c r="Z10192" s="93"/>
      <c r="AA10192" s="93"/>
    </row>
    <row r="10193" spans="26:27" x14ac:dyDescent="0.2">
      <c r="Z10193" s="93"/>
      <c r="AA10193" s="93"/>
    </row>
    <row r="10194" spans="26:27" x14ac:dyDescent="0.2">
      <c r="Z10194" s="93"/>
      <c r="AA10194" s="93"/>
    </row>
    <row r="10195" spans="26:27" x14ac:dyDescent="0.2">
      <c r="Z10195" s="93"/>
      <c r="AA10195" s="93"/>
    </row>
    <row r="10196" spans="26:27" x14ac:dyDescent="0.2">
      <c r="Z10196" s="93"/>
      <c r="AA10196" s="93"/>
    </row>
    <row r="10197" spans="26:27" x14ac:dyDescent="0.2">
      <c r="Z10197" s="93"/>
      <c r="AA10197" s="93"/>
    </row>
    <row r="10198" spans="26:27" x14ac:dyDescent="0.2">
      <c r="Z10198" s="93"/>
      <c r="AA10198" s="93"/>
    </row>
    <row r="10199" spans="26:27" x14ac:dyDescent="0.2">
      <c r="Z10199" s="93"/>
      <c r="AA10199" s="93"/>
    </row>
    <row r="10200" spans="26:27" x14ac:dyDescent="0.2">
      <c r="Z10200" s="93"/>
      <c r="AA10200" s="93"/>
    </row>
    <row r="10201" spans="26:27" x14ac:dyDescent="0.2">
      <c r="Z10201" s="93"/>
      <c r="AA10201" s="93"/>
    </row>
    <row r="10202" spans="26:27" x14ac:dyDescent="0.2">
      <c r="Z10202" s="93"/>
      <c r="AA10202" s="93"/>
    </row>
    <row r="10203" spans="26:27" x14ac:dyDescent="0.2">
      <c r="Z10203" s="93"/>
      <c r="AA10203" s="93"/>
    </row>
    <row r="10204" spans="26:27" x14ac:dyDescent="0.2">
      <c r="Z10204" s="93"/>
      <c r="AA10204" s="93"/>
    </row>
    <row r="10205" spans="26:27" x14ac:dyDescent="0.2">
      <c r="Z10205" s="93"/>
      <c r="AA10205" s="93"/>
    </row>
    <row r="10206" spans="26:27" x14ac:dyDescent="0.2">
      <c r="Z10206" s="93"/>
      <c r="AA10206" s="93"/>
    </row>
    <row r="10207" spans="26:27" x14ac:dyDescent="0.2">
      <c r="Z10207" s="93"/>
      <c r="AA10207" s="93"/>
    </row>
    <row r="10208" spans="26:27" x14ac:dyDescent="0.2">
      <c r="Z10208" s="93"/>
      <c r="AA10208" s="93"/>
    </row>
    <row r="10209" spans="26:27" x14ac:dyDescent="0.2">
      <c r="Z10209" s="93"/>
      <c r="AA10209" s="93"/>
    </row>
    <row r="10210" spans="26:27" x14ac:dyDescent="0.2">
      <c r="Z10210" s="93"/>
      <c r="AA10210" s="93"/>
    </row>
    <row r="10211" spans="26:27" x14ac:dyDescent="0.2">
      <c r="Z10211" s="93"/>
      <c r="AA10211" s="93"/>
    </row>
    <row r="10212" spans="26:27" x14ac:dyDescent="0.2">
      <c r="Z10212" s="93"/>
      <c r="AA10212" s="93"/>
    </row>
    <row r="10213" spans="26:27" x14ac:dyDescent="0.2">
      <c r="Z10213" s="93"/>
      <c r="AA10213" s="93"/>
    </row>
    <row r="10214" spans="26:27" x14ac:dyDescent="0.2">
      <c r="Z10214" s="93"/>
      <c r="AA10214" s="93"/>
    </row>
    <row r="10215" spans="26:27" x14ac:dyDescent="0.2">
      <c r="Z10215" s="93"/>
      <c r="AA10215" s="93"/>
    </row>
    <row r="10216" spans="26:27" x14ac:dyDescent="0.2">
      <c r="Z10216" s="93"/>
      <c r="AA10216" s="93"/>
    </row>
    <row r="10217" spans="26:27" x14ac:dyDescent="0.2">
      <c r="Z10217" s="93"/>
      <c r="AA10217" s="93"/>
    </row>
    <row r="10218" spans="26:27" x14ac:dyDescent="0.2">
      <c r="Z10218" s="93"/>
      <c r="AA10218" s="93"/>
    </row>
    <row r="10219" spans="26:27" x14ac:dyDescent="0.2">
      <c r="Z10219" s="93"/>
      <c r="AA10219" s="93"/>
    </row>
    <row r="10220" spans="26:27" x14ac:dyDescent="0.2">
      <c r="Z10220" s="93"/>
      <c r="AA10220" s="93"/>
    </row>
    <row r="10221" spans="26:27" x14ac:dyDescent="0.2">
      <c r="Z10221" s="93"/>
      <c r="AA10221" s="93"/>
    </row>
    <row r="10222" spans="26:27" x14ac:dyDescent="0.2">
      <c r="Z10222" s="93"/>
      <c r="AA10222" s="93"/>
    </row>
    <row r="10223" spans="26:27" x14ac:dyDescent="0.2">
      <c r="Z10223" s="93"/>
      <c r="AA10223" s="93"/>
    </row>
    <row r="10224" spans="26:27" x14ac:dyDescent="0.2">
      <c r="Z10224" s="93"/>
      <c r="AA10224" s="93"/>
    </row>
    <row r="10225" spans="26:27" x14ac:dyDescent="0.2">
      <c r="Z10225" s="93"/>
      <c r="AA10225" s="93"/>
    </row>
    <row r="10226" spans="26:27" x14ac:dyDescent="0.2">
      <c r="Z10226" s="93"/>
      <c r="AA10226" s="93"/>
    </row>
    <row r="10227" spans="26:27" x14ac:dyDescent="0.2">
      <c r="Z10227" s="93"/>
      <c r="AA10227" s="93"/>
    </row>
    <row r="10228" spans="26:27" x14ac:dyDescent="0.2">
      <c r="Z10228" s="93"/>
      <c r="AA10228" s="93"/>
    </row>
    <row r="10229" spans="26:27" x14ac:dyDescent="0.2">
      <c r="Z10229" s="93"/>
      <c r="AA10229" s="93"/>
    </row>
    <row r="10230" spans="26:27" x14ac:dyDescent="0.2">
      <c r="Z10230" s="93"/>
      <c r="AA10230" s="93"/>
    </row>
    <row r="10231" spans="26:27" x14ac:dyDescent="0.2">
      <c r="Z10231" s="93"/>
      <c r="AA10231" s="93"/>
    </row>
    <row r="10232" spans="26:27" x14ac:dyDescent="0.2">
      <c r="Z10232" s="93"/>
      <c r="AA10232" s="93"/>
    </row>
    <row r="10233" spans="26:27" x14ac:dyDescent="0.2">
      <c r="Z10233" s="93"/>
      <c r="AA10233" s="93"/>
    </row>
    <row r="10234" spans="26:27" x14ac:dyDescent="0.2">
      <c r="Z10234" s="93"/>
      <c r="AA10234" s="93"/>
    </row>
    <row r="10235" spans="26:27" x14ac:dyDescent="0.2">
      <c r="Z10235" s="93"/>
      <c r="AA10235" s="93"/>
    </row>
    <row r="10236" spans="26:27" x14ac:dyDescent="0.2">
      <c r="Z10236" s="93"/>
      <c r="AA10236" s="93"/>
    </row>
    <row r="10237" spans="26:27" x14ac:dyDescent="0.2">
      <c r="Z10237" s="93"/>
      <c r="AA10237" s="93"/>
    </row>
    <row r="10238" spans="26:27" x14ac:dyDescent="0.2">
      <c r="Z10238" s="93"/>
      <c r="AA10238" s="93"/>
    </row>
    <row r="10239" spans="26:27" x14ac:dyDescent="0.2">
      <c r="Z10239" s="93"/>
      <c r="AA10239" s="93"/>
    </row>
    <row r="10240" spans="26:27" x14ac:dyDescent="0.2">
      <c r="Z10240" s="93"/>
      <c r="AA10240" s="93"/>
    </row>
    <row r="10241" spans="26:27" x14ac:dyDescent="0.2">
      <c r="Z10241" s="93"/>
      <c r="AA10241" s="93"/>
    </row>
    <row r="10242" spans="26:27" x14ac:dyDescent="0.2">
      <c r="Z10242" s="93"/>
      <c r="AA10242" s="93"/>
    </row>
    <row r="10243" spans="26:27" x14ac:dyDescent="0.2">
      <c r="Z10243" s="93"/>
      <c r="AA10243" s="93"/>
    </row>
    <row r="10244" spans="26:27" x14ac:dyDescent="0.2">
      <c r="Z10244" s="93"/>
      <c r="AA10244" s="93"/>
    </row>
    <row r="10245" spans="26:27" x14ac:dyDescent="0.2">
      <c r="Z10245" s="93"/>
      <c r="AA10245" s="93"/>
    </row>
    <row r="10246" spans="26:27" x14ac:dyDescent="0.2">
      <c r="Z10246" s="93"/>
      <c r="AA10246" s="93"/>
    </row>
    <row r="10247" spans="26:27" x14ac:dyDescent="0.2">
      <c r="Z10247" s="93"/>
      <c r="AA10247" s="93"/>
    </row>
    <row r="10248" spans="26:27" x14ac:dyDescent="0.2">
      <c r="Z10248" s="93"/>
      <c r="AA10248" s="93"/>
    </row>
    <row r="10249" spans="26:27" x14ac:dyDescent="0.2">
      <c r="Z10249" s="93"/>
      <c r="AA10249" s="93"/>
    </row>
    <row r="10250" spans="26:27" x14ac:dyDescent="0.2">
      <c r="Z10250" s="93"/>
      <c r="AA10250" s="93"/>
    </row>
    <row r="10251" spans="26:27" x14ac:dyDescent="0.2">
      <c r="Z10251" s="93"/>
      <c r="AA10251" s="93"/>
    </row>
    <row r="10252" spans="26:27" x14ac:dyDescent="0.2">
      <c r="Z10252" s="93"/>
      <c r="AA10252" s="93"/>
    </row>
    <row r="10253" spans="26:27" x14ac:dyDescent="0.2">
      <c r="Z10253" s="93"/>
      <c r="AA10253" s="93"/>
    </row>
    <row r="10254" spans="26:27" x14ac:dyDescent="0.2">
      <c r="Z10254" s="93"/>
      <c r="AA10254" s="93"/>
    </row>
    <row r="10255" spans="26:27" x14ac:dyDescent="0.2">
      <c r="Z10255" s="93"/>
      <c r="AA10255" s="93"/>
    </row>
    <row r="10256" spans="26:27" x14ac:dyDescent="0.2">
      <c r="Z10256" s="93"/>
      <c r="AA10256" s="93"/>
    </row>
    <row r="10257" spans="26:27" x14ac:dyDescent="0.2">
      <c r="Z10257" s="93"/>
      <c r="AA10257" s="93"/>
    </row>
    <row r="10258" spans="26:27" x14ac:dyDescent="0.2">
      <c r="Z10258" s="93"/>
      <c r="AA10258" s="93"/>
    </row>
    <row r="10259" spans="26:27" x14ac:dyDescent="0.2">
      <c r="Z10259" s="93"/>
      <c r="AA10259" s="93"/>
    </row>
    <row r="10260" spans="26:27" x14ac:dyDescent="0.2">
      <c r="Z10260" s="93"/>
      <c r="AA10260" s="93"/>
    </row>
    <row r="10261" spans="26:27" x14ac:dyDescent="0.2">
      <c r="Z10261" s="93"/>
      <c r="AA10261" s="93"/>
    </row>
    <row r="10262" spans="26:27" x14ac:dyDescent="0.2">
      <c r="Z10262" s="93"/>
      <c r="AA10262" s="93"/>
    </row>
    <row r="10263" spans="26:27" x14ac:dyDescent="0.2">
      <c r="Z10263" s="93"/>
      <c r="AA10263" s="93"/>
    </row>
    <row r="10264" spans="26:27" x14ac:dyDescent="0.2">
      <c r="Z10264" s="93"/>
      <c r="AA10264" s="93"/>
    </row>
    <row r="10265" spans="26:27" x14ac:dyDescent="0.2">
      <c r="Z10265" s="93"/>
      <c r="AA10265" s="93"/>
    </row>
    <row r="10266" spans="26:27" x14ac:dyDescent="0.2">
      <c r="Z10266" s="93"/>
      <c r="AA10266" s="93"/>
    </row>
    <row r="10267" spans="26:27" x14ac:dyDescent="0.2">
      <c r="Z10267" s="93"/>
      <c r="AA10267" s="93"/>
    </row>
    <row r="10268" spans="26:27" x14ac:dyDescent="0.2">
      <c r="Z10268" s="93"/>
      <c r="AA10268" s="93"/>
    </row>
    <row r="10269" spans="26:27" x14ac:dyDescent="0.2">
      <c r="Z10269" s="93"/>
      <c r="AA10269" s="93"/>
    </row>
    <row r="10270" spans="26:27" x14ac:dyDescent="0.2">
      <c r="Z10270" s="93"/>
      <c r="AA10270" s="93"/>
    </row>
    <row r="10271" spans="26:27" x14ac:dyDescent="0.2">
      <c r="Z10271" s="93"/>
      <c r="AA10271" s="93"/>
    </row>
    <row r="10272" spans="26:27" x14ac:dyDescent="0.2">
      <c r="Z10272" s="93"/>
      <c r="AA10272" s="93"/>
    </row>
    <row r="10273" spans="26:27" x14ac:dyDescent="0.2">
      <c r="Z10273" s="93"/>
      <c r="AA10273" s="93"/>
    </row>
    <row r="10274" spans="26:27" x14ac:dyDescent="0.2">
      <c r="Z10274" s="93"/>
      <c r="AA10274" s="93"/>
    </row>
    <row r="10275" spans="26:27" x14ac:dyDescent="0.2">
      <c r="Z10275" s="93"/>
      <c r="AA10275" s="93"/>
    </row>
    <row r="10276" spans="26:27" x14ac:dyDescent="0.2">
      <c r="Z10276" s="93"/>
      <c r="AA10276" s="93"/>
    </row>
    <row r="10277" spans="26:27" x14ac:dyDescent="0.2">
      <c r="Z10277" s="93"/>
      <c r="AA10277" s="93"/>
    </row>
    <row r="10278" spans="26:27" x14ac:dyDescent="0.2">
      <c r="Z10278" s="93"/>
      <c r="AA10278" s="93"/>
    </row>
    <row r="10279" spans="26:27" x14ac:dyDescent="0.2">
      <c r="Z10279" s="93"/>
      <c r="AA10279" s="93"/>
    </row>
    <row r="10280" spans="26:27" x14ac:dyDescent="0.2">
      <c r="Z10280" s="93"/>
      <c r="AA10280" s="93"/>
    </row>
    <row r="10281" spans="26:27" x14ac:dyDescent="0.2">
      <c r="Z10281" s="93"/>
      <c r="AA10281" s="93"/>
    </row>
    <row r="10282" spans="26:27" x14ac:dyDescent="0.2">
      <c r="Z10282" s="93"/>
      <c r="AA10282" s="93"/>
    </row>
    <row r="10283" spans="26:27" x14ac:dyDescent="0.2">
      <c r="Z10283" s="93"/>
      <c r="AA10283" s="93"/>
    </row>
    <row r="10284" spans="26:27" x14ac:dyDescent="0.2">
      <c r="Z10284" s="93"/>
      <c r="AA10284" s="93"/>
    </row>
    <row r="10285" spans="26:27" x14ac:dyDescent="0.2">
      <c r="Z10285" s="93"/>
      <c r="AA10285" s="93"/>
    </row>
    <row r="10286" spans="26:27" x14ac:dyDescent="0.2">
      <c r="Z10286" s="93"/>
      <c r="AA10286" s="93"/>
    </row>
    <row r="10287" spans="26:27" x14ac:dyDescent="0.2">
      <c r="Z10287" s="93"/>
      <c r="AA10287" s="93"/>
    </row>
    <row r="10288" spans="26:27" x14ac:dyDescent="0.2">
      <c r="Z10288" s="93"/>
      <c r="AA10288" s="93"/>
    </row>
    <row r="10289" spans="26:27" x14ac:dyDescent="0.2">
      <c r="Z10289" s="93"/>
      <c r="AA10289" s="93"/>
    </row>
    <row r="10290" spans="26:27" x14ac:dyDescent="0.2">
      <c r="Z10290" s="93"/>
      <c r="AA10290" s="93"/>
    </row>
    <row r="10291" spans="26:27" x14ac:dyDescent="0.2">
      <c r="Z10291" s="93"/>
      <c r="AA10291" s="93"/>
    </row>
    <row r="10292" spans="26:27" x14ac:dyDescent="0.2">
      <c r="Z10292" s="93"/>
      <c r="AA10292" s="93"/>
    </row>
    <row r="10293" spans="26:27" x14ac:dyDescent="0.2">
      <c r="Z10293" s="93"/>
      <c r="AA10293" s="93"/>
    </row>
    <row r="10294" spans="26:27" x14ac:dyDescent="0.2">
      <c r="Z10294" s="93"/>
      <c r="AA10294" s="93"/>
    </row>
    <row r="10295" spans="26:27" x14ac:dyDescent="0.2">
      <c r="Z10295" s="93"/>
      <c r="AA10295" s="93"/>
    </row>
    <row r="10296" spans="26:27" x14ac:dyDescent="0.2">
      <c r="Z10296" s="93"/>
      <c r="AA10296" s="93"/>
    </row>
    <row r="10297" spans="26:27" x14ac:dyDescent="0.2">
      <c r="Z10297" s="93"/>
      <c r="AA10297" s="93"/>
    </row>
    <row r="10298" spans="26:27" x14ac:dyDescent="0.2">
      <c r="Z10298" s="93"/>
      <c r="AA10298" s="93"/>
    </row>
    <row r="10299" spans="26:27" x14ac:dyDescent="0.2">
      <c r="Z10299" s="93"/>
      <c r="AA10299" s="93"/>
    </row>
    <row r="10300" spans="26:27" x14ac:dyDescent="0.2">
      <c r="Z10300" s="93"/>
      <c r="AA10300" s="93"/>
    </row>
    <row r="10301" spans="26:27" x14ac:dyDescent="0.2">
      <c r="Z10301" s="93"/>
      <c r="AA10301" s="93"/>
    </row>
    <row r="10302" spans="26:27" x14ac:dyDescent="0.2">
      <c r="Z10302" s="93"/>
      <c r="AA10302" s="93"/>
    </row>
    <row r="10303" spans="26:27" x14ac:dyDescent="0.2">
      <c r="Z10303" s="93"/>
      <c r="AA10303" s="93"/>
    </row>
    <row r="10304" spans="26:27" x14ac:dyDescent="0.2">
      <c r="Z10304" s="93"/>
      <c r="AA10304" s="93"/>
    </row>
    <row r="10305" spans="26:27" x14ac:dyDescent="0.2">
      <c r="Z10305" s="93"/>
      <c r="AA10305" s="93"/>
    </row>
    <row r="10306" spans="26:27" x14ac:dyDescent="0.2">
      <c r="Z10306" s="93"/>
      <c r="AA10306" s="93"/>
    </row>
    <row r="10307" spans="26:27" x14ac:dyDescent="0.2">
      <c r="Z10307" s="93"/>
      <c r="AA10307" s="93"/>
    </row>
    <row r="10308" spans="26:27" x14ac:dyDescent="0.2">
      <c r="Z10308" s="93"/>
      <c r="AA10308" s="93"/>
    </row>
    <row r="10309" spans="26:27" x14ac:dyDescent="0.2">
      <c r="Z10309" s="93"/>
      <c r="AA10309" s="93"/>
    </row>
    <row r="10310" spans="26:27" x14ac:dyDescent="0.2">
      <c r="Z10310" s="93"/>
      <c r="AA10310" s="93"/>
    </row>
    <row r="10311" spans="26:27" x14ac:dyDescent="0.2">
      <c r="Z10311" s="93"/>
      <c r="AA10311" s="93"/>
    </row>
    <row r="10312" spans="26:27" x14ac:dyDescent="0.2">
      <c r="Z10312" s="93"/>
      <c r="AA10312" s="93"/>
    </row>
    <row r="10313" spans="26:27" x14ac:dyDescent="0.2">
      <c r="Z10313" s="93"/>
      <c r="AA10313" s="93"/>
    </row>
    <row r="10314" spans="26:27" x14ac:dyDescent="0.2">
      <c r="Z10314" s="93"/>
      <c r="AA10314" s="93"/>
    </row>
    <row r="10315" spans="26:27" x14ac:dyDescent="0.2">
      <c r="Z10315" s="93"/>
      <c r="AA10315" s="93"/>
    </row>
    <row r="10316" spans="26:27" x14ac:dyDescent="0.2">
      <c r="Z10316" s="93"/>
      <c r="AA10316" s="93"/>
    </row>
    <row r="10317" spans="26:27" x14ac:dyDescent="0.2">
      <c r="Z10317" s="93"/>
      <c r="AA10317" s="93"/>
    </row>
    <row r="10318" spans="26:27" x14ac:dyDescent="0.2">
      <c r="Z10318" s="93"/>
      <c r="AA10318" s="93"/>
    </row>
    <row r="10319" spans="26:27" x14ac:dyDescent="0.2">
      <c r="Z10319" s="93"/>
      <c r="AA10319" s="93"/>
    </row>
    <row r="10320" spans="26:27" x14ac:dyDescent="0.2">
      <c r="Z10320" s="93"/>
      <c r="AA10320" s="93"/>
    </row>
    <row r="10321" spans="26:27" x14ac:dyDescent="0.2">
      <c r="Z10321" s="93"/>
      <c r="AA10321" s="93"/>
    </row>
    <row r="10322" spans="26:27" x14ac:dyDescent="0.2">
      <c r="Z10322" s="93"/>
      <c r="AA10322" s="93"/>
    </row>
    <row r="10323" spans="26:27" x14ac:dyDescent="0.2">
      <c r="Z10323" s="93"/>
      <c r="AA10323" s="93"/>
    </row>
    <row r="10324" spans="26:27" x14ac:dyDescent="0.2">
      <c r="Z10324" s="93"/>
      <c r="AA10324" s="93"/>
    </row>
    <row r="10325" spans="26:27" x14ac:dyDescent="0.2">
      <c r="Z10325" s="93"/>
      <c r="AA10325" s="93"/>
    </row>
    <row r="10326" spans="26:27" x14ac:dyDescent="0.2">
      <c r="Z10326" s="93"/>
      <c r="AA10326" s="93"/>
    </row>
    <row r="10327" spans="26:27" x14ac:dyDescent="0.2">
      <c r="Z10327" s="93"/>
      <c r="AA10327" s="93"/>
    </row>
    <row r="10328" spans="26:27" x14ac:dyDescent="0.2">
      <c r="Z10328" s="93"/>
      <c r="AA10328" s="93"/>
    </row>
    <row r="10329" spans="26:27" x14ac:dyDescent="0.2">
      <c r="Z10329" s="93"/>
      <c r="AA10329" s="93"/>
    </row>
    <row r="10330" spans="26:27" x14ac:dyDescent="0.2">
      <c r="Z10330" s="93"/>
      <c r="AA10330" s="93"/>
    </row>
    <row r="10331" spans="26:27" x14ac:dyDescent="0.2">
      <c r="Z10331" s="93"/>
      <c r="AA10331" s="93"/>
    </row>
    <row r="10332" spans="26:27" x14ac:dyDescent="0.2">
      <c r="Z10332" s="93"/>
      <c r="AA10332" s="93"/>
    </row>
    <row r="10333" spans="26:27" x14ac:dyDescent="0.2">
      <c r="Z10333" s="93"/>
      <c r="AA10333" s="93"/>
    </row>
    <row r="10334" spans="26:27" x14ac:dyDescent="0.2">
      <c r="Z10334" s="93"/>
      <c r="AA10334" s="93"/>
    </row>
    <row r="10335" spans="26:27" x14ac:dyDescent="0.2">
      <c r="Z10335" s="93"/>
      <c r="AA10335" s="93"/>
    </row>
    <row r="10336" spans="26:27" x14ac:dyDescent="0.2">
      <c r="Z10336" s="93"/>
      <c r="AA10336" s="93"/>
    </row>
    <row r="10337" spans="26:27" x14ac:dyDescent="0.2">
      <c r="Z10337" s="93"/>
      <c r="AA10337" s="93"/>
    </row>
    <row r="10338" spans="26:27" x14ac:dyDescent="0.2">
      <c r="Z10338" s="93"/>
      <c r="AA10338" s="93"/>
    </row>
    <row r="10339" spans="26:27" x14ac:dyDescent="0.2">
      <c r="Z10339" s="93"/>
      <c r="AA10339" s="93"/>
    </row>
    <row r="10340" spans="26:27" x14ac:dyDescent="0.2">
      <c r="Z10340" s="93"/>
      <c r="AA10340" s="93"/>
    </row>
    <row r="10341" spans="26:27" x14ac:dyDescent="0.2">
      <c r="Z10341" s="93"/>
      <c r="AA10341" s="93"/>
    </row>
    <row r="10342" spans="26:27" x14ac:dyDescent="0.2">
      <c r="Z10342" s="93"/>
      <c r="AA10342" s="93"/>
    </row>
    <row r="10343" spans="26:27" x14ac:dyDescent="0.2">
      <c r="Z10343" s="93"/>
      <c r="AA10343" s="93"/>
    </row>
    <row r="10344" spans="26:27" x14ac:dyDescent="0.2">
      <c r="Z10344" s="93"/>
      <c r="AA10344" s="93"/>
    </row>
    <row r="10345" spans="26:27" x14ac:dyDescent="0.2">
      <c r="Z10345" s="93"/>
      <c r="AA10345" s="93"/>
    </row>
    <row r="10346" spans="26:27" x14ac:dyDescent="0.2">
      <c r="Z10346" s="93"/>
      <c r="AA10346" s="93"/>
    </row>
    <row r="10347" spans="26:27" x14ac:dyDescent="0.2">
      <c r="Z10347" s="93"/>
      <c r="AA10347" s="93"/>
    </row>
    <row r="10348" spans="26:27" x14ac:dyDescent="0.2">
      <c r="Z10348" s="93"/>
      <c r="AA10348" s="93"/>
    </row>
    <row r="10349" spans="26:27" x14ac:dyDescent="0.2">
      <c r="Z10349" s="93"/>
      <c r="AA10349" s="93"/>
    </row>
    <row r="10350" spans="26:27" x14ac:dyDescent="0.2">
      <c r="Z10350" s="93"/>
      <c r="AA10350" s="93"/>
    </row>
    <row r="10351" spans="26:27" x14ac:dyDescent="0.2">
      <c r="Z10351" s="93"/>
      <c r="AA10351" s="93"/>
    </row>
    <row r="10352" spans="26:27" x14ac:dyDescent="0.2">
      <c r="Z10352" s="93"/>
      <c r="AA10352" s="93"/>
    </row>
    <row r="10353" spans="26:27" x14ac:dyDescent="0.2">
      <c r="Z10353" s="93"/>
      <c r="AA10353" s="93"/>
    </row>
    <row r="10354" spans="26:27" x14ac:dyDescent="0.2">
      <c r="Z10354" s="93"/>
      <c r="AA10354" s="93"/>
    </row>
    <row r="10355" spans="26:27" x14ac:dyDescent="0.2">
      <c r="Z10355" s="93"/>
      <c r="AA10355" s="93"/>
    </row>
    <row r="10356" spans="26:27" x14ac:dyDescent="0.2">
      <c r="Z10356" s="93"/>
      <c r="AA10356" s="93"/>
    </row>
    <row r="10357" spans="26:27" x14ac:dyDescent="0.2">
      <c r="Z10357" s="93"/>
      <c r="AA10357" s="93"/>
    </row>
    <row r="10358" spans="26:27" x14ac:dyDescent="0.2">
      <c r="Z10358" s="93"/>
      <c r="AA10358" s="93"/>
    </row>
    <row r="10359" spans="26:27" x14ac:dyDescent="0.2">
      <c r="Z10359" s="93"/>
      <c r="AA10359" s="93"/>
    </row>
    <row r="10360" spans="26:27" x14ac:dyDescent="0.2">
      <c r="Z10360" s="93"/>
      <c r="AA10360" s="93"/>
    </row>
    <row r="10361" spans="26:27" x14ac:dyDescent="0.2">
      <c r="Z10361" s="93"/>
      <c r="AA10361" s="93"/>
    </row>
    <row r="10362" spans="26:27" x14ac:dyDescent="0.2">
      <c r="Z10362" s="93"/>
      <c r="AA10362" s="93"/>
    </row>
    <row r="10363" spans="26:27" x14ac:dyDescent="0.2">
      <c r="Z10363" s="93"/>
      <c r="AA10363" s="93"/>
    </row>
    <row r="10364" spans="26:27" x14ac:dyDescent="0.2">
      <c r="Z10364" s="93"/>
      <c r="AA10364" s="93"/>
    </row>
    <row r="10365" spans="26:27" x14ac:dyDescent="0.2">
      <c r="Z10365" s="93"/>
      <c r="AA10365" s="93"/>
    </row>
    <row r="10366" spans="26:27" x14ac:dyDescent="0.2">
      <c r="Z10366" s="93"/>
      <c r="AA10366" s="93"/>
    </row>
    <row r="10367" spans="26:27" x14ac:dyDescent="0.2">
      <c r="Z10367" s="93"/>
      <c r="AA10367" s="93"/>
    </row>
    <row r="10368" spans="26:27" x14ac:dyDescent="0.2">
      <c r="Z10368" s="93"/>
      <c r="AA10368" s="93"/>
    </row>
    <row r="10369" spans="26:27" x14ac:dyDescent="0.2">
      <c r="Z10369" s="93"/>
      <c r="AA10369" s="93"/>
    </row>
    <row r="10370" spans="26:27" x14ac:dyDescent="0.2">
      <c r="Z10370" s="93"/>
      <c r="AA10370" s="93"/>
    </row>
    <row r="10371" spans="26:27" x14ac:dyDescent="0.2">
      <c r="Z10371" s="93"/>
      <c r="AA10371" s="93"/>
    </row>
    <row r="10372" spans="26:27" x14ac:dyDescent="0.2">
      <c r="Z10372" s="93"/>
      <c r="AA10372" s="93"/>
    </row>
    <row r="10373" spans="26:27" x14ac:dyDescent="0.2">
      <c r="Z10373" s="93"/>
      <c r="AA10373" s="93"/>
    </row>
    <row r="10374" spans="26:27" x14ac:dyDescent="0.2">
      <c r="Z10374" s="93"/>
      <c r="AA10374" s="93"/>
    </row>
    <row r="10375" spans="26:27" x14ac:dyDescent="0.2">
      <c r="Z10375" s="93"/>
      <c r="AA10375" s="93"/>
    </row>
    <row r="10376" spans="26:27" x14ac:dyDescent="0.2">
      <c r="Z10376" s="93"/>
      <c r="AA10376" s="93"/>
    </row>
    <row r="10377" spans="26:27" x14ac:dyDescent="0.2">
      <c r="Z10377" s="93"/>
      <c r="AA10377" s="93"/>
    </row>
    <row r="10378" spans="26:27" x14ac:dyDescent="0.2">
      <c r="Z10378" s="93"/>
      <c r="AA10378" s="93"/>
    </row>
    <row r="10379" spans="26:27" x14ac:dyDescent="0.2">
      <c r="Z10379" s="93"/>
      <c r="AA10379" s="93"/>
    </row>
    <row r="10380" spans="26:27" x14ac:dyDescent="0.2">
      <c r="Z10380" s="93"/>
      <c r="AA10380" s="93"/>
    </row>
    <row r="10381" spans="26:27" x14ac:dyDescent="0.2">
      <c r="Z10381" s="93"/>
      <c r="AA10381" s="93"/>
    </row>
    <row r="10382" spans="26:27" x14ac:dyDescent="0.2">
      <c r="Z10382" s="93"/>
      <c r="AA10382" s="93"/>
    </row>
    <row r="10383" spans="26:27" x14ac:dyDescent="0.2">
      <c r="Z10383" s="93"/>
      <c r="AA10383" s="93"/>
    </row>
    <row r="10384" spans="26:27" x14ac:dyDescent="0.2">
      <c r="Z10384" s="93"/>
      <c r="AA10384" s="93"/>
    </row>
    <row r="10385" spans="26:27" x14ac:dyDescent="0.2">
      <c r="Z10385" s="93"/>
      <c r="AA10385" s="93"/>
    </row>
    <row r="10386" spans="26:27" x14ac:dyDescent="0.2">
      <c r="Z10386" s="93"/>
      <c r="AA10386" s="93"/>
    </row>
    <row r="10387" spans="26:27" x14ac:dyDescent="0.2">
      <c r="Z10387" s="93"/>
      <c r="AA10387" s="93"/>
    </row>
    <row r="10388" spans="26:27" x14ac:dyDescent="0.2">
      <c r="Z10388" s="93"/>
      <c r="AA10388" s="93"/>
    </row>
    <row r="10389" spans="26:27" x14ac:dyDescent="0.2">
      <c r="Z10389" s="93"/>
      <c r="AA10389" s="93"/>
    </row>
    <row r="10390" spans="26:27" x14ac:dyDescent="0.2">
      <c r="Z10390" s="93"/>
      <c r="AA10390" s="93"/>
    </row>
    <row r="10391" spans="26:27" x14ac:dyDescent="0.2">
      <c r="Z10391" s="93"/>
      <c r="AA10391" s="93"/>
    </row>
    <row r="10392" spans="26:27" x14ac:dyDescent="0.2">
      <c r="Z10392" s="93"/>
      <c r="AA10392" s="93"/>
    </row>
    <row r="10393" spans="26:27" x14ac:dyDescent="0.2">
      <c r="Z10393" s="93"/>
      <c r="AA10393" s="93"/>
    </row>
    <row r="10394" spans="26:27" x14ac:dyDescent="0.2">
      <c r="Z10394" s="93"/>
      <c r="AA10394" s="93"/>
    </row>
    <row r="10395" spans="26:27" x14ac:dyDescent="0.2">
      <c r="Z10395" s="93"/>
      <c r="AA10395" s="93"/>
    </row>
    <row r="10396" spans="26:27" x14ac:dyDescent="0.2">
      <c r="Z10396" s="93"/>
      <c r="AA10396" s="93"/>
    </row>
    <row r="10397" spans="26:27" x14ac:dyDescent="0.2">
      <c r="Z10397" s="93"/>
      <c r="AA10397" s="93"/>
    </row>
    <row r="10398" spans="26:27" x14ac:dyDescent="0.2">
      <c r="Z10398" s="93"/>
      <c r="AA10398" s="93"/>
    </row>
    <row r="10399" spans="26:27" x14ac:dyDescent="0.2">
      <c r="Z10399" s="93"/>
      <c r="AA10399" s="93"/>
    </row>
    <row r="10400" spans="26:27" x14ac:dyDescent="0.2">
      <c r="Z10400" s="93"/>
      <c r="AA10400" s="93"/>
    </row>
    <row r="10401" spans="26:27" x14ac:dyDescent="0.2">
      <c r="Z10401" s="93"/>
      <c r="AA10401" s="93"/>
    </row>
    <row r="10402" spans="26:27" x14ac:dyDescent="0.2">
      <c r="Z10402" s="93"/>
      <c r="AA10402" s="93"/>
    </row>
    <row r="10403" spans="26:27" x14ac:dyDescent="0.2">
      <c r="Z10403" s="93"/>
      <c r="AA10403" s="93"/>
    </row>
    <row r="10404" spans="26:27" x14ac:dyDescent="0.2">
      <c r="Z10404" s="93"/>
      <c r="AA10404" s="93"/>
    </row>
    <row r="10405" spans="26:27" x14ac:dyDescent="0.2">
      <c r="Z10405" s="93"/>
      <c r="AA10405" s="93"/>
    </row>
    <row r="10406" spans="26:27" x14ac:dyDescent="0.2">
      <c r="Z10406" s="93"/>
      <c r="AA10406" s="93"/>
    </row>
    <row r="10407" spans="26:27" x14ac:dyDescent="0.2">
      <c r="Z10407" s="93"/>
      <c r="AA10407" s="93"/>
    </row>
    <row r="10408" spans="26:27" x14ac:dyDescent="0.2">
      <c r="Z10408" s="93"/>
      <c r="AA10408" s="93"/>
    </row>
    <row r="10409" spans="26:27" x14ac:dyDescent="0.2">
      <c r="Z10409" s="93"/>
      <c r="AA10409" s="93"/>
    </row>
    <row r="10410" spans="26:27" x14ac:dyDescent="0.2">
      <c r="Z10410" s="93"/>
      <c r="AA10410" s="93"/>
    </row>
    <row r="10411" spans="26:27" x14ac:dyDescent="0.2">
      <c r="Z10411" s="93"/>
      <c r="AA10411" s="93"/>
    </row>
    <row r="10412" spans="26:27" x14ac:dyDescent="0.2">
      <c r="Z10412" s="93"/>
      <c r="AA10412" s="93"/>
    </row>
    <row r="10413" spans="26:27" x14ac:dyDescent="0.2">
      <c r="Z10413" s="93"/>
      <c r="AA10413" s="93"/>
    </row>
    <row r="10414" spans="26:27" x14ac:dyDescent="0.2">
      <c r="Z10414" s="93"/>
      <c r="AA10414" s="93"/>
    </row>
    <row r="10415" spans="26:27" x14ac:dyDescent="0.2">
      <c r="Z10415" s="93"/>
      <c r="AA10415" s="93"/>
    </row>
    <row r="10416" spans="26:27" x14ac:dyDescent="0.2">
      <c r="Z10416" s="93"/>
      <c r="AA10416" s="93"/>
    </row>
    <row r="10417" spans="26:27" x14ac:dyDescent="0.2">
      <c r="Z10417" s="93"/>
      <c r="AA10417" s="93"/>
    </row>
    <row r="10418" spans="26:27" x14ac:dyDescent="0.2">
      <c r="Z10418" s="93"/>
      <c r="AA10418" s="93"/>
    </row>
    <row r="10419" spans="26:27" x14ac:dyDescent="0.2">
      <c r="Z10419" s="93"/>
      <c r="AA10419" s="93"/>
    </row>
    <row r="10420" spans="26:27" x14ac:dyDescent="0.2">
      <c r="Z10420" s="93"/>
      <c r="AA10420" s="93"/>
    </row>
    <row r="10421" spans="26:27" x14ac:dyDescent="0.2">
      <c r="Z10421" s="93"/>
      <c r="AA10421" s="93"/>
    </row>
    <row r="10422" spans="26:27" x14ac:dyDescent="0.2">
      <c r="Z10422" s="93"/>
      <c r="AA10422" s="93"/>
    </row>
    <row r="10423" spans="26:27" x14ac:dyDescent="0.2">
      <c r="Z10423" s="93"/>
      <c r="AA10423" s="93"/>
    </row>
    <row r="10424" spans="26:27" x14ac:dyDescent="0.2">
      <c r="Z10424" s="93"/>
      <c r="AA10424" s="93"/>
    </row>
    <row r="10425" spans="26:27" x14ac:dyDescent="0.2">
      <c r="Z10425" s="93"/>
      <c r="AA10425" s="93"/>
    </row>
    <row r="10426" spans="26:27" x14ac:dyDescent="0.2">
      <c r="Z10426" s="93"/>
      <c r="AA10426" s="93"/>
    </row>
    <row r="10427" spans="26:27" x14ac:dyDescent="0.2">
      <c r="Z10427" s="93"/>
      <c r="AA10427" s="93"/>
    </row>
    <row r="10428" spans="26:27" x14ac:dyDescent="0.2">
      <c r="Z10428" s="93"/>
      <c r="AA10428" s="93"/>
    </row>
    <row r="10429" spans="26:27" x14ac:dyDescent="0.2">
      <c r="Z10429" s="93"/>
      <c r="AA10429" s="93"/>
    </row>
    <row r="10430" spans="26:27" x14ac:dyDescent="0.2">
      <c r="Z10430" s="93"/>
      <c r="AA10430" s="93"/>
    </row>
    <row r="10431" spans="26:27" x14ac:dyDescent="0.2">
      <c r="Z10431" s="93"/>
      <c r="AA10431" s="93"/>
    </row>
    <row r="10432" spans="26:27" x14ac:dyDescent="0.2">
      <c r="Z10432" s="93"/>
      <c r="AA10432" s="93"/>
    </row>
    <row r="10433" spans="26:27" x14ac:dyDescent="0.2">
      <c r="Z10433" s="93"/>
      <c r="AA10433" s="93"/>
    </row>
    <row r="10434" spans="26:27" x14ac:dyDescent="0.2">
      <c r="Z10434" s="93"/>
      <c r="AA10434" s="93"/>
    </row>
    <row r="10435" spans="26:27" x14ac:dyDescent="0.2">
      <c r="Z10435" s="93"/>
      <c r="AA10435" s="93"/>
    </row>
    <row r="10436" spans="26:27" x14ac:dyDescent="0.2">
      <c r="Z10436" s="93"/>
      <c r="AA10436" s="93"/>
    </row>
    <row r="10437" spans="26:27" x14ac:dyDescent="0.2">
      <c r="Z10437" s="93"/>
      <c r="AA10437" s="93"/>
    </row>
    <row r="10438" spans="26:27" x14ac:dyDescent="0.2">
      <c r="Z10438" s="93"/>
      <c r="AA10438" s="93"/>
    </row>
    <row r="10439" spans="26:27" x14ac:dyDescent="0.2">
      <c r="Z10439" s="93"/>
      <c r="AA10439" s="93"/>
    </row>
    <row r="10440" spans="26:27" x14ac:dyDescent="0.2">
      <c r="Z10440" s="93"/>
      <c r="AA10440" s="93"/>
    </row>
    <row r="10441" spans="26:27" x14ac:dyDescent="0.2">
      <c r="Z10441" s="93"/>
      <c r="AA10441" s="93"/>
    </row>
    <row r="10442" spans="26:27" x14ac:dyDescent="0.2">
      <c r="Z10442" s="93"/>
      <c r="AA10442" s="93"/>
    </row>
    <row r="10443" spans="26:27" x14ac:dyDescent="0.2">
      <c r="Z10443" s="93"/>
      <c r="AA10443" s="93"/>
    </row>
    <row r="10444" spans="26:27" x14ac:dyDescent="0.2">
      <c r="Z10444" s="93"/>
      <c r="AA10444" s="93"/>
    </row>
    <row r="10445" spans="26:27" x14ac:dyDescent="0.2">
      <c r="Z10445" s="93"/>
      <c r="AA10445" s="93"/>
    </row>
    <row r="10446" spans="26:27" x14ac:dyDescent="0.2">
      <c r="Z10446" s="93"/>
      <c r="AA10446" s="93"/>
    </row>
    <row r="10447" spans="26:27" x14ac:dyDescent="0.2">
      <c r="Z10447" s="93"/>
      <c r="AA10447" s="93"/>
    </row>
    <row r="10448" spans="26:27" x14ac:dyDescent="0.2">
      <c r="Z10448" s="93"/>
      <c r="AA10448" s="93"/>
    </row>
    <row r="10449" spans="26:27" x14ac:dyDescent="0.2">
      <c r="Z10449" s="93"/>
      <c r="AA10449" s="93"/>
    </row>
    <row r="10450" spans="26:27" x14ac:dyDescent="0.2">
      <c r="Z10450" s="93"/>
      <c r="AA10450" s="93"/>
    </row>
    <row r="10451" spans="26:27" x14ac:dyDescent="0.2">
      <c r="Z10451" s="93"/>
      <c r="AA10451" s="93"/>
    </row>
    <row r="10452" spans="26:27" x14ac:dyDescent="0.2">
      <c r="Z10452" s="93"/>
      <c r="AA10452" s="93"/>
    </row>
    <row r="10453" spans="26:27" x14ac:dyDescent="0.2">
      <c r="Z10453" s="93"/>
      <c r="AA10453" s="93"/>
    </row>
    <row r="10454" spans="26:27" x14ac:dyDescent="0.2">
      <c r="Z10454" s="93"/>
      <c r="AA10454" s="93"/>
    </row>
    <row r="10455" spans="26:27" x14ac:dyDescent="0.2">
      <c r="Z10455" s="93"/>
      <c r="AA10455" s="93"/>
    </row>
    <row r="10456" spans="26:27" x14ac:dyDescent="0.2">
      <c r="Z10456" s="93"/>
      <c r="AA10456" s="93"/>
    </row>
    <row r="10457" spans="26:27" x14ac:dyDescent="0.2">
      <c r="Z10457" s="93"/>
      <c r="AA10457" s="93"/>
    </row>
    <row r="10458" spans="26:27" x14ac:dyDescent="0.2">
      <c r="Z10458" s="93"/>
      <c r="AA10458" s="93"/>
    </row>
    <row r="10459" spans="26:27" x14ac:dyDescent="0.2">
      <c r="Z10459" s="93"/>
      <c r="AA10459" s="93"/>
    </row>
    <row r="10460" spans="26:27" x14ac:dyDescent="0.2">
      <c r="Z10460" s="93"/>
      <c r="AA10460" s="93"/>
    </row>
    <row r="10461" spans="26:27" x14ac:dyDescent="0.2">
      <c r="Z10461" s="93"/>
      <c r="AA10461" s="93"/>
    </row>
    <row r="10462" spans="26:27" x14ac:dyDescent="0.2">
      <c r="Z10462" s="93"/>
      <c r="AA10462" s="93"/>
    </row>
    <row r="10463" spans="26:27" x14ac:dyDescent="0.2">
      <c r="Z10463" s="93"/>
      <c r="AA10463" s="93"/>
    </row>
    <row r="10464" spans="26:27" x14ac:dyDescent="0.2">
      <c r="Z10464" s="93"/>
      <c r="AA10464" s="93"/>
    </row>
    <row r="10465" spans="26:27" x14ac:dyDescent="0.2">
      <c r="Z10465" s="93"/>
      <c r="AA10465" s="93"/>
    </row>
    <row r="10466" spans="26:27" x14ac:dyDescent="0.2">
      <c r="Z10466" s="93"/>
      <c r="AA10466" s="93"/>
    </row>
    <row r="10467" spans="26:27" x14ac:dyDescent="0.2">
      <c r="Z10467" s="93"/>
      <c r="AA10467" s="93"/>
    </row>
    <row r="10468" spans="26:27" x14ac:dyDescent="0.2">
      <c r="Z10468" s="93"/>
      <c r="AA10468" s="93"/>
    </row>
    <row r="10469" spans="26:27" x14ac:dyDescent="0.2">
      <c r="Z10469" s="93"/>
      <c r="AA10469" s="93"/>
    </row>
    <row r="10470" spans="26:27" x14ac:dyDescent="0.2">
      <c r="Z10470" s="93"/>
      <c r="AA10470" s="93"/>
    </row>
    <row r="10471" spans="26:27" x14ac:dyDescent="0.2">
      <c r="Z10471" s="93"/>
      <c r="AA10471" s="93"/>
    </row>
    <row r="10472" spans="26:27" x14ac:dyDescent="0.2">
      <c r="Z10472" s="93"/>
      <c r="AA10472" s="93"/>
    </row>
    <row r="10473" spans="26:27" x14ac:dyDescent="0.2">
      <c r="Z10473" s="93"/>
      <c r="AA10473" s="93"/>
    </row>
    <row r="10474" spans="26:27" x14ac:dyDescent="0.2">
      <c r="Z10474" s="93"/>
      <c r="AA10474" s="93"/>
    </row>
    <row r="10475" spans="26:27" x14ac:dyDescent="0.2">
      <c r="Z10475" s="93"/>
      <c r="AA10475" s="93"/>
    </row>
    <row r="10476" spans="26:27" x14ac:dyDescent="0.2">
      <c r="Z10476" s="93"/>
      <c r="AA10476" s="93"/>
    </row>
    <row r="10477" spans="26:27" x14ac:dyDescent="0.2">
      <c r="Z10477" s="93"/>
      <c r="AA10477" s="93"/>
    </row>
    <row r="10478" spans="26:27" x14ac:dyDescent="0.2">
      <c r="Z10478" s="93"/>
      <c r="AA10478" s="93"/>
    </row>
    <row r="10479" spans="26:27" x14ac:dyDescent="0.2">
      <c r="Z10479" s="93"/>
      <c r="AA10479" s="93"/>
    </row>
    <row r="10480" spans="26:27" x14ac:dyDescent="0.2">
      <c r="Z10480" s="93"/>
      <c r="AA10480" s="93"/>
    </row>
    <row r="10481" spans="26:27" x14ac:dyDescent="0.2">
      <c r="Z10481" s="93"/>
      <c r="AA10481" s="93"/>
    </row>
    <row r="10482" spans="26:27" x14ac:dyDescent="0.2">
      <c r="Z10482" s="93"/>
      <c r="AA10482" s="93"/>
    </row>
    <row r="10483" spans="26:27" x14ac:dyDescent="0.2">
      <c r="Z10483" s="93"/>
      <c r="AA10483" s="93"/>
    </row>
    <row r="10484" spans="26:27" x14ac:dyDescent="0.2">
      <c r="Z10484" s="93"/>
      <c r="AA10484" s="93"/>
    </row>
    <row r="10485" spans="26:27" x14ac:dyDescent="0.2">
      <c r="Z10485" s="93"/>
      <c r="AA10485" s="93"/>
    </row>
    <row r="10486" spans="26:27" x14ac:dyDescent="0.2">
      <c r="Z10486" s="93"/>
      <c r="AA10486" s="93"/>
    </row>
    <row r="10487" spans="26:27" x14ac:dyDescent="0.2">
      <c r="Z10487" s="93"/>
      <c r="AA10487" s="93"/>
    </row>
    <row r="10488" spans="26:27" x14ac:dyDescent="0.2">
      <c r="Z10488" s="93"/>
      <c r="AA10488" s="93"/>
    </row>
    <row r="10489" spans="26:27" x14ac:dyDescent="0.2">
      <c r="Z10489" s="93"/>
      <c r="AA10489" s="93"/>
    </row>
    <row r="10490" spans="26:27" x14ac:dyDescent="0.2">
      <c r="Z10490" s="93"/>
      <c r="AA10490" s="93"/>
    </row>
    <row r="10491" spans="26:27" x14ac:dyDescent="0.2">
      <c r="Z10491" s="93"/>
      <c r="AA10491" s="93"/>
    </row>
    <row r="10492" spans="26:27" x14ac:dyDescent="0.2">
      <c r="Z10492" s="93"/>
      <c r="AA10492" s="93"/>
    </row>
    <row r="10493" spans="26:27" x14ac:dyDescent="0.2">
      <c r="Z10493" s="93"/>
      <c r="AA10493" s="93"/>
    </row>
    <row r="10494" spans="26:27" x14ac:dyDescent="0.2">
      <c r="Z10494" s="93"/>
      <c r="AA10494" s="93"/>
    </row>
    <row r="10495" spans="26:27" x14ac:dyDescent="0.2">
      <c r="Z10495" s="93"/>
      <c r="AA10495" s="93"/>
    </row>
    <row r="10496" spans="26:27" x14ac:dyDescent="0.2">
      <c r="Z10496" s="93"/>
      <c r="AA10496" s="93"/>
    </row>
    <row r="10497" spans="26:27" x14ac:dyDescent="0.2">
      <c r="Z10497" s="93"/>
      <c r="AA10497" s="93"/>
    </row>
    <row r="10498" spans="26:27" x14ac:dyDescent="0.2">
      <c r="Z10498" s="93"/>
      <c r="AA10498" s="93"/>
    </row>
    <row r="10499" spans="26:27" x14ac:dyDescent="0.2">
      <c r="Z10499" s="93"/>
      <c r="AA10499" s="93"/>
    </row>
    <row r="10500" spans="26:27" x14ac:dyDescent="0.2">
      <c r="Z10500" s="93"/>
      <c r="AA10500" s="93"/>
    </row>
    <row r="10501" spans="26:27" x14ac:dyDescent="0.2">
      <c r="Z10501" s="93"/>
      <c r="AA10501" s="93"/>
    </row>
    <row r="10502" spans="26:27" x14ac:dyDescent="0.2">
      <c r="Z10502" s="93"/>
      <c r="AA10502" s="93"/>
    </row>
    <row r="10503" spans="26:27" x14ac:dyDescent="0.2">
      <c r="Z10503" s="93"/>
      <c r="AA10503" s="93"/>
    </row>
    <row r="10504" spans="26:27" x14ac:dyDescent="0.2">
      <c r="Z10504" s="93"/>
      <c r="AA10504" s="93"/>
    </row>
    <row r="10505" spans="26:27" x14ac:dyDescent="0.2">
      <c r="Z10505" s="93"/>
      <c r="AA10505" s="93"/>
    </row>
    <row r="10506" spans="26:27" x14ac:dyDescent="0.2">
      <c r="Z10506" s="93"/>
      <c r="AA10506" s="93"/>
    </row>
    <row r="10507" spans="26:27" x14ac:dyDescent="0.2">
      <c r="Z10507" s="93"/>
      <c r="AA10507" s="93"/>
    </row>
    <row r="10508" spans="26:27" x14ac:dyDescent="0.2">
      <c r="Z10508" s="93"/>
      <c r="AA10508" s="93"/>
    </row>
    <row r="10509" spans="26:27" x14ac:dyDescent="0.2">
      <c r="Z10509" s="93"/>
      <c r="AA10509" s="93"/>
    </row>
    <row r="10510" spans="26:27" x14ac:dyDescent="0.2">
      <c r="Z10510" s="93"/>
      <c r="AA10510" s="93"/>
    </row>
    <row r="10511" spans="26:27" x14ac:dyDescent="0.2">
      <c r="Z10511" s="93"/>
      <c r="AA10511" s="93"/>
    </row>
    <row r="10512" spans="26:27" x14ac:dyDescent="0.2">
      <c r="Z10512" s="93"/>
      <c r="AA10512" s="93"/>
    </row>
    <row r="10513" spans="26:27" x14ac:dyDescent="0.2">
      <c r="Z10513" s="93"/>
      <c r="AA10513" s="93"/>
    </row>
    <row r="10514" spans="26:27" x14ac:dyDescent="0.2">
      <c r="Z10514" s="93"/>
      <c r="AA10514" s="93"/>
    </row>
    <row r="10515" spans="26:27" x14ac:dyDescent="0.2">
      <c r="Z10515" s="93"/>
      <c r="AA10515" s="93"/>
    </row>
    <row r="10516" spans="26:27" x14ac:dyDescent="0.2">
      <c r="Z10516" s="93"/>
      <c r="AA10516" s="93"/>
    </row>
    <row r="10517" spans="26:27" x14ac:dyDescent="0.2">
      <c r="Z10517" s="93"/>
      <c r="AA10517" s="93"/>
    </row>
    <row r="10518" spans="26:27" x14ac:dyDescent="0.2">
      <c r="Z10518" s="93"/>
      <c r="AA10518" s="93"/>
    </row>
    <row r="10519" spans="26:27" x14ac:dyDescent="0.2">
      <c r="Z10519" s="93"/>
      <c r="AA10519" s="93"/>
    </row>
    <row r="10520" spans="26:27" x14ac:dyDescent="0.2">
      <c r="Z10520" s="93"/>
      <c r="AA10520" s="93"/>
    </row>
    <row r="10521" spans="26:27" x14ac:dyDescent="0.2">
      <c r="Z10521" s="93"/>
      <c r="AA10521" s="93"/>
    </row>
    <row r="10522" spans="26:27" x14ac:dyDescent="0.2">
      <c r="Z10522" s="93"/>
      <c r="AA10522" s="93"/>
    </row>
    <row r="10523" spans="26:27" x14ac:dyDescent="0.2">
      <c r="Z10523" s="93"/>
      <c r="AA10523" s="93"/>
    </row>
    <row r="10524" spans="26:27" x14ac:dyDescent="0.2">
      <c r="Z10524" s="93"/>
      <c r="AA10524" s="93"/>
    </row>
    <row r="10525" spans="26:27" x14ac:dyDescent="0.2">
      <c r="Z10525" s="93"/>
      <c r="AA10525" s="93"/>
    </row>
    <row r="10526" spans="26:27" x14ac:dyDescent="0.2">
      <c r="Z10526" s="93"/>
      <c r="AA10526" s="93"/>
    </row>
    <row r="10527" spans="26:27" x14ac:dyDescent="0.2">
      <c r="Z10527" s="93"/>
      <c r="AA10527" s="93"/>
    </row>
    <row r="10528" spans="26:27" x14ac:dyDescent="0.2">
      <c r="Z10528" s="93"/>
      <c r="AA10528" s="93"/>
    </row>
    <row r="10529" spans="26:27" x14ac:dyDescent="0.2">
      <c r="Z10529" s="93"/>
      <c r="AA10529" s="93"/>
    </row>
    <row r="10530" spans="26:27" x14ac:dyDescent="0.2">
      <c r="Z10530" s="93"/>
      <c r="AA10530" s="93"/>
    </row>
    <row r="10531" spans="26:27" x14ac:dyDescent="0.2">
      <c r="Z10531" s="93"/>
      <c r="AA10531" s="93"/>
    </row>
    <row r="10532" spans="26:27" x14ac:dyDescent="0.2">
      <c r="Z10532" s="93"/>
      <c r="AA10532" s="93"/>
    </row>
    <row r="10533" spans="26:27" x14ac:dyDescent="0.2">
      <c r="Z10533" s="93"/>
      <c r="AA10533" s="93"/>
    </row>
    <row r="10534" spans="26:27" x14ac:dyDescent="0.2">
      <c r="Z10534" s="93"/>
      <c r="AA10534" s="93"/>
    </row>
    <row r="10535" spans="26:27" x14ac:dyDescent="0.2">
      <c r="Z10535" s="93"/>
      <c r="AA10535" s="93"/>
    </row>
    <row r="10536" spans="26:27" x14ac:dyDescent="0.2">
      <c r="Z10536" s="93"/>
      <c r="AA10536" s="93"/>
    </row>
    <row r="10537" spans="26:27" x14ac:dyDescent="0.2">
      <c r="Z10537" s="93"/>
      <c r="AA10537" s="93"/>
    </row>
    <row r="10538" spans="26:27" x14ac:dyDescent="0.2">
      <c r="Z10538" s="93"/>
      <c r="AA10538" s="93"/>
    </row>
    <row r="10539" spans="26:27" x14ac:dyDescent="0.2">
      <c r="Z10539" s="93"/>
      <c r="AA10539" s="93"/>
    </row>
    <row r="10540" spans="26:27" x14ac:dyDescent="0.2">
      <c r="Z10540" s="93"/>
      <c r="AA10540" s="93"/>
    </row>
    <row r="10541" spans="26:27" x14ac:dyDescent="0.2">
      <c r="Z10541" s="93"/>
      <c r="AA10541" s="93"/>
    </row>
    <row r="10542" spans="26:27" x14ac:dyDescent="0.2">
      <c r="Z10542" s="93"/>
      <c r="AA10542" s="93"/>
    </row>
    <row r="10543" spans="26:27" x14ac:dyDescent="0.2">
      <c r="Z10543" s="93"/>
      <c r="AA10543" s="93"/>
    </row>
    <row r="10544" spans="26:27" x14ac:dyDescent="0.2">
      <c r="Z10544" s="93"/>
      <c r="AA10544" s="93"/>
    </row>
    <row r="10545" spans="26:27" x14ac:dyDescent="0.2">
      <c r="Z10545" s="93"/>
      <c r="AA10545" s="93"/>
    </row>
    <row r="10546" spans="26:27" x14ac:dyDescent="0.2">
      <c r="Z10546" s="93"/>
      <c r="AA10546" s="93"/>
    </row>
    <row r="10547" spans="26:27" x14ac:dyDescent="0.2">
      <c r="Z10547" s="93"/>
      <c r="AA10547" s="93"/>
    </row>
    <row r="10548" spans="26:27" x14ac:dyDescent="0.2">
      <c r="Z10548" s="93"/>
      <c r="AA10548" s="93"/>
    </row>
    <row r="10549" spans="26:27" x14ac:dyDescent="0.2">
      <c r="Z10549" s="93"/>
      <c r="AA10549" s="93"/>
    </row>
    <row r="10550" spans="26:27" x14ac:dyDescent="0.2">
      <c r="Z10550" s="93"/>
      <c r="AA10550" s="93"/>
    </row>
    <row r="10551" spans="26:27" x14ac:dyDescent="0.2">
      <c r="Z10551" s="93"/>
      <c r="AA10551" s="93"/>
    </row>
    <row r="10552" spans="26:27" x14ac:dyDescent="0.2">
      <c r="Z10552" s="93"/>
      <c r="AA10552" s="93"/>
    </row>
    <row r="10553" spans="26:27" x14ac:dyDescent="0.2">
      <c r="Z10553" s="93"/>
      <c r="AA10553" s="93"/>
    </row>
    <row r="10554" spans="26:27" x14ac:dyDescent="0.2">
      <c r="Z10554" s="93"/>
      <c r="AA10554" s="93"/>
    </row>
    <row r="10555" spans="26:27" x14ac:dyDescent="0.2">
      <c r="Z10555" s="93"/>
      <c r="AA10555" s="93"/>
    </row>
    <row r="10556" spans="26:27" x14ac:dyDescent="0.2">
      <c r="Z10556" s="93"/>
      <c r="AA10556" s="93"/>
    </row>
    <row r="10557" spans="26:27" x14ac:dyDescent="0.2">
      <c r="Z10557" s="93"/>
      <c r="AA10557" s="93"/>
    </row>
    <row r="10558" spans="26:27" x14ac:dyDescent="0.2">
      <c r="Z10558" s="93"/>
      <c r="AA10558" s="93"/>
    </row>
    <row r="10559" spans="26:27" x14ac:dyDescent="0.2">
      <c r="Z10559" s="93"/>
      <c r="AA10559" s="93"/>
    </row>
    <row r="10560" spans="26:27" x14ac:dyDescent="0.2">
      <c r="Z10560" s="93"/>
      <c r="AA10560" s="93"/>
    </row>
    <row r="10561" spans="26:27" x14ac:dyDescent="0.2">
      <c r="Z10561" s="93"/>
      <c r="AA10561" s="93"/>
    </row>
    <row r="10562" spans="26:27" x14ac:dyDescent="0.2">
      <c r="Z10562" s="93"/>
      <c r="AA10562" s="93"/>
    </row>
    <row r="10563" spans="26:27" x14ac:dyDescent="0.2">
      <c r="Z10563" s="93"/>
      <c r="AA10563" s="93"/>
    </row>
    <row r="10564" spans="26:27" x14ac:dyDescent="0.2">
      <c r="Z10564" s="93"/>
      <c r="AA10564" s="93"/>
    </row>
    <row r="10565" spans="26:27" x14ac:dyDescent="0.2">
      <c r="Z10565" s="93"/>
      <c r="AA10565" s="93"/>
    </row>
    <row r="10566" spans="26:27" x14ac:dyDescent="0.2">
      <c r="Z10566" s="93"/>
      <c r="AA10566" s="93"/>
    </row>
    <row r="10567" spans="26:27" x14ac:dyDescent="0.2">
      <c r="Z10567" s="93"/>
      <c r="AA10567" s="93"/>
    </row>
    <row r="10568" spans="26:27" x14ac:dyDescent="0.2">
      <c r="Z10568" s="93"/>
      <c r="AA10568" s="93"/>
    </row>
    <row r="10569" spans="26:27" x14ac:dyDescent="0.2">
      <c r="Z10569" s="93"/>
      <c r="AA10569" s="93"/>
    </row>
    <row r="10570" spans="26:27" x14ac:dyDescent="0.2">
      <c r="Z10570" s="93"/>
      <c r="AA10570" s="93"/>
    </row>
    <row r="10571" spans="26:27" x14ac:dyDescent="0.2">
      <c r="Z10571" s="93"/>
      <c r="AA10571" s="93"/>
    </row>
    <row r="10572" spans="26:27" x14ac:dyDescent="0.2">
      <c r="Z10572" s="93"/>
      <c r="AA10572" s="93"/>
    </row>
    <row r="10573" spans="26:27" x14ac:dyDescent="0.2">
      <c r="Z10573" s="93"/>
      <c r="AA10573" s="93"/>
    </row>
    <row r="10574" spans="26:27" x14ac:dyDescent="0.2">
      <c r="Z10574" s="93"/>
      <c r="AA10574" s="93"/>
    </row>
    <row r="10575" spans="26:27" x14ac:dyDescent="0.2">
      <c r="Z10575" s="93"/>
      <c r="AA10575" s="93"/>
    </row>
    <row r="10576" spans="26:27" x14ac:dyDescent="0.2">
      <c r="Z10576" s="93"/>
      <c r="AA10576" s="93"/>
    </row>
    <row r="10577" spans="26:27" x14ac:dyDescent="0.2">
      <c r="Z10577" s="93"/>
      <c r="AA10577" s="93"/>
    </row>
    <row r="10578" spans="26:27" x14ac:dyDescent="0.2">
      <c r="Z10578" s="93"/>
      <c r="AA10578" s="93"/>
    </row>
    <row r="10579" spans="26:27" x14ac:dyDescent="0.2">
      <c r="Z10579" s="93"/>
      <c r="AA10579" s="93"/>
    </row>
    <row r="10580" spans="26:27" x14ac:dyDescent="0.2">
      <c r="Z10580" s="93"/>
      <c r="AA10580" s="93"/>
    </row>
    <row r="10581" spans="26:27" x14ac:dyDescent="0.2">
      <c r="Z10581" s="93"/>
      <c r="AA10581" s="93"/>
    </row>
    <row r="10582" spans="26:27" x14ac:dyDescent="0.2">
      <c r="Z10582" s="93"/>
      <c r="AA10582" s="93"/>
    </row>
    <row r="10583" spans="26:27" x14ac:dyDescent="0.2">
      <c r="Z10583" s="93"/>
      <c r="AA10583" s="93"/>
    </row>
    <row r="10584" spans="26:27" x14ac:dyDescent="0.2">
      <c r="Z10584" s="93"/>
      <c r="AA10584" s="93"/>
    </row>
    <row r="10585" spans="26:27" x14ac:dyDescent="0.2">
      <c r="Z10585" s="93"/>
      <c r="AA10585" s="93"/>
    </row>
    <row r="10586" spans="26:27" x14ac:dyDescent="0.2">
      <c r="Z10586" s="93"/>
      <c r="AA10586" s="93"/>
    </row>
    <row r="10587" spans="26:27" x14ac:dyDescent="0.2">
      <c r="Z10587" s="93"/>
      <c r="AA10587" s="93"/>
    </row>
    <row r="10588" spans="26:27" x14ac:dyDescent="0.2">
      <c r="Z10588" s="93"/>
      <c r="AA10588" s="93"/>
    </row>
    <row r="10589" spans="26:27" x14ac:dyDescent="0.2">
      <c r="Z10589" s="93"/>
      <c r="AA10589" s="93"/>
    </row>
    <row r="10590" spans="26:27" x14ac:dyDescent="0.2">
      <c r="Z10590" s="93"/>
      <c r="AA10590" s="93"/>
    </row>
    <row r="10591" spans="26:27" x14ac:dyDescent="0.2">
      <c r="Z10591" s="93"/>
      <c r="AA10591" s="93"/>
    </row>
    <row r="10592" spans="26:27" x14ac:dyDescent="0.2">
      <c r="Z10592" s="93"/>
      <c r="AA10592" s="93"/>
    </row>
    <row r="10593" spans="26:27" x14ac:dyDescent="0.2">
      <c r="Z10593" s="93"/>
      <c r="AA10593" s="93"/>
    </row>
    <row r="10594" spans="26:27" x14ac:dyDescent="0.2">
      <c r="Z10594" s="93"/>
      <c r="AA10594" s="93"/>
    </row>
    <row r="10595" spans="26:27" x14ac:dyDescent="0.2">
      <c r="Z10595" s="93"/>
      <c r="AA10595" s="93"/>
    </row>
    <row r="10596" spans="26:27" x14ac:dyDescent="0.2">
      <c r="Z10596" s="93"/>
      <c r="AA10596" s="93"/>
    </row>
    <row r="10597" spans="26:27" x14ac:dyDescent="0.2">
      <c r="Z10597" s="93"/>
      <c r="AA10597" s="93"/>
    </row>
    <row r="10598" spans="26:27" x14ac:dyDescent="0.2">
      <c r="Z10598" s="93"/>
      <c r="AA10598" s="93"/>
    </row>
    <row r="10599" spans="26:27" x14ac:dyDescent="0.2">
      <c r="Z10599" s="93"/>
      <c r="AA10599" s="93"/>
    </row>
    <row r="10600" spans="26:27" x14ac:dyDescent="0.2">
      <c r="Z10600" s="93"/>
      <c r="AA10600" s="93"/>
    </row>
    <row r="10601" spans="26:27" x14ac:dyDescent="0.2">
      <c r="Z10601" s="93"/>
      <c r="AA10601" s="93"/>
    </row>
    <row r="10602" spans="26:27" x14ac:dyDescent="0.2">
      <c r="Z10602" s="93"/>
      <c r="AA10602" s="93"/>
    </row>
    <row r="10603" spans="26:27" x14ac:dyDescent="0.2">
      <c r="Z10603" s="93"/>
      <c r="AA10603" s="93"/>
    </row>
    <row r="10604" spans="26:27" x14ac:dyDescent="0.2">
      <c r="Z10604" s="93"/>
      <c r="AA10604" s="93"/>
    </row>
    <row r="10605" spans="26:27" x14ac:dyDescent="0.2">
      <c r="Z10605" s="93"/>
      <c r="AA10605" s="93"/>
    </row>
    <row r="10606" spans="26:27" x14ac:dyDescent="0.2">
      <c r="Z10606" s="93"/>
      <c r="AA10606" s="93"/>
    </row>
    <row r="10607" spans="26:27" x14ac:dyDescent="0.2">
      <c r="Z10607" s="93"/>
      <c r="AA10607" s="93"/>
    </row>
    <row r="10608" spans="26:27" x14ac:dyDescent="0.2">
      <c r="Z10608" s="93"/>
      <c r="AA10608" s="93"/>
    </row>
    <row r="10609" spans="26:27" x14ac:dyDescent="0.2">
      <c r="Z10609" s="93"/>
      <c r="AA10609" s="93"/>
    </row>
    <row r="10610" spans="26:27" x14ac:dyDescent="0.2">
      <c r="Z10610" s="93"/>
      <c r="AA10610" s="93"/>
    </row>
    <row r="10611" spans="26:27" x14ac:dyDescent="0.2">
      <c r="Z10611" s="93"/>
      <c r="AA10611" s="93"/>
    </row>
    <row r="10612" spans="26:27" x14ac:dyDescent="0.2">
      <c r="Z10612" s="93"/>
      <c r="AA10612" s="93"/>
    </row>
    <row r="10613" spans="26:27" x14ac:dyDescent="0.2">
      <c r="Z10613" s="93"/>
      <c r="AA10613" s="93"/>
    </row>
    <row r="10614" spans="26:27" x14ac:dyDescent="0.2">
      <c r="Z10614" s="93"/>
      <c r="AA10614" s="93"/>
    </row>
    <row r="10615" spans="26:27" x14ac:dyDescent="0.2">
      <c r="Z10615" s="93"/>
      <c r="AA10615" s="93"/>
    </row>
    <row r="10616" spans="26:27" x14ac:dyDescent="0.2">
      <c r="Z10616" s="93"/>
      <c r="AA10616" s="93"/>
    </row>
    <row r="10617" spans="26:27" x14ac:dyDescent="0.2">
      <c r="Z10617" s="93"/>
      <c r="AA10617" s="93"/>
    </row>
    <row r="10618" spans="26:27" x14ac:dyDescent="0.2">
      <c r="Z10618" s="93"/>
      <c r="AA10618" s="93"/>
    </row>
    <row r="10619" spans="26:27" x14ac:dyDescent="0.2">
      <c r="Z10619" s="93"/>
      <c r="AA10619" s="93"/>
    </row>
    <row r="10620" spans="26:27" x14ac:dyDescent="0.2">
      <c r="Z10620" s="93"/>
      <c r="AA10620" s="93"/>
    </row>
    <row r="10621" spans="26:27" x14ac:dyDescent="0.2">
      <c r="Z10621" s="93"/>
      <c r="AA10621" s="93"/>
    </row>
    <row r="10622" spans="26:27" x14ac:dyDescent="0.2">
      <c r="Z10622" s="93"/>
      <c r="AA10622" s="93"/>
    </row>
    <row r="10623" spans="26:27" x14ac:dyDescent="0.2">
      <c r="Z10623" s="93"/>
      <c r="AA10623" s="93"/>
    </row>
    <row r="10624" spans="26:27" x14ac:dyDescent="0.2">
      <c r="Z10624" s="93"/>
      <c r="AA10624" s="93"/>
    </row>
    <row r="10625" spans="26:27" x14ac:dyDescent="0.2">
      <c r="Z10625" s="93"/>
      <c r="AA10625" s="93"/>
    </row>
    <row r="10626" spans="26:27" x14ac:dyDescent="0.2">
      <c r="Z10626" s="93"/>
      <c r="AA10626" s="93"/>
    </row>
    <row r="10627" spans="26:27" x14ac:dyDescent="0.2">
      <c r="Z10627" s="93"/>
      <c r="AA10627" s="93"/>
    </row>
    <row r="10628" spans="26:27" x14ac:dyDescent="0.2">
      <c r="Z10628" s="93"/>
      <c r="AA10628" s="93"/>
    </row>
    <row r="10629" spans="26:27" x14ac:dyDescent="0.2">
      <c r="Z10629" s="93"/>
      <c r="AA10629" s="93"/>
    </row>
    <row r="10630" spans="26:27" x14ac:dyDescent="0.2">
      <c r="Z10630" s="93"/>
      <c r="AA10630" s="93"/>
    </row>
    <row r="10631" spans="26:27" x14ac:dyDescent="0.2">
      <c r="Z10631" s="93"/>
      <c r="AA10631" s="93"/>
    </row>
    <row r="10632" spans="26:27" x14ac:dyDescent="0.2">
      <c r="Z10632" s="93"/>
      <c r="AA10632" s="93"/>
    </row>
    <row r="10633" spans="26:27" x14ac:dyDescent="0.2">
      <c r="Z10633" s="93"/>
      <c r="AA10633" s="93"/>
    </row>
    <row r="10634" spans="26:27" x14ac:dyDescent="0.2">
      <c r="Z10634" s="93"/>
      <c r="AA10634" s="93"/>
    </row>
    <row r="10635" spans="26:27" x14ac:dyDescent="0.2">
      <c r="Z10635" s="93"/>
      <c r="AA10635" s="93"/>
    </row>
    <row r="10636" spans="26:27" x14ac:dyDescent="0.2">
      <c r="Z10636" s="93"/>
      <c r="AA10636" s="93"/>
    </row>
    <row r="10637" spans="26:27" x14ac:dyDescent="0.2">
      <c r="Z10637" s="93"/>
      <c r="AA10637" s="93"/>
    </row>
    <row r="10638" spans="26:27" x14ac:dyDescent="0.2">
      <c r="Z10638" s="93"/>
      <c r="AA10638" s="93"/>
    </row>
    <row r="10639" spans="26:27" x14ac:dyDescent="0.2">
      <c r="Z10639" s="93"/>
      <c r="AA10639" s="93"/>
    </row>
    <row r="10640" spans="26:27" x14ac:dyDescent="0.2">
      <c r="Z10640" s="93"/>
      <c r="AA10640" s="93"/>
    </row>
    <row r="10641" spans="26:27" x14ac:dyDescent="0.2">
      <c r="Z10641" s="93"/>
      <c r="AA10641" s="93"/>
    </row>
    <row r="10642" spans="26:27" x14ac:dyDescent="0.2">
      <c r="Z10642" s="93"/>
      <c r="AA10642" s="93"/>
    </row>
    <row r="10643" spans="26:27" x14ac:dyDescent="0.2">
      <c r="Z10643" s="93"/>
      <c r="AA10643" s="93"/>
    </row>
    <row r="10644" spans="26:27" x14ac:dyDescent="0.2">
      <c r="Z10644" s="93"/>
      <c r="AA10644" s="93"/>
    </row>
    <row r="10645" spans="26:27" x14ac:dyDescent="0.2">
      <c r="Z10645" s="93"/>
      <c r="AA10645" s="93"/>
    </row>
    <row r="10646" spans="26:27" x14ac:dyDescent="0.2">
      <c r="Z10646" s="93"/>
      <c r="AA10646" s="93"/>
    </row>
    <row r="10647" spans="26:27" x14ac:dyDescent="0.2">
      <c r="Z10647" s="93"/>
      <c r="AA10647" s="93"/>
    </row>
    <row r="10648" spans="26:27" x14ac:dyDescent="0.2">
      <c r="Z10648" s="93"/>
      <c r="AA10648" s="93"/>
    </row>
    <row r="10649" spans="26:27" x14ac:dyDescent="0.2">
      <c r="Z10649" s="93"/>
      <c r="AA10649" s="93"/>
    </row>
    <row r="10650" spans="26:27" x14ac:dyDescent="0.2">
      <c r="Z10650" s="93"/>
      <c r="AA10650" s="93"/>
    </row>
    <row r="10651" spans="26:27" x14ac:dyDescent="0.2">
      <c r="Z10651" s="93"/>
      <c r="AA10651" s="93"/>
    </row>
    <row r="10652" spans="26:27" x14ac:dyDescent="0.2">
      <c r="Z10652" s="93"/>
      <c r="AA10652" s="93"/>
    </row>
    <row r="10653" spans="26:27" x14ac:dyDescent="0.2">
      <c r="Z10653" s="93"/>
      <c r="AA10653" s="93"/>
    </row>
    <row r="10654" spans="26:27" x14ac:dyDescent="0.2">
      <c r="Z10654" s="93"/>
      <c r="AA10654" s="93"/>
    </row>
    <row r="10655" spans="26:27" x14ac:dyDescent="0.2">
      <c r="Z10655" s="93"/>
      <c r="AA10655" s="93"/>
    </row>
    <row r="10656" spans="26:27" x14ac:dyDescent="0.2">
      <c r="Z10656" s="93"/>
      <c r="AA10656" s="93"/>
    </row>
    <row r="10657" spans="26:27" x14ac:dyDescent="0.2">
      <c r="Z10657" s="93"/>
      <c r="AA10657" s="93"/>
    </row>
    <row r="10658" spans="26:27" x14ac:dyDescent="0.2">
      <c r="Z10658" s="93"/>
      <c r="AA10658" s="93"/>
    </row>
    <row r="10659" spans="26:27" x14ac:dyDescent="0.2">
      <c r="Z10659" s="93"/>
      <c r="AA10659" s="93"/>
    </row>
    <row r="10660" spans="26:27" x14ac:dyDescent="0.2">
      <c r="Z10660" s="93"/>
      <c r="AA10660" s="93"/>
    </row>
    <row r="10661" spans="26:27" x14ac:dyDescent="0.2">
      <c r="Z10661" s="93"/>
      <c r="AA10661" s="93"/>
    </row>
    <row r="10662" spans="26:27" x14ac:dyDescent="0.2">
      <c r="Z10662" s="93"/>
      <c r="AA10662" s="93"/>
    </row>
    <row r="10663" spans="26:27" x14ac:dyDescent="0.2">
      <c r="Z10663" s="93"/>
      <c r="AA10663" s="93"/>
    </row>
    <row r="10664" spans="26:27" x14ac:dyDescent="0.2">
      <c r="Z10664" s="93"/>
      <c r="AA10664" s="93"/>
    </row>
    <row r="10665" spans="26:27" x14ac:dyDescent="0.2">
      <c r="Z10665" s="93"/>
      <c r="AA10665" s="93"/>
    </row>
    <row r="10666" spans="26:27" x14ac:dyDescent="0.2">
      <c r="Z10666" s="93"/>
      <c r="AA10666" s="93"/>
    </row>
    <row r="10667" spans="26:27" x14ac:dyDescent="0.2">
      <c r="Z10667" s="93"/>
      <c r="AA10667" s="93"/>
    </row>
    <row r="10668" spans="26:27" x14ac:dyDescent="0.2">
      <c r="Z10668" s="93"/>
      <c r="AA10668" s="93"/>
    </row>
    <row r="10669" spans="26:27" x14ac:dyDescent="0.2">
      <c r="Z10669" s="93"/>
      <c r="AA10669" s="93"/>
    </row>
    <row r="10670" spans="26:27" x14ac:dyDescent="0.2">
      <c r="Z10670" s="93"/>
      <c r="AA10670" s="93"/>
    </row>
    <row r="10671" spans="26:27" x14ac:dyDescent="0.2">
      <c r="Z10671" s="93"/>
      <c r="AA10671" s="93"/>
    </row>
    <row r="10672" spans="26:27" x14ac:dyDescent="0.2">
      <c r="Z10672" s="93"/>
      <c r="AA10672" s="93"/>
    </row>
    <row r="10673" spans="26:27" x14ac:dyDescent="0.2">
      <c r="Z10673" s="93"/>
      <c r="AA10673" s="93"/>
    </row>
    <row r="10674" spans="26:27" x14ac:dyDescent="0.2">
      <c r="Z10674" s="93"/>
      <c r="AA10674" s="93"/>
    </row>
    <row r="10675" spans="26:27" x14ac:dyDescent="0.2">
      <c r="Z10675" s="93"/>
      <c r="AA10675" s="93"/>
    </row>
    <row r="10676" spans="26:27" x14ac:dyDescent="0.2">
      <c r="Z10676" s="93"/>
      <c r="AA10676" s="93"/>
    </row>
    <row r="10677" spans="26:27" x14ac:dyDescent="0.2">
      <c r="Z10677" s="93"/>
      <c r="AA10677" s="93"/>
    </row>
    <row r="10678" spans="26:27" x14ac:dyDescent="0.2">
      <c r="Z10678" s="93"/>
      <c r="AA10678" s="93"/>
    </row>
    <row r="10679" spans="26:27" x14ac:dyDescent="0.2">
      <c r="Z10679" s="93"/>
      <c r="AA10679" s="93"/>
    </row>
    <row r="10680" spans="26:27" x14ac:dyDescent="0.2">
      <c r="Z10680" s="93"/>
      <c r="AA10680" s="93"/>
    </row>
    <row r="10681" spans="26:27" x14ac:dyDescent="0.2">
      <c r="Z10681" s="93"/>
      <c r="AA10681" s="93"/>
    </row>
    <row r="10682" spans="26:27" x14ac:dyDescent="0.2">
      <c r="Z10682" s="93"/>
      <c r="AA10682" s="93"/>
    </row>
    <row r="10683" spans="26:27" x14ac:dyDescent="0.2">
      <c r="Z10683" s="93"/>
      <c r="AA10683" s="93"/>
    </row>
    <row r="10684" spans="26:27" x14ac:dyDescent="0.2">
      <c r="Z10684" s="93"/>
      <c r="AA10684" s="93"/>
    </row>
    <row r="10685" spans="26:27" x14ac:dyDescent="0.2">
      <c r="Z10685" s="93"/>
      <c r="AA10685" s="93"/>
    </row>
    <row r="10686" spans="26:27" x14ac:dyDescent="0.2">
      <c r="Z10686" s="93"/>
      <c r="AA10686" s="93"/>
    </row>
    <row r="10687" spans="26:27" x14ac:dyDescent="0.2">
      <c r="Z10687" s="93"/>
      <c r="AA10687" s="93"/>
    </row>
    <row r="10688" spans="26:27" x14ac:dyDescent="0.2">
      <c r="Z10688" s="93"/>
      <c r="AA10688" s="93"/>
    </row>
    <row r="10689" spans="26:27" x14ac:dyDescent="0.2">
      <c r="Z10689" s="93"/>
      <c r="AA10689" s="93"/>
    </row>
    <row r="10690" spans="26:27" x14ac:dyDescent="0.2">
      <c r="Z10690" s="93"/>
      <c r="AA10690" s="93"/>
    </row>
    <row r="10691" spans="26:27" x14ac:dyDescent="0.2">
      <c r="Z10691" s="93"/>
      <c r="AA10691" s="93"/>
    </row>
    <row r="10692" spans="26:27" x14ac:dyDescent="0.2">
      <c r="Z10692" s="93"/>
      <c r="AA10692" s="93"/>
    </row>
    <row r="10693" spans="26:27" x14ac:dyDescent="0.2">
      <c r="Z10693" s="93"/>
      <c r="AA10693" s="93"/>
    </row>
    <row r="10694" spans="26:27" x14ac:dyDescent="0.2">
      <c r="Z10694" s="93"/>
      <c r="AA10694" s="93"/>
    </row>
    <row r="10695" spans="26:27" x14ac:dyDescent="0.2">
      <c r="Z10695" s="93"/>
      <c r="AA10695" s="93"/>
    </row>
    <row r="10696" spans="26:27" x14ac:dyDescent="0.2">
      <c r="Z10696" s="93"/>
      <c r="AA10696" s="93"/>
    </row>
    <row r="10697" spans="26:27" x14ac:dyDescent="0.2">
      <c r="Z10697" s="93"/>
      <c r="AA10697" s="93"/>
    </row>
    <row r="10698" spans="26:27" x14ac:dyDescent="0.2">
      <c r="Z10698" s="93"/>
      <c r="AA10698" s="93"/>
    </row>
    <row r="10699" spans="26:27" x14ac:dyDescent="0.2">
      <c r="Z10699" s="93"/>
      <c r="AA10699" s="93"/>
    </row>
    <row r="10700" spans="26:27" x14ac:dyDescent="0.2">
      <c r="Z10700" s="93"/>
      <c r="AA10700" s="93"/>
    </row>
    <row r="10701" spans="26:27" x14ac:dyDescent="0.2">
      <c r="Z10701" s="93"/>
      <c r="AA10701" s="93"/>
    </row>
    <row r="10702" spans="26:27" x14ac:dyDescent="0.2">
      <c r="Z10702" s="93"/>
      <c r="AA10702" s="93"/>
    </row>
    <row r="10703" spans="26:27" x14ac:dyDescent="0.2">
      <c r="Z10703" s="93"/>
      <c r="AA10703" s="93"/>
    </row>
    <row r="10704" spans="26:27" x14ac:dyDescent="0.2">
      <c r="Z10704" s="93"/>
      <c r="AA10704" s="93"/>
    </row>
    <row r="10705" spans="26:27" x14ac:dyDescent="0.2">
      <c r="Z10705" s="93"/>
      <c r="AA10705" s="93"/>
    </row>
    <row r="10706" spans="26:27" x14ac:dyDescent="0.2">
      <c r="Z10706" s="93"/>
      <c r="AA10706" s="93"/>
    </row>
    <row r="10707" spans="26:27" x14ac:dyDescent="0.2">
      <c r="Z10707" s="93"/>
      <c r="AA10707" s="93"/>
    </row>
    <row r="10708" spans="26:27" x14ac:dyDescent="0.2">
      <c r="Z10708" s="93"/>
      <c r="AA10708" s="93"/>
    </row>
    <row r="10709" spans="26:27" x14ac:dyDescent="0.2">
      <c r="Z10709" s="93"/>
      <c r="AA10709" s="93"/>
    </row>
    <row r="10710" spans="26:27" x14ac:dyDescent="0.2">
      <c r="Z10710" s="93"/>
      <c r="AA10710" s="93"/>
    </row>
    <row r="10711" spans="26:27" x14ac:dyDescent="0.2">
      <c r="Z10711" s="93"/>
      <c r="AA10711" s="93"/>
    </row>
    <row r="10712" spans="26:27" x14ac:dyDescent="0.2">
      <c r="Z10712" s="93"/>
      <c r="AA10712" s="93"/>
    </row>
    <row r="10713" spans="26:27" x14ac:dyDescent="0.2">
      <c r="Z10713" s="93"/>
      <c r="AA10713" s="93"/>
    </row>
    <row r="10714" spans="26:27" x14ac:dyDescent="0.2">
      <c r="Z10714" s="93"/>
      <c r="AA10714" s="93"/>
    </row>
    <row r="10715" spans="26:27" x14ac:dyDescent="0.2">
      <c r="Z10715" s="93"/>
      <c r="AA10715" s="93"/>
    </row>
    <row r="10716" spans="26:27" x14ac:dyDescent="0.2">
      <c r="Z10716" s="93"/>
      <c r="AA10716" s="93"/>
    </row>
    <row r="10717" spans="26:27" x14ac:dyDescent="0.2">
      <c r="Z10717" s="93"/>
      <c r="AA10717" s="93"/>
    </row>
    <row r="10718" spans="26:27" x14ac:dyDescent="0.2">
      <c r="Z10718" s="93"/>
      <c r="AA10718" s="93"/>
    </row>
    <row r="10719" spans="26:27" x14ac:dyDescent="0.2">
      <c r="Z10719" s="93"/>
      <c r="AA10719" s="93"/>
    </row>
    <row r="10720" spans="26:27" x14ac:dyDescent="0.2">
      <c r="Z10720" s="93"/>
      <c r="AA10720" s="93"/>
    </row>
    <row r="10721" spans="26:27" x14ac:dyDescent="0.2">
      <c r="Z10721" s="93"/>
      <c r="AA10721" s="93"/>
    </row>
    <row r="10722" spans="26:27" x14ac:dyDescent="0.2">
      <c r="Z10722" s="93"/>
      <c r="AA10722" s="93"/>
    </row>
    <row r="10723" spans="26:27" x14ac:dyDescent="0.2">
      <c r="Z10723" s="93"/>
      <c r="AA10723" s="93"/>
    </row>
    <row r="10724" spans="26:27" x14ac:dyDescent="0.2">
      <c r="Z10724" s="93"/>
      <c r="AA10724" s="93"/>
    </row>
    <row r="10725" spans="26:27" x14ac:dyDescent="0.2">
      <c r="Z10725" s="93"/>
      <c r="AA10725" s="93"/>
    </row>
    <row r="10726" spans="26:27" x14ac:dyDescent="0.2">
      <c r="Z10726" s="93"/>
      <c r="AA10726" s="93"/>
    </row>
    <row r="10727" spans="26:27" x14ac:dyDescent="0.2">
      <c r="Z10727" s="93"/>
      <c r="AA10727" s="93"/>
    </row>
    <row r="10728" spans="26:27" x14ac:dyDescent="0.2">
      <c r="Z10728" s="93"/>
      <c r="AA10728" s="93"/>
    </row>
    <row r="10729" spans="26:27" x14ac:dyDescent="0.2">
      <c r="Z10729" s="93"/>
      <c r="AA10729" s="93"/>
    </row>
    <row r="10730" spans="26:27" x14ac:dyDescent="0.2">
      <c r="Z10730" s="93"/>
      <c r="AA10730" s="93"/>
    </row>
    <row r="10731" spans="26:27" x14ac:dyDescent="0.2">
      <c r="Z10731" s="93"/>
      <c r="AA10731" s="93"/>
    </row>
    <row r="10732" spans="26:27" x14ac:dyDescent="0.2">
      <c r="Z10732" s="93"/>
      <c r="AA10732" s="93"/>
    </row>
    <row r="10733" spans="26:27" x14ac:dyDescent="0.2">
      <c r="Z10733" s="93"/>
      <c r="AA10733" s="93"/>
    </row>
    <row r="10734" spans="26:27" x14ac:dyDescent="0.2">
      <c r="Z10734" s="93"/>
      <c r="AA10734" s="93"/>
    </row>
    <row r="10735" spans="26:27" x14ac:dyDescent="0.2">
      <c r="Z10735" s="93"/>
      <c r="AA10735" s="93"/>
    </row>
    <row r="10736" spans="26:27" x14ac:dyDescent="0.2">
      <c r="Z10736" s="93"/>
      <c r="AA10736" s="93"/>
    </row>
    <row r="10737" spans="26:27" x14ac:dyDescent="0.2">
      <c r="Z10737" s="93"/>
      <c r="AA10737" s="93"/>
    </row>
    <row r="10738" spans="26:27" x14ac:dyDescent="0.2">
      <c r="Z10738" s="93"/>
      <c r="AA10738" s="93"/>
    </row>
    <row r="10739" spans="26:27" x14ac:dyDescent="0.2">
      <c r="Z10739" s="93"/>
      <c r="AA10739" s="93"/>
    </row>
    <row r="10740" spans="26:27" x14ac:dyDescent="0.2">
      <c r="Z10740" s="93"/>
      <c r="AA10740" s="93"/>
    </row>
    <row r="10741" spans="26:27" x14ac:dyDescent="0.2">
      <c r="Z10741" s="93"/>
      <c r="AA10741" s="93"/>
    </row>
    <row r="10742" spans="26:27" x14ac:dyDescent="0.2">
      <c r="Z10742" s="93"/>
      <c r="AA10742" s="93"/>
    </row>
    <row r="10743" spans="26:27" x14ac:dyDescent="0.2">
      <c r="Z10743" s="93"/>
      <c r="AA10743" s="93"/>
    </row>
    <row r="10744" spans="26:27" x14ac:dyDescent="0.2">
      <c r="Z10744" s="93"/>
      <c r="AA10744" s="93"/>
    </row>
    <row r="10745" spans="26:27" x14ac:dyDescent="0.2">
      <c r="Z10745" s="93"/>
      <c r="AA10745" s="93"/>
    </row>
    <row r="10746" spans="26:27" x14ac:dyDescent="0.2">
      <c r="Z10746" s="93"/>
      <c r="AA10746" s="93"/>
    </row>
    <row r="10747" spans="26:27" x14ac:dyDescent="0.2">
      <c r="Z10747" s="93"/>
      <c r="AA10747" s="93"/>
    </row>
    <row r="10748" spans="26:27" x14ac:dyDescent="0.2">
      <c r="Z10748" s="93"/>
      <c r="AA10748" s="93"/>
    </row>
    <row r="10749" spans="26:27" x14ac:dyDescent="0.2">
      <c r="Z10749" s="93"/>
      <c r="AA10749" s="93"/>
    </row>
    <row r="10750" spans="26:27" x14ac:dyDescent="0.2">
      <c r="Z10750" s="93"/>
      <c r="AA10750" s="93"/>
    </row>
    <row r="10751" spans="26:27" x14ac:dyDescent="0.2">
      <c r="Z10751" s="93"/>
      <c r="AA10751" s="93"/>
    </row>
    <row r="10752" spans="26:27" x14ac:dyDescent="0.2">
      <c r="Z10752" s="93"/>
      <c r="AA10752" s="93"/>
    </row>
    <row r="10753" spans="26:27" x14ac:dyDescent="0.2">
      <c r="Z10753" s="93"/>
      <c r="AA10753" s="93"/>
    </row>
    <row r="10754" spans="26:27" x14ac:dyDescent="0.2">
      <c r="Z10754" s="93"/>
      <c r="AA10754" s="93"/>
    </row>
    <row r="10755" spans="26:27" x14ac:dyDescent="0.2">
      <c r="Z10755" s="93"/>
      <c r="AA10755" s="93"/>
    </row>
    <row r="10756" spans="26:27" x14ac:dyDescent="0.2">
      <c r="Z10756" s="93"/>
      <c r="AA10756" s="93"/>
    </row>
    <row r="10757" spans="26:27" x14ac:dyDescent="0.2">
      <c r="Z10757" s="93"/>
      <c r="AA10757" s="93"/>
    </row>
    <row r="10758" spans="26:27" x14ac:dyDescent="0.2">
      <c r="Z10758" s="93"/>
      <c r="AA10758" s="93"/>
    </row>
    <row r="10759" spans="26:27" x14ac:dyDescent="0.2">
      <c r="Z10759" s="93"/>
      <c r="AA10759" s="93"/>
    </row>
    <row r="10760" spans="26:27" x14ac:dyDescent="0.2">
      <c r="Z10760" s="93"/>
      <c r="AA10760" s="93"/>
    </row>
    <row r="10761" spans="26:27" x14ac:dyDescent="0.2">
      <c r="Z10761" s="93"/>
      <c r="AA10761" s="93"/>
    </row>
    <row r="10762" spans="26:27" x14ac:dyDescent="0.2">
      <c r="Z10762" s="93"/>
      <c r="AA10762" s="93"/>
    </row>
    <row r="10763" spans="26:27" x14ac:dyDescent="0.2">
      <c r="Z10763" s="93"/>
      <c r="AA10763" s="93"/>
    </row>
    <row r="10764" spans="26:27" x14ac:dyDescent="0.2">
      <c r="Z10764" s="93"/>
      <c r="AA10764" s="93"/>
    </row>
    <row r="10765" spans="26:27" x14ac:dyDescent="0.2">
      <c r="Z10765" s="93"/>
      <c r="AA10765" s="93"/>
    </row>
    <row r="10766" spans="26:27" x14ac:dyDescent="0.2">
      <c r="Z10766" s="93"/>
      <c r="AA10766" s="93"/>
    </row>
    <row r="10767" spans="26:27" x14ac:dyDescent="0.2">
      <c r="Z10767" s="93"/>
      <c r="AA10767" s="93"/>
    </row>
    <row r="10768" spans="26:27" x14ac:dyDescent="0.2">
      <c r="Z10768" s="93"/>
      <c r="AA10768" s="93"/>
    </row>
    <row r="10769" spans="26:27" x14ac:dyDescent="0.2">
      <c r="Z10769" s="93"/>
      <c r="AA10769" s="93"/>
    </row>
    <row r="10770" spans="26:27" x14ac:dyDescent="0.2">
      <c r="Z10770" s="93"/>
      <c r="AA10770" s="93"/>
    </row>
    <row r="10771" spans="26:27" x14ac:dyDescent="0.2">
      <c r="Z10771" s="93"/>
      <c r="AA10771" s="93"/>
    </row>
    <row r="10772" spans="26:27" x14ac:dyDescent="0.2">
      <c r="Z10772" s="93"/>
      <c r="AA10772" s="93"/>
    </row>
    <row r="10773" spans="26:27" x14ac:dyDescent="0.2">
      <c r="Z10773" s="93"/>
      <c r="AA10773" s="93"/>
    </row>
    <row r="10774" spans="26:27" x14ac:dyDescent="0.2">
      <c r="Z10774" s="93"/>
      <c r="AA10774" s="93"/>
    </row>
    <row r="10775" spans="26:27" x14ac:dyDescent="0.2">
      <c r="Z10775" s="93"/>
      <c r="AA10775" s="93"/>
    </row>
    <row r="10776" spans="26:27" x14ac:dyDescent="0.2">
      <c r="Z10776" s="93"/>
      <c r="AA10776" s="93"/>
    </row>
    <row r="10777" spans="26:27" x14ac:dyDescent="0.2">
      <c r="Z10777" s="93"/>
      <c r="AA10777" s="93"/>
    </row>
    <row r="10778" spans="26:27" x14ac:dyDescent="0.2">
      <c r="Z10778" s="93"/>
      <c r="AA10778" s="93"/>
    </row>
    <row r="10779" spans="26:27" x14ac:dyDescent="0.2">
      <c r="Z10779" s="93"/>
      <c r="AA10779" s="93"/>
    </row>
    <row r="10780" spans="26:27" x14ac:dyDescent="0.2">
      <c r="Z10780" s="93"/>
      <c r="AA10780" s="93"/>
    </row>
    <row r="10781" spans="26:27" x14ac:dyDescent="0.2">
      <c r="Z10781" s="93"/>
      <c r="AA10781" s="93"/>
    </row>
    <row r="10782" spans="26:27" x14ac:dyDescent="0.2">
      <c r="Z10782" s="93"/>
      <c r="AA10782" s="93"/>
    </row>
    <row r="10783" spans="26:27" x14ac:dyDescent="0.2">
      <c r="Z10783" s="93"/>
      <c r="AA10783" s="93"/>
    </row>
    <row r="10784" spans="26:27" x14ac:dyDescent="0.2">
      <c r="Z10784" s="93"/>
      <c r="AA10784" s="93"/>
    </row>
    <row r="10785" spans="26:27" x14ac:dyDescent="0.2">
      <c r="Z10785" s="93"/>
      <c r="AA10785" s="93"/>
    </row>
    <row r="10786" spans="26:27" x14ac:dyDescent="0.2">
      <c r="Z10786" s="93"/>
      <c r="AA10786" s="93"/>
    </row>
    <row r="10787" spans="26:27" x14ac:dyDescent="0.2">
      <c r="Z10787" s="93"/>
      <c r="AA10787" s="93"/>
    </row>
    <row r="10788" spans="26:27" x14ac:dyDescent="0.2">
      <c r="Z10788" s="93"/>
      <c r="AA10788" s="93"/>
    </row>
    <row r="10789" spans="26:27" x14ac:dyDescent="0.2">
      <c r="Z10789" s="93"/>
      <c r="AA10789" s="93"/>
    </row>
    <row r="10790" spans="26:27" x14ac:dyDescent="0.2">
      <c r="Z10790" s="93"/>
      <c r="AA10790" s="93"/>
    </row>
    <row r="10791" spans="26:27" x14ac:dyDescent="0.2">
      <c r="Z10791" s="93"/>
      <c r="AA10791" s="93"/>
    </row>
    <row r="10792" spans="26:27" x14ac:dyDescent="0.2">
      <c r="Z10792" s="93"/>
      <c r="AA10792" s="93"/>
    </row>
    <row r="10793" spans="26:27" x14ac:dyDescent="0.2">
      <c r="Z10793" s="93"/>
      <c r="AA10793" s="93"/>
    </row>
    <row r="10794" spans="26:27" x14ac:dyDescent="0.2">
      <c r="Z10794" s="93"/>
      <c r="AA10794" s="93"/>
    </row>
    <row r="10795" spans="26:27" x14ac:dyDescent="0.2">
      <c r="Z10795" s="93"/>
      <c r="AA10795" s="93"/>
    </row>
    <row r="10796" spans="26:27" x14ac:dyDescent="0.2">
      <c r="Z10796" s="93"/>
      <c r="AA10796" s="93"/>
    </row>
    <row r="10797" spans="26:27" x14ac:dyDescent="0.2">
      <c r="Z10797" s="93"/>
      <c r="AA10797" s="93"/>
    </row>
    <row r="10798" spans="26:27" x14ac:dyDescent="0.2">
      <c r="Z10798" s="93"/>
      <c r="AA10798" s="93"/>
    </row>
    <row r="10799" spans="26:27" x14ac:dyDescent="0.2">
      <c r="Z10799" s="93"/>
      <c r="AA10799" s="93"/>
    </row>
    <row r="10800" spans="26:27" x14ac:dyDescent="0.2">
      <c r="Z10800" s="93"/>
      <c r="AA10800" s="93"/>
    </row>
    <row r="10801" spans="26:27" x14ac:dyDescent="0.2">
      <c r="Z10801" s="93"/>
      <c r="AA10801" s="93"/>
    </row>
    <row r="10802" spans="26:27" x14ac:dyDescent="0.2">
      <c r="Z10802" s="93"/>
      <c r="AA10802" s="93"/>
    </row>
    <row r="10803" spans="26:27" x14ac:dyDescent="0.2">
      <c r="Z10803" s="93"/>
      <c r="AA10803" s="93"/>
    </row>
    <row r="10804" spans="26:27" x14ac:dyDescent="0.2">
      <c r="Z10804" s="93"/>
      <c r="AA10804" s="93"/>
    </row>
    <row r="10805" spans="26:27" x14ac:dyDescent="0.2">
      <c r="Z10805" s="93"/>
      <c r="AA10805" s="93"/>
    </row>
    <row r="10806" spans="26:27" x14ac:dyDescent="0.2">
      <c r="Z10806" s="93"/>
      <c r="AA10806" s="93"/>
    </row>
    <row r="10807" spans="26:27" x14ac:dyDescent="0.2">
      <c r="Z10807" s="93"/>
      <c r="AA10807" s="93"/>
    </row>
    <row r="10808" spans="26:27" x14ac:dyDescent="0.2">
      <c r="Z10808" s="93"/>
      <c r="AA10808" s="93"/>
    </row>
    <row r="10809" spans="26:27" x14ac:dyDescent="0.2">
      <c r="Z10809" s="93"/>
      <c r="AA10809" s="93"/>
    </row>
    <row r="10810" spans="26:27" x14ac:dyDescent="0.2">
      <c r="Z10810" s="93"/>
      <c r="AA10810" s="93"/>
    </row>
    <row r="10811" spans="26:27" x14ac:dyDescent="0.2">
      <c r="Z10811" s="93"/>
      <c r="AA10811" s="93"/>
    </row>
    <row r="10812" spans="26:27" x14ac:dyDescent="0.2">
      <c r="Z10812" s="93"/>
      <c r="AA10812" s="93"/>
    </row>
    <row r="10813" spans="26:27" x14ac:dyDescent="0.2">
      <c r="Z10813" s="93"/>
      <c r="AA10813" s="93"/>
    </row>
    <row r="10814" spans="26:27" x14ac:dyDescent="0.2">
      <c r="Z10814" s="93"/>
      <c r="AA10814" s="93"/>
    </row>
    <row r="10815" spans="26:27" x14ac:dyDescent="0.2">
      <c r="Z10815" s="93"/>
      <c r="AA10815" s="93"/>
    </row>
    <row r="10816" spans="26:27" x14ac:dyDescent="0.2">
      <c r="Z10816" s="93"/>
      <c r="AA10816" s="93"/>
    </row>
    <row r="10817" spans="26:27" x14ac:dyDescent="0.2">
      <c r="Z10817" s="93"/>
      <c r="AA10817" s="93"/>
    </row>
    <row r="10818" spans="26:27" x14ac:dyDescent="0.2">
      <c r="Z10818" s="93"/>
      <c r="AA10818" s="93"/>
    </row>
    <row r="10819" spans="26:27" x14ac:dyDescent="0.2">
      <c r="Z10819" s="93"/>
      <c r="AA10819" s="93"/>
    </row>
    <row r="10820" spans="26:27" x14ac:dyDescent="0.2">
      <c r="Z10820" s="93"/>
      <c r="AA10820" s="93"/>
    </row>
    <row r="10821" spans="26:27" x14ac:dyDescent="0.2">
      <c r="Z10821" s="93"/>
      <c r="AA10821" s="93"/>
    </row>
    <row r="10822" spans="26:27" x14ac:dyDescent="0.2">
      <c r="Z10822" s="93"/>
      <c r="AA10822" s="93"/>
    </row>
    <row r="10823" spans="26:27" x14ac:dyDescent="0.2">
      <c r="Z10823" s="93"/>
      <c r="AA10823" s="93"/>
    </row>
    <row r="10824" spans="26:27" x14ac:dyDescent="0.2">
      <c r="Z10824" s="93"/>
      <c r="AA10824" s="93"/>
    </row>
    <row r="10825" spans="26:27" x14ac:dyDescent="0.2">
      <c r="Z10825" s="93"/>
      <c r="AA10825" s="93"/>
    </row>
    <row r="10826" spans="26:27" x14ac:dyDescent="0.2">
      <c r="Z10826" s="93"/>
      <c r="AA10826" s="93"/>
    </row>
    <row r="10827" spans="26:27" x14ac:dyDescent="0.2">
      <c r="Z10827" s="93"/>
      <c r="AA10827" s="93"/>
    </row>
    <row r="10828" spans="26:27" x14ac:dyDescent="0.2">
      <c r="Z10828" s="93"/>
      <c r="AA10828" s="93"/>
    </row>
    <row r="10829" spans="26:27" x14ac:dyDescent="0.2">
      <c r="Z10829" s="93"/>
      <c r="AA10829" s="93"/>
    </row>
    <row r="10830" spans="26:27" x14ac:dyDescent="0.2">
      <c r="Z10830" s="93"/>
      <c r="AA10830" s="93"/>
    </row>
    <row r="10831" spans="26:27" x14ac:dyDescent="0.2">
      <c r="Z10831" s="93"/>
      <c r="AA10831" s="93"/>
    </row>
    <row r="10832" spans="26:27" x14ac:dyDescent="0.2">
      <c r="Z10832" s="93"/>
      <c r="AA10832" s="93"/>
    </row>
    <row r="10833" spans="26:27" x14ac:dyDescent="0.2">
      <c r="Z10833" s="93"/>
      <c r="AA10833" s="93"/>
    </row>
    <row r="10834" spans="26:27" x14ac:dyDescent="0.2">
      <c r="Z10834" s="93"/>
      <c r="AA10834" s="93"/>
    </row>
    <row r="10835" spans="26:27" x14ac:dyDescent="0.2">
      <c r="Z10835" s="93"/>
      <c r="AA10835" s="93"/>
    </row>
    <row r="10836" spans="26:27" x14ac:dyDescent="0.2">
      <c r="Z10836" s="93"/>
      <c r="AA10836" s="93"/>
    </row>
    <row r="10837" spans="26:27" x14ac:dyDescent="0.2">
      <c r="Z10837" s="93"/>
      <c r="AA10837" s="93"/>
    </row>
    <row r="10838" spans="26:27" x14ac:dyDescent="0.2">
      <c r="Z10838" s="93"/>
      <c r="AA10838" s="93"/>
    </row>
    <row r="10839" spans="26:27" x14ac:dyDescent="0.2">
      <c r="Z10839" s="93"/>
      <c r="AA10839" s="93"/>
    </row>
    <row r="10840" spans="26:27" x14ac:dyDescent="0.2">
      <c r="Z10840" s="93"/>
      <c r="AA10840" s="93"/>
    </row>
    <row r="10841" spans="26:27" x14ac:dyDescent="0.2">
      <c r="Z10841" s="93"/>
      <c r="AA10841" s="93"/>
    </row>
    <row r="10842" spans="26:27" x14ac:dyDescent="0.2">
      <c r="Z10842" s="93"/>
      <c r="AA10842" s="93"/>
    </row>
    <row r="10843" spans="26:27" x14ac:dyDescent="0.2">
      <c r="Z10843" s="93"/>
      <c r="AA10843" s="93"/>
    </row>
    <row r="10844" spans="26:27" x14ac:dyDescent="0.2">
      <c r="Z10844" s="93"/>
      <c r="AA10844" s="93"/>
    </row>
    <row r="10845" spans="26:27" x14ac:dyDescent="0.2">
      <c r="Z10845" s="93"/>
      <c r="AA10845" s="93"/>
    </row>
    <row r="10846" spans="26:27" x14ac:dyDescent="0.2">
      <c r="Z10846" s="93"/>
      <c r="AA10846" s="93"/>
    </row>
    <row r="10847" spans="26:27" x14ac:dyDescent="0.2">
      <c r="Z10847" s="93"/>
      <c r="AA10847" s="93"/>
    </row>
    <row r="10848" spans="26:27" x14ac:dyDescent="0.2">
      <c r="Z10848" s="93"/>
      <c r="AA10848" s="93"/>
    </row>
    <row r="10849" spans="26:27" x14ac:dyDescent="0.2">
      <c r="Z10849" s="93"/>
      <c r="AA10849" s="93"/>
    </row>
    <row r="10850" spans="26:27" x14ac:dyDescent="0.2">
      <c r="Z10850" s="93"/>
      <c r="AA10850" s="93"/>
    </row>
    <row r="10851" spans="26:27" x14ac:dyDescent="0.2">
      <c r="Z10851" s="93"/>
      <c r="AA10851" s="93"/>
    </row>
    <row r="10852" spans="26:27" x14ac:dyDescent="0.2">
      <c r="Z10852" s="93"/>
      <c r="AA10852" s="93"/>
    </row>
    <row r="10853" spans="26:27" x14ac:dyDescent="0.2">
      <c r="Z10853" s="93"/>
      <c r="AA10853" s="93"/>
    </row>
    <row r="10854" spans="26:27" x14ac:dyDescent="0.2">
      <c r="Z10854" s="93"/>
      <c r="AA10854" s="93"/>
    </row>
    <row r="10855" spans="26:27" x14ac:dyDescent="0.2">
      <c r="Z10855" s="93"/>
      <c r="AA10855" s="93"/>
    </row>
    <row r="10856" spans="26:27" x14ac:dyDescent="0.2">
      <c r="Z10856" s="93"/>
      <c r="AA10856" s="93"/>
    </row>
    <row r="10857" spans="26:27" x14ac:dyDescent="0.2">
      <c r="Z10857" s="93"/>
      <c r="AA10857" s="93"/>
    </row>
    <row r="10858" spans="26:27" x14ac:dyDescent="0.2">
      <c r="Z10858" s="93"/>
      <c r="AA10858" s="93"/>
    </row>
    <row r="10859" spans="26:27" x14ac:dyDescent="0.2">
      <c r="Z10859" s="93"/>
      <c r="AA10859" s="93"/>
    </row>
    <row r="10860" spans="26:27" x14ac:dyDescent="0.2">
      <c r="Z10860" s="93"/>
      <c r="AA10860" s="93"/>
    </row>
    <row r="10861" spans="26:27" x14ac:dyDescent="0.2">
      <c r="Z10861" s="93"/>
      <c r="AA10861" s="93"/>
    </row>
    <row r="10862" spans="26:27" x14ac:dyDescent="0.2">
      <c r="Z10862" s="93"/>
      <c r="AA10862" s="93"/>
    </row>
    <row r="10863" spans="26:27" x14ac:dyDescent="0.2">
      <c r="Z10863" s="93"/>
      <c r="AA10863" s="93"/>
    </row>
    <row r="10864" spans="26:27" x14ac:dyDescent="0.2">
      <c r="Z10864" s="93"/>
      <c r="AA10864" s="93"/>
    </row>
    <row r="10865" spans="26:27" x14ac:dyDescent="0.2">
      <c r="Z10865" s="93"/>
      <c r="AA10865" s="93"/>
    </row>
    <row r="10866" spans="26:27" x14ac:dyDescent="0.2">
      <c r="Z10866" s="93"/>
      <c r="AA10866" s="93"/>
    </row>
    <row r="10867" spans="26:27" x14ac:dyDescent="0.2">
      <c r="Z10867" s="93"/>
      <c r="AA10867" s="93"/>
    </row>
    <row r="10868" spans="26:27" x14ac:dyDescent="0.2">
      <c r="Z10868" s="93"/>
      <c r="AA10868" s="93"/>
    </row>
    <row r="10869" spans="26:27" x14ac:dyDescent="0.2">
      <c r="Z10869" s="93"/>
      <c r="AA10869" s="93"/>
    </row>
    <row r="10870" spans="26:27" x14ac:dyDescent="0.2">
      <c r="Z10870" s="93"/>
      <c r="AA10870" s="93"/>
    </row>
    <row r="10871" spans="26:27" x14ac:dyDescent="0.2">
      <c r="Z10871" s="93"/>
      <c r="AA10871" s="93"/>
    </row>
    <row r="10872" spans="26:27" x14ac:dyDescent="0.2">
      <c r="Z10872" s="93"/>
      <c r="AA10872" s="93"/>
    </row>
    <row r="10873" spans="26:27" x14ac:dyDescent="0.2">
      <c r="Z10873" s="93"/>
      <c r="AA10873" s="93"/>
    </row>
    <row r="10874" spans="26:27" x14ac:dyDescent="0.2">
      <c r="Z10874" s="93"/>
      <c r="AA10874" s="93"/>
    </row>
    <row r="10875" spans="26:27" x14ac:dyDescent="0.2">
      <c r="Z10875" s="93"/>
      <c r="AA10875" s="93"/>
    </row>
    <row r="10876" spans="26:27" x14ac:dyDescent="0.2">
      <c r="Z10876" s="93"/>
      <c r="AA10876" s="93"/>
    </row>
    <row r="10877" spans="26:27" x14ac:dyDescent="0.2">
      <c r="Z10877" s="93"/>
      <c r="AA10877" s="93"/>
    </row>
    <row r="10878" spans="26:27" x14ac:dyDescent="0.2">
      <c r="Z10878" s="93"/>
      <c r="AA10878" s="93"/>
    </row>
    <row r="10879" spans="26:27" x14ac:dyDescent="0.2">
      <c r="Z10879" s="93"/>
      <c r="AA10879" s="93"/>
    </row>
    <row r="10880" spans="26:27" x14ac:dyDescent="0.2">
      <c r="Z10880" s="93"/>
      <c r="AA10880" s="93"/>
    </row>
    <row r="10881" spans="26:27" x14ac:dyDescent="0.2">
      <c r="Z10881" s="93"/>
      <c r="AA10881" s="93"/>
    </row>
    <row r="10882" spans="26:27" x14ac:dyDescent="0.2">
      <c r="Z10882" s="93"/>
      <c r="AA10882" s="93"/>
    </row>
    <row r="10883" spans="26:27" x14ac:dyDescent="0.2">
      <c r="Z10883" s="93"/>
      <c r="AA10883" s="93"/>
    </row>
    <row r="10884" spans="26:27" x14ac:dyDescent="0.2">
      <c r="Z10884" s="93"/>
      <c r="AA10884" s="93"/>
    </row>
    <row r="10885" spans="26:27" x14ac:dyDescent="0.2">
      <c r="Z10885" s="93"/>
      <c r="AA10885" s="93"/>
    </row>
    <row r="10886" spans="26:27" x14ac:dyDescent="0.2">
      <c r="Z10886" s="93"/>
      <c r="AA10886" s="93"/>
    </row>
    <row r="10887" spans="26:27" x14ac:dyDescent="0.2">
      <c r="Z10887" s="93"/>
      <c r="AA10887" s="93"/>
    </row>
    <row r="10888" spans="26:27" x14ac:dyDescent="0.2">
      <c r="Z10888" s="93"/>
      <c r="AA10888" s="93"/>
    </row>
    <row r="10889" spans="26:27" x14ac:dyDescent="0.2">
      <c r="Z10889" s="93"/>
      <c r="AA10889" s="93"/>
    </row>
    <row r="10890" spans="26:27" x14ac:dyDescent="0.2">
      <c r="Z10890" s="93"/>
      <c r="AA10890" s="93"/>
    </row>
    <row r="10891" spans="26:27" x14ac:dyDescent="0.2">
      <c r="Z10891" s="93"/>
      <c r="AA10891" s="93"/>
    </row>
    <row r="10892" spans="26:27" x14ac:dyDescent="0.2">
      <c r="Z10892" s="93"/>
      <c r="AA10892" s="93"/>
    </row>
    <row r="10893" spans="26:27" x14ac:dyDescent="0.2">
      <c r="Z10893" s="93"/>
      <c r="AA10893" s="93"/>
    </row>
    <row r="10894" spans="26:27" x14ac:dyDescent="0.2">
      <c r="Z10894" s="93"/>
      <c r="AA10894" s="93"/>
    </row>
    <row r="10895" spans="26:27" x14ac:dyDescent="0.2">
      <c r="Z10895" s="93"/>
      <c r="AA10895" s="93"/>
    </row>
    <row r="10896" spans="26:27" x14ac:dyDescent="0.2">
      <c r="Z10896" s="93"/>
      <c r="AA10896" s="93"/>
    </row>
    <row r="10897" spans="26:27" x14ac:dyDescent="0.2">
      <c r="Z10897" s="93"/>
      <c r="AA10897" s="93"/>
    </row>
    <row r="10898" spans="26:27" x14ac:dyDescent="0.2">
      <c r="Z10898" s="93"/>
      <c r="AA10898" s="93"/>
    </row>
    <row r="10899" spans="26:27" x14ac:dyDescent="0.2">
      <c r="Z10899" s="93"/>
      <c r="AA10899" s="93"/>
    </row>
    <row r="10900" spans="26:27" x14ac:dyDescent="0.2">
      <c r="Z10900" s="93"/>
      <c r="AA10900" s="93"/>
    </row>
    <row r="10901" spans="26:27" x14ac:dyDescent="0.2">
      <c r="Z10901" s="93"/>
      <c r="AA10901" s="93"/>
    </row>
    <row r="10902" spans="26:27" x14ac:dyDescent="0.2">
      <c r="Z10902" s="93"/>
      <c r="AA10902" s="93"/>
    </row>
    <row r="10903" spans="26:27" x14ac:dyDescent="0.2">
      <c r="Z10903" s="93"/>
      <c r="AA10903" s="93"/>
    </row>
    <row r="10904" spans="26:27" x14ac:dyDescent="0.2">
      <c r="Z10904" s="93"/>
      <c r="AA10904" s="93"/>
    </row>
    <row r="10905" spans="26:27" x14ac:dyDescent="0.2">
      <c r="Z10905" s="93"/>
      <c r="AA10905" s="93"/>
    </row>
    <row r="10906" spans="26:27" x14ac:dyDescent="0.2">
      <c r="Z10906" s="93"/>
      <c r="AA10906" s="93"/>
    </row>
    <row r="10907" spans="26:27" x14ac:dyDescent="0.2">
      <c r="Z10907" s="93"/>
      <c r="AA10907" s="93"/>
    </row>
    <row r="10908" spans="26:27" x14ac:dyDescent="0.2">
      <c r="Z10908" s="93"/>
      <c r="AA10908" s="93"/>
    </row>
    <row r="10909" spans="26:27" x14ac:dyDescent="0.2">
      <c r="Z10909" s="93"/>
      <c r="AA10909" s="93"/>
    </row>
    <row r="10910" spans="26:27" x14ac:dyDescent="0.2">
      <c r="Z10910" s="93"/>
      <c r="AA10910" s="93"/>
    </row>
    <row r="10911" spans="26:27" x14ac:dyDescent="0.2">
      <c r="Z10911" s="93"/>
      <c r="AA10911" s="93"/>
    </row>
    <row r="10912" spans="26:27" x14ac:dyDescent="0.2">
      <c r="Z10912" s="93"/>
      <c r="AA10912" s="93"/>
    </row>
    <row r="10913" spans="26:27" x14ac:dyDescent="0.2">
      <c r="Z10913" s="93"/>
      <c r="AA10913" s="93"/>
    </row>
    <row r="10914" spans="26:27" x14ac:dyDescent="0.2">
      <c r="Z10914" s="93"/>
      <c r="AA10914" s="93"/>
    </row>
    <row r="10915" spans="26:27" x14ac:dyDescent="0.2">
      <c r="Z10915" s="93"/>
      <c r="AA10915" s="93"/>
    </row>
    <row r="10916" spans="26:27" x14ac:dyDescent="0.2">
      <c r="Z10916" s="93"/>
      <c r="AA10916" s="93"/>
    </row>
    <row r="10917" spans="26:27" x14ac:dyDescent="0.2">
      <c r="Z10917" s="93"/>
      <c r="AA10917" s="93"/>
    </row>
    <row r="10918" spans="26:27" x14ac:dyDescent="0.2">
      <c r="Z10918" s="93"/>
      <c r="AA10918" s="93"/>
    </row>
    <row r="10919" spans="26:27" x14ac:dyDescent="0.2">
      <c r="Z10919" s="93"/>
      <c r="AA10919" s="93"/>
    </row>
    <row r="10920" spans="26:27" x14ac:dyDescent="0.2">
      <c r="Z10920" s="93"/>
      <c r="AA10920" s="93"/>
    </row>
    <row r="10921" spans="26:27" x14ac:dyDescent="0.2">
      <c r="Z10921" s="93"/>
      <c r="AA10921" s="93"/>
    </row>
    <row r="10922" spans="26:27" x14ac:dyDescent="0.2">
      <c r="Z10922" s="93"/>
      <c r="AA10922" s="93"/>
    </row>
    <row r="10923" spans="26:27" x14ac:dyDescent="0.2">
      <c r="Z10923" s="93"/>
      <c r="AA10923" s="93"/>
    </row>
    <row r="10924" spans="26:27" x14ac:dyDescent="0.2">
      <c r="Z10924" s="93"/>
      <c r="AA10924" s="93"/>
    </row>
    <row r="10925" spans="26:27" x14ac:dyDescent="0.2">
      <c r="Z10925" s="93"/>
      <c r="AA10925" s="93"/>
    </row>
    <row r="10926" spans="26:27" x14ac:dyDescent="0.2">
      <c r="Z10926" s="93"/>
      <c r="AA10926" s="93"/>
    </row>
    <row r="10927" spans="26:27" x14ac:dyDescent="0.2">
      <c r="Z10927" s="93"/>
      <c r="AA10927" s="93"/>
    </row>
    <row r="10928" spans="26:27" x14ac:dyDescent="0.2">
      <c r="Z10928" s="93"/>
      <c r="AA10928" s="93"/>
    </row>
    <row r="10929" spans="26:27" x14ac:dyDescent="0.2">
      <c r="Z10929" s="93"/>
      <c r="AA10929" s="93"/>
    </row>
    <row r="10930" spans="26:27" x14ac:dyDescent="0.2">
      <c r="Z10930" s="93"/>
      <c r="AA10930" s="93"/>
    </row>
    <row r="10931" spans="26:27" x14ac:dyDescent="0.2">
      <c r="Z10931" s="93"/>
      <c r="AA10931" s="93"/>
    </row>
    <row r="10932" spans="26:27" x14ac:dyDescent="0.2">
      <c r="Z10932" s="93"/>
      <c r="AA10932" s="93"/>
    </row>
    <row r="10933" spans="26:27" x14ac:dyDescent="0.2">
      <c r="Z10933" s="93"/>
      <c r="AA10933" s="93"/>
    </row>
    <row r="10934" spans="26:27" x14ac:dyDescent="0.2">
      <c r="Z10934" s="93"/>
      <c r="AA10934" s="93"/>
    </row>
    <row r="10935" spans="26:27" x14ac:dyDescent="0.2">
      <c r="Z10935" s="93"/>
      <c r="AA10935" s="93"/>
    </row>
    <row r="10936" spans="26:27" x14ac:dyDescent="0.2">
      <c r="Z10936" s="93"/>
      <c r="AA10936" s="93"/>
    </row>
    <row r="10937" spans="26:27" x14ac:dyDescent="0.2">
      <c r="Z10937" s="93"/>
      <c r="AA10937" s="93"/>
    </row>
    <row r="10938" spans="26:27" x14ac:dyDescent="0.2">
      <c r="Z10938" s="93"/>
      <c r="AA10938" s="93"/>
    </row>
    <row r="10939" spans="26:27" x14ac:dyDescent="0.2">
      <c r="Z10939" s="93"/>
      <c r="AA10939" s="93"/>
    </row>
    <row r="10940" spans="26:27" x14ac:dyDescent="0.2">
      <c r="Z10940" s="93"/>
      <c r="AA10940" s="93"/>
    </row>
    <row r="10941" spans="26:27" x14ac:dyDescent="0.2">
      <c r="Z10941" s="93"/>
      <c r="AA10941" s="93"/>
    </row>
    <row r="10942" spans="26:27" x14ac:dyDescent="0.2">
      <c r="Z10942" s="93"/>
      <c r="AA10942" s="93"/>
    </row>
    <row r="10943" spans="26:27" x14ac:dyDescent="0.2">
      <c r="Z10943" s="93"/>
      <c r="AA10943" s="93"/>
    </row>
    <row r="10944" spans="26:27" x14ac:dyDescent="0.2">
      <c r="Z10944" s="93"/>
      <c r="AA10944" s="93"/>
    </row>
    <row r="10945" spans="26:27" x14ac:dyDescent="0.2">
      <c r="Z10945" s="93"/>
      <c r="AA10945" s="93"/>
    </row>
    <row r="10946" spans="26:27" x14ac:dyDescent="0.2">
      <c r="Z10946" s="93"/>
      <c r="AA10946" s="93"/>
    </row>
    <row r="10947" spans="26:27" x14ac:dyDescent="0.2">
      <c r="Z10947" s="93"/>
      <c r="AA10947" s="93"/>
    </row>
    <row r="10948" spans="26:27" x14ac:dyDescent="0.2">
      <c r="Z10948" s="93"/>
      <c r="AA10948" s="93"/>
    </row>
    <row r="10949" spans="26:27" x14ac:dyDescent="0.2">
      <c r="Z10949" s="93"/>
      <c r="AA10949" s="93"/>
    </row>
    <row r="10950" spans="26:27" x14ac:dyDescent="0.2">
      <c r="Z10950" s="93"/>
      <c r="AA10950" s="93"/>
    </row>
    <row r="10951" spans="26:27" x14ac:dyDescent="0.2">
      <c r="Z10951" s="93"/>
      <c r="AA10951" s="93"/>
    </row>
    <row r="10952" spans="26:27" x14ac:dyDescent="0.2">
      <c r="Z10952" s="93"/>
      <c r="AA10952" s="93"/>
    </row>
    <row r="10953" spans="26:27" x14ac:dyDescent="0.2">
      <c r="Z10953" s="93"/>
      <c r="AA10953" s="93"/>
    </row>
    <row r="10954" spans="26:27" x14ac:dyDescent="0.2">
      <c r="Z10954" s="93"/>
      <c r="AA10954" s="93"/>
    </row>
    <row r="10955" spans="26:27" x14ac:dyDescent="0.2">
      <c r="Z10955" s="93"/>
      <c r="AA10955" s="93"/>
    </row>
    <row r="10956" spans="26:27" x14ac:dyDescent="0.2">
      <c r="Z10956" s="93"/>
      <c r="AA10956" s="93"/>
    </row>
    <row r="10957" spans="26:27" x14ac:dyDescent="0.2">
      <c r="Z10957" s="93"/>
      <c r="AA10957" s="93"/>
    </row>
    <row r="10958" spans="26:27" x14ac:dyDescent="0.2">
      <c r="Z10958" s="93"/>
      <c r="AA10958" s="93"/>
    </row>
    <row r="10959" spans="26:27" x14ac:dyDescent="0.2">
      <c r="Z10959" s="93"/>
      <c r="AA10959" s="93"/>
    </row>
    <row r="10960" spans="26:27" x14ac:dyDescent="0.2">
      <c r="Z10960" s="93"/>
      <c r="AA10960" s="93"/>
    </row>
    <row r="10961" spans="26:27" x14ac:dyDescent="0.2">
      <c r="Z10961" s="93"/>
      <c r="AA10961" s="93"/>
    </row>
    <row r="10962" spans="26:27" x14ac:dyDescent="0.2">
      <c r="Z10962" s="93"/>
      <c r="AA10962" s="93"/>
    </row>
    <row r="10963" spans="26:27" x14ac:dyDescent="0.2">
      <c r="Z10963" s="93"/>
      <c r="AA10963" s="93"/>
    </row>
    <row r="10964" spans="26:27" x14ac:dyDescent="0.2">
      <c r="Z10964" s="93"/>
      <c r="AA10964" s="93"/>
    </row>
    <row r="10965" spans="26:27" x14ac:dyDescent="0.2">
      <c r="Z10965" s="93"/>
      <c r="AA10965" s="93"/>
    </row>
    <row r="10966" spans="26:27" x14ac:dyDescent="0.2">
      <c r="Z10966" s="93"/>
      <c r="AA10966" s="93"/>
    </row>
    <row r="10967" spans="26:27" x14ac:dyDescent="0.2">
      <c r="Z10967" s="93"/>
      <c r="AA10967" s="93"/>
    </row>
    <row r="10968" spans="26:27" x14ac:dyDescent="0.2">
      <c r="Z10968" s="93"/>
      <c r="AA10968" s="93"/>
    </row>
    <row r="10969" spans="26:27" x14ac:dyDescent="0.2">
      <c r="Z10969" s="93"/>
      <c r="AA10969" s="93"/>
    </row>
    <row r="10970" spans="26:27" x14ac:dyDescent="0.2">
      <c r="Z10970" s="93"/>
      <c r="AA10970" s="93"/>
    </row>
    <row r="10971" spans="26:27" x14ac:dyDescent="0.2">
      <c r="Z10971" s="93"/>
      <c r="AA10971" s="93"/>
    </row>
    <row r="10972" spans="26:27" x14ac:dyDescent="0.2">
      <c r="Z10972" s="93"/>
      <c r="AA10972" s="93"/>
    </row>
    <row r="10973" spans="26:27" x14ac:dyDescent="0.2">
      <c r="Z10973" s="93"/>
      <c r="AA10973" s="93"/>
    </row>
    <row r="10974" spans="26:27" x14ac:dyDescent="0.2">
      <c r="Z10974" s="93"/>
      <c r="AA10974" s="93"/>
    </row>
    <row r="10975" spans="26:27" x14ac:dyDescent="0.2">
      <c r="Z10975" s="93"/>
      <c r="AA10975" s="93"/>
    </row>
    <row r="10976" spans="26:27" x14ac:dyDescent="0.2">
      <c r="Z10976" s="93"/>
      <c r="AA10976" s="93"/>
    </row>
    <row r="10977" spans="26:27" x14ac:dyDescent="0.2">
      <c r="Z10977" s="93"/>
      <c r="AA10977" s="93"/>
    </row>
    <row r="10978" spans="26:27" x14ac:dyDescent="0.2">
      <c r="Z10978" s="93"/>
      <c r="AA10978" s="93"/>
    </row>
    <row r="10979" spans="26:27" x14ac:dyDescent="0.2">
      <c r="Z10979" s="93"/>
      <c r="AA10979" s="93"/>
    </row>
    <row r="10980" spans="26:27" x14ac:dyDescent="0.2">
      <c r="Z10980" s="93"/>
      <c r="AA10980" s="93"/>
    </row>
    <row r="10981" spans="26:27" x14ac:dyDescent="0.2">
      <c r="Z10981" s="93"/>
      <c r="AA10981" s="93"/>
    </row>
    <row r="10982" spans="26:27" x14ac:dyDescent="0.2">
      <c r="Z10982" s="93"/>
      <c r="AA10982" s="93"/>
    </row>
    <row r="10983" spans="26:27" x14ac:dyDescent="0.2">
      <c r="Z10983" s="93"/>
      <c r="AA10983" s="93"/>
    </row>
    <row r="10984" spans="26:27" x14ac:dyDescent="0.2">
      <c r="Z10984" s="93"/>
      <c r="AA10984" s="93"/>
    </row>
    <row r="10985" spans="26:27" x14ac:dyDescent="0.2">
      <c r="Z10985" s="93"/>
      <c r="AA10985" s="93"/>
    </row>
    <row r="10986" spans="26:27" x14ac:dyDescent="0.2">
      <c r="Z10986" s="93"/>
      <c r="AA10986" s="93"/>
    </row>
    <row r="10987" spans="26:27" x14ac:dyDescent="0.2">
      <c r="Z10987" s="93"/>
      <c r="AA10987" s="93"/>
    </row>
    <row r="10988" spans="26:27" x14ac:dyDescent="0.2">
      <c r="Z10988" s="93"/>
      <c r="AA10988" s="93"/>
    </row>
    <row r="10989" spans="26:27" x14ac:dyDescent="0.2">
      <c r="Z10989" s="93"/>
      <c r="AA10989" s="93"/>
    </row>
    <row r="10990" spans="26:27" x14ac:dyDescent="0.2">
      <c r="Z10990" s="93"/>
      <c r="AA10990" s="93"/>
    </row>
    <row r="10991" spans="26:27" x14ac:dyDescent="0.2">
      <c r="Z10991" s="93"/>
      <c r="AA10991" s="93"/>
    </row>
    <row r="10992" spans="26:27" x14ac:dyDescent="0.2">
      <c r="Z10992" s="93"/>
      <c r="AA10992" s="93"/>
    </row>
    <row r="10993" spans="26:27" x14ac:dyDescent="0.2">
      <c r="Z10993" s="93"/>
      <c r="AA10993" s="93"/>
    </row>
    <row r="10994" spans="26:27" x14ac:dyDescent="0.2">
      <c r="Z10994" s="93"/>
      <c r="AA10994" s="93"/>
    </row>
    <row r="10995" spans="26:27" x14ac:dyDescent="0.2">
      <c r="Z10995" s="93"/>
      <c r="AA10995" s="93"/>
    </row>
    <row r="10996" spans="26:27" x14ac:dyDescent="0.2">
      <c r="Z10996" s="93"/>
      <c r="AA10996" s="93"/>
    </row>
    <row r="10997" spans="26:27" x14ac:dyDescent="0.2">
      <c r="Z10997" s="93"/>
      <c r="AA10997" s="93"/>
    </row>
    <row r="10998" spans="26:27" x14ac:dyDescent="0.2">
      <c r="Z10998" s="93"/>
      <c r="AA10998" s="93"/>
    </row>
    <row r="10999" spans="26:27" x14ac:dyDescent="0.2">
      <c r="Z10999" s="93"/>
      <c r="AA10999" s="93"/>
    </row>
    <row r="11000" spans="26:27" x14ac:dyDescent="0.2">
      <c r="Z11000" s="93"/>
      <c r="AA11000" s="93"/>
    </row>
    <row r="11001" spans="26:27" x14ac:dyDescent="0.2">
      <c r="Z11001" s="93"/>
      <c r="AA11001" s="93"/>
    </row>
    <row r="11002" spans="26:27" x14ac:dyDescent="0.2">
      <c r="Z11002" s="93"/>
      <c r="AA11002" s="93"/>
    </row>
    <row r="11003" spans="26:27" x14ac:dyDescent="0.2">
      <c r="Z11003" s="93"/>
      <c r="AA11003" s="93"/>
    </row>
    <row r="11004" spans="26:27" x14ac:dyDescent="0.2">
      <c r="Z11004" s="93"/>
      <c r="AA11004" s="93"/>
    </row>
    <row r="11005" spans="26:27" x14ac:dyDescent="0.2">
      <c r="Z11005" s="93"/>
      <c r="AA11005" s="93"/>
    </row>
    <row r="11006" spans="26:27" x14ac:dyDescent="0.2">
      <c r="Z11006" s="93"/>
      <c r="AA11006" s="93"/>
    </row>
    <row r="11007" spans="26:27" x14ac:dyDescent="0.2">
      <c r="Z11007" s="93"/>
      <c r="AA11007" s="93"/>
    </row>
    <row r="11008" spans="26:27" x14ac:dyDescent="0.2">
      <c r="Z11008" s="93"/>
      <c r="AA11008" s="93"/>
    </row>
    <row r="11009" spans="26:27" x14ac:dyDescent="0.2">
      <c r="Z11009" s="93"/>
      <c r="AA11009" s="93"/>
    </row>
    <row r="11010" spans="26:27" x14ac:dyDescent="0.2">
      <c r="Z11010" s="93"/>
      <c r="AA11010" s="93"/>
    </row>
    <row r="11011" spans="26:27" x14ac:dyDescent="0.2">
      <c r="Z11011" s="93"/>
      <c r="AA11011" s="93"/>
    </row>
    <row r="11012" spans="26:27" x14ac:dyDescent="0.2">
      <c r="Z11012" s="93"/>
      <c r="AA11012" s="93"/>
    </row>
    <row r="11013" spans="26:27" x14ac:dyDescent="0.2">
      <c r="Z11013" s="93"/>
      <c r="AA11013" s="93"/>
    </row>
    <row r="11014" spans="26:27" x14ac:dyDescent="0.2">
      <c r="Z11014" s="93"/>
      <c r="AA11014" s="93"/>
    </row>
    <row r="11015" spans="26:27" x14ac:dyDescent="0.2">
      <c r="Z11015" s="93"/>
      <c r="AA11015" s="93"/>
    </row>
    <row r="11016" spans="26:27" x14ac:dyDescent="0.2">
      <c r="Z11016" s="93"/>
      <c r="AA11016" s="93"/>
    </row>
    <row r="11017" spans="26:27" x14ac:dyDescent="0.2">
      <c r="Z11017" s="93"/>
      <c r="AA11017" s="93"/>
    </row>
    <row r="11018" spans="26:27" x14ac:dyDescent="0.2">
      <c r="Z11018" s="93"/>
      <c r="AA11018" s="93"/>
    </row>
    <row r="11019" spans="26:27" x14ac:dyDescent="0.2">
      <c r="Z11019" s="93"/>
      <c r="AA11019" s="93"/>
    </row>
    <row r="11020" spans="26:27" x14ac:dyDescent="0.2">
      <c r="Z11020" s="93"/>
      <c r="AA11020" s="93"/>
    </row>
    <row r="11021" spans="26:27" x14ac:dyDescent="0.2">
      <c r="Z11021" s="93"/>
      <c r="AA11021" s="93"/>
    </row>
    <row r="11022" spans="26:27" x14ac:dyDescent="0.2">
      <c r="Z11022" s="93"/>
      <c r="AA11022" s="93"/>
    </row>
    <row r="11023" spans="26:27" x14ac:dyDescent="0.2">
      <c r="Z11023" s="93"/>
      <c r="AA11023" s="93"/>
    </row>
    <row r="11024" spans="26:27" x14ac:dyDescent="0.2">
      <c r="Z11024" s="93"/>
      <c r="AA11024" s="93"/>
    </row>
    <row r="11025" spans="26:27" x14ac:dyDescent="0.2">
      <c r="Z11025" s="93"/>
      <c r="AA11025" s="93"/>
    </row>
    <row r="11026" spans="26:27" x14ac:dyDescent="0.2">
      <c r="Z11026" s="93"/>
      <c r="AA11026" s="93"/>
    </row>
    <row r="11027" spans="26:27" x14ac:dyDescent="0.2">
      <c r="Z11027" s="93"/>
      <c r="AA11027" s="93"/>
    </row>
    <row r="11028" spans="26:27" x14ac:dyDescent="0.2">
      <c r="Z11028" s="93"/>
      <c r="AA11028" s="93"/>
    </row>
    <row r="11029" spans="26:27" x14ac:dyDescent="0.2">
      <c r="Z11029" s="93"/>
      <c r="AA11029" s="93"/>
    </row>
    <row r="11030" spans="26:27" x14ac:dyDescent="0.2">
      <c r="Z11030" s="93"/>
      <c r="AA11030" s="93"/>
    </row>
    <row r="11031" spans="26:27" x14ac:dyDescent="0.2">
      <c r="Z11031" s="93"/>
      <c r="AA11031" s="93"/>
    </row>
    <row r="11032" spans="26:27" x14ac:dyDescent="0.2">
      <c r="Z11032" s="93"/>
      <c r="AA11032" s="93"/>
    </row>
    <row r="11033" spans="26:27" x14ac:dyDescent="0.2">
      <c r="Z11033" s="93"/>
      <c r="AA11033" s="93"/>
    </row>
    <row r="11034" spans="26:27" x14ac:dyDescent="0.2">
      <c r="Z11034" s="93"/>
      <c r="AA11034" s="93"/>
    </row>
    <row r="11035" spans="26:27" x14ac:dyDescent="0.2">
      <c r="Z11035" s="93"/>
      <c r="AA11035" s="93"/>
    </row>
    <row r="11036" spans="26:27" x14ac:dyDescent="0.2">
      <c r="Z11036" s="93"/>
      <c r="AA11036" s="93"/>
    </row>
    <row r="11037" spans="26:27" x14ac:dyDescent="0.2">
      <c r="Z11037" s="93"/>
      <c r="AA11037" s="93"/>
    </row>
    <row r="11038" spans="26:27" x14ac:dyDescent="0.2">
      <c r="Z11038" s="93"/>
      <c r="AA11038" s="93"/>
    </row>
    <row r="11039" spans="26:27" x14ac:dyDescent="0.2">
      <c r="Z11039" s="93"/>
      <c r="AA11039" s="93"/>
    </row>
    <row r="11040" spans="26:27" x14ac:dyDescent="0.2">
      <c r="Z11040" s="93"/>
      <c r="AA11040" s="93"/>
    </row>
    <row r="11041" spans="26:27" x14ac:dyDescent="0.2">
      <c r="Z11041" s="93"/>
      <c r="AA11041" s="93"/>
    </row>
    <row r="11042" spans="26:27" x14ac:dyDescent="0.2">
      <c r="Z11042" s="93"/>
      <c r="AA11042" s="93"/>
    </row>
    <row r="11043" spans="26:27" x14ac:dyDescent="0.2">
      <c r="Z11043" s="93"/>
      <c r="AA11043" s="93"/>
    </row>
    <row r="11044" spans="26:27" x14ac:dyDescent="0.2">
      <c r="Z11044" s="93"/>
      <c r="AA11044" s="93"/>
    </row>
    <row r="11045" spans="26:27" x14ac:dyDescent="0.2">
      <c r="Z11045" s="93"/>
      <c r="AA11045" s="93"/>
    </row>
    <row r="11046" spans="26:27" x14ac:dyDescent="0.2">
      <c r="Z11046" s="93"/>
      <c r="AA11046" s="93"/>
    </row>
    <row r="11047" spans="26:27" x14ac:dyDescent="0.2">
      <c r="Z11047" s="93"/>
      <c r="AA11047" s="93"/>
    </row>
    <row r="11048" spans="26:27" x14ac:dyDescent="0.2">
      <c r="Z11048" s="93"/>
      <c r="AA11048" s="93"/>
    </row>
    <row r="11049" spans="26:27" x14ac:dyDescent="0.2">
      <c r="Z11049" s="93"/>
      <c r="AA11049" s="93"/>
    </row>
    <row r="11050" spans="26:27" x14ac:dyDescent="0.2">
      <c r="Z11050" s="93"/>
      <c r="AA11050" s="93"/>
    </row>
    <row r="11051" spans="26:27" x14ac:dyDescent="0.2">
      <c r="Z11051" s="93"/>
      <c r="AA11051" s="93"/>
    </row>
    <row r="11052" spans="26:27" x14ac:dyDescent="0.2">
      <c r="Z11052" s="93"/>
      <c r="AA11052" s="93"/>
    </row>
    <row r="11053" spans="26:27" x14ac:dyDescent="0.2">
      <c r="Z11053" s="93"/>
      <c r="AA11053" s="93"/>
    </row>
    <row r="11054" spans="26:27" x14ac:dyDescent="0.2">
      <c r="Z11054" s="93"/>
      <c r="AA11054" s="93"/>
    </row>
    <row r="11055" spans="26:27" x14ac:dyDescent="0.2">
      <c r="Z11055" s="93"/>
      <c r="AA11055" s="93"/>
    </row>
    <row r="11056" spans="26:27" x14ac:dyDescent="0.2">
      <c r="Z11056" s="93"/>
      <c r="AA11056" s="93"/>
    </row>
    <row r="11057" spans="26:27" x14ac:dyDescent="0.2">
      <c r="Z11057" s="93"/>
      <c r="AA11057" s="93"/>
    </row>
    <row r="11058" spans="26:27" x14ac:dyDescent="0.2">
      <c r="Z11058" s="93"/>
      <c r="AA11058" s="93"/>
    </row>
    <row r="11059" spans="26:27" x14ac:dyDescent="0.2">
      <c r="Z11059" s="93"/>
      <c r="AA11059" s="93"/>
    </row>
    <row r="11060" spans="26:27" x14ac:dyDescent="0.2">
      <c r="Z11060" s="93"/>
      <c r="AA11060" s="93"/>
    </row>
    <row r="11061" spans="26:27" x14ac:dyDescent="0.2">
      <c r="Z11061" s="93"/>
      <c r="AA11061" s="93"/>
    </row>
    <row r="11062" spans="26:27" x14ac:dyDescent="0.2">
      <c r="Z11062" s="93"/>
      <c r="AA11062" s="93"/>
    </row>
    <row r="11063" spans="26:27" x14ac:dyDescent="0.2">
      <c r="Z11063" s="93"/>
      <c r="AA11063" s="93"/>
    </row>
    <row r="11064" spans="26:27" x14ac:dyDescent="0.2">
      <c r="Z11064" s="93"/>
      <c r="AA11064" s="93"/>
    </row>
    <row r="11065" spans="26:27" x14ac:dyDescent="0.2">
      <c r="Z11065" s="93"/>
      <c r="AA11065" s="93"/>
    </row>
    <row r="11066" spans="26:27" x14ac:dyDescent="0.2">
      <c r="Z11066" s="93"/>
      <c r="AA11066" s="93"/>
    </row>
    <row r="11067" spans="26:27" x14ac:dyDescent="0.2">
      <c r="Z11067" s="93"/>
      <c r="AA11067" s="93"/>
    </row>
    <row r="11068" spans="26:27" x14ac:dyDescent="0.2">
      <c r="Z11068" s="93"/>
      <c r="AA11068" s="93"/>
    </row>
    <row r="11069" spans="26:27" x14ac:dyDescent="0.2">
      <c r="Z11069" s="93"/>
      <c r="AA11069" s="93"/>
    </row>
    <row r="11070" spans="26:27" x14ac:dyDescent="0.2">
      <c r="Z11070" s="93"/>
      <c r="AA11070" s="93"/>
    </row>
    <row r="11071" spans="26:27" x14ac:dyDescent="0.2">
      <c r="Z11071" s="93"/>
      <c r="AA11071" s="93"/>
    </row>
    <row r="11072" spans="26:27" x14ac:dyDescent="0.2">
      <c r="Z11072" s="93"/>
      <c r="AA11072" s="93"/>
    </row>
    <row r="11073" spans="26:27" x14ac:dyDescent="0.2">
      <c r="Z11073" s="93"/>
      <c r="AA11073" s="93"/>
    </row>
    <row r="11074" spans="26:27" x14ac:dyDescent="0.2">
      <c r="Z11074" s="93"/>
      <c r="AA11074" s="93"/>
    </row>
    <row r="11075" spans="26:27" x14ac:dyDescent="0.2">
      <c r="Z11075" s="93"/>
      <c r="AA11075" s="93"/>
    </row>
    <row r="11076" spans="26:27" x14ac:dyDescent="0.2">
      <c r="Z11076" s="93"/>
      <c r="AA11076" s="93"/>
    </row>
    <row r="11077" spans="26:27" x14ac:dyDescent="0.2">
      <c r="Z11077" s="93"/>
      <c r="AA11077" s="93"/>
    </row>
    <row r="11078" spans="26:27" x14ac:dyDescent="0.2">
      <c r="Z11078" s="93"/>
      <c r="AA11078" s="93"/>
    </row>
    <row r="11079" spans="26:27" x14ac:dyDescent="0.2">
      <c r="Z11079" s="93"/>
      <c r="AA11079" s="93"/>
    </row>
    <row r="11080" spans="26:27" x14ac:dyDescent="0.2">
      <c r="Z11080" s="93"/>
      <c r="AA11080" s="93"/>
    </row>
    <row r="11081" spans="26:27" x14ac:dyDescent="0.2">
      <c r="Z11081" s="93"/>
      <c r="AA11081" s="93"/>
    </row>
    <row r="11082" spans="26:27" x14ac:dyDescent="0.2">
      <c r="Z11082" s="93"/>
      <c r="AA11082" s="93"/>
    </row>
    <row r="11083" spans="26:27" x14ac:dyDescent="0.2">
      <c r="Z11083" s="93"/>
      <c r="AA11083" s="93"/>
    </row>
    <row r="11084" spans="26:27" x14ac:dyDescent="0.2">
      <c r="Z11084" s="93"/>
      <c r="AA11084" s="93"/>
    </row>
    <row r="11085" spans="26:27" x14ac:dyDescent="0.2">
      <c r="Z11085" s="93"/>
      <c r="AA11085" s="93"/>
    </row>
    <row r="11086" spans="26:27" x14ac:dyDescent="0.2">
      <c r="Z11086" s="93"/>
      <c r="AA11086" s="93"/>
    </row>
    <row r="11087" spans="26:27" x14ac:dyDescent="0.2">
      <c r="Z11087" s="93"/>
      <c r="AA11087" s="93"/>
    </row>
    <row r="11088" spans="26:27" x14ac:dyDescent="0.2">
      <c r="Z11088" s="93"/>
      <c r="AA11088" s="93"/>
    </row>
    <row r="11089" spans="26:27" x14ac:dyDescent="0.2">
      <c r="Z11089" s="93"/>
      <c r="AA11089" s="93"/>
    </row>
    <row r="11090" spans="26:27" x14ac:dyDescent="0.2">
      <c r="Z11090" s="93"/>
      <c r="AA11090" s="93"/>
    </row>
    <row r="11091" spans="26:27" x14ac:dyDescent="0.2">
      <c r="Z11091" s="93"/>
      <c r="AA11091" s="93"/>
    </row>
    <row r="11092" spans="26:27" x14ac:dyDescent="0.2">
      <c r="Z11092" s="93"/>
      <c r="AA11092" s="93"/>
    </row>
    <row r="11093" spans="26:27" x14ac:dyDescent="0.2">
      <c r="Z11093" s="93"/>
      <c r="AA11093" s="93"/>
    </row>
    <row r="11094" spans="26:27" x14ac:dyDescent="0.2">
      <c r="Z11094" s="93"/>
      <c r="AA11094" s="93"/>
    </row>
    <row r="11095" spans="26:27" x14ac:dyDescent="0.2">
      <c r="Z11095" s="93"/>
      <c r="AA11095" s="93"/>
    </row>
    <row r="11096" spans="26:27" x14ac:dyDescent="0.2">
      <c r="Z11096" s="93"/>
      <c r="AA11096" s="93"/>
    </row>
    <row r="11097" spans="26:27" x14ac:dyDescent="0.2">
      <c r="Z11097" s="93"/>
      <c r="AA11097" s="93"/>
    </row>
    <row r="11098" spans="26:27" x14ac:dyDescent="0.2">
      <c r="Z11098" s="93"/>
      <c r="AA11098" s="93"/>
    </row>
    <row r="11099" spans="26:27" x14ac:dyDescent="0.2">
      <c r="Z11099" s="93"/>
      <c r="AA11099" s="93"/>
    </row>
    <row r="11100" spans="26:27" x14ac:dyDescent="0.2">
      <c r="Z11100" s="93"/>
      <c r="AA11100" s="93"/>
    </row>
    <row r="11101" spans="26:27" x14ac:dyDescent="0.2">
      <c r="Z11101" s="93"/>
      <c r="AA11101" s="93"/>
    </row>
    <row r="11102" spans="26:27" x14ac:dyDescent="0.2">
      <c r="Z11102" s="93"/>
      <c r="AA11102" s="93"/>
    </row>
    <row r="11103" spans="26:27" x14ac:dyDescent="0.2">
      <c r="Z11103" s="93"/>
      <c r="AA11103" s="93"/>
    </row>
    <row r="11104" spans="26:27" x14ac:dyDescent="0.2">
      <c r="Z11104" s="93"/>
      <c r="AA11104" s="93"/>
    </row>
    <row r="11105" spans="26:27" x14ac:dyDescent="0.2">
      <c r="Z11105" s="93"/>
      <c r="AA11105" s="93"/>
    </row>
    <row r="11106" spans="26:27" x14ac:dyDescent="0.2">
      <c r="Z11106" s="93"/>
      <c r="AA11106" s="93"/>
    </row>
    <row r="11107" spans="26:27" x14ac:dyDescent="0.2">
      <c r="Z11107" s="93"/>
      <c r="AA11107" s="93"/>
    </row>
    <row r="11108" spans="26:27" x14ac:dyDescent="0.2">
      <c r="Z11108" s="93"/>
      <c r="AA11108" s="93"/>
    </row>
    <row r="11109" spans="26:27" x14ac:dyDescent="0.2">
      <c r="Z11109" s="93"/>
      <c r="AA11109" s="93"/>
    </row>
    <row r="11110" spans="26:27" x14ac:dyDescent="0.2">
      <c r="Z11110" s="93"/>
      <c r="AA11110" s="93"/>
    </row>
    <row r="11111" spans="26:27" x14ac:dyDescent="0.2">
      <c r="Z11111" s="93"/>
      <c r="AA11111" s="93"/>
    </row>
    <row r="11112" spans="26:27" x14ac:dyDescent="0.2">
      <c r="Z11112" s="93"/>
      <c r="AA11112" s="93"/>
    </row>
    <row r="11113" spans="26:27" x14ac:dyDescent="0.2">
      <c r="Z11113" s="93"/>
      <c r="AA11113" s="93"/>
    </row>
    <row r="11114" spans="26:27" x14ac:dyDescent="0.2">
      <c r="Z11114" s="93"/>
      <c r="AA11114" s="93"/>
    </row>
    <row r="11115" spans="26:27" x14ac:dyDescent="0.2">
      <c r="Z11115" s="93"/>
      <c r="AA11115" s="93"/>
    </row>
    <row r="11116" spans="26:27" x14ac:dyDescent="0.2">
      <c r="Z11116" s="93"/>
      <c r="AA11116" s="93"/>
    </row>
    <row r="11117" spans="26:27" x14ac:dyDescent="0.2">
      <c r="Z11117" s="93"/>
      <c r="AA11117" s="93"/>
    </row>
    <row r="11118" spans="26:27" x14ac:dyDescent="0.2">
      <c r="Z11118" s="93"/>
      <c r="AA11118" s="93"/>
    </row>
    <row r="11119" spans="26:27" x14ac:dyDescent="0.2">
      <c r="Z11119" s="93"/>
      <c r="AA11119" s="93"/>
    </row>
    <row r="11120" spans="26:27" x14ac:dyDescent="0.2">
      <c r="Z11120" s="93"/>
      <c r="AA11120" s="93"/>
    </row>
    <row r="11121" spans="26:27" x14ac:dyDescent="0.2">
      <c r="Z11121" s="93"/>
      <c r="AA11121" s="93"/>
    </row>
    <row r="11122" spans="26:27" x14ac:dyDescent="0.2">
      <c r="Z11122" s="93"/>
      <c r="AA11122" s="93"/>
    </row>
    <row r="11123" spans="26:27" x14ac:dyDescent="0.2">
      <c r="Z11123" s="93"/>
      <c r="AA11123" s="93"/>
    </row>
    <row r="11124" spans="26:27" x14ac:dyDescent="0.2">
      <c r="Z11124" s="93"/>
      <c r="AA11124" s="93"/>
    </row>
    <row r="11125" spans="26:27" x14ac:dyDescent="0.2">
      <c r="Z11125" s="93"/>
      <c r="AA11125" s="93"/>
    </row>
    <row r="11126" spans="26:27" x14ac:dyDescent="0.2">
      <c r="Z11126" s="93"/>
      <c r="AA11126" s="93"/>
    </row>
    <row r="11127" spans="26:27" x14ac:dyDescent="0.2">
      <c r="Z11127" s="93"/>
      <c r="AA11127" s="93"/>
    </row>
    <row r="11128" spans="26:27" x14ac:dyDescent="0.2">
      <c r="Z11128" s="93"/>
      <c r="AA11128" s="93"/>
    </row>
    <row r="11129" spans="26:27" x14ac:dyDescent="0.2">
      <c r="Z11129" s="93"/>
      <c r="AA11129" s="93"/>
    </row>
    <row r="11130" spans="26:27" x14ac:dyDescent="0.2">
      <c r="Z11130" s="93"/>
      <c r="AA11130" s="93"/>
    </row>
    <row r="11131" spans="26:27" x14ac:dyDescent="0.2">
      <c r="Z11131" s="93"/>
      <c r="AA11131" s="93"/>
    </row>
    <row r="11132" spans="26:27" x14ac:dyDescent="0.2">
      <c r="Z11132" s="93"/>
      <c r="AA11132" s="93"/>
    </row>
    <row r="11133" spans="26:27" x14ac:dyDescent="0.2">
      <c r="Z11133" s="93"/>
      <c r="AA11133" s="93"/>
    </row>
    <row r="11134" spans="26:27" x14ac:dyDescent="0.2">
      <c r="Z11134" s="93"/>
      <c r="AA11134" s="93"/>
    </row>
    <row r="11135" spans="26:27" x14ac:dyDescent="0.2">
      <c r="Z11135" s="93"/>
      <c r="AA11135" s="93"/>
    </row>
    <row r="11136" spans="26:27" x14ac:dyDescent="0.2">
      <c r="Z11136" s="93"/>
      <c r="AA11136" s="93"/>
    </row>
    <row r="11137" spans="26:27" x14ac:dyDescent="0.2">
      <c r="Z11137" s="93"/>
      <c r="AA11137" s="93"/>
    </row>
    <row r="11138" spans="26:27" x14ac:dyDescent="0.2">
      <c r="Z11138" s="93"/>
      <c r="AA11138" s="93"/>
    </row>
    <row r="11139" spans="26:27" x14ac:dyDescent="0.2">
      <c r="Z11139" s="93"/>
      <c r="AA11139" s="93"/>
    </row>
    <row r="11140" spans="26:27" x14ac:dyDescent="0.2">
      <c r="Z11140" s="93"/>
      <c r="AA11140" s="93"/>
    </row>
    <row r="11141" spans="26:27" x14ac:dyDescent="0.2">
      <c r="Z11141" s="93"/>
      <c r="AA11141" s="93"/>
    </row>
    <row r="11142" spans="26:27" x14ac:dyDescent="0.2">
      <c r="Z11142" s="93"/>
      <c r="AA11142" s="93"/>
    </row>
    <row r="11143" spans="26:27" x14ac:dyDescent="0.2">
      <c r="Z11143" s="93"/>
      <c r="AA11143" s="93"/>
    </row>
    <row r="11144" spans="26:27" x14ac:dyDescent="0.2">
      <c r="Z11144" s="93"/>
      <c r="AA11144" s="93"/>
    </row>
    <row r="11145" spans="26:27" x14ac:dyDescent="0.2">
      <c r="Z11145" s="93"/>
      <c r="AA11145" s="93"/>
    </row>
    <row r="11146" spans="26:27" x14ac:dyDescent="0.2">
      <c r="Z11146" s="93"/>
      <c r="AA11146" s="93"/>
    </row>
    <row r="11147" spans="26:27" x14ac:dyDescent="0.2">
      <c r="Z11147" s="93"/>
      <c r="AA11147" s="93"/>
    </row>
    <row r="11148" spans="26:27" x14ac:dyDescent="0.2">
      <c r="Z11148" s="93"/>
      <c r="AA11148" s="93"/>
    </row>
    <row r="11149" spans="26:27" x14ac:dyDescent="0.2">
      <c r="Z11149" s="93"/>
      <c r="AA11149" s="93"/>
    </row>
    <row r="11150" spans="26:27" x14ac:dyDescent="0.2">
      <c r="Z11150" s="93"/>
      <c r="AA11150" s="93"/>
    </row>
    <row r="11151" spans="26:27" x14ac:dyDescent="0.2">
      <c r="Z11151" s="93"/>
      <c r="AA11151" s="93"/>
    </row>
    <row r="11152" spans="26:27" x14ac:dyDescent="0.2">
      <c r="Z11152" s="93"/>
      <c r="AA11152" s="93"/>
    </row>
    <row r="11153" spans="26:27" x14ac:dyDescent="0.2">
      <c r="Z11153" s="93"/>
      <c r="AA11153" s="93"/>
    </row>
    <row r="11154" spans="26:27" x14ac:dyDescent="0.2">
      <c r="Z11154" s="93"/>
      <c r="AA11154" s="93"/>
    </row>
    <row r="11155" spans="26:27" x14ac:dyDescent="0.2">
      <c r="Z11155" s="93"/>
      <c r="AA11155" s="93"/>
    </row>
    <row r="11156" spans="26:27" x14ac:dyDescent="0.2">
      <c r="Z11156" s="93"/>
      <c r="AA11156" s="93"/>
    </row>
    <row r="11157" spans="26:27" x14ac:dyDescent="0.2">
      <c r="Z11157" s="93"/>
      <c r="AA11157" s="93"/>
    </row>
    <row r="11158" spans="26:27" x14ac:dyDescent="0.2">
      <c r="Z11158" s="93"/>
      <c r="AA11158" s="93"/>
    </row>
    <row r="11159" spans="26:27" x14ac:dyDescent="0.2">
      <c r="Z11159" s="93"/>
      <c r="AA11159" s="93"/>
    </row>
    <row r="11160" spans="26:27" x14ac:dyDescent="0.2">
      <c r="Z11160" s="93"/>
      <c r="AA11160" s="93"/>
    </row>
    <row r="11161" spans="26:27" x14ac:dyDescent="0.2">
      <c r="Z11161" s="93"/>
      <c r="AA11161" s="93"/>
    </row>
    <row r="11162" spans="26:27" x14ac:dyDescent="0.2">
      <c r="Z11162" s="93"/>
      <c r="AA11162" s="93"/>
    </row>
    <row r="11163" spans="26:27" x14ac:dyDescent="0.2">
      <c r="Z11163" s="93"/>
      <c r="AA11163" s="93"/>
    </row>
    <row r="11164" spans="26:27" x14ac:dyDescent="0.2">
      <c r="Z11164" s="93"/>
      <c r="AA11164" s="93"/>
    </row>
    <row r="11165" spans="26:27" x14ac:dyDescent="0.2">
      <c r="Z11165" s="93"/>
      <c r="AA11165" s="93"/>
    </row>
    <row r="11166" spans="26:27" x14ac:dyDescent="0.2">
      <c r="Z11166" s="93"/>
      <c r="AA11166" s="93"/>
    </row>
    <row r="11167" spans="26:27" x14ac:dyDescent="0.2">
      <c r="Z11167" s="93"/>
      <c r="AA11167" s="93"/>
    </row>
    <row r="11168" spans="26:27" x14ac:dyDescent="0.2">
      <c r="Z11168" s="93"/>
      <c r="AA11168" s="93"/>
    </row>
    <row r="11169" spans="26:27" x14ac:dyDescent="0.2">
      <c r="Z11169" s="93"/>
      <c r="AA11169" s="93"/>
    </row>
    <row r="11170" spans="26:27" x14ac:dyDescent="0.2">
      <c r="Z11170" s="93"/>
      <c r="AA11170" s="93"/>
    </row>
    <row r="11171" spans="26:27" x14ac:dyDescent="0.2">
      <c r="Z11171" s="93"/>
      <c r="AA11171" s="93"/>
    </row>
    <row r="11172" spans="26:27" x14ac:dyDescent="0.2">
      <c r="Z11172" s="93"/>
      <c r="AA11172" s="93"/>
    </row>
    <row r="11173" spans="26:27" x14ac:dyDescent="0.2">
      <c r="Z11173" s="93"/>
      <c r="AA11173" s="93"/>
    </row>
    <row r="11174" spans="26:27" x14ac:dyDescent="0.2">
      <c r="Z11174" s="93"/>
      <c r="AA11174" s="93"/>
    </row>
    <row r="11175" spans="26:27" x14ac:dyDescent="0.2">
      <c r="Z11175" s="93"/>
      <c r="AA11175" s="93"/>
    </row>
    <row r="11176" spans="26:27" x14ac:dyDescent="0.2">
      <c r="Z11176" s="93"/>
      <c r="AA11176" s="93"/>
    </row>
    <row r="11177" spans="26:27" x14ac:dyDescent="0.2">
      <c r="Z11177" s="93"/>
      <c r="AA11177" s="93"/>
    </row>
    <row r="11178" spans="26:27" x14ac:dyDescent="0.2">
      <c r="Z11178" s="93"/>
      <c r="AA11178" s="93"/>
    </row>
    <row r="11179" spans="26:27" x14ac:dyDescent="0.2">
      <c r="Z11179" s="93"/>
      <c r="AA11179" s="93"/>
    </row>
    <row r="11180" spans="26:27" x14ac:dyDescent="0.2">
      <c r="Z11180" s="93"/>
      <c r="AA11180" s="93"/>
    </row>
    <row r="11181" spans="26:27" x14ac:dyDescent="0.2">
      <c r="Z11181" s="93"/>
      <c r="AA11181" s="93"/>
    </row>
    <row r="11182" spans="26:27" x14ac:dyDescent="0.2">
      <c r="Z11182" s="93"/>
      <c r="AA11182" s="93"/>
    </row>
    <row r="11183" spans="26:27" x14ac:dyDescent="0.2">
      <c r="Z11183" s="93"/>
      <c r="AA11183" s="93"/>
    </row>
    <row r="11184" spans="26:27" x14ac:dyDescent="0.2">
      <c r="Z11184" s="93"/>
      <c r="AA11184" s="93"/>
    </row>
    <row r="11185" spans="26:27" x14ac:dyDescent="0.2">
      <c r="Z11185" s="93"/>
      <c r="AA11185" s="93"/>
    </row>
    <row r="11186" spans="26:27" x14ac:dyDescent="0.2">
      <c r="Z11186" s="93"/>
      <c r="AA11186" s="93"/>
    </row>
    <row r="11187" spans="26:27" x14ac:dyDescent="0.2">
      <c r="Z11187" s="93"/>
      <c r="AA11187" s="93"/>
    </row>
    <row r="11188" spans="26:27" x14ac:dyDescent="0.2">
      <c r="Z11188" s="93"/>
      <c r="AA11188" s="93"/>
    </row>
    <row r="11189" spans="26:27" x14ac:dyDescent="0.2">
      <c r="Z11189" s="93"/>
      <c r="AA11189" s="93"/>
    </row>
    <row r="11190" spans="26:27" x14ac:dyDescent="0.2">
      <c r="Z11190" s="93"/>
      <c r="AA11190" s="93"/>
    </row>
    <row r="11191" spans="26:27" x14ac:dyDescent="0.2">
      <c r="Z11191" s="93"/>
      <c r="AA11191" s="93"/>
    </row>
    <row r="11192" spans="26:27" x14ac:dyDescent="0.2">
      <c r="Z11192" s="93"/>
      <c r="AA11192" s="93"/>
    </row>
    <row r="11193" spans="26:27" x14ac:dyDescent="0.2">
      <c r="Z11193" s="93"/>
      <c r="AA11193" s="93"/>
    </row>
    <row r="11194" spans="26:27" x14ac:dyDescent="0.2">
      <c r="Z11194" s="93"/>
      <c r="AA11194" s="93"/>
    </row>
    <row r="11195" spans="26:27" x14ac:dyDescent="0.2">
      <c r="Z11195" s="93"/>
      <c r="AA11195" s="93"/>
    </row>
    <row r="11196" spans="26:27" x14ac:dyDescent="0.2">
      <c r="Z11196" s="93"/>
      <c r="AA11196" s="93"/>
    </row>
    <row r="11197" spans="26:27" x14ac:dyDescent="0.2">
      <c r="Z11197" s="93"/>
      <c r="AA11197" s="93"/>
    </row>
    <row r="11198" spans="26:27" x14ac:dyDescent="0.2">
      <c r="Z11198" s="93"/>
      <c r="AA11198" s="93"/>
    </row>
    <row r="11199" spans="26:27" x14ac:dyDescent="0.2">
      <c r="Z11199" s="93"/>
      <c r="AA11199" s="93"/>
    </row>
    <row r="11200" spans="26:27" x14ac:dyDescent="0.2">
      <c r="Z11200" s="93"/>
      <c r="AA11200" s="93"/>
    </row>
    <row r="11201" spans="26:27" x14ac:dyDescent="0.2">
      <c r="Z11201" s="93"/>
      <c r="AA11201" s="93"/>
    </row>
    <row r="11202" spans="26:27" x14ac:dyDescent="0.2">
      <c r="Z11202" s="93"/>
      <c r="AA11202" s="93"/>
    </row>
    <row r="11203" spans="26:27" x14ac:dyDescent="0.2">
      <c r="Z11203" s="93"/>
      <c r="AA11203" s="93"/>
    </row>
    <row r="11204" spans="26:27" x14ac:dyDescent="0.2">
      <c r="Z11204" s="93"/>
      <c r="AA11204" s="93"/>
    </row>
    <row r="11205" spans="26:27" x14ac:dyDescent="0.2">
      <c r="Z11205" s="93"/>
      <c r="AA11205" s="93"/>
    </row>
    <row r="11206" spans="26:27" x14ac:dyDescent="0.2">
      <c r="Z11206" s="93"/>
      <c r="AA11206" s="93"/>
    </row>
    <row r="11207" spans="26:27" x14ac:dyDescent="0.2">
      <c r="Z11207" s="93"/>
      <c r="AA11207" s="93"/>
    </row>
    <row r="11208" spans="26:27" x14ac:dyDescent="0.2">
      <c r="Z11208" s="93"/>
      <c r="AA11208" s="93"/>
    </row>
    <row r="11209" spans="26:27" x14ac:dyDescent="0.2">
      <c r="Z11209" s="93"/>
      <c r="AA11209" s="93"/>
    </row>
    <row r="11210" spans="26:27" x14ac:dyDescent="0.2">
      <c r="Z11210" s="93"/>
      <c r="AA11210" s="93"/>
    </row>
    <row r="11211" spans="26:27" x14ac:dyDescent="0.2">
      <c r="Z11211" s="93"/>
      <c r="AA11211" s="93"/>
    </row>
    <row r="11212" spans="26:27" x14ac:dyDescent="0.2">
      <c r="Z11212" s="93"/>
      <c r="AA11212" s="93"/>
    </row>
    <row r="11213" spans="26:27" x14ac:dyDescent="0.2">
      <c r="Z11213" s="93"/>
      <c r="AA11213" s="93"/>
    </row>
    <row r="11214" spans="26:27" x14ac:dyDescent="0.2">
      <c r="Z11214" s="93"/>
      <c r="AA11214" s="93"/>
    </row>
    <row r="11215" spans="26:27" x14ac:dyDescent="0.2">
      <c r="Z11215" s="93"/>
      <c r="AA11215" s="93"/>
    </row>
    <row r="11216" spans="26:27" x14ac:dyDescent="0.2">
      <c r="Z11216" s="93"/>
      <c r="AA11216" s="93"/>
    </row>
    <row r="11217" spans="26:27" x14ac:dyDescent="0.2">
      <c r="Z11217" s="93"/>
      <c r="AA11217" s="93"/>
    </row>
    <row r="11218" spans="26:27" x14ac:dyDescent="0.2">
      <c r="Z11218" s="93"/>
      <c r="AA11218" s="93"/>
    </row>
    <row r="11219" spans="26:27" x14ac:dyDescent="0.2">
      <c r="Z11219" s="93"/>
      <c r="AA11219" s="93"/>
    </row>
    <row r="11220" spans="26:27" x14ac:dyDescent="0.2">
      <c r="Z11220" s="93"/>
      <c r="AA11220" s="93"/>
    </row>
    <row r="11221" spans="26:27" x14ac:dyDescent="0.2">
      <c r="Z11221" s="93"/>
      <c r="AA11221" s="93"/>
    </row>
    <row r="11222" spans="26:27" x14ac:dyDescent="0.2">
      <c r="Z11222" s="93"/>
      <c r="AA11222" s="93"/>
    </row>
    <row r="11223" spans="26:27" x14ac:dyDescent="0.2">
      <c r="Z11223" s="93"/>
      <c r="AA11223" s="93"/>
    </row>
    <row r="11224" spans="26:27" x14ac:dyDescent="0.2">
      <c r="Z11224" s="93"/>
      <c r="AA11224" s="93"/>
    </row>
    <row r="11225" spans="26:27" x14ac:dyDescent="0.2">
      <c r="Z11225" s="93"/>
      <c r="AA11225" s="93"/>
    </row>
    <row r="11226" spans="26:27" x14ac:dyDescent="0.2">
      <c r="Z11226" s="93"/>
      <c r="AA11226" s="93"/>
    </row>
    <row r="11227" spans="26:27" x14ac:dyDescent="0.2">
      <c r="Z11227" s="93"/>
      <c r="AA11227" s="93"/>
    </row>
    <row r="11228" spans="26:27" x14ac:dyDescent="0.2">
      <c r="Z11228" s="93"/>
      <c r="AA11228" s="93"/>
    </row>
    <row r="11229" spans="26:27" x14ac:dyDescent="0.2">
      <c r="Z11229" s="93"/>
      <c r="AA11229" s="93"/>
    </row>
    <row r="11230" spans="26:27" x14ac:dyDescent="0.2">
      <c r="Z11230" s="93"/>
      <c r="AA11230" s="93"/>
    </row>
    <row r="11231" spans="26:27" x14ac:dyDescent="0.2">
      <c r="Z11231" s="93"/>
      <c r="AA11231" s="93"/>
    </row>
    <row r="11232" spans="26:27" x14ac:dyDescent="0.2">
      <c r="Z11232" s="93"/>
      <c r="AA11232" s="93"/>
    </row>
    <row r="11233" spans="26:27" x14ac:dyDescent="0.2">
      <c r="Z11233" s="93"/>
      <c r="AA11233" s="93"/>
    </row>
    <row r="11234" spans="26:27" x14ac:dyDescent="0.2">
      <c r="Z11234" s="93"/>
      <c r="AA11234" s="93"/>
    </row>
    <row r="11235" spans="26:27" x14ac:dyDescent="0.2">
      <c r="Z11235" s="93"/>
      <c r="AA11235" s="93"/>
    </row>
    <row r="11236" spans="26:27" x14ac:dyDescent="0.2">
      <c r="Z11236" s="93"/>
      <c r="AA11236" s="93"/>
    </row>
    <row r="11237" spans="26:27" x14ac:dyDescent="0.2">
      <c r="Z11237" s="93"/>
      <c r="AA11237" s="93"/>
    </row>
    <row r="11238" spans="26:27" x14ac:dyDescent="0.2">
      <c r="Z11238" s="93"/>
      <c r="AA11238" s="93"/>
    </row>
    <row r="11239" spans="26:27" x14ac:dyDescent="0.2">
      <c r="Z11239" s="93"/>
      <c r="AA11239" s="93"/>
    </row>
    <row r="11240" spans="26:27" x14ac:dyDescent="0.2">
      <c r="Z11240" s="93"/>
      <c r="AA11240" s="93"/>
    </row>
    <row r="11241" spans="26:27" x14ac:dyDescent="0.2">
      <c r="Z11241" s="93"/>
      <c r="AA11241" s="93"/>
    </row>
    <row r="11242" spans="26:27" x14ac:dyDescent="0.2">
      <c r="Z11242" s="93"/>
      <c r="AA11242" s="93"/>
    </row>
    <row r="11243" spans="26:27" x14ac:dyDescent="0.2">
      <c r="Z11243" s="93"/>
      <c r="AA11243" s="93"/>
    </row>
    <row r="11244" spans="26:27" x14ac:dyDescent="0.2">
      <c r="Z11244" s="93"/>
      <c r="AA11244" s="93"/>
    </row>
    <row r="11245" spans="26:27" x14ac:dyDescent="0.2">
      <c r="Z11245" s="93"/>
      <c r="AA11245" s="93"/>
    </row>
    <row r="11246" spans="26:27" x14ac:dyDescent="0.2">
      <c r="Z11246" s="93"/>
      <c r="AA11246" s="93"/>
    </row>
    <row r="11247" spans="26:27" x14ac:dyDescent="0.2">
      <c r="Z11247" s="93"/>
      <c r="AA11247" s="93"/>
    </row>
    <row r="11248" spans="26:27" x14ac:dyDescent="0.2">
      <c r="Z11248" s="93"/>
      <c r="AA11248" s="93"/>
    </row>
    <row r="11249" spans="26:27" x14ac:dyDescent="0.2">
      <c r="Z11249" s="93"/>
      <c r="AA11249" s="93"/>
    </row>
    <row r="11250" spans="26:27" x14ac:dyDescent="0.2">
      <c r="Z11250" s="93"/>
      <c r="AA11250" s="93"/>
    </row>
    <row r="11251" spans="26:27" x14ac:dyDescent="0.2">
      <c r="Z11251" s="93"/>
      <c r="AA11251" s="93"/>
    </row>
    <row r="11252" spans="26:27" x14ac:dyDescent="0.2">
      <c r="Z11252" s="93"/>
      <c r="AA11252" s="93"/>
    </row>
    <row r="11253" spans="26:27" x14ac:dyDescent="0.2">
      <c r="Z11253" s="93"/>
      <c r="AA11253" s="93"/>
    </row>
    <row r="11254" spans="26:27" x14ac:dyDescent="0.2">
      <c r="Z11254" s="93"/>
      <c r="AA11254" s="93"/>
    </row>
    <row r="11255" spans="26:27" x14ac:dyDescent="0.2">
      <c r="Z11255" s="93"/>
      <c r="AA11255" s="93"/>
    </row>
    <row r="11256" spans="26:27" x14ac:dyDescent="0.2">
      <c r="Z11256" s="93"/>
      <c r="AA11256" s="93"/>
    </row>
    <row r="11257" spans="26:27" x14ac:dyDescent="0.2">
      <c r="Z11257" s="93"/>
      <c r="AA11257" s="93"/>
    </row>
    <row r="11258" spans="26:27" x14ac:dyDescent="0.2">
      <c r="Z11258" s="93"/>
      <c r="AA11258" s="93"/>
    </row>
    <row r="11259" spans="26:27" x14ac:dyDescent="0.2">
      <c r="Z11259" s="93"/>
      <c r="AA11259" s="93"/>
    </row>
    <row r="11260" spans="26:27" x14ac:dyDescent="0.2">
      <c r="Z11260" s="93"/>
      <c r="AA11260" s="93"/>
    </row>
    <row r="11261" spans="26:27" x14ac:dyDescent="0.2">
      <c r="Z11261" s="93"/>
      <c r="AA11261" s="93"/>
    </row>
    <row r="11262" spans="26:27" x14ac:dyDescent="0.2">
      <c r="Z11262" s="93"/>
      <c r="AA11262" s="93"/>
    </row>
    <row r="11263" spans="26:27" x14ac:dyDescent="0.2">
      <c r="Z11263" s="93"/>
      <c r="AA11263" s="93"/>
    </row>
    <row r="11264" spans="26:27" x14ac:dyDescent="0.2">
      <c r="Z11264" s="93"/>
      <c r="AA11264" s="93"/>
    </row>
    <row r="11265" spans="26:27" x14ac:dyDescent="0.2">
      <c r="Z11265" s="93"/>
      <c r="AA11265" s="93"/>
    </row>
    <row r="11266" spans="26:27" x14ac:dyDescent="0.2">
      <c r="Z11266" s="93"/>
      <c r="AA11266" s="93"/>
    </row>
    <row r="11267" spans="26:27" x14ac:dyDescent="0.2">
      <c r="Z11267" s="93"/>
      <c r="AA11267" s="93"/>
    </row>
    <row r="11268" spans="26:27" x14ac:dyDescent="0.2">
      <c r="Z11268" s="93"/>
      <c r="AA11268" s="93"/>
    </row>
    <row r="11269" spans="26:27" x14ac:dyDescent="0.2">
      <c r="Z11269" s="93"/>
      <c r="AA11269" s="93"/>
    </row>
    <row r="11270" spans="26:27" x14ac:dyDescent="0.2">
      <c r="Z11270" s="93"/>
      <c r="AA11270" s="93"/>
    </row>
    <row r="11271" spans="26:27" x14ac:dyDescent="0.2">
      <c r="Z11271" s="93"/>
      <c r="AA11271" s="93"/>
    </row>
    <row r="11272" spans="26:27" x14ac:dyDescent="0.2">
      <c r="Z11272" s="93"/>
      <c r="AA11272" s="93"/>
    </row>
    <row r="11273" spans="26:27" x14ac:dyDescent="0.2">
      <c r="Z11273" s="93"/>
      <c r="AA11273" s="93"/>
    </row>
    <row r="11274" spans="26:27" x14ac:dyDescent="0.2">
      <c r="Z11274" s="93"/>
      <c r="AA11274" s="93"/>
    </row>
    <row r="11275" spans="26:27" x14ac:dyDescent="0.2">
      <c r="Z11275" s="93"/>
      <c r="AA11275" s="93"/>
    </row>
    <row r="11276" spans="26:27" x14ac:dyDescent="0.2">
      <c r="Z11276" s="93"/>
      <c r="AA11276" s="93"/>
    </row>
    <row r="11277" spans="26:27" x14ac:dyDescent="0.2">
      <c r="Z11277" s="93"/>
      <c r="AA11277" s="93"/>
    </row>
    <row r="11278" spans="26:27" x14ac:dyDescent="0.2">
      <c r="Z11278" s="93"/>
      <c r="AA11278" s="93"/>
    </row>
    <row r="11279" spans="26:27" x14ac:dyDescent="0.2">
      <c r="Z11279" s="93"/>
      <c r="AA11279" s="93"/>
    </row>
    <row r="11280" spans="26:27" x14ac:dyDescent="0.2">
      <c r="Z11280" s="93"/>
      <c r="AA11280" s="93"/>
    </row>
    <row r="11281" spans="26:27" x14ac:dyDescent="0.2">
      <c r="Z11281" s="93"/>
      <c r="AA11281" s="93"/>
    </row>
    <row r="11282" spans="26:27" x14ac:dyDescent="0.2">
      <c r="Z11282" s="93"/>
      <c r="AA11282" s="93"/>
    </row>
    <row r="11283" spans="26:27" x14ac:dyDescent="0.2">
      <c r="Z11283" s="93"/>
      <c r="AA11283" s="93"/>
    </row>
    <row r="11284" spans="26:27" x14ac:dyDescent="0.2">
      <c r="Z11284" s="93"/>
      <c r="AA11284" s="93"/>
    </row>
    <row r="11285" spans="26:27" x14ac:dyDescent="0.2">
      <c r="Z11285" s="93"/>
      <c r="AA11285" s="93"/>
    </row>
    <row r="11286" spans="26:27" x14ac:dyDescent="0.2">
      <c r="Z11286" s="93"/>
      <c r="AA11286" s="93"/>
    </row>
    <row r="11287" spans="26:27" x14ac:dyDescent="0.2">
      <c r="Z11287" s="93"/>
      <c r="AA11287" s="93"/>
    </row>
    <row r="11288" spans="26:27" x14ac:dyDescent="0.2">
      <c r="Z11288" s="93"/>
      <c r="AA11288" s="93"/>
    </row>
    <row r="11289" spans="26:27" x14ac:dyDescent="0.2">
      <c r="Z11289" s="93"/>
      <c r="AA11289" s="93"/>
    </row>
    <row r="11290" spans="26:27" x14ac:dyDescent="0.2">
      <c r="Z11290" s="93"/>
      <c r="AA11290" s="93"/>
    </row>
    <row r="11291" spans="26:27" x14ac:dyDescent="0.2">
      <c r="Z11291" s="93"/>
      <c r="AA11291" s="93"/>
    </row>
    <row r="11292" spans="26:27" x14ac:dyDescent="0.2">
      <c r="Z11292" s="93"/>
      <c r="AA11292" s="93"/>
    </row>
    <row r="11293" spans="26:27" x14ac:dyDescent="0.2">
      <c r="Z11293" s="93"/>
      <c r="AA11293" s="93"/>
    </row>
    <row r="11294" spans="26:27" x14ac:dyDescent="0.2">
      <c r="Z11294" s="93"/>
      <c r="AA11294" s="93"/>
    </row>
    <row r="11295" spans="26:27" x14ac:dyDescent="0.2">
      <c r="Z11295" s="93"/>
      <c r="AA11295" s="93"/>
    </row>
    <row r="11296" spans="26:27" x14ac:dyDescent="0.2">
      <c r="Z11296" s="93"/>
      <c r="AA11296" s="93"/>
    </row>
    <row r="11297" spans="26:27" x14ac:dyDescent="0.2">
      <c r="Z11297" s="93"/>
      <c r="AA11297" s="93"/>
    </row>
    <row r="11298" spans="26:27" x14ac:dyDescent="0.2">
      <c r="Z11298" s="93"/>
      <c r="AA11298" s="93"/>
    </row>
    <row r="11299" spans="26:27" x14ac:dyDescent="0.2">
      <c r="Z11299" s="93"/>
      <c r="AA11299" s="93"/>
    </row>
    <row r="11300" spans="26:27" x14ac:dyDescent="0.2">
      <c r="Z11300" s="93"/>
      <c r="AA11300" s="93"/>
    </row>
    <row r="11301" spans="26:27" x14ac:dyDescent="0.2">
      <c r="Z11301" s="93"/>
      <c r="AA11301" s="93"/>
    </row>
    <row r="11302" spans="26:27" x14ac:dyDescent="0.2">
      <c r="Z11302" s="93"/>
      <c r="AA11302" s="93"/>
    </row>
    <row r="11303" spans="26:27" x14ac:dyDescent="0.2">
      <c r="Z11303" s="93"/>
      <c r="AA11303" s="93"/>
    </row>
    <row r="11304" spans="26:27" x14ac:dyDescent="0.2">
      <c r="Z11304" s="93"/>
      <c r="AA11304" s="93"/>
    </row>
    <row r="11305" spans="26:27" x14ac:dyDescent="0.2">
      <c r="Z11305" s="93"/>
      <c r="AA11305" s="93"/>
    </row>
    <row r="11306" spans="26:27" x14ac:dyDescent="0.2">
      <c r="Z11306" s="93"/>
      <c r="AA11306" s="93"/>
    </row>
    <row r="11307" spans="26:27" x14ac:dyDescent="0.2">
      <c r="Z11307" s="93"/>
      <c r="AA11307" s="93"/>
    </row>
    <row r="11308" spans="26:27" x14ac:dyDescent="0.2">
      <c r="Z11308" s="93"/>
      <c r="AA11308" s="93"/>
    </row>
    <row r="11309" spans="26:27" x14ac:dyDescent="0.2">
      <c r="Z11309" s="93"/>
      <c r="AA11309" s="93"/>
    </row>
    <row r="11310" spans="26:27" x14ac:dyDescent="0.2">
      <c r="Z11310" s="93"/>
      <c r="AA11310" s="93"/>
    </row>
    <row r="11311" spans="26:27" x14ac:dyDescent="0.2">
      <c r="Z11311" s="93"/>
      <c r="AA11311" s="93"/>
    </row>
    <row r="11312" spans="26:27" x14ac:dyDescent="0.2">
      <c r="Z11312" s="93"/>
      <c r="AA11312" s="93"/>
    </row>
    <row r="11313" spans="26:27" x14ac:dyDescent="0.2">
      <c r="Z11313" s="93"/>
      <c r="AA11313" s="93"/>
    </row>
    <row r="11314" spans="26:27" x14ac:dyDescent="0.2">
      <c r="Z11314" s="93"/>
      <c r="AA11314" s="93"/>
    </row>
    <row r="11315" spans="26:27" x14ac:dyDescent="0.2">
      <c r="Z11315" s="93"/>
      <c r="AA11315" s="93"/>
    </row>
    <row r="11316" spans="26:27" x14ac:dyDescent="0.2">
      <c r="Z11316" s="93"/>
      <c r="AA11316" s="93"/>
    </row>
    <row r="11317" spans="26:27" x14ac:dyDescent="0.2">
      <c r="Z11317" s="93"/>
      <c r="AA11317" s="93"/>
    </row>
    <row r="11318" spans="26:27" x14ac:dyDescent="0.2">
      <c r="Z11318" s="93"/>
      <c r="AA11318" s="93"/>
    </row>
    <row r="11319" spans="26:27" x14ac:dyDescent="0.2">
      <c r="Z11319" s="93"/>
      <c r="AA11319" s="93"/>
    </row>
    <row r="11320" spans="26:27" x14ac:dyDescent="0.2">
      <c r="Z11320" s="93"/>
      <c r="AA11320" s="93"/>
    </row>
    <row r="11321" spans="26:27" x14ac:dyDescent="0.2">
      <c r="Z11321" s="93"/>
      <c r="AA11321" s="93"/>
    </row>
    <row r="11322" spans="26:27" x14ac:dyDescent="0.2">
      <c r="Z11322" s="93"/>
      <c r="AA11322" s="93"/>
    </row>
    <row r="11323" spans="26:27" x14ac:dyDescent="0.2">
      <c r="Z11323" s="93"/>
      <c r="AA11323" s="93"/>
    </row>
    <row r="11324" spans="26:27" x14ac:dyDescent="0.2">
      <c r="Z11324" s="93"/>
      <c r="AA11324" s="93"/>
    </row>
    <row r="11325" spans="26:27" x14ac:dyDescent="0.2">
      <c r="Z11325" s="93"/>
      <c r="AA11325" s="93"/>
    </row>
    <row r="11326" spans="26:27" x14ac:dyDescent="0.2">
      <c r="Z11326" s="93"/>
      <c r="AA11326" s="93"/>
    </row>
    <row r="11327" spans="26:27" x14ac:dyDescent="0.2">
      <c r="Z11327" s="93"/>
      <c r="AA11327" s="93"/>
    </row>
    <row r="11328" spans="26:27" x14ac:dyDescent="0.2">
      <c r="Z11328" s="93"/>
      <c r="AA11328" s="93"/>
    </row>
    <row r="11329" spans="26:27" x14ac:dyDescent="0.2">
      <c r="Z11329" s="93"/>
      <c r="AA11329" s="93"/>
    </row>
    <row r="11330" spans="26:27" x14ac:dyDescent="0.2">
      <c r="Z11330" s="93"/>
      <c r="AA11330" s="93"/>
    </row>
    <row r="11331" spans="26:27" x14ac:dyDescent="0.2">
      <c r="Z11331" s="93"/>
      <c r="AA11331" s="93"/>
    </row>
    <row r="11332" spans="26:27" x14ac:dyDescent="0.2">
      <c r="Z11332" s="93"/>
      <c r="AA11332" s="93"/>
    </row>
    <row r="11333" spans="26:27" x14ac:dyDescent="0.2">
      <c r="Z11333" s="93"/>
      <c r="AA11333" s="93"/>
    </row>
    <row r="11334" spans="26:27" x14ac:dyDescent="0.2">
      <c r="Z11334" s="93"/>
      <c r="AA11334" s="93"/>
    </row>
    <row r="11335" spans="26:27" x14ac:dyDescent="0.2">
      <c r="Z11335" s="93"/>
      <c r="AA11335" s="93"/>
    </row>
    <row r="11336" spans="26:27" x14ac:dyDescent="0.2">
      <c r="Z11336" s="93"/>
      <c r="AA11336" s="93"/>
    </row>
    <row r="11337" spans="26:27" x14ac:dyDescent="0.2">
      <c r="Z11337" s="93"/>
      <c r="AA11337" s="93"/>
    </row>
    <row r="11338" spans="26:27" x14ac:dyDescent="0.2">
      <c r="Z11338" s="93"/>
      <c r="AA11338" s="93"/>
    </row>
    <row r="11339" spans="26:27" x14ac:dyDescent="0.2">
      <c r="Z11339" s="93"/>
      <c r="AA11339" s="93"/>
    </row>
    <row r="11340" spans="26:27" x14ac:dyDescent="0.2">
      <c r="Z11340" s="93"/>
      <c r="AA11340" s="93"/>
    </row>
    <row r="11341" spans="26:27" x14ac:dyDescent="0.2">
      <c r="Z11341" s="93"/>
      <c r="AA11341" s="93"/>
    </row>
    <row r="11342" spans="26:27" x14ac:dyDescent="0.2">
      <c r="Z11342" s="93"/>
      <c r="AA11342" s="93"/>
    </row>
    <row r="11343" spans="26:27" x14ac:dyDescent="0.2">
      <c r="Z11343" s="93"/>
      <c r="AA11343" s="93"/>
    </row>
    <row r="11344" spans="26:27" x14ac:dyDescent="0.2">
      <c r="Z11344" s="93"/>
      <c r="AA11344" s="93"/>
    </row>
    <row r="11345" spans="26:27" x14ac:dyDescent="0.2">
      <c r="Z11345" s="93"/>
      <c r="AA11345" s="93"/>
    </row>
    <row r="11346" spans="26:27" x14ac:dyDescent="0.2">
      <c r="Z11346" s="93"/>
      <c r="AA11346" s="93"/>
    </row>
    <row r="11347" spans="26:27" x14ac:dyDescent="0.2">
      <c r="Z11347" s="93"/>
      <c r="AA11347" s="93"/>
    </row>
    <row r="11348" spans="26:27" x14ac:dyDescent="0.2">
      <c r="Z11348" s="93"/>
      <c r="AA11348" s="93"/>
    </row>
    <row r="11349" spans="26:27" x14ac:dyDescent="0.2">
      <c r="Z11349" s="93"/>
      <c r="AA11349" s="93"/>
    </row>
    <row r="11350" spans="26:27" x14ac:dyDescent="0.2">
      <c r="Z11350" s="93"/>
      <c r="AA11350" s="93"/>
    </row>
    <row r="11351" spans="26:27" x14ac:dyDescent="0.2">
      <c r="Z11351" s="93"/>
      <c r="AA11351" s="93"/>
    </row>
    <row r="11352" spans="26:27" x14ac:dyDescent="0.2">
      <c r="Z11352" s="93"/>
      <c r="AA11352" s="93"/>
    </row>
    <row r="11353" spans="26:27" x14ac:dyDescent="0.2">
      <c r="Z11353" s="93"/>
      <c r="AA11353" s="93"/>
    </row>
    <row r="11354" spans="26:27" x14ac:dyDescent="0.2">
      <c r="Z11354" s="93"/>
      <c r="AA11354" s="93"/>
    </row>
    <row r="11355" spans="26:27" x14ac:dyDescent="0.2">
      <c r="Z11355" s="93"/>
      <c r="AA11355" s="93"/>
    </row>
    <row r="11356" spans="26:27" x14ac:dyDescent="0.2">
      <c r="Z11356" s="93"/>
      <c r="AA11356" s="93"/>
    </row>
    <row r="11357" spans="26:27" x14ac:dyDescent="0.2">
      <c r="Z11357" s="93"/>
      <c r="AA11357" s="93"/>
    </row>
    <row r="11358" spans="26:27" x14ac:dyDescent="0.2">
      <c r="Z11358" s="93"/>
      <c r="AA11358" s="93"/>
    </row>
    <row r="11359" spans="26:27" x14ac:dyDescent="0.2">
      <c r="Z11359" s="93"/>
      <c r="AA11359" s="93"/>
    </row>
    <row r="11360" spans="26:27" x14ac:dyDescent="0.2">
      <c r="Z11360" s="93"/>
      <c r="AA11360" s="93"/>
    </row>
    <row r="11361" spans="26:27" x14ac:dyDescent="0.2">
      <c r="Z11361" s="93"/>
      <c r="AA11361" s="93"/>
    </row>
    <row r="11362" spans="26:27" x14ac:dyDescent="0.2">
      <c r="Z11362" s="93"/>
      <c r="AA11362" s="93"/>
    </row>
    <row r="11363" spans="26:27" x14ac:dyDescent="0.2">
      <c r="Z11363" s="93"/>
      <c r="AA11363" s="93"/>
    </row>
    <row r="11364" spans="26:27" x14ac:dyDescent="0.2">
      <c r="Z11364" s="93"/>
      <c r="AA11364" s="93"/>
    </row>
    <row r="11365" spans="26:27" x14ac:dyDescent="0.2">
      <c r="Z11365" s="93"/>
      <c r="AA11365" s="93"/>
    </row>
    <row r="11366" spans="26:27" x14ac:dyDescent="0.2">
      <c r="Z11366" s="93"/>
      <c r="AA11366" s="93"/>
    </row>
    <row r="11367" spans="26:27" x14ac:dyDescent="0.2">
      <c r="Z11367" s="93"/>
      <c r="AA11367" s="93"/>
    </row>
    <row r="11368" spans="26:27" x14ac:dyDescent="0.2">
      <c r="Z11368" s="93"/>
      <c r="AA11368" s="93"/>
    </row>
    <row r="11369" spans="26:27" x14ac:dyDescent="0.2">
      <c r="Z11369" s="93"/>
      <c r="AA11369" s="93"/>
    </row>
    <row r="11370" spans="26:27" x14ac:dyDescent="0.2">
      <c r="Z11370" s="93"/>
      <c r="AA11370" s="93"/>
    </row>
    <row r="11371" spans="26:27" x14ac:dyDescent="0.2">
      <c r="Z11371" s="93"/>
      <c r="AA11371" s="93"/>
    </row>
    <row r="11372" spans="26:27" x14ac:dyDescent="0.2">
      <c r="Z11372" s="93"/>
      <c r="AA11372" s="93"/>
    </row>
    <row r="11373" spans="26:27" x14ac:dyDescent="0.2">
      <c r="Z11373" s="93"/>
      <c r="AA11373" s="93"/>
    </row>
    <row r="11374" spans="26:27" x14ac:dyDescent="0.2">
      <c r="Z11374" s="93"/>
      <c r="AA11374" s="93"/>
    </row>
    <row r="11375" spans="26:27" x14ac:dyDescent="0.2">
      <c r="Z11375" s="93"/>
      <c r="AA11375" s="93"/>
    </row>
    <row r="11376" spans="26:27" x14ac:dyDescent="0.2">
      <c r="Z11376" s="93"/>
      <c r="AA11376" s="93"/>
    </row>
    <row r="11377" spans="26:27" x14ac:dyDescent="0.2">
      <c r="Z11377" s="93"/>
      <c r="AA11377" s="93"/>
    </row>
    <row r="11378" spans="26:27" x14ac:dyDescent="0.2">
      <c r="Z11378" s="93"/>
      <c r="AA11378" s="93"/>
    </row>
    <row r="11379" spans="26:27" x14ac:dyDescent="0.2">
      <c r="Z11379" s="93"/>
      <c r="AA11379" s="93"/>
    </row>
    <row r="11380" spans="26:27" x14ac:dyDescent="0.2">
      <c r="Z11380" s="93"/>
      <c r="AA11380" s="93"/>
    </row>
    <row r="11381" spans="26:27" x14ac:dyDescent="0.2">
      <c r="Z11381" s="93"/>
      <c r="AA11381" s="93"/>
    </row>
    <row r="11382" spans="26:27" x14ac:dyDescent="0.2">
      <c r="Z11382" s="93"/>
      <c r="AA11382" s="93"/>
    </row>
    <row r="11383" spans="26:27" x14ac:dyDescent="0.2">
      <c r="Z11383" s="93"/>
      <c r="AA11383" s="93"/>
    </row>
    <row r="11384" spans="26:27" x14ac:dyDescent="0.2">
      <c r="Z11384" s="93"/>
      <c r="AA11384" s="93"/>
    </row>
    <row r="11385" spans="26:27" x14ac:dyDescent="0.2">
      <c r="Z11385" s="93"/>
      <c r="AA11385" s="93"/>
    </row>
    <row r="11386" spans="26:27" x14ac:dyDescent="0.2">
      <c r="Z11386" s="93"/>
      <c r="AA11386" s="93"/>
    </row>
    <row r="11387" spans="26:27" x14ac:dyDescent="0.2">
      <c r="Z11387" s="93"/>
      <c r="AA11387" s="93"/>
    </row>
    <row r="11388" spans="26:27" x14ac:dyDescent="0.2">
      <c r="Z11388" s="93"/>
      <c r="AA11388" s="93"/>
    </row>
    <row r="11389" spans="26:27" x14ac:dyDescent="0.2">
      <c r="Z11389" s="93"/>
      <c r="AA11389" s="93"/>
    </row>
    <row r="11390" spans="26:27" x14ac:dyDescent="0.2">
      <c r="Z11390" s="93"/>
      <c r="AA11390" s="93"/>
    </row>
    <row r="11391" spans="26:27" x14ac:dyDescent="0.2">
      <c r="Z11391" s="93"/>
      <c r="AA11391" s="93"/>
    </row>
    <row r="11392" spans="26:27" x14ac:dyDescent="0.2">
      <c r="Z11392" s="93"/>
      <c r="AA11392" s="93"/>
    </row>
    <row r="11393" spans="26:27" x14ac:dyDescent="0.2">
      <c r="Z11393" s="93"/>
      <c r="AA11393" s="93"/>
    </row>
    <row r="11394" spans="26:27" x14ac:dyDescent="0.2">
      <c r="Z11394" s="93"/>
      <c r="AA11394" s="93"/>
    </row>
    <row r="11395" spans="26:27" x14ac:dyDescent="0.2">
      <c r="Z11395" s="93"/>
      <c r="AA11395" s="93"/>
    </row>
    <row r="11396" spans="26:27" x14ac:dyDescent="0.2">
      <c r="Z11396" s="93"/>
      <c r="AA11396" s="93"/>
    </row>
    <row r="11397" spans="26:27" x14ac:dyDescent="0.2">
      <c r="Z11397" s="93"/>
      <c r="AA11397" s="93"/>
    </row>
    <row r="11398" spans="26:27" x14ac:dyDescent="0.2">
      <c r="Z11398" s="93"/>
      <c r="AA11398" s="93"/>
    </row>
    <row r="11399" spans="26:27" x14ac:dyDescent="0.2">
      <c r="Z11399" s="93"/>
      <c r="AA11399" s="93"/>
    </row>
    <row r="11400" spans="26:27" x14ac:dyDescent="0.2">
      <c r="Z11400" s="93"/>
      <c r="AA11400" s="93"/>
    </row>
    <row r="11401" spans="26:27" x14ac:dyDescent="0.2">
      <c r="Z11401" s="93"/>
      <c r="AA11401" s="93"/>
    </row>
    <row r="11402" spans="26:27" x14ac:dyDescent="0.2">
      <c r="Z11402" s="93"/>
      <c r="AA11402" s="93"/>
    </row>
    <row r="11403" spans="26:27" x14ac:dyDescent="0.2">
      <c r="Z11403" s="93"/>
      <c r="AA11403" s="93"/>
    </row>
    <row r="11404" spans="26:27" x14ac:dyDescent="0.2">
      <c r="Z11404" s="93"/>
      <c r="AA11404" s="93"/>
    </row>
    <row r="11405" spans="26:27" x14ac:dyDescent="0.2">
      <c r="Z11405" s="93"/>
      <c r="AA11405" s="93"/>
    </row>
    <row r="11406" spans="26:27" x14ac:dyDescent="0.2">
      <c r="Z11406" s="93"/>
      <c r="AA11406" s="93"/>
    </row>
    <row r="11407" spans="26:27" x14ac:dyDescent="0.2">
      <c r="Z11407" s="93"/>
      <c r="AA11407" s="93"/>
    </row>
    <row r="11408" spans="26:27" x14ac:dyDescent="0.2">
      <c r="Z11408" s="93"/>
      <c r="AA11408" s="93"/>
    </row>
    <row r="11409" spans="26:27" x14ac:dyDescent="0.2">
      <c r="Z11409" s="93"/>
      <c r="AA11409" s="93"/>
    </row>
    <row r="11410" spans="26:27" x14ac:dyDescent="0.2">
      <c r="Z11410" s="93"/>
      <c r="AA11410" s="93"/>
    </row>
    <row r="11411" spans="26:27" x14ac:dyDescent="0.2">
      <c r="Z11411" s="93"/>
      <c r="AA11411" s="93"/>
    </row>
    <row r="11412" spans="26:27" x14ac:dyDescent="0.2">
      <c r="Z11412" s="93"/>
      <c r="AA11412" s="93"/>
    </row>
    <row r="11413" spans="26:27" x14ac:dyDescent="0.2">
      <c r="Z11413" s="93"/>
      <c r="AA11413" s="93"/>
    </row>
    <row r="11414" spans="26:27" x14ac:dyDescent="0.2">
      <c r="Z11414" s="93"/>
      <c r="AA11414" s="93"/>
    </row>
    <row r="11415" spans="26:27" x14ac:dyDescent="0.2">
      <c r="Z11415" s="93"/>
      <c r="AA11415" s="93"/>
    </row>
    <row r="11416" spans="26:27" x14ac:dyDescent="0.2">
      <c r="Z11416" s="93"/>
      <c r="AA11416" s="93"/>
    </row>
    <row r="11417" spans="26:27" x14ac:dyDescent="0.2">
      <c r="Z11417" s="93"/>
      <c r="AA11417" s="93"/>
    </row>
    <row r="11418" spans="26:27" x14ac:dyDescent="0.2">
      <c r="Z11418" s="93"/>
      <c r="AA11418" s="93"/>
    </row>
    <row r="11419" spans="26:27" x14ac:dyDescent="0.2">
      <c r="Z11419" s="93"/>
      <c r="AA11419" s="93"/>
    </row>
    <row r="11420" spans="26:27" x14ac:dyDescent="0.2">
      <c r="Z11420" s="93"/>
      <c r="AA11420" s="93"/>
    </row>
    <row r="11421" spans="26:27" x14ac:dyDescent="0.2">
      <c r="Z11421" s="93"/>
      <c r="AA11421" s="93"/>
    </row>
    <row r="11422" spans="26:27" x14ac:dyDescent="0.2">
      <c r="Z11422" s="93"/>
      <c r="AA11422" s="93"/>
    </row>
    <row r="11423" spans="26:27" x14ac:dyDescent="0.2">
      <c r="Z11423" s="93"/>
      <c r="AA11423" s="93"/>
    </row>
    <row r="11424" spans="26:27" x14ac:dyDescent="0.2">
      <c r="Z11424" s="93"/>
      <c r="AA11424" s="93"/>
    </row>
    <row r="11425" spans="26:27" x14ac:dyDescent="0.2">
      <c r="Z11425" s="93"/>
      <c r="AA11425" s="93"/>
    </row>
    <row r="11426" spans="26:27" x14ac:dyDescent="0.2">
      <c r="Z11426" s="93"/>
      <c r="AA11426" s="93"/>
    </row>
    <row r="11427" spans="26:27" x14ac:dyDescent="0.2">
      <c r="Z11427" s="93"/>
      <c r="AA11427" s="93"/>
    </row>
    <row r="11428" spans="26:27" x14ac:dyDescent="0.2">
      <c r="Z11428" s="93"/>
      <c r="AA11428" s="93"/>
    </row>
    <row r="11429" spans="26:27" x14ac:dyDescent="0.2">
      <c r="Z11429" s="93"/>
      <c r="AA11429" s="93"/>
    </row>
    <row r="11430" spans="26:27" x14ac:dyDescent="0.2">
      <c r="Z11430" s="93"/>
      <c r="AA11430" s="93"/>
    </row>
    <row r="11431" spans="26:27" x14ac:dyDescent="0.2">
      <c r="Z11431" s="93"/>
      <c r="AA11431" s="93"/>
    </row>
    <row r="11432" spans="26:27" x14ac:dyDescent="0.2">
      <c r="Z11432" s="93"/>
      <c r="AA11432" s="93"/>
    </row>
    <row r="11433" spans="26:27" x14ac:dyDescent="0.2">
      <c r="Z11433" s="93"/>
      <c r="AA11433" s="93"/>
    </row>
    <row r="11434" spans="26:27" x14ac:dyDescent="0.2">
      <c r="Z11434" s="93"/>
      <c r="AA11434" s="93"/>
    </row>
    <row r="11435" spans="26:27" x14ac:dyDescent="0.2">
      <c r="Z11435" s="93"/>
      <c r="AA11435" s="93"/>
    </row>
    <row r="11436" spans="26:27" x14ac:dyDescent="0.2">
      <c r="Z11436" s="93"/>
      <c r="AA11436" s="93"/>
    </row>
    <row r="11437" spans="26:27" x14ac:dyDescent="0.2">
      <c r="Z11437" s="93"/>
      <c r="AA11437" s="93"/>
    </row>
    <row r="11438" spans="26:27" x14ac:dyDescent="0.2">
      <c r="Z11438" s="93"/>
      <c r="AA11438" s="93"/>
    </row>
    <row r="11439" spans="26:27" x14ac:dyDescent="0.2">
      <c r="Z11439" s="93"/>
      <c r="AA11439" s="93"/>
    </row>
    <row r="11440" spans="26:27" x14ac:dyDescent="0.2">
      <c r="Z11440" s="93"/>
      <c r="AA11440" s="93"/>
    </row>
    <row r="11441" spans="26:27" x14ac:dyDescent="0.2">
      <c r="Z11441" s="93"/>
      <c r="AA11441" s="93"/>
    </row>
    <row r="11442" spans="26:27" x14ac:dyDescent="0.2">
      <c r="Z11442" s="93"/>
      <c r="AA11442" s="93"/>
    </row>
    <row r="11443" spans="26:27" x14ac:dyDescent="0.2">
      <c r="Z11443" s="93"/>
      <c r="AA11443" s="93"/>
    </row>
    <row r="11444" spans="26:27" x14ac:dyDescent="0.2">
      <c r="Z11444" s="93"/>
      <c r="AA11444" s="93"/>
    </row>
    <row r="11445" spans="26:27" x14ac:dyDescent="0.2">
      <c r="Z11445" s="93"/>
      <c r="AA11445" s="93"/>
    </row>
    <row r="11446" spans="26:27" x14ac:dyDescent="0.2">
      <c r="Z11446" s="93"/>
      <c r="AA11446" s="93"/>
    </row>
    <row r="11447" spans="26:27" x14ac:dyDescent="0.2">
      <c r="Z11447" s="93"/>
      <c r="AA11447" s="93"/>
    </row>
    <row r="11448" spans="26:27" x14ac:dyDescent="0.2">
      <c r="Z11448" s="93"/>
      <c r="AA11448" s="93"/>
    </row>
    <row r="11449" spans="26:27" x14ac:dyDescent="0.2">
      <c r="Z11449" s="93"/>
      <c r="AA11449" s="93"/>
    </row>
    <row r="11450" spans="26:27" x14ac:dyDescent="0.2">
      <c r="Z11450" s="93"/>
      <c r="AA11450" s="93"/>
    </row>
    <row r="11451" spans="26:27" x14ac:dyDescent="0.2">
      <c r="Z11451" s="93"/>
      <c r="AA11451" s="93"/>
    </row>
    <row r="11452" spans="26:27" x14ac:dyDescent="0.2">
      <c r="Z11452" s="93"/>
      <c r="AA11452" s="93"/>
    </row>
    <row r="11453" spans="26:27" x14ac:dyDescent="0.2">
      <c r="Z11453" s="93"/>
      <c r="AA11453" s="93"/>
    </row>
    <row r="11454" spans="26:27" x14ac:dyDescent="0.2">
      <c r="Z11454" s="93"/>
      <c r="AA11454" s="93"/>
    </row>
    <row r="11455" spans="26:27" x14ac:dyDescent="0.2">
      <c r="Z11455" s="93"/>
      <c r="AA11455" s="93"/>
    </row>
    <row r="11456" spans="26:27" x14ac:dyDescent="0.2">
      <c r="Z11456" s="93"/>
      <c r="AA11456" s="93"/>
    </row>
    <row r="11457" spans="26:27" x14ac:dyDescent="0.2">
      <c r="Z11457" s="93"/>
      <c r="AA11457" s="93"/>
    </row>
    <row r="11458" spans="26:27" x14ac:dyDescent="0.2">
      <c r="Z11458" s="93"/>
      <c r="AA11458" s="93"/>
    </row>
    <row r="11459" spans="26:27" x14ac:dyDescent="0.2">
      <c r="Z11459" s="93"/>
      <c r="AA11459" s="93"/>
    </row>
    <row r="11460" spans="26:27" x14ac:dyDescent="0.2">
      <c r="Z11460" s="93"/>
      <c r="AA11460" s="93"/>
    </row>
    <row r="11461" spans="26:27" x14ac:dyDescent="0.2">
      <c r="Z11461" s="93"/>
      <c r="AA11461" s="93"/>
    </row>
    <row r="11462" spans="26:27" x14ac:dyDescent="0.2">
      <c r="Z11462" s="93"/>
      <c r="AA11462" s="93"/>
    </row>
    <row r="11463" spans="26:27" x14ac:dyDescent="0.2">
      <c r="Z11463" s="93"/>
      <c r="AA11463" s="93"/>
    </row>
    <row r="11464" spans="26:27" x14ac:dyDescent="0.2">
      <c r="Z11464" s="93"/>
      <c r="AA11464" s="93"/>
    </row>
    <row r="11465" spans="26:27" x14ac:dyDescent="0.2">
      <c r="Z11465" s="93"/>
      <c r="AA11465" s="93"/>
    </row>
    <row r="11466" spans="26:27" x14ac:dyDescent="0.2">
      <c r="Z11466" s="93"/>
      <c r="AA11466" s="93"/>
    </row>
    <row r="11467" spans="26:27" x14ac:dyDescent="0.2">
      <c r="Z11467" s="93"/>
      <c r="AA11467" s="93"/>
    </row>
    <row r="11468" spans="26:27" x14ac:dyDescent="0.2">
      <c r="Z11468" s="93"/>
      <c r="AA11468" s="93"/>
    </row>
    <row r="11469" spans="26:27" x14ac:dyDescent="0.2">
      <c r="Z11469" s="93"/>
      <c r="AA11469" s="93"/>
    </row>
    <row r="11470" spans="26:27" x14ac:dyDescent="0.2">
      <c r="Z11470" s="93"/>
      <c r="AA11470" s="93"/>
    </row>
    <row r="11471" spans="26:27" x14ac:dyDescent="0.2">
      <c r="Z11471" s="93"/>
      <c r="AA11471" s="93"/>
    </row>
    <row r="11472" spans="26:27" x14ac:dyDescent="0.2">
      <c r="Z11472" s="93"/>
      <c r="AA11472" s="93"/>
    </row>
    <row r="11473" spans="26:27" x14ac:dyDescent="0.2">
      <c r="Z11473" s="93"/>
      <c r="AA11473" s="93"/>
    </row>
    <row r="11474" spans="26:27" x14ac:dyDescent="0.2">
      <c r="Z11474" s="93"/>
      <c r="AA11474" s="93"/>
    </row>
    <row r="11475" spans="26:27" x14ac:dyDescent="0.2">
      <c r="Z11475" s="93"/>
      <c r="AA11475" s="93"/>
    </row>
    <row r="11476" spans="26:27" x14ac:dyDescent="0.2">
      <c r="Z11476" s="93"/>
      <c r="AA11476" s="93"/>
    </row>
    <row r="11477" spans="26:27" x14ac:dyDescent="0.2">
      <c r="Z11477" s="93"/>
      <c r="AA11477" s="93"/>
    </row>
    <row r="11478" spans="26:27" x14ac:dyDescent="0.2">
      <c r="Z11478" s="93"/>
      <c r="AA11478" s="93"/>
    </row>
    <row r="11479" spans="26:27" x14ac:dyDescent="0.2">
      <c r="Z11479" s="93"/>
      <c r="AA11479" s="93"/>
    </row>
    <row r="11480" spans="26:27" x14ac:dyDescent="0.2">
      <c r="Z11480" s="93"/>
      <c r="AA11480" s="93"/>
    </row>
    <row r="11481" spans="26:27" x14ac:dyDescent="0.2">
      <c r="Z11481" s="93"/>
      <c r="AA11481" s="93"/>
    </row>
    <row r="11482" spans="26:27" x14ac:dyDescent="0.2">
      <c r="Z11482" s="93"/>
      <c r="AA11482" s="93"/>
    </row>
    <row r="11483" spans="26:27" x14ac:dyDescent="0.2">
      <c r="Z11483" s="93"/>
      <c r="AA11483" s="93"/>
    </row>
    <row r="11484" spans="26:27" x14ac:dyDescent="0.2">
      <c r="Z11484" s="93"/>
      <c r="AA11484" s="93"/>
    </row>
    <row r="11485" spans="26:27" x14ac:dyDescent="0.2">
      <c r="Z11485" s="93"/>
      <c r="AA11485" s="93"/>
    </row>
    <row r="11486" spans="26:27" x14ac:dyDescent="0.2">
      <c r="Z11486" s="93"/>
      <c r="AA11486" s="93"/>
    </row>
    <row r="11487" spans="26:27" x14ac:dyDescent="0.2">
      <c r="Z11487" s="93"/>
      <c r="AA11487" s="93"/>
    </row>
    <row r="11488" spans="26:27" x14ac:dyDescent="0.2">
      <c r="Z11488" s="93"/>
      <c r="AA11488" s="93"/>
    </row>
    <row r="11489" spans="26:27" x14ac:dyDescent="0.2">
      <c r="Z11489" s="93"/>
      <c r="AA11489" s="93"/>
    </row>
    <row r="11490" spans="26:27" x14ac:dyDescent="0.2">
      <c r="Z11490" s="93"/>
      <c r="AA11490" s="93"/>
    </row>
    <row r="11491" spans="26:27" x14ac:dyDescent="0.2">
      <c r="Z11491" s="93"/>
      <c r="AA11491" s="93"/>
    </row>
    <row r="11492" spans="26:27" x14ac:dyDescent="0.2">
      <c r="Z11492" s="93"/>
      <c r="AA11492" s="93"/>
    </row>
    <row r="11493" spans="26:27" x14ac:dyDescent="0.2">
      <c r="Z11493" s="93"/>
      <c r="AA11493" s="93"/>
    </row>
    <row r="11494" spans="26:27" x14ac:dyDescent="0.2">
      <c r="Z11494" s="93"/>
      <c r="AA11494" s="93"/>
    </row>
    <row r="11495" spans="26:27" x14ac:dyDescent="0.2">
      <c r="Z11495" s="93"/>
      <c r="AA11495" s="93"/>
    </row>
    <row r="11496" spans="26:27" x14ac:dyDescent="0.2">
      <c r="Z11496" s="93"/>
      <c r="AA11496" s="93"/>
    </row>
    <row r="11497" spans="26:27" x14ac:dyDescent="0.2">
      <c r="Z11497" s="93"/>
      <c r="AA11497" s="93"/>
    </row>
    <row r="11498" spans="26:27" x14ac:dyDescent="0.2">
      <c r="Z11498" s="93"/>
      <c r="AA11498" s="93"/>
    </row>
    <row r="11499" spans="26:27" x14ac:dyDescent="0.2">
      <c r="Z11499" s="93"/>
      <c r="AA11499" s="93"/>
    </row>
    <row r="11500" spans="26:27" x14ac:dyDescent="0.2">
      <c r="Z11500" s="93"/>
      <c r="AA11500" s="93"/>
    </row>
    <row r="11501" spans="26:27" x14ac:dyDescent="0.2">
      <c r="Z11501" s="93"/>
      <c r="AA11501" s="93"/>
    </row>
    <row r="11502" spans="26:27" x14ac:dyDescent="0.2">
      <c r="Z11502" s="93"/>
      <c r="AA11502" s="93"/>
    </row>
    <row r="11503" spans="26:27" x14ac:dyDescent="0.2">
      <c r="Z11503" s="93"/>
      <c r="AA11503" s="93"/>
    </row>
    <row r="11504" spans="26:27" x14ac:dyDescent="0.2">
      <c r="Z11504" s="93"/>
      <c r="AA11504" s="93"/>
    </row>
    <row r="11505" spans="26:27" x14ac:dyDescent="0.2">
      <c r="Z11505" s="93"/>
      <c r="AA11505" s="93"/>
    </row>
    <row r="11506" spans="26:27" x14ac:dyDescent="0.2">
      <c r="Z11506" s="93"/>
      <c r="AA11506" s="93"/>
    </row>
    <row r="11507" spans="26:27" x14ac:dyDescent="0.2">
      <c r="Z11507" s="93"/>
      <c r="AA11507" s="93"/>
    </row>
    <row r="11508" spans="26:27" x14ac:dyDescent="0.2">
      <c r="Z11508" s="93"/>
      <c r="AA11508" s="93"/>
    </row>
    <row r="11509" spans="26:27" x14ac:dyDescent="0.2">
      <c r="Z11509" s="93"/>
      <c r="AA11509" s="93"/>
    </row>
    <row r="11510" spans="26:27" x14ac:dyDescent="0.2">
      <c r="Z11510" s="93"/>
      <c r="AA11510" s="93"/>
    </row>
    <row r="11511" spans="26:27" x14ac:dyDescent="0.2">
      <c r="Z11511" s="93"/>
      <c r="AA11511" s="93"/>
    </row>
    <row r="11512" spans="26:27" x14ac:dyDescent="0.2">
      <c r="Z11512" s="93"/>
      <c r="AA11512" s="93"/>
    </row>
    <row r="11513" spans="26:27" x14ac:dyDescent="0.2">
      <c r="Z11513" s="93"/>
      <c r="AA11513" s="93"/>
    </row>
    <row r="11514" spans="26:27" x14ac:dyDescent="0.2">
      <c r="Z11514" s="93"/>
      <c r="AA11514" s="93"/>
    </row>
    <row r="11515" spans="26:27" x14ac:dyDescent="0.2">
      <c r="Z11515" s="93"/>
      <c r="AA11515" s="93"/>
    </row>
    <row r="11516" spans="26:27" x14ac:dyDescent="0.2">
      <c r="Z11516" s="93"/>
      <c r="AA11516" s="93"/>
    </row>
    <row r="11517" spans="26:27" x14ac:dyDescent="0.2">
      <c r="Z11517" s="93"/>
      <c r="AA11517" s="93"/>
    </row>
    <row r="11518" spans="26:27" x14ac:dyDescent="0.2">
      <c r="Z11518" s="93"/>
      <c r="AA11518" s="93"/>
    </row>
    <row r="11519" spans="26:27" x14ac:dyDescent="0.2">
      <c r="Z11519" s="93"/>
      <c r="AA11519" s="93"/>
    </row>
    <row r="11520" spans="26:27" x14ac:dyDescent="0.2">
      <c r="Z11520" s="93"/>
      <c r="AA11520" s="93"/>
    </row>
    <row r="11521" spans="26:27" x14ac:dyDescent="0.2">
      <c r="Z11521" s="93"/>
      <c r="AA11521" s="93"/>
    </row>
    <row r="11522" spans="26:27" x14ac:dyDescent="0.2">
      <c r="Z11522" s="93"/>
      <c r="AA11522" s="93"/>
    </row>
    <row r="11523" spans="26:27" x14ac:dyDescent="0.2">
      <c r="Z11523" s="93"/>
      <c r="AA11523" s="93"/>
    </row>
    <row r="11524" spans="26:27" x14ac:dyDescent="0.2">
      <c r="Z11524" s="93"/>
      <c r="AA11524" s="93"/>
    </row>
    <row r="11525" spans="26:27" x14ac:dyDescent="0.2">
      <c r="Z11525" s="93"/>
      <c r="AA11525" s="93"/>
    </row>
    <row r="11526" spans="26:27" x14ac:dyDescent="0.2">
      <c r="Z11526" s="93"/>
      <c r="AA11526" s="93"/>
    </row>
    <row r="11527" spans="26:27" x14ac:dyDescent="0.2">
      <c r="Z11527" s="93"/>
      <c r="AA11527" s="93"/>
    </row>
    <row r="11528" spans="26:27" x14ac:dyDescent="0.2">
      <c r="Z11528" s="93"/>
      <c r="AA11528" s="93"/>
    </row>
    <row r="11529" spans="26:27" x14ac:dyDescent="0.2">
      <c r="Z11529" s="93"/>
      <c r="AA11529" s="93"/>
    </row>
    <row r="11530" spans="26:27" x14ac:dyDescent="0.2">
      <c r="Z11530" s="93"/>
      <c r="AA11530" s="93"/>
    </row>
    <row r="11531" spans="26:27" x14ac:dyDescent="0.2">
      <c r="Z11531" s="93"/>
      <c r="AA11531" s="93"/>
    </row>
    <row r="11532" spans="26:27" x14ac:dyDescent="0.2">
      <c r="Z11532" s="93"/>
      <c r="AA11532" s="93"/>
    </row>
    <row r="11533" spans="26:27" x14ac:dyDescent="0.2">
      <c r="Z11533" s="93"/>
      <c r="AA11533" s="93"/>
    </row>
    <row r="11534" spans="26:27" x14ac:dyDescent="0.2">
      <c r="Z11534" s="93"/>
      <c r="AA11534" s="93"/>
    </row>
    <row r="11535" spans="26:27" x14ac:dyDescent="0.2">
      <c r="Z11535" s="93"/>
      <c r="AA11535" s="93"/>
    </row>
    <row r="11536" spans="26:27" x14ac:dyDescent="0.2">
      <c r="Z11536" s="93"/>
      <c r="AA11536" s="93"/>
    </row>
    <row r="11537" spans="26:27" x14ac:dyDescent="0.2">
      <c r="Z11537" s="93"/>
      <c r="AA11537" s="93"/>
    </row>
    <row r="11538" spans="26:27" x14ac:dyDescent="0.2">
      <c r="Z11538" s="93"/>
      <c r="AA11538" s="93"/>
    </row>
    <row r="11539" spans="26:27" x14ac:dyDescent="0.2">
      <c r="Z11539" s="93"/>
      <c r="AA11539" s="93"/>
    </row>
    <row r="11540" spans="26:27" x14ac:dyDescent="0.2">
      <c r="Z11540" s="93"/>
      <c r="AA11540" s="93"/>
    </row>
    <row r="11541" spans="26:27" x14ac:dyDescent="0.2">
      <c r="Z11541" s="93"/>
      <c r="AA11541" s="93"/>
    </row>
    <row r="11542" spans="26:27" x14ac:dyDescent="0.2">
      <c r="Z11542" s="93"/>
      <c r="AA11542" s="93"/>
    </row>
    <row r="11543" spans="26:27" x14ac:dyDescent="0.2">
      <c r="Z11543" s="93"/>
      <c r="AA11543" s="93"/>
    </row>
    <row r="11544" spans="26:27" x14ac:dyDescent="0.2">
      <c r="Z11544" s="93"/>
      <c r="AA11544" s="93"/>
    </row>
    <row r="11545" spans="26:27" x14ac:dyDescent="0.2">
      <c r="Z11545" s="93"/>
      <c r="AA11545" s="93"/>
    </row>
    <row r="11546" spans="26:27" x14ac:dyDescent="0.2">
      <c r="Z11546" s="93"/>
      <c r="AA11546" s="93"/>
    </row>
    <row r="11547" spans="26:27" x14ac:dyDescent="0.2">
      <c r="Z11547" s="93"/>
      <c r="AA11547" s="93"/>
    </row>
    <row r="11548" spans="26:27" x14ac:dyDescent="0.2">
      <c r="Z11548" s="93"/>
      <c r="AA11548" s="93"/>
    </row>
    <row r="11549" spans="26:27" x14ac:dyDescent="0.2">
      <c r="Z11549" s="93"/>
      <c r="AA11549" s="93"/>
    </row>
    <row r="11550" spans="26:27" x14ac:dyDescent="0.2">
      <c r="Z11550" s="93"/>
      <c r="AA11550" s="93"/>
    </row>
    <row r="11551" spans="26:27" x14ac:dyDescent="0.2">
      <c r="Z11551" s="93"/>
      <c r="AA11551" s="93"/>
    </row>
    <row r="11552" spans="26:27" x14ac:dyDescent="0.2">
      <c r="Z11552" s="93"/>
      <c r="AA11552" s="93"/>
    </row>
    <row r="11553" spans="26:27" x14ac:dyDescent="0.2">
      <c r="Z11553" s="93"/>
      <c r="AA11553" s="93"/>
    </row>
    <row r="11554" spans="26:27" x14ac:dyDescent="0.2">
      <c r="Z11554" s="93"/>
      <c r="AA11554" s="93"/>
    </row>
    <row r="11555" spans="26:27" x14ac:dyDescent="0.2">
      <c r="Z11555" s="93"/>
      <c r="AA11555" s="93"/>
    </row>
    <row r="11556" spans="26:27" x14ac:dyDescent="0.2">
      <c r="Z11556" s="93"/>
      <c r="AA11556" s="93"/>
    </row>
    <row r="11557" spans="26:27" x14ac:dyDescent="0.2">
      <c r="Z11557" s="93"/>
      <c r="AA11557" s="93"/>
    </row>
    <row r="11558" spans="26:27" x14ac:dyDescent="0.2">
      <c r="Z11558" s="93"/>
      <c r="AA11558" s="93"/>
    </row>
    <row r="11559" spans="26:27" x14ac:dyDescent="0.2">
      <c r="Z11559" s="93"/>
      <c r="AA11559" s="93"/>
    </row>
    <row r="11560" spans="26:27" x14ac:dyDescent="0.2">
      <c r="Z11560" s="93"/>
      <c r="AA11560" s="93"/>
    </row>
    <row r="11561" spans="26:27" x14ac:dyDescent="0.2">
      <c r="Z11561" s="93"/>
      <c r="AA11561" s="93"/>
    </row>
    <row r="11562" spans="26:27" x14ac:dyDescent="0.2">
      <c r="Z11562" s="93"/>
      <c r="AA11562" s="93"/>
    </row>
    <row r="11563" spans="26:27" x14ac:dyDescent="0.2">
      <c r="Z11563" s="93"/>
      <c r="AA11563" s="93"/>
    </row>
    <row r="11564" spans="26:27" x14ac:dyDescent="0.2">
      <c r="Z11564" s="93"/>
      <c r="AA11564" s="93"/>
    </row>
    <row r="11565" spans="26:27" x14ac:dyDescent="0.2">
      <c r="Z11565" s="93"/>
      <c r="AA11565" s="93"/>
    </row>
    <row r="11566" spans="26:27" x14ac:dyDescent="0.2">
      <c r="Z11566" s="93"/>
      <c r="AA11566" s="93"/>
    </row>
    <row r="11567" spans="26:27" x14ac:dyDescent="0.2">
      <c r="Z11567" s="93"/>
      <c r="AA11567" s="93"/>
    </row>
    <row r="11568" spans="26:27" x14ac:dyDescent="0.2">
      <c r="Z11568" s="93"/>
      <c r="AA11568" s="93"/>
    </row>
    <row r="11569" spans="26:27" x14ac:dyDescent="0.2">
      <c r="Z11569" s="93"/>
      <c r="AA11569" s="93"/>
    </row>
    <row r="11570" spans="26:27" x14ac:dyDescent="0.2">
      <c r="Z11570" s="93"/>
      <c r="AA11570" s="93"/>
    </row>
    <row r="11571" spans="26:27" x14ac:dyDescent="0.2">
      <c r="Z11571" s="93"/>
      <c r="AA11571" s="93"/>
    </row>
    <row r="11572" spans="26:27" x14ac:dyDescent="0.2">
      <c r="Z11572" s="93"/>
      <c r="AA11572" s="93"/>
    </row>
    <row r="11573" spans="26:27" x14ac:dyDescent="0.2">
      <c r="Z11573" s="93"/>
      <c r="AA11573" s="93"/>
    </row>
    <row r="11574" spans="26:27" x14ac:dyDescent="0.2">
      <c r="Z11574" s="93"/>
      <c r="AA11574" s="93"/>
    </row>
    <row r="11575" spans="26:27" x14ac:dyDescent="0.2">
      <c r="Z11575" s="93"/>
      <c r="AA11575" s="93"/>
    </row>
    <row r="11576" spans="26:27" x14ac:dyDescent="0.2">
      <c r="Z11576" s="93"/>
      <c r="AA11576" s="93"/>
    </row>
    <row r="11577" spans="26:27" x14ac:dyDescent="0.2">
      <c r="Z11577" s="93"/>
      <c r="AA11577" s="93"/>
    </row>
    <row r="11578" spans="26:27" x14ac:dyDescent="0.2">
      <c r="Z11578" s="93"/>
      <c r="AA11578" s="93"/>
    </row>
    <row r="11579" spans="26:27" x14ac:dyDescent="0.2">
      <c r="Z11579" s="93"/>
      <c r="AA11579" s="93"/>
    </row>
    <row r="11580" spans="26:27" x14ac:dyDescent="0.2">
      <c r="Z11580" s="93"/>
      <c r="AA11580" s="93"/>
    </row>
    <row r="11581" spans="26:27" x14ac:dyDescent="0.2">
      <c r="Z11581" s="93"/>
      <c r="AA11581" s="93"/>
    </row>
    <row r="11582" spans="26:27" x14ac:dyDescent="0.2">
      <c r="Z11582" s="93"/>
      <c r="AA11582" s="93"/>
    </row>
    <row r="11583" spans="26:27" x14ac:dyDescent="0.2">
      <c r="Z11583" s="93"/>
      <c r="AA11583" s="93"/>
    </row>
    <row r="11584" spans="26:27" x14ac:dyDescent="0.2">
      <c r="Z11584" s="93"/>
      <c r="AA11584" s="93"/>
    </row>
    <row r="11585" spans="26:27" x14ac:dyDescent="0.2">
      <c r="Z11585" s="93"/>
      <c r="AA11585" s="93"/>
    </row>
    <row r="11586" spans="26:27" x14ac:dyDescent="0.2">
      <c r="Z11586" s="93"/>
      <c r="AA11586" s="93"/>
    </row>
    <row r="11587" spans="26:27" x14ac:dyDescent="0.2">
      <c r="Z11587" s="93"/>
      <c r="AA11587" s="93"/>
    </row>
    <row r="11588" spans="26:27" x14ac:dyDescent="0.2">
      <c r="Z11588" s="93"/>
      <c r="AA11588" s="93"/>
    </row>
    <row r="11589" spans="26:27" x14ac:dyDescent="0.2">
      <c r="Z11589" s="93"/>
      <c r="AA11589" s="93"/>
    </row>
    <row r="11590" spans="26:27" x14ac:dyDescent="0.2">
      <c r="Z11590" s="93"/>
      <c r="AA11590" s="93"/>
    </row>
    <row r="11591" spans="26:27" x14ac:dyDescent="0.2">
      <c r="Z11591" s="93"/>
      <c r="AA11591" s="93"/>
    </row>
    <row r="11592" spans="26:27" x14ac:dyDescent="0.2">
      <c r="Z11592" s="93"/>
      <c r="AA11592" s="93"/>
    </row>
    <row r="11593" spans="26:27" x14ac:dyDescent="0.2">
      <c r="Z11593" s="93"/>
      <c r="AA11593" s="93"/>
    </row>
    <row r="11594" spans="26:27" x14ac:dyDescent="0.2">
      <c r="Z11594" s="93"/>
      <c r="AA11594" s="93"/>
    </row>
    <row r="11595" spans="26:27" x14ac:dyDescent="0.2">
      <c r="Z11595" s="93"/>
      <c r="AA11595" s="93"/>
    </row>
    <row r="11596" spans="26:27" x14ac:dyDescent="0.2">
      <c r="Z11596" s="93"/>
      <c r="AA11596" s="93"/>
    </row>
    <row r="11597" spans="26:27" x14ac:dyDescent="0.2">
      <c r="Z11597" s="93"/>
      <c r="AA11597" s="93"/>
    </row>
    <row r="11598" spans="26:27" x14ac:dyDescent="0.2">
      <c r="Z11598" s="93"/>
      <c r="AA11598" s="93"/>
    </row>
    <row r="11599" spans="26:27" x14ac:dyDescent="0.2">
      <c r="Z11599" s="93"/>
      <c r="AA11599" s="93"/>
    </row>
    <row r="11600" spans="26:27" x14ac:dyDescent="0.2">
      <c r="Z11600" s="93"/>
      <c r="AA11600" s="93"/>
    </row>
    <row r="11601" spans="26:27" x14ac:dyDescent="0.2">
      <c r="Z11601" s="93"/>
      <c r="AA11601" s="93"/>
    </row>
    <row r="11602" spans="26:27" x14ac:dyDescent="0.2">
      <c r="Z11602" s="93"/>
      <c r="AA11602" s="93"/>
    </row>
    <row r="11603" spans="26:27" x14ac:dyDescent="0.2">
      <c r="Z11603" s="93"/>
      <c r="AA11603" s="93"/>
    </row>
    <row r="11604" spans="26:27" x14ac:dyDescent="0.2">
      <c r="Z11604" s="93"/>
      <c r="AA11604" s="93"/>
    </row>
    <row r="11605" spans="26:27" x14ac:dyDescent="0.2">
      <c r="Z11605" s="93"/>
      <c r="AA11605" s="93"/>
    </row>
    <row r="11606" spans="26:27" x14ac:dyDescent="0.2">
      <c r="Z11606" s="93"/>
      <c r="AA11606" s="93"/>
    </row>
    <row r="11607" spans="26:27" x14ac:dyDescent="0.2">
      <c r="Z11607" s="93"/>
      <c r="AA11607" s="93"/>
    </row>
    <row r="11608" spans="26:27" x14ac:dyDescent="0.2">
      <c r="Z11608" s="93"/>
      <c r="AA11608" s="93"/>
    </row>
    <row r="11609" spans="26:27" x14ac:dyDescent="0.2">
      <c r="Z11609" s="93"/>
      <c r="AA11609" s="93"/>
    </row>
    <row r="11610" spans="26:27" x14ac:dyDescent="0.2">
      <c r="Z11610" s="93"/>
      <c r="AA11610" s="93"/>
    </row>
    <row r="11611" spans="26:27" x14ac:dyDescent="0.2">
      <c r="Z11611" s="93"/>
      <c r="AA11611" s="93"/>
    </row>
    <row r="11612" spans="26:27" x14ac:dyDescent="0.2">
      <c r="Z11612" s="93"/>
      <c r="AA11612" s="93"/>
    </row>
    <row r="11613" spans="26:27" x14ac:dyDescent="0.2">
      <c r="Z11613" s="93"/>
      <c r="AA11613" s="93"/>
    </row>
    <row r="11614" spans="26:27" x14ac:dyDescent="0.2">
      <c r="Z11614" s="93"/>
      <c r="AA11614" s="93"/>
    </row>
    <row r="11615" spans="26:27" x14ac:dyDescent="0.2">
      <c r="Z11615" s="93"/>
      <c r="AA11615" s="93"/>
    </row>
    <row r="11616" spans="26:27" x14ac:dyDescent="0.2">
      <c r="Z11616" s="93"/>
      <c r="AA11616" s="93"/>
    </row>
    <row r="11617" spans="26:27" x14ac:dyDescent="0.2">
      <c r="Z11617" s="93"/>
      <c r="AA11617" s="93"/>
    </row>
    <row r="11618" spans="26:27" x14ac:dyDescent="0.2">
      <c r="Z11618" s="93"/>
      <c r="AA11618" s="93"/>
    </row>
    <row r="11619" spans="26:27" x14ac:dyDescent="0.2">
      <c r="Z11619" s="93"/>
      <c r="AA11619" s="93"/>
    </row>
    <row r="11620" spans="26:27" x14ac:dyDescent="0.2">
      <c r="Z11620" s="93"/>
      <c r="AA11620" s="93"/>
    </row>
    <row r="11621" spans="26:27" x14ac:dyDescent="0.2">
      <c r="Z11621" s="93"/>
      <c r="AA11621" s="93"/>
    </row>
    <row r="11622" spans="26:27" x14ac:dyDescent="0.2">
      <c r="Z11622" s="93"/>
      <c r="AA11622" s="93"/>
    </row>
    <row r="11623" spans="26:27" x14ac:dyDescent="0.2">
      <c r="Z11623" s="93"/>
      <c r="AA11623" s="93"/>
    </row>
    <row r="11624" spans="26:27" x14ac:dyDescent="0.2">
      <c r="Z11624" s="93"/>
      <c r="AA11624" s="93"/>
    </row>
    <row r="11625" spans="26:27" x14ac:dyDescent="0.2">
      <c r="Z11625" s="93"/>
      <c r="AA11625" s="93"/>
    </row>
    <row r="11626" spans="26:27" x14ac:dyDescent="0.2">
      <c r="Z11626" s="93"/>
      <c r="AA11626" s="93"/>
    </row>
    <row r="11627" spans="26:27" x14ac:dyDescent="0.2">
      <c r="Z11627" s="93"/>
      <c r="AA11627" s="93"/>
    </row>
    <row r="11628" spans="26:27" x14ac:dyDescent="0.2">
      <c r="Z11628" s="93"/>
      <c r="AA11628" s="93"/>
    </row>
    <row r="11629" spans="26:27" x14ac:dyDescent="0.2">
      <c r="Z11629" s="93"/>
      <c r="AA11629" s="93"/>
    </row>
    <row r="11630" spans="26:27" x14ac:dyDescent="0.2">
      <c r="Z11630" s="93"/>
      <c r="AA11630" s="93"/>
    </row>
    <row r="11631" spans="26:27" x14ac:dyDescent="0.2">
      <c r="Z11631" s="93"/>
      <c r="AA11631" s="93"/>
    </row>
    <row r="11632" spans="26:27" x14ac:dyDescent="0.2">
      <c r="Z11632" s="93"/>
      <c r="AA11632" s="93"/>
    </row>
    <row r="11633" spans="26:27" x14ac:dyDescent="0.2">
      <c r="Z11633" s="93"/>
      <c r="AA11633" s="93"/>
    </row>
    <row r="11634" spans="26:27" x14ac:dyDescent="0.2">
      <c r="Z11634" s="93"/>
      <c r="AA11634" s="93"/>
    </row>
    <row r="11635" spans="26:27" x14ac:dyDescent="0.2">
      <c r="Z11635" s="93"/>
      <c r="AA11635" s="93"/>
    </row>
    <row r="11636" spans="26:27" x14ac:dyDescent="0.2">
      <c r="Z11636" s="93"/>
      <c r="AA11636" s="93"/>
    </row>
    <row r="11637" spans="26:27" x14ac:dyDescent="0.2">
      <c r="Z11637" s="93"/>
      <c r="AA11637" s="93"/>
    </row>
    <row r="11638" spans="26:27" x14ac:dyDescent="0.2">
      <c r="Z11638" s="93"/>
      <c r="AA11638" s="93"/>
    </row>
    <row r="11639" spans="26:27" x14ac:dyDescent="0.2">
      <c r="Z11639" s="93"/>
      <c r="AA11639" s="93"/>
    </row>
    <row r="11640" spans="26:27" x14ac:dyDescent="0.2">
      <c r="Z11640" s="93"/>
      <c r="AA11640" s="93"/>
    </row>
    <row r="11641" spans="26:27" x14ac:dyDescent="0.2">
      <c r="Z11641" s="93"/>
      <c r="AA11641" s="93"/>
    </row>
    <row r="11642" spans="26:27" x14ac:dyDescent="0.2">
      <c r="Z11642" s="93"/>
      <c r="AA11642" s="93"/>
    </row>
    <row r="11643" spans="26:27" x14ac:dyDescent="0.2">
      <c r="Z11643" s="93"/>
      <c r="AA11643" s="93"/>
    </row>
    <row r="11644" spans="26:27" x14ac:dyDescent="0.2">
      <c r="Z11644" s="93"/>
      <c r="AA11644" s="93"/>
    </row>
    <row r="11645" spans="26:27" x14ac:dyDescent="0.2">
      <c r="Z11645" s="93"/>
      <c r="AA11645" s="93"/>
    </row>
    <row r="11646" spans="26:27" x14ac:dyDescent="0.2">
      <c r="Z11646" s="93"/>
      <c r="AA11646" s="93"/>
    </row>
    <row r="11647" spans="26:27" x14ac:dyDescent="0.2">
      <c r="Z11647" s="93"/>
      <c r="AA11647" s="93"/>
    </row>
    <row r="11648" spans="26:27" x14ac:dyDescent="0.2">
      <c r="Z11648" s="93"/>
      <c r="AA11648" s="93"/>
    </row>
    <row r="11649" spans="26:27" x14ac:dyDescent="0.2">
      <c r="Z11649" s="93"/>
      <c r="AA11649" s="93"/>
    </row>
    <row r="11650" spans="26:27" x14ac:dyDescent="0.2">
      <c r="Z11650" s="93"/>
      <c r="AA11650" s="93"/>
    </row>
    <row r="11651" spans="26:27" x14ac:dyDescent="0.2">
      <c r="Z11651" s="93"/>
      <c r="AA11651" s="93"/>
    </row>
    <row r="11652" spans="26:27" x14ac:dyDescent="0.2">
      <c r="Z11652" s="93"/>
      <c r="AA11652" s="93"/>
    </row>
    <row r="11653" spans="26:27" x14ac:dyDescent="0.2">
      <c r="Z11653" s="93"/>
      <c r="AA11653" s="93"/>
    </row>
    <row r="11654" spans="26:27" x14ac:dyDescent="0.2">
      <c r="Z11654" s="93"/>
      <c r="AA11654" s="93"/>
    </row>
    <row r="11655" spans="26:27" x14ac:dyDescent="0.2">
      <c r="Z11655" s="93"/>
      <c r="AA11655" s="93"/>
    </row>
    <row r="11656" spans="26:27" x14ac:dyDescent="0.2">
      <c r="Z11656" s="93"/>
      <c r="AA11656" s="93"/>
    </row>
    <row r="11657" spans="26:27" x14ac:dyDescent="0.2">
      <c r="Z11657" s="93"/>
      <c r="AA11657" s="93"/>
    </row>
    <row r="11658" spans="26:27" x14ac:dyDescent="0.2">
      <c r="Z11658" s="93"/>
      <c r="AA11658" s="93"/>
    </row>
    <row r="11659" spans="26:27" x14ac:dyDescent="0.2">
      <c r="Z11659" s="93"/>
      <c r="AA11659" s="93"/>
    </row>
    <row r="11660" spans="26:27" x14ac:dyDescent="0.2">
      <c r="Z11660" s="93"/>
      <c r="AA11660" s="93"/>
    </row>
    <row r="11661" spans="26:27" x14ac:dyDescent="0.2">
      <c r="Z11661" s="93"/>
      <c r="AA11661" s="93"/>
    </row>
    <row r="11662" spans="26:27" x14ac:dyDescent="0.2">
      <c r="Z11662" s="93"/>
      <c r="AA11662" s="93"/>
    </row>
    <row r="11663" spans="26:27" x14ac:dyDescent="0.2">
      <c r="Z11663" s="93"/>
      <c r="AA11663" s="93"/>
    </row>
    <row r="11664" spans="26:27" x14ac:dyDescent="0.2">
      <c r="Z11664" s="93"/>
      <c r="AA11664" s="93"/>
    </row>
    <row r="11665" spans="26:27" x14ac:dyDescent="0.2">
      <c r="Z11665" s="93"/>
      <c r="AA11665" s="93"/>
    </row>
    <row r="11666" spans="26:27" x14ac:dyDescent="0.2">
      <c r="Z11666" s="93"/>
      <c r="AA11666" s="93"/>
    </row>
    <row r="11667" spans="26:27" x14ac:dyDescent="0.2">
      <c r="Z11667" s="93"/>
      <c r="AA11667" s="93"/>
    </row>
    <row r="11668" spans="26:27" x14ac:dyDescent="0.2">
      <c r="Z11668" s="93"/>
      <c r="AA11668" s="93"/>
    </row>
    <row r="11669" spans="26:27" x14ac:dyDescent="0.2">
      <c r="Z11669" s="93"/>
      <c r="AA11669" s="93"/>
    </row>
    <row r="11670" spans="26:27" x14ac:dyDescent="0.2">
      <c r="Z11670" s="93"/>
      <c r="AA11670" s="93"/>
    </row>
    <row r="11671" spans="26:27" x14ac:dyDescent="0.2">
      <c r="Z11671" s="93"/>
      <c r="AA11671" s="93"/>
    </row>
    <row r="11672" spans="26:27" x14ac:dyDescent="0.2">
      <c r="Z11672" s="93"/>
      <c r="AA11672" s="93"/>
    </row>
    <row r="11673" spans="26:27" x14ac:dyDescent="0.2">
      <c r="Z11673" s="93"/>
      <c r="AA11673" s="93"/>
    </row>
    <row r="11674" spans="26:27" x14ac:dyDescent="0.2">
      <c r="Z11674" s="93"/>
      <c r="AA11674" s="93"/>
    </row>
    <row r="11675" spans="26:27" x14ac:dyDescent="0.2">
      <c r="Z11675" s="93"/>
      <c r="AA11675" s="93"/>
    </row>
    <row r="11676" spans="26:27" x14ac:dyDescent="0.2">
      <c r="Z11676" s="93"/>
      <c r="AA11676" s="93"/>
    </row>
    <row r="11677" spans="26:27" x14ac:dyDescent="0.2">
      <c r="Z11677" s="93"/>
      <c r="AA11677" s="93"/>
    </row>
    <row r="11678" spans="26:27" x14ac:dyDescent="0.2">
      <c r="Z11678" s="93"/>
      <c r="AA11678" s="93"/>
    </row>
    <row r="11679" spans="26:27" x14ac:dyDescent="0.2">
      <c r="Z11679" s="93"/>
      <c r="AA11679" s="93"/>
    </row>
    <row r="11680" spans="26:27" x14ac:dyDescent="0.2">
      <c r="Z11680" s="93"/>
      <c r="AA11680" s="93"/>
    </row>
    <row r="11681" spans="26:27" x14ac:dyDescent="0.2">
      <c r="Z11681" s="93"/>
      <c r="AA11681" s="93"/>
    </row>
    <row r="11682" spans="26:27" x14ac:dyDescent="0.2">
      <c r="Z11682" s="93"/>
      <c r="AA11682" s="93"/>
    </row>
    <row r="11683" spans="26:27" x14ac:dyDescent="0.2">
      <c r="Z11683" s="93"/>
      <c r="AA11683" s="93"/>
    </row>
    <row r="11684" spans="26:27" x14ac:dyDescent="0.2">
      <c r="Z11684" s="93"/>
      <c r="AA11684" s="93"/>
    </row>
    <row r="11685" spans="26:27" x14ac:dyDescent="0.2">
      <c r="Z11685" s="93"/>
      <c r="AA11685" s="93"/>
    </row>
    <row r="11686" spans="26:27" x14ac:dyDescent="0.2">
      <c r="Z11686" s="93"/>
      <c r="AA11686" s="93"/>
    </row>
    <row r="11687" spans="26:27" x14ac:dyDescent="0.2">
      <c r="Z11687" s="93"/>
      <c r="AA11687" s="93"/>
    </row>
    <row r="11688" spans="26:27" x14ac:dyDescent="0.2">
      <c r="Z11688" s="93"/>
      <c r="AA11688" s="93"/>
    </row>
    <row r="11689" spans="26:27" x14ac:dyDescent="0.2">
      <c r="Z11689" s="93"/>
      <c r="AA11689" s="93"/>
    </row>
    <row r="11690" spans="26:27" x14ac:dyDescent="0.2">
      <c r="Z11690" s="93"/>
      <c r="AA11690" s="93"/>
    </row>
    <row r="11691" spans="26:27" x14ac:dyDescent="0.2">
      <c r="Z11691" s="93"/>
      <c r="AA11691" s="93"/>
    </row>
    <row r="11692" spans="26:27" x14ac:dyDescent="0.2">
      <c r="Z11692" s="93"/>
      <c r="AA11692" s="93"/>
    </row>
    <row r="11693" spans="26:27" x14ac:dyDescent="0.2">
      <c r="Z11693" s="93"/>
      <c r="AA11693" s="93"/>
    </row>
    <row r="11694" spans="26:27" x14ac:dyDescent="0.2">
      <c r="Z11694" s="93"/>
      <c r="AA11694" s="93"/>
    </row>
    <row r="11695" spans="26:27" x14ac:dyDescent="0.2">
      <c r="Z11695" s="93"/>
      <c r="AA11695" s="93"/>
    </row>
    <row r="11696" spans="26:27" x14ac:dyDescent="0.2">
      <c r="Z11696" s="93"/>
      <c r="AA11696" s="93"/>
    </row>
    <row r="11697" spans="26:27" x14ac:dyDescent="0.2">
      <c r="Z11697" s="93"/>
      <c r="AA11697" s="93"/>
    </row>
    <row r="11698" spans="26:27" x14ac:dyDescent="0.2">
      <c r="Z11698" s="93"/>
      <c r="AA11698" s="93"/>
    </row>
    <row r="11699" spans="26:27" x14ac:dyDescent="0.2">
      <c r="Z11699" s="93"/>
      <c r="AA11699" s="93"/>
    </row>
    <row r="11700" spans="26:27" x14ac:dyDescent="0.2">
      <c r="Z11700" s="93"/>
      <c r="AA11700" s="93"/>
    </row>
    <row r="11701" spans="26:27" x14ac:dyDescent="0.2">
      <c r="Z11701" s="93"/>
      <c r="AA11701" s="93"/>
    </row>
    <row r="11702" spans="26:27" x14ac:dyDescent="0.2">
      <c r="Z11702" s="93"/>
      <c r="AA11702" s="93"/>
    </row>
    <row r="11703" spans="26:27" x14ac:dyDescent="0.2">
      <c r="Z11703" s="93"/>
      <c r="AA11703" s="93"/>
    </row>
    <row r="11704" spans="26:27" x14ac:dyDescent="0.2">
      <c r="Z11704" s="93"/>
      <c r="AA11704" s="93"/>
    </row>
    <row r="11705" spans="26:27" x14ac:dyDescent="0.2">
      <c r="Z11705" s="93"/>
      <c r="AA11705" s="93"/>
    </row>
    <row r="11706" spans="26:27" x14ac:dyDescent="0.2">
      <c r="Z11706" s="93"/>
      <c r="AA11706" s="93"/>
    </row>
    <row r="11707" spans="26:27" x14ac:dyDescent="0.2">
      <c r="Z11707" s="93"/>
      <c r="AA11707" s="93"/>
    </row>
    <row r="11708" spans="26:27" x14ac:dyDescent="0.2">
      <c r="Z11708" s="93"/>
      <c r="AA11708" s="93"/>
    </row>
    <row r="11709" spans="26:27" x14ac:dyDescent="0.2">
      <c r="Z11709" s="93"/>
      <c r="AA11709" s="93"/>
    </row>
    <row r="11710" spans="26:27" x14ac:dyDescent="0.2">
      <c r="Z11710" s="93"/>
      <c r="AA11710" s="93"/>
    </row>
    <row r="11711" spans="26:27" x14ac:dyDescent="0.2">
      <c r="Z11711" s="93"/>
      <c r="AA11711" s="93"/>
    </row>
    <row r="11712" spans="26:27" x14ac:dyDescent="0.2">
      <c r="Z11712" s="93"/>
      <c r="AA11712" s="93"/>
    </row>
    <row r="11713" spans="26:27" x14ac:dyDescent="0.2">
      <c r="Z11713" s="93"/>
      <c r="AA11713" s="93"/>
    </row>
    <row r="11714" spans="26:27" x14ac:dyDescent="0.2">
      <c r="Z11714" s="93"/>
      <c r="AA11714" s="93"/>
    </row>
    <row r="11715" spans="26:27" x14ac:dyDescent="0.2">
      <c r="Z11715" s="93"/>
      <c r="AA11715" s="93"/>
    </row>
    <row r="11716" spans="26:27" x14ac:dyDescent="0.2">
      <c r="Z11716" s="93"/>
      <c r="AA11716" s="93"/>
    </row>
    <row r="11717" spans="26:27" x14ac:dyDescent="0.2">
      <c r="Z11717" s="93"/>
      <c r="AA11717" s="93"/>
    </row>
    <row r="11718" spans="26:27" x14ac:dyDescent="0.2">
      <c r="Z11718" s="93"/>
      <c r="AA11718" s="93"/>
    </row>
    <row r="11719" spans="26:27" x14ac:dyDescent="0.2">
      <c r="Z11719" s="93"/>
      <c r="AA11719" s="93"/>
    </row>
    <row r="11720" spans="26:27" x14ac:dyDescent="0.2">
      <c r="Z11720" s="93"/>
      <c r="AA11720" s="93"/>
    </row>
    <row r="11721" spans="26:27" x14ac:dyDescent="0.2">
      <c r="Z11721" s="93"/>
      <c r="AA11721" s="93"/>
    </row>
    <row r="11722" spans="26:27" x14ac:dyDescent="0.2">
      <c r="Z11722" s="93"/>
      <c r="AA11722" s="93"/>
    </row>
    <row r="11723" spans="26:27" x14ac:dyDescent="0.2">
      <c r="Z11723" s="93"/>
      <c r="AA11723" s="93"/>
    </row>
    <row r="11724" spans="26:27" x14ac:dyDescent="0.2">
      <c r="Z11724" s="93"/>
      <c r="AA11724" s="93"/>
    </row>
    <row r="11725" spans="26:27" x14ac:dyDescent="0.2">
      <c r="Z11725" s="93"/>
      <c r="AA11725" s="93"/>
    </row>
    <row r="11726" spans="26:27" x14ac:dyDescent="0.2">
      <c r="Z11726" s="93"/>
      <c r="AA11726" s="93"/>
    </row>
    <row r="11727" spans="26:27" x14ac:dyDescent="0.2">
      <c r="Z11727" s="93"/>
      <c r="AA11727" s="93"/>
    </row>
    <row r="11728" spans="26:27" x14ac:dyDescent="0.2">
      <c r="Z11728" s="93"/>
      <c r="AA11728" s="93"/>
    </row>
    <row r="11729" spans="26:27" x14ac:dyDescent="0.2">
      <c r="Z11729" s="93"/>
      <c r="AA11729" s="93"/>
    </row>
    <row r="11730" spans="26:27" x14ac:dyDescent="0.2">
      <c r="Z11730" s="93"/>
      <c r="AA11730" s="93"/>
    </row>
    <row r="11731" spans="26:27" x14ac:dyDescent="0.2">
      <c r="Z11731" s="93"/>
      <c r="AA11731" s="93"/>
    </row>
    <row r="11732" spans="26:27" x14ac:dyDescent="0.2">
      <c r="Z11732" s="93"/>
      <c r="AA11732" s="93"/>
    </row>
    <row r="11733" spans="26:27" x14ac:dyDescent="0.2">
      <c r="Z11733" s="93"/>
      <c r="AA11733" s="93"/>
    </row>
    <row r="11734" spans="26:27" x14ac:dyDescent="0.2">
      <c r="Z11734" s="93"/>
      <c r="AA11734" s="93"/>
    </row>
    <row r="11735" spans="26:27" x14ac:dyDescent="0.2">
      <c r="Z11735" s="93"/>
      <c r="AA11735" s="93"/>
    </row>
    <row r="11736" spans="26:27" x14ac:dyDescent="0.2">
      <c r="Z11736" s="93"/>
      <c r="AA11736" s="93"/>
    </row>
    <row r="11737" spans="26:27" x14ac:dyDescent="0.2">
      <c r="Z11737" s="93"/>
      <c r="AA11737" s="93"/>
    </row>
    <row r="11738" spans="26:27" x14ac:dyDescent="0.2">
      <c r="Z11738" s="93"/>
      <c r="AA11738" s="93"/>
    </row>
    <row r="11739" spans="26:27" x14ac:dyDescent="0.2">
      <c r="Z11739" s="93"/>
      <c r="AA11739" s="93"/>
    </row>
    <row r="11740" spans="26:27" x14ac:dyDescent="0.2">
      <c r="Z11740" s="93"/>
      <c r="AA11740" s="93"/>
    </row>
    <row r="11741" spans="26:27" x14ac:dyDescent="0.2">
      <c r="Z11741" s="93"/>
      <c r="AA11741" s="93"/>
    </row>
    <row r="11742" spans="26:27" x14ac:dyDescent="0.2">
      <c r="Z11742" s="93"/>
      <c r="AA11742" s="93"/>
    </row>
    <row r="11743" spans="26:27" x14ac:dyDescent="0.2">
      <c r="Z11743" s="93"/>
      <c r="AA11743" s="93"/>
    </row>
    <row r="11744" spans="26:27" x14ac:dyDescent="0.2">
      <c r="Z11744" s="93"/>
      <c r="AA11744" s="93"/>
    </row>
    <row r="11745" spans="26:27" x14ac:dyDescent="0.2">
      <c r="Z11745" s="93"/>
      <c r="AA11745" s="93"/>
    </row>
    <row r="11746" spans="26:27" x14ac:dyDescent="0.2">
      <c r="Z11746" s="93"/>
      <c r="AA11746" s="93"/>
    </row>
    <row r="11747" spans="26:27" x14ac:dyDescent="0.2">
      <c r="Z11747" s="93"/>
      <c r="AA11747" s="93"/>
    </row>
    <row r="11748" spans="26:27" x14ac:dyDescent="0.2">
      <c r="Z11748" s="93"/>
      <c r="AA11748" s="93"/>
    </row>
    <row r="11749" spans="26:27" x14ac:dyDescent="0.2">
      <c r="Z11749" s="93"/>
      <c r="AA11749" s="93"/>
    </row>
    <row r="11750" spans="26:27" x14ac:dyDescent="0.2">
      <c r="Z11750" s="93"/>
      <c r="AA11750" s="93"/>
    </row>
    <row r="11751" spans="26:27" x14ac:dyDescent="0.2">
      <c r="Z11751" s="93"/>
      <c r="AA11751" s="93"/>
    </row>
    <row r="11752" spans="26:27" x14ac:dyDescent="0.2">
      <c r="Z11752" s="93"/>
      <c r="AA11752" s="93"/>
    </row>
    <row r="11753" spans="26:27" x14ac:dyDescent="0.2">
      <c r="Z11753" s="93"/>
      <c r="AA11753" s="93"/>
    </row>
    <row r="11754" spans="26:27" x14ac:dyDescent="0.2">
      <c r="Z11754" s="93"/>
      <c r="AA11754" s="93"/>
    </row>
    <row r="11755" spans="26:27" x14ac:dyDescent="0.2">
      <c r="Z11755" s="93"/>
      <c r="AA11755" s="93"/>
    </row>
    <row r="11756" spans="26:27" x14ac:dyDescent="0.2">
      <c r="Z11756" s="93"/>
      <c r="AA11756" s="93"/>
    </row>
    <row r="11757" spans="26:27" x14ac:dyDescent="0.2">
      <c r="Z11757" s="93"/>
      <c r="AA11757" s="93"/>
    </row>
    <row r="11758" spans="26:27" x14ac:dyDescent="0.2">
      <c r="Z11758" s="93"/>
      <c r="AA11758" s="93"/>
    </row>
    <row r="11759" spans="26:27" x14ac:dyDescent="0.2">
      <c r="Z11759" s="93"/>
      <c r="AA11759" s="93"/>
    </row>
    <row r="11760" spans="26:27" x14ac:dyDescent="0.2">
      <c r="Z11760" s="93"/>
      <c r="AA11760" s="93"/>
    </row>
    <row r="11761" spans="26:27" x14ac:dyDescent="0.2">
      <c r="Z11761" s="93"/>
      <c r="AA11761" s="93"/>
    </row>
    <row r="11762" spans="26:27" x14ac:dyDescent="0.2">
      <c r="Z11762" s="93"/>
      <c r="AA11762" s="93"/>
    </row>
    <row r="11763" spans="26:27" x14ac:dyDescent="0.2">
      <c r="Z11763" s="93"/>
      <c r="AA11763" s="93"/>
    </row>
    <row r="11764" spans="26:27" x14ac:dyDescent="0.2">
      <c r="Z11764" s="93"/>
      <c r="AA11764" s="93"/>
    </row>
    <row r="11765" spans="26:27" x14ac:dyDescent="0.2">
      <c r="Z11765" s="93"/>
      <c r="AA11765" s="93"/>
    </row>
    <row r="11766" spans="26:27" x14ac:dyDescent="0.2">
      <c r="Z11766" s="93"/>
      <c r="AA11766" s="93"/>
    </row>
    <row r="11767" spans="26:27" x14ac:dyDescent="0.2">
      <c r="Z11767" s="93"/>
      <c r="AA11767" s="93"/>
    </row>
    <row r="11768" spans="26:27" x14ac:dyDescent="0.2">
      <c r="Z11768" s="93"/>
      <c r="AA11768" s="93"/>
    </row>
    <row r="11769" spans="26:27" x14ac:dyDescent="0.2">
      <c r="Z11769" s="93"/>
      <c r="AA11769" s="93"/>
    </row>
    <row r="11770" spans="26:27" x14ac:dyDescent="0.2">
      <c r="Z11770" s="93"/>
      <c r="AA11770" s="93"/>
    </row>
    <row r="11771" spans="26:27" x14ac:dyDescent="0.2">
      <c r="Z11771" s="93"/>
      <c r="AA11771" s="93"/>
    </row>
    <row r="11772" spans="26:27" x14ac:dyDescent="0.2">
      <c r="Z11772" s="93"/>
      <c r="AA11772" s="93"/>
    </row>
    <row r="11773" spans="26:27" x14ac:dyDescent="0.2">
      <c r="Z11773" s="93"/>
      <c r="AA11773" s="93"/>
    </row>
    <row r="11774" spans="26:27" x14ac:dyDescent="0.2">
      <c r="Z11774" s="93"/>
      <c r="AA11774" s="93"/>
    </row>
    <row r="11775" spans="26:27" x14ac:dyDescent="0.2">
      <c r="Z11775" s="93"/>
      <c r="AA11775" s="93"/>
    </row>
    <row r="11776" spans="26:27" x14ac:dyDescent="0.2">
      <c r="Z11776" s="93"/>
      <c r="AA11776" s="93"/>
    </row>
    <row r="11777" spans="26:27" x14ac:dyDescent="0.2">
      <c r="Z11777" s="93"/>
      <c r="AA11777" s="93"/>
    </row>
    <row r="11778" spans="26:27" x14ac:dyDescent="0.2">
      <c r="Z11778" s="93"/>
      <c r="AA11778" s="93"/>
    </row>
    <row r="11779" spans="26:27" x14ac:dyDescent="0.2">
      <c r="Z11779" s="93"/>
      <c r="AA11779" s="93"/>
    </row>
    <row r="11780" spans="26:27" x14ac:dyDescent="0.2">
      <c r="Z11780" s="93"/>
      <c r="AA11780" s="93"/>
    </row>
    <row r="11781" spans="26:27" x14ac:dyDescent="0.2">
      <c r="Z11781" s="93"/>
      <c r="AA11781" s="93"/>
    </row>
    <row r="11782" spans="26:27" x14ac:dyDescent="0.2">
      <c r="Z11782" s="93"/>
      <c r="AA11782" s="93"/>
    </row>
    <row r="11783" spans="26:27" x14ac:dyDescent="0.2">
      <c r="Z11783" s="93"/>
      <c r="AA11783" s="93"/>
    </row>
    <row r="11784" spans="26:27" x14ac:dyDescent="0.2">
      <c r="Z11784" s="93"/>
      <c r="AA11784" s="93"/>
    </row>
    <row r="11785" spans="26:27" x14ac:dyDescent="0.2">
      <c r="Z11785" s="93"/>
      <c r="AA11785" s="93"/>
    </row>
    <row r="11786" spans="26:27" x14ac:dyDescent="0.2">
      <c r="Z11786" s="93"/>
      <c r="AA11786" s="93"/>
    </row>
    <row r="11787" spans="26:27" x14ac:dyDescent="0.2">
      <c r="Z11787" s="93"/>
      <c r="AA11787" s="93"/>
    </row>
    <row r="11788" spans="26:27" x14ac:dyDescent="0.2">
      <c r="Z11788" s="93"/>
      <c r="AA11788" s="93"/>
    </row>
    <row r="11789" spans="26:27" x14ac:dyDescent="0.2">
      <c r="Z11789" s="93"/>
      <c r="AA11789" s="93"/>
    </row>
    <row r="11790" spans="26:27" x14ac:dyDescent="0.2">
      <c r="Z11790" s="93"/>
      <c r="AA11790" s="93"/>
    </row>
    <row r="11791" spans="26:27" x14ac:dyDescent="0.2">
      <c r="Z11791" s="93"/>
      <c r="AA11791" s="93"/>
    </row>
    <row r="11792" spans="26:27" x14ac:dyDescent="0.2">
      <c r="Z11792" s="93"/>
      <c r="AA11792" s="93"/>
    </row>
    <row r="11793" spans="26:27" x14ac:dyDescent="0.2">
      <c r="Z11793" s="93"/>
      <c r="AA11793" s="93"/>
    </row>
    <row r="11794" spans="26:27" x14ac:dyDescent="0.2">
      <c r="Z11794" s="93"/>
      <c r="AA11794" s="93"/>
    </row>
    <row r="11795" spans="26:27" x14ac:dyDescent="0.2">
      <c r="Z11795" s="93"/>
      <c r="AA11795" s="93"/>
    </row>
    <row r="11796" spans="26:27" x14ac:dyDescent="0.2">
      <c r="Z11796" s="93"/>
      <c r="AA11796" s="93"/>
    </row>
    <row r="11797" spans="26:27" x14ac:dyDescent="0.2">
      <c r="Z11797" s="93"/>
      <c r="AA11797" s="93"/>
    </row>
    <row r="11798" spans="26:27" x14ac:dyDescent="0.2">
      <c r="Z11798" s="93"/>
      <c r="AA11798" s="93"/>
    </row>
    <row r="11799" spans="26:27" x14ac:dyDescent="0.2">
      <c r="Z11799" s="93"/>
      <c r="AA11799" s="93"/>
    </row>
    <row r="11800" spans="26:27" x14ac:dyDescent="0.2">
      <c r="Z11800" s="93"/>
      <c r="AA11800" s="93"/>
    </row>
    <row r="11801" spans="26:27" x14ac:dyDescent="0.2">
      <c r="Z11801" s="93"/>
      <c r="AA11801" s="93"/>
    </row>
    <row r="11802" spans="26:27" x14ac:dyDescent="0.2">
      <c r="Z11802" s="93"/>
      <c r="AA11802" s="93"/>
    </row>
    <row r="11803" spans="26:27" x14ac:dyDescent="0.2">
      <c r="Z11803" s="93"/>
      <c r="AA11803" s="93"/>
    </row>
    <row r="11804" spans="26:27" x14ac:dyDescent="0.2">
      <c r="Z11804" s="93"/>
      <c r="AA11804" s="93"/>
    </row>
    <row r="11805" spans="26:27" x14ac:dyDescent="0.2">
      <c r="Z11805" s="93"/>
      <c r="AA11805" s="93"/>
    </row>
    <row r="11806" spans="26:27" x14ac:dyDescent="0.2">
      <c r="Z11806" s="93"/>
      <c r="AA11806" s="93"/>
    </row>
    <row r="11807" spans="26:27" x14ac:dyDescent="0.2">
      <c r="Z11807" s="93"/>
      <c r="AA11807" s="93"/>
    </row>
    <row r="11808" spans="26:27" x14ac:dyDescent="0.2">
      <c r="Z11808" s="93"/>
      <c r="AA11808" s="93"/>
    </row>
    <row r="11809" spans="26:27" x14ac:dyDescent="0.2">
      <c r="Z11809" s="93"/>
      <c r="AA11809" s="93"/>
    </row>
    <row r="11810" spans="26:27" x14ac:dyDescent="0.2">
      <c r="Z11810" s="93"/>
      <c r="AA11810" s="93"/>
    </row>
    <row r="11811" spans="26:27" x14ac:dyDescent="0.2">
      <c r="Z11811" s="93"/>
      <c r="AA11811" s="93"/>
    </row>
    <row r="11812" spans="26:27" x14ac:dyDescent="0.2">
      <c r="Z11812" s="93"/>
      <c r="AA11812" s="93"/>
    </row>
    <row r="11813" spans="26:27" x14ac:dyDescent="0.2">
      <c r="Z11813" s="93"/>
      <c r="AA11813" s="93"/>
    </row>
    <row r="11814" spans="26:27" x14ac:dyDescent="0.2">
      <c r="Z11814" s="93"/>
      <c r="AA11814" s="93"/>
    </row>
    <row r="11815" spans="26:27" x14ac:dyDescent="0.2">
      <c r="Z11815" s="93"/>
      <c r="AA11815" s="93"/>
    </row>
    <row r="11816" spans="26:27" x14ac:dyDescent="0.2">
      <c r="Z11816" s="93"/>
      <c r="AA11816" s="93"/>
    </row>
    <row r="11817" spans="26:27" x14ac:dyDescent="0.2">
      <c r="Z11817" s="93"/>
      <c r="AA11817" s="93"/>
    </row>
    <row r="11818" spans="26:27" x14ac:dyDescent="0.2">
      <c r="Z11818" s="93"/>
      <c r="AA11818" s="93"/>
    </row>
    <row r="11819" spans="26:27" x14ac:dyDescent="0.2">
      <c r="Z11819" s="93"/>
      <c r="AA11819" s="93"/>
    </row>
    <row r="11820" spans="26:27" x14ac:dyDescent="0.2">
      <c r="Z11820" s="93"/>
      <c r="AA11820" s="93"/>
    </row>
    <row r="11821" spans="26:27" x14ac:dyDescent="0.2">
      <c r="Z11821" s="93"/>
      <c r="AA11821" s="93"/>
    </row>
    <row r="11822" spans="26:27" x14ac:dyDescent="0.2">
      <c r="Z11822" s="93"/>
      <c r="AA11822" s="93"/>
    </row>
    <row r="11823" spans="26:27" x14ac:dyDescent="0.2">
      <c r="Z11823" s="93"/>
      <c r="AA11823" s="93"/>
    </row>
    <row r="11824" spans="26:27" x14ac:dyDescent="0.2">
      <c r="Z11824" s="93"/>
      <c r="AA11824" s="93"/>
    </row>
    <row r="11825" spans="26:27" x14ac:dyDescent="0.2">
      <c r="Z11825" s="93"/>
      <c r="AA11825" s="93"/>
    </row>
    <row r="11826" spans="26:27" x14ac:dyDescent="0.2">
      <c r="Z11826" s="93"/>
      <c r="AA11826" s="93"/>
    </row>
    <row r="11827" spans="26:27" x14ac:dyDescent="0.2">
      <c r="Z11827" s="93"/>
      <c r="AA11827" s="93"/>
    </row>
    <row r="11828" spans="26:27" x14ac:dyDescent="0.2">
      <c r="Z11828" s="93"/>
      <c r="AA11828" s="93"/>
    </row>
    <row r="11829" spans="26:27" x14ac:dyDescent="0.2">
      <c r="Z11829" s="93"/>
      <c r="AA11829" s="93"/>
    </row>
    <row r="11830" spans="26:27" x14ac:dyDescent="0.2">
      <c r="Z11830" s="93"/>
      <c r="AA11830" s="93"/>
    </row>
    <row r="11831" spans="26:27" x14ac:dyDescent="0.2">
      <c r="Z11831" s="93"/>
      <c r="AA11831" s="93"/>
    </row>
    <row r="11832" spans="26:27" x14ac:dyDescent="0.2">
      <c r="Z11832" s="93"/>
      <c r="AA11832" s="93"/>
    </row>
    <row r="11833" spans="26:27" x14ac:dyDescent="0.2">
      <c r="Z11833" s="93"/>
      <c r="AA11833" s="93"/>
    </row>
    <row r="11834" spans="26:27" x14ac:dyDescent="0.2">
      <c r="Z11834" s="93"/>
      <c r="AA11834" s="93"/>
    </row>
    <row r="11835" spans="26:27" x14ac:dyDescent="0.2">
      <c r="Z11835" s="93"/>
      <c r="AA11835" s="93"/>
    </row>
    <row r="11836" spans="26:27" x14ac:dyDescent="0.2">
      <c r="Z11836" s="93"/>
      <c r="AA11836" s="93"/>
    </row>
    <row r="11837" spans="26:27" x14ac:dyDescent="0.2">
      <c r="Z11837" s="93"/>
      <c r="AA11837" s="93"/>
    </row>
    <row r="11838" spans="26:27" x14ac:dyDescent="0.2">
      <c r="Z11838" s="93"/>
      <c r="AA11838" s="93"/>
    </row>
    <row r="11839" spans="26:27" x14ac:dyDescent="0.2">
      <c r="Z11839" s="93"/>
      <c r="AA11839" s="93"/>
    </row>
    <row r="11840" spans="26:27" x14ac:dyDescent="0.2">
      <c r="Z11840" s="93"/>
      <c r="AA11840" s="93"/>
    </row>
    <row r="11841" spans="26:27" x14ac:dyDescent="0.2">
      <c r="Z11841" s="93"/>
      <c r="AA11841" s="93"/>
    </row>
    <row r="11842" spans="26:27" x14ac:dyDescent="0.2">
      <c r="Z11842" s="93"/>
      <c r="AA11842" s="93"/>
    </row>
    <row r="11843" spans="26:27" x14ac:dyDescent="0.2">
      <c r="Z11843" s="93"/>
      <c r="AA11843" s="93"/>
    </row>
    <row r="11844" spans="26:27" x14ac:dyDescent="0.2">
      <c r="Z11844" s="93"/>
      <c r="AA11844" s="93"/>
    </row>
    <row r="11845" spans="26:27" x14ac:dyDescent="0.2">
      <c r="Z11845" s="93"/>
      <c r="AA11845" s="93"/>
    </row>
    <row r="11846" spans="26:27" x14ac:dyDescent="0.2">
      <c r="Z11846" s="93"/>
      <c r="AA11846" s="93"/>
    </row>
    <row r="11847" spans="26:27" x14ac:dyDescent="0.2">
      <c r="Z11847" s="93"/>
      <c r="AA11847" s="93"/>
    </row>
    <row r="11848" spans="26:27" x14ac:dyDescent="0.2">
      <c r="Z11848" s="93"/>
      <c r="AA11848" s="93"/>
    </row>
    <row r="11849" spans="26:27" x14ac:dyDescent="0.2">
      <c r="Z11849" s="93"/>
      <c r="AA11849" s="93"/>
    </row>
    <row r="11850" spans="26:27" x14ac:dyDescent="0.2">
      <c r="Z11850" s="93"/>
      <c r="AA11850" s="93"/>
    </row>
    <row r="11851" spans="26:27" x14ac:dyDescent="0.2">
      <c r="Z11851" s="93"/>
      <c r="AA11851" s="93"/>
    </row>
    <row r="11852" spans="26:27" x14ac:dyDescent="0.2">
      <c r="Z11852" s="93"/>
      <c r="AA11852" s="93"/>
    </row>
    <row r="11853" spans="26:27" x14ac:dyDescent="0.2">
      <c r="Z11853" s="93"/>
      <c r="AA11853" s="93"/>
    </row>
    <row r="11854" spans="26:27" x14ac:dyDescent="0.2">
      <c r="Z11854" s="93"/>
      <c r="AA11854" s="93"/>
    </row>
    <row r="11855" spans="26:27" x14ac:dyDescent="0.2">
      <c r="Z11855" s="93"/>
      <c r="AA11855" s="93"/>
    </row>
    <row r="11856" spans="26:27" x14ac:dyDescent="0.2">
      <c r="Z11856" s="93"/>
      <c r="AA11856" s="93"/>
    </row>
    <row r="11857" spans="26:27" x14ac:dyDescent="0.2">
      <c r="Z11857" s="93"/>
      <c r="AA11857" s="93"/>
    </row>
    <row r="11858" spans="26:27" x14ac:dyDescent="0.2">
      <c r="Z11858" s="93"/>
      <c r="AA11858" s="93"/>
    </row>
    <row r="11859" spans="26:27" x14ac:dyDescent="0.2">
      <c r="Z11859" s="93"/>
      <c r="AA11859" s="93"/>
    </row>
    <row r="11860" spans="26:27" x14ac:dyDescent="0.2">
      <c r="Z11860" s="93"/>
      <c r="AA11860" s="93"/>
    </row>
    <row r="11861" spans="26:27" x14ac:dyDescent="0.2">
      <c r="Z11861" s="93"/>
      <c r="AA11861" s="93"/>
    </row>
    <row r="11862" spans="26:27" x14ac:dyDescent="0.2">
      <c r="Z11862" s="93"/>
      <c r="AA11862" s="93"/>
    </row>
    <row r="11863" spans="26:27" x14ac:dyDescent="0.2">
      <c r="Z11863" s="93"/>
      <c r="AA11863" s="93"/>
    </row>
    <row r="11864" spans="26:27" x14ac:dyDescent="0.2">
      <c r="Z11864" s="93"/>
      <c r="AA11864" s="93"/>
    </row>
    <row r="11865" spans="26:27" x14ac:dyDescent="0.2">
      <c r="Z11865" s="93"/>
      <c r="AA11865" s="93"/>
    </row>
    <row r="11866" spans="26:27" x14ac:dyDescent="0.2">
      <c r="Z11866" s="93"/>
      <c r="AA11866" s="93"/>
    </row>
    <row r="11867" spans="26:27" x14ac:dyDescent="0.2">
      <c r="Z11867" s="93"/>
      <c r="AA11867" s="93"/>
    </row>
    <row r="11868" spans="26:27" x14ac:dyDescent="0.2">
      <c r="Z11868" s="93"/>
      <c r="AA11868" s="93"/>
    </row>
    <row r="11869" spans="26:27" x14ac:dyDescent="0.2">
      <c r="Z11869" s="93"/>
      <c r="AA11869" s="93"/>
    </row>
    <row r="11870" spans="26:27" x14ac:dyDescent="0.2">
      <c r="Z11870" s="93"/>
      <c r="AA11870" s="93"/>
    </row>
    <row r="11871" spans="26:27" x14ac:dyDescent="0.2">
      <c r="Z11871" s="93"/>
      <c r="AA11871" s="93"/>
    </row>
    <row r="11872" spans="26:27" x14ac:dyDescent="0.2">
      <c r="Z11872" s="93"/>
      <c r="AA11872" s="93"/>
    </row>
    <row r="11873" spans="26:27" x14ac:dyDescent="0.2">
      <c r="Z11873" s="93"/>
      <c r="AA11873" s="93"/>
    </row>
    <row r="11874" spans="26:27" x14ac:dyDescent="0.2">
      <c r="Z11874" s="93"/>
      <c r="AA11874" s="93"/>
    </row>
    <row r="11875" spans="26:27" x14ac:dyDescent="0.2">
      <c r="Z11875" s="93"/>
      <c r="AA11875" s="93"/>
    </row>
    <row r="11876" spans="26:27" x14ac:dyDescent="0.2">
      <c r="Z11876" s="93"/>
      <c r="AA11876" s="93"/>
    </row>
    <row r="11877" spans="26:27" x14ac:dyDescent="0.2">
      <c r="Z11877" s="93"/>
      <c r="AA11877" s="93"/>
    </row>
    <row r="11878" spans="26:27" x14ac:dyDescent="0.2">
      <c r="Z11878" s="93"/>
      <c r="AA11878" s="93"/>
    </row>
    <row r="11879" spans="26:27" x14ac:dyDescent="0.2">
      <c r="Z11879" s="93"/>
      <c r="AA11879" s="93"/>
    </row>
    <row r="11880" spans="26:27" x14ac:dyDescent="0.2">
      <c r="Z11880" s="93"/>
      <c r="AA11880" s="93"/>
    </row>
    <row r="11881" spans="26:27" x14ac:dyDescent="0.2">
      <c r="Z11881" s="93"/>
      <c r="AA11881" s="93"/>
    </row>
    <row r="11882" spans="26:27" x14ac:dyDescent="0.2">
      <c r="Z11882" s="93"/>
      <c r="AA11882" s="93"/>
    </row>
    <row r="11883" spans="26:27" x14ac:dyDescent="0.2">
      <c r="Z11883" s="93"/>
      <c r="AA11883" s="93"/>
    </row>
    <row r="11884" spans="26:27" x14ac:dyDescent="0.2">
      <c r="Z11884" s="93"/>
      <c r="AA11884" s="93"/>
    </row>
    <row r="11885" spans="26:27" x14ac:dyDescent="0.2">
      <c r="Z11885" s="93"/>
      <c r="AA11885" s="93"/>
    </row>
    <row r="11886" spans="26:27" x14ac:dyDescent="0.2">
      <c r="Z11886" s="93"/>
      <c r="AA11886" s="93"/>
    </row>
    <row r="11887" spans="26:27" x14ac:dyDescent="0.2">
      <c r="Z11887" s="93"/>
      <c r="AA11887" s="93"/>
    </row>
    <row r="11888" spans="26:27" x14ac:dyDescent="0.2">
      <c r="Z11888" s="93"/>
      <c r="AA11888" s="93"/>
    </row>
    <row r="11889" spans="26:27" x14ac:dyDescent="0.2">
      <c r="Z11889" s="93"/>
      <c r="AA11889" s="93"/>
    </row>
    <row r="11890" spans="26:27" x14ac:dyDescent="0.2">
      <c r="Z11890" s="93"/>
      <c r="AA11890" s="93"/>
    </row>
    <row r="11891" spans="26:27" x14ac:dyDescent="0.2">
      <c r="Z11891" s="93"/>
      <c r="AA11891" s="93"/>
    </row>
    <row r="11892" spans="26:27" x14ac:dyDescent="0.2">
      <c r="Z11892" s="93"/>
      <c r="AA11892" s="93"/>
    </row>
    <row r="11893" spans="26:27" x14ac:dyDescent="0.2">
      <c r="Z11893" s="93"/>
      <c r="AA11893" s="93"/>
    </row>
    <row r="11894" spans="26:27" x14ac:dyDescent="0.2">
      <c r="Z11894" s="93"/>
      <c r="AA11894" s="93"/>
    </row>
    <row r="11895" spans="26:27" x14ac:dyDescent="0.2">
      <c r="Z11895" s="93"/>
      <c r="AA11895" s="93"/>
    </row>
    <row r="11896" spans="26:27" x14ac:dyDescent="0.2">
      <c r="Z11896" s="93"/>
      <c r="AA11896" s="93"/>
    </row>
    <row r="11897" spans="26:27" x14ac:dyDescent="0.2">
      <c r="Z11897" s="93"/>
      <c r="AA11897" s="93"/>
    </row>
    <row r="11898" spans="26:27" x14ac:dyDescent="0.2">
      <c r="Z11898" s="93"/>
      <c r="AA11898" s="93"/>
    </row>
    <row r="11899" spans="26:27" x14ac:dyDescent="0.2">
      <c r="Z11899" s="93"/>
      <c r="AA11899" s="93"/>
    </row>
    <row r="11900" spans="26:27" x14ac:dyDescent="0.2">
      <c r="Z11900" s="93"/>
      <c r="AA11900" s="93"/>
    </row>
    <row r="11901" spans="26:27" x14ac:dyDescent="0.2">
      <c r="Z11901" s="93"/>
      <c r="AA11901" s="93"/>
    </row>
    <row r="11902" spans="26:27" x14ac:dyDescent="0.2">
      <c r="Z11902" s="93"/>
      <c r="AA11902" s="93"/>
    </row>
    <row r="11903" spans="26:27" x14ac:dyDescent="0.2">
      <c r="Z11903" s="93"/>
      <c r="AA11903" s="93"/>
    </row>
    <row r="11904" spans="26:27" x14ac:dyDescent="0.2">
      <c r="Z11904" s="93"/>
      <c r="AA11904" s="93"/>
    </row>
    <row r="11905" spans="26:27" x14ac:dyDescent="0.2">
      <c r="Z11905" s="93"/>
      <c r="AA11905" s="93"/>
    </row>
    <row r="11906" spans="26:27" x14ac:dyDescent="0.2">
      <c r="Z11906" s="93"/>
      <c r="AA11906" s="93"/>
    </row>
    <row r="11907" spans="26:27" x14ac:dyDescent="0.2">
      <c r="Z11907" s="93"/>
      <c r="AA11907" s="93"/>
    </row>
    <row r="11908" spans="26:27" x14ac:dyDescent="0.2">
      <c r="Z11908" s="93"/>
      <c r="AA11908" s="93"/>
    </row>
    <row r="11909" spans="26:27" x14ac:dyDescent="0.2">
      <c r="Z11909" s="93"/>
      <c r="AA11909" s="93"/>
    </row>
    <row r="11910" spans="26:27" x14ac:dyDescent="0.2">
      <c r="Z11910" s="93"/>
      <c r="AA11910" s="93"/>
    </row>
    <row r="11911" spans="26:27" x14ac:dyDescent="0.2">
      <c r="Z11911" s="93"/>
      <c r="AA11911" s="93"/>
    </row>
    <row r="11912" spans="26:27" x14ac:dyDescent="0.2">
      <c r="Z11912" s="93"/>
      <c r="AA11912" s="93"/>
    </row>
    <row r="11913" spans="26:27" x14ac:dyDescent="0.2">
      <c r="Z11913" s="93"/>
      <c r="AA11913" s="93"/>
    </row>
    <row r="11914" spans="26:27" x14ac:dyDescent="0.2">
      <c r="Z11914" s="93"/>
      <c r="AA11914" s="93"/>
    </row>
    <row r="11915" spans="26:27" x14ac:dyDescent="0.2">
      <c r="Z11915" s="93"/>
      <c r="AA11915" s="93"/>
    </row>
    <row r="11916" spans="26:27" x14ac:dyDescent="0.2">
      <c r="Z11916" s="93"/>
      <c r="AA11916" s="93"/>
    </row>
    <row r="11917" spans="26:27" x14ac:dyDescent="0.2">
      <c r="Z11917" s="93"/>
      <c r="AA11917" s="93"/>
    </row>
    <row r="11918" spans="26:27" x14ac:dyDescent="0.2">
      <c r="Z11918" s="93"/>
      <c r="AA11918" s="93"/>
    </row>
    <row r="11919" spans="26:27" x14ac:dyDescent="0.2">
      <c r="Z11919" s="93"/>
      <c r="AA11919" s="93"/>
    </row>
    <row r="11920" spans="26:27" x14ac:dyDescent="0.2">
      <c r="Z11920" s="93"/>
      <c r="AA11920" s="93"/>
    </row>
    <row r="11921" spans="26:27" x14ac:dyDescent="0.2">
      <c r="Z11921" s="93"/>
      <c r="AA11921" s="93"/>
    </row>
    <row r="11922" spans="26:27" x14ac:dyDescent="0.2">
      <c r="Z11922" s="93"/>
      <c r="AA11922" s="93"/>
    </row>
    <row r="11923" spans="26:27" x14ac:dyDescent="0.2">
      <c r="Z11923" s="93"/>
      <c r="AA11923" s="93"/>
    </row>
    <row r="11924" spans="26:27" x14ac:dyDescent="0.2">
      <c r="Z11924" s="93"/>
      <c r="AA11924" s="93"/>
    </row>
    <row r="11925" spans="26:27" x14ac:dyDescent="0.2">
      <c r="Z11925" s="93"/>
      <c r="AA11925" s="93"/>
    </row>
    <row r="11926" spans="26:27" x14ac:dyDescent="0.2">
      <c r="Z11926" s="93"/>
      <c r="AA11926" s="93"/>
    </row>
    <row r="11927" spans="26:27" x14ac:dyDescent="0.2">
      <c r="Z11927" s="93"/>
      <c r="AA11927" s="93"/>
    </row>
    <row r="11928" spans="26:27" x14ac:dyDescent="0.2">
      <c r="Z11928" s="93"/>
      <c r="AA11928" s="93"/>
    </row>
    <row r="11929" spans="26:27" x14ac:dyDescent="0.2">
      <c r="Z11929" s="93"/>
      <c r="AA11929" s="93"/>
    </row>
    <row r="11930" spans="26:27" x14ac:dyDescent="0.2">
      <c r="Z11930" s="93"/>
      <c r="AA11930" s="93"/>
    </row>
    <row r="11931" spans="26:27" x14ac:dyDescent="0.2">
      <c r="Z11931" s="93"/>
      <c r="AA11931" s="93"/>
    </row>
    <row r="11932" spans="26:27" x14ac:dyDescent="0.2">
      <c r="Z11932" s="93"/>
      <c r="AA11932" s="93"/>
    </row>
    <row r="11933" spans="26:27" x14ac:dyDescent="0.2">
      <c r="Z11933" s="93"/>
      <c r="AA11933" s="93"/>
    </row>
    <row r="11934" spans="26:27" x14ac:dyDescent="0.2">
      <c r="Z11934" s="93"/>
      <c r="AA11934" s="93"/>
    </row>
    <row r="11935" spans="26:27" x14ac:dyDescent="0.2">
      <c r="Z11935" s="93"/>
      <c r="AA11935" s="93"/>
    </row>
    <row r="11936" spans="26:27" x14ac:dyDescent="0.2">
      <c r="Z11936" s="93"/>
      <c r="AA11936" s="93"/>
    </row>
    <row r="11937" spans="26:27" x14ac:dyDescent="0.2">
      <c r="Z11937" s="93"/>
      <c r="AA11937" s="93"/>
    </row>
    <row r="11938" spans="26:27" x14ac:dyDescent="0.2">
      <c r="Z11938" s="93"/>
      <c r="AA11938" s="93"/>
    </row>
    <row r="11939" spans="26:27" x14ac:dyDescent="0.2">
      <c r="Z11939" s="93"/>
      <c r="AA11939" s="93"/>
    </row>
    <row r="11940" spans="26:27" x14ac:dyDescent="0.2">
      <c r="Z11940" s="93"/>
      <c r="AA11940" s="93"/>
    </row>
    <row r="11941" spans="26:27" x14ac:dyDescent="0.2">
      <c r="Z11941" s="93"/>
      <c r="AA11941" s="93"/>
    </row>
    <row r="11942" spans="26:27" x14ac:dyDescent="0.2">
      <c r="Z11942" s="93"/>
      <c r="AA11942" s="93"/>
    </row>
    <row r="11943" spans="26:27" x14ac:dyDescent="0.2">
      <c r="Z11943" s="93"/>
      <c r="AA11943" s="93"/>
    </row>
    <row r="11944" spans="26:27" x14ac:dyDescent="0.2">
      <c r="Z11944" s="93"/>
      <c r="AA11944" s="93"/>
    </row>
    <row r="11945" spans="26:27" x14ac:dyDescent="0.2">
      <c r="Z11945" s="93"/>
      <c r="AA11945" s="93"/>
    </row>
    <row r="11946" spans="26:27" x14ac:dyDescent="0.2">
      <c r="Z11946" s="93"/>
      <c r="AA11946" s="93"/>
    </row>
    <row r="11947" spans="26:27" x14ac:dyDescent="0.2">
      <c r="Z11947" s="93"/>
      <c r="AA11947" s="93"/>
    </row>
    <row r="11948" spans="26:27" x14ac:dyDescent="0.2">
      <c r="Z11948" s="93"/>
      <c r="AA11948" s="93"/>
    </row>
    <row r="11949" spans="26:27" x14ac:dyDescent="0.2">
      <c r="Z11949" s="93"/>
      <c r="AA11949" s="93"/>
    </row>
    <row r="11950" spans="26:27" x14ac:dyDescent="0.2">
      <c r="Z11950" s="93"/>
      <c r="AA11950" s="93"/>
    </row>
    <row r="11951" spans="26:27" x14ac:dyDescent="0.2">
      <c r="Z11951" s="93"/>
      <c r="AA11951" s="93"/>
    </row>
    <row r="11952" spans="26:27" x14ac:dyDescent="0.2">
      <c r="Z11952" s="93"/>
      <c r="AA11952" s="93"/>
    </row>
    <row r="11953" spans="26:27" x14ac:dyDescent="0.2">
      <c r="Z11953" s="93"/>
      <c r="AA11953" s="93"/>
    </row>
    <row r="11954" spans="26:27" x14ac:dyDescent="0.2">
      <c r="Z11954" s="93"/>
      <c r="AA11954" s="93"/>
    </row>
    <row r="11955" spans="26:27" x14ac:dyDescent="0.2">
      <c r="Z11955" s="93"/>
      <c r="AA11955" s="93"/>
    </row>
    <row r="11956" spans="26:27" x14ac:dyDescent="0.2">
      <c r="Z11956" s="93"/>
      <c r="AA11956" s="93"/>
    </row>
    <row r="11957" spans="26:27" x14ac:dyDescent="0.2">
      <c r="Z11957" s="93"/>
      <c r="AA11957" s="93"/>
    </row>
    <row r="11958" spans="26:27" x14ac:dyDescent="0.2">
      <c r="Z11958" s="93"/>
      <c r="AA11958" s="93"/>
    </row>
    <row r="11959" spans="26:27" x14ac:dyDescent="0.2">
      <c r="Z11959" s="93"/>
      <c r="AA11959" s="93"/>
    </row>
    <row r="11960" spans="26:27" x14ac:dyDescent="0.2">
      <c r="Z11960" s="93"/>
      <c r="AA11960" s="93"/>
    </row>
    <row r="11961" spans="26:27" x14ac:dyDescent="0.2">
      <c r="Z11961" s="93"/>
      <c r="AA11961" s="93"/>
    </row>
    <row r="11962" spans="26:27" x14ac:dyDescent="0.2">
      <c r="Z11962" s="93"/>
      <c r="AA11962" s="93"/>
    </row>
    <row r="11963" spans="26:27" x14ac:dyDescent="0.2">
      <c r="Z11963" s="93"/>
      <c r="AA11963" s="93"/>
    </row>
    <row r="11964" spans="26:27" x14ac:dyDescent="0.2">
      <c r="Z11964" s="93"/>
      <c r="AA11964" s="93"/>
    </row>
    <row r="11965" spans="26:27" x14ac:dyDescent="0.2">
      <c r="Z11965" s="93"/>
      <c r="AA11965" s="93"/>
    </row>
    <row r="11966" spans="26:27" x14ac:dyDescent="0.2">
      <c r="Z11966" s="93"/>
      <c r="AA11966" s="93"/>
    </row>
    <row r="11967" spans="26:27" x14ac:dyDescent="0.2">
      <c r="Z11967" s="93"/>
      <c r="AA11967" s="93"/>
    </row>
    <row r="11968" spans="26:27" x14ac:dyDescent="0.2">
      <c r="Z11968" s="93"/>
      <c r="AA11968" s="93"/>
    </row>
    <row r="11969" spans="26:27" x14ac:dyDescent="0.2">
      <c r="Z11969" s="93"/>
      <c r="AA11969" s="93"/>
    </row>
    <row r="11970" spans="26:27" x14ac:dyDescent="0.2">
      <c r="Z11970" s="93"/>
      <c r="AA11970" s="93"/>
    </row>
    <row r="11971" spans="26:27" x14ac:dyDescent="0.2">
      <c r="Z11971" s="93"/>
      <c r="AA11971" s="93"/>
    </row>
    <row r="11972" spans="26:27" x14ac:dyDescent="0.2">
      <c r="Z11972" s="93"/>
      <c r="AA11972" s="93"/>
    </row>
    <row r="11973" spans="26:27" x14ac:dyDescent="0.2">
      <c r="Z11973" s="93"/>
      <c r="AA11973" s="93"/>
    </row>
    <row r="11974" spans="26:27" x14ac:dyDescent="0.2">
      <c r="Z11974" s="93"/>
      <c r="AA11974" s="93"/>
    </row>
    <row r="11975" spans="26:27" x14ac:dyDescent="0.2">
      <c r="Z11975" s="93"/>
      <c r="AA11975" s="93"/>
    </row>
    <row r="11976" spans="26:27" x14ac:dyDescent="0.2">
      <c r="Z11976" s="93"/>
      <c r="AA11976" s="93"/>
    </row>
    <row r="11977" spans="26:27" x14ac:dyDescent="0.2">
      <c r="Z11977" s="93"/>
      <c r="AA11977" s="93"/>
    </row>
    <row r="11978" spans="26:27" x14ac:dyDescent="0.2">
      <c r="Z11978" s="93"/>
      <c r="AA11978" s="93"/>
    </row>
    <row r="11979" spans="26:27" x14ac:dyDescent="0.2">
      <c r="Z11979" s="93"/>
      <c r="AA11979" s="93"/>
    </row>
    <row r="11980" spans="26:27" x14ac:dyDescent="0.2">
      <c r="Z11980" s="93"/>
      <c r="AA11980" s="93"/>
    </row>
    <row r="11981" spans="26:27" x14ac:dyDescent="0.2">
      <c r="Z11981" s="93"/>
      <c r="AA11981" s="93"/>
    </row>
    <row r="11982" spans="26:27" x14ac:dyDescent="0.2">
      <c r="Z11982" s="93"/>
      <c r="AA11982" s="93"/>
    </row>
    <row r="11983" spans="26:27" x14ac:dyDescent="0.2">
      <c r="Z11983" s="93"/>
      <c r="AA11983" s="93"/>
    </row>
    <row r="11984" spans="26:27" x14ac:dyDescent="0.2">
      <c r="Z11984" s="93"/>
      <c r="AA11984" s="93"/>
    </row>
    <row r="11985" spans="26:27" x14ac:dyDescent="0.2">
      <c r="Z11985" s="93"/>
      <c r="AA11985" s="93"/>
    </row>
    <row r="11986" spans="26:27" x14ac:dyDescent="0.2">
      <c r="Z11986" s="93"/>
      <c r="AA11986" s="93"/>
    </row>
    <row r="11987" spans="26:27" x14ac:dyDescent="0.2">
      <c r="Z11987" s="93"/>
      <c r="AA11987" s="93"/>
    </row>
    <row r="11988" spans="26:27" x14ac:dyDescent="0.2">
      <c r="Z11988" s="93"/>
      <c r="AA11988" s="93"/>
    </row>
    <row r="11989" spans="26:27" x14ac:dyDescent="0.2">
      <c r="Z11989" s="93"/>
      <c r="AA11989" s="93"/>
    </row>
    <row r="11990" spans="26:27" x14ac:dyDescent="0.2">
      <c r="Z11990" s="93"/>
      <c r="AA11990" s="93"/>
    </row>
    <row r="11991" spans="26:27" x14ac:dyDescent="0.2">
      <c r="Z11991" s="93"/>
      <c r="AA11991" s="93"/>
    </row>
    <row r="11992" spans="26:27" x14ac:dyDescent="0.2">
      <c r="Z11992" s="93"/>
      <c r="AA11992" s="93"/>
    </row>
    <row r="11993" spans="26:27" x14ac:dyDescent="0.2">
      <c r="Z11993" s="93"/>
      <c r="AA11993" s="93"/>
    </row>
    <row r="11994" spans="26:27" x14ac:dyDescent="0.2">
      <c r="Z11994" s="93"/>
      <c r="AA11994" s="93"/>
    </row>
    <row r="11995" spans="26:27" x14ac:dyDescent="0.2">
      <c r="Z11995" s="93"/>
      <c r="AA11995" s="93"/>
    </row>
    <row r="11996" spans="26:27" x14ac:dyDescent="0.2">
      <c r="Z11996" s="93"/>
      <c r="AA11996" s="93"/>
    </row>
    <row r="11997" spans="26:27" x14ac:dyDescent="0.2">
      <c r="Z11997" s="93"/>
      <c r="AA11997" s="93"/>
    </row>
    <row r="11998" spans="26:27" x14ac:dyDescent="0.2">
      <c r="Z11998" s="93"/>
      <c r="AA11998" s="93"/>
    </row>
    <row r="11999" spans="26:27" x14ac:dyDescent="0.2">
      <c r="Z11999" s="93"/>
      <c r="AA11999" s="93"/>
    </row>
    <row r="12000" spans="26:27" x14ac:dyDescent="0.2">
      <c r="Z12000" s="93"/>
      <c r="AA12000" s="93"/>
    </row>
    <row r="12001" spans="26:27" x14ac:dyDescent="0.2">
      <c r="Z12001" s="93"/>
      <c r="AA12001" s="93"/>
    </row>
    <row r="12002" spans="26:27" x14ac:dyDescent="0.2">
      <c r="Z12002" s="93"/>
      <c r="AA12002" s="93"/>
    </row>
    <row r="12003" spans="26:27" x14ac:dyDescent="0.2">
      <c r="Z12003" s="93"/>
      <c r="AA12003" s="93"/>
    </row>
    <row r="12004" spans="26:27" x14ac:dyDescent="0.2">
      <c r="Z12004" s="93"/>
      <c r="AA12004" s="93"/>
    </row>
    <row r="12005" spans="26:27" x14ac:dyDescent="0.2">
      <c r="Z12005" s="93"/>
      <c r="AA12005" s="93"/>
    </row>
    <row r="12006" spans="26:27" x14ac:dyDescent="0.2">
      <c r="Z12006" s="93"/>
      <c r="AA12006" s="93"/>
    </row>
    <row r="12007" spans="26:27" x14ac:dyDescent="0.2">
      <c r="Z12007" s="93"/>
      <c r="AA12007" s="93"/>
    </row>
    <row r="12008" spans="26:27" x14ac:dyDescent="0.2">
      <c r="Z12008" s="93"/>
      <c r="AA12008" s="93"/>
    </row>
    <row r="12009" spans="26:27" x14ac:dyDescent="0.2">
      <c r="Z12009" s="93"/>
      <c r="AA12009" s="93"/>
    </row>
    <row r="12010" spans="26:27" x14ac:dyDescent="0.2">
      <c r="Z12010" s="93"/>
      <c r="AA12010" s="93"/>
    </row>
    <row r="12011" spans="26:27" x14ac:dyDescent="0.2">
      <c r="Z12011" s="93"/>
      <c r="AA12011" s="93"/>
    </row>
    <row r="12012" spans="26:27" x14ac:dyDescent="0.2">
      <c r="Z12012" s="93"/>
      <c r="AA12012" s="93"/>
    </row>
    <row r="12013" spans="26:27" x14ac:dyDescent="0.2">
      <c r="Z12013" s="93"/>
      <c r="AA12013" s="93"/>
    </row>
    <row r="12014" spans="26:27" x14ac:dyDescent="0.2">
      <c r="Z12014" s="93"/>
      <c r="AA12014" s="93"/>
    </row>
    <row r="12015" spans="26:27" x14ac:dyDescent="0.2">
      <c r="Z12015" s="93"/>
      <c r="AA12015" s="93"/>
    </row>
    <row r="12016" spans="26:27" x14ac:dyDescent="0.2">
      <c r="Z12016" s="93"/>
      <c r="AA12016" s="93"/>
    </row>
    <row r="12017" spans="26:27" x14ac:dyDescent="0.2">
      <c r="Z12017" s="93"/>
      <c r="AA12017" s="93"/>
    </row>
    <row r="12018" spans="26:27" x14ac:dyDescent="0.2">
      <c r="Z12018" s="93"/>
      <c r="AA12018" s="93"/>
    </row>
    <row r="12019" spans="26:27" x14ac:dyDescent="0.2">
      <c r="Z12019" s="93"/>
      <c r="AA12019" s="93"/>
    </row>
    <row r="12020" spans="26:27" x14ac:dyDescent="0.2">
      <c r="Z12020" s="93"/>
      <c r="AA12020" s="93"/>
    </row>
    <row r="12021" spans="26:27" x14ac:dyDescent="0.2">
      <c r="Z12021" s="93"/>
      <c r="AA12021" s="93"/>
    </row>
    <row r="12022" spans="26:27" x14ac:dyDescent="0.2">
      <c r="Z12022" s="93"/>
      <c r="AA12022" s="93"/>
    </row>
    <row r="12023" spans="26:27" x14ac:dyDescent="0.2">
      <c r="Z12023" s="93"/>
      <c r="AA12023" s="93"/>
    </row>
    <row r="12024" spans="26:27" x14ac:dyDescent="0.2">
      <c r="Z12024" s="93"/>
      <c r="AA12024" s="93"/>
    </row>
    <row r="12025" spans="26:27" x14ac:dyDescent="0.2">
      <c r="Z12025" s="93"/>
      <c r="AA12025" s="93"/>
    </row>
    <row r="12026" spans="26:27" x14ac:dyDescent="0.2">
      <c r="Z12026" s="93"/>
      <c r="AA12026" s="93"/>
    </row>
    <row r="12027" spans="26:27" x14ac:dyDescent="0.2">
      <c r="Z12027" s="93"/>
      <c r="AA12027" s="93"/>
    </row>
    <row r="12028" spans="26:27" x14ac:dyDescent="0.2">
      <c r="Z12028" s="93"/>
      <c r="AA12028" s="93"/>
    </row>
    <row r="12029" spans="26:27" x14ac:dyDescent="0.2">
      <c r="Z12029" s="93"/>
      <c r="AA12029" s="93"/>
    </row>
    <row r="12030" spans="26:27" x14ac:dyDescent="0.2">
      <c r="Z12030" s="93"/>
      <c r="AA12030" s="93"/>
    </row>
    <row r="12031" spans="26:27" x14ac:dyDescent="0.2">
      <c r="Z12031" s="93"/>
      <c r="AA12031" s="93"/>
    </row>
    <row r="12032" spans="26:27" x14ac:dyDescent="0.2">
      <c r="Z12032" s="93"/>
      <c r="AA12032" s="93"/>
    </row>
    <row r="12033" spans="26:27" x14ac:dyDescent="0.2">
      <c r="Z12033" s="93"/>
      <c r="AA12033" s="93"/>
    </row>
    <row r="12034" spans="26:27" x14ac:dyDescent="0.2">
      <c r="Z12034" s="93"/>
      <c r="AA12034" s="93"/>
    </row>
    <row r="12035" spans="26:27" x14ac:dyDescent="0.2">
      <c r="Z12035" s="93"/>
      <c r="AA12035" s="93"/>
    </row>
    <row r="12036" spans="26:27" x14ac:dyDescent="0.2">
      <c r="Z12036" s="93"/>
      <c r="AA12036" s="93"/>
    </row>
    <row r="12037" spans="26:27" x14ac:dyDescent="0.2">
      <c r="Z12037" s="93"/>
      <c r="AA12037" s="93"/>
    </row>
    <row r="12038" spans="26:27" x14ac:dyDescent="0.2">
      <c r="Z12038" s="93"/>
      <c r="AA12038" s="93"/>
    </row>
    <row r="12039" spans="26:27" x14ac:dyDescent="0.2">
      <c r="Z12039" s="93"/>
      <c r="AA12039" s="93"/>
    </row>
    <row r="12040" spans="26:27" x14ac:dyDescent="0.2">
      <c r="Z12040" s="93"/>
      <c r="AA12040" s="93"/>
    </row>
    <row r="12041" spans="26:27" x14ac:dyDescent="0.2">
      <c r="Z12041" s="93"/>
      <c r="AA12041" s="93"/>
    </row>
    <row r="12042" spans="26:27" x14ac:dyDescent="0.2">
      <c r="Z12042" s="93"/>
      <c r="AA12042" s="93"/>
    </row>
    <row r="12043" spans="26:27" x14ac:dyDescent="0.2">
      <c r="Z12043" s="93"/>
      <c r="AA12043" s="93"/>
    </row>
    <row r="12044" spans="26:27" x14ac:dyDescent="0.2">
      <c r="Z12044" s="93"/>
      <c r="AA12044" s="93"/>
    </row>
    <row r="12045" spans="26:27" x14ac:dyDescent="0.2">
      <c r="Z12045" s="93"/>
      <c r="AA12045" s="93"/>
    </row>
    <row r="12046" spans="26:27" x14ac:dyDescent="0.2">
      <c r="Z12046" s="93"/>
      <c r="AA12046" s="93"/>
    </row>
    <row r="12047" spans="26:27" x14ac:dyDescent="0.2">
      <c r="Z12047" s="93"/>
      <c r="AA12047" s="93"/>
    </row>
    <row r="12048" spans="26:27" x14ac:dyDescent="0.2">
      <c r="Z12048" s="93"/>
      <c r="AA12048" s="93"/>
    </row>
    <row r="12049" spans="26:27" x14ac:dyDescent="0.2">
      <c r="Z12049" s="93"/>
      <c r="AA12049" s="93"/>
    </row>
    <row r="12050" spans="26:27" x14ac:dyDescent="0.2">
      <c r="Z12050" s="93"/>
      <c r="AA12050" s="93"/>
    </row>
    <row r="12051" spans="26:27" x14ac:dyDescent="0.2">
      <c r="Z12051" s="93"/>
      <c r="AA12051" s="93"/>
    </row>
    <row r="12052" spans="26:27" x14ac:dyDescent="0.2">
      <c r="Z12052" s="93"/>
      <c r="AA12052" s="93"/>
    </row>
    <row r="12053" spans="26:27" x14ac:dyDescent="0.2">
      <c r="Z12053" s="93"/>
      <c r="AA12053" s="93"/>
    </row>
    <row r="12054" spans="26:27" x14ac:dyDescent="0.2">
      <c r="Z12054" s="93"/>
      <c r="AA12054" s="93"/>
    </row>
    <row r="12055" spans="26:27" x14ac:dyDescent="0.2">
      <c r="Z12055" s="93"/>
      <c r="AA12055" s="93"/>
    </row>
    <row r="12056" spans="26:27" x14ac:dyDescent="0.2">
      <c r="Z12056" s="93"/>
      <c r="AA12056" s="93"/>
    </row>
    <row r="12057" spans="26:27" x14ac:dyDescent="0.2">
      <c r="Z12057" s="93"/>
      <c r="AA12057" s="93"/>
    </row>
    <row r="12058" spans="26:27" x14ac:dyDescent="0.2">
      <c r="Z12058" s="93"/>
      <c r="AA12058" s="93"/>
    </row>
    <row r="12059" spans="26:27" x14ac:dyDescent="0.2">
      <c r="Z12059" s="93"/>
      <c r="AA12059" s="93"/>
    </row>
    <row r="12060" spans="26:27" x14ac:dyDescent="0.2">
      <c r="Z12060" s="93"/>
      <c r="AA12060" s="93"/>
    </row>
    <row r="12061" spans="26:27" x14ac:dyDescent="0.2">
      <c r="Z12061" s="93"/>
      <c r="AA12061" s="93"/>
    </row>
    <row r="12062" spans="26:27" x14ac:dyDescent="0.2">
      <c r="Z12062" s="93"/>
      <c r="AA12062" s="93"/>
    </row>
    <row r="12063" spans="26:27" x14ac:dyDescent="0.2">
      <c r="Z12063" s="93"/>
      <c r="AA12063" s="93"/>
    </row>
    <row r="12064" spans="26:27" x14ac:dyDescent="0.2">
      <c r="Z12064" s="93"/>
      <c r="AA12064" s="93"/>
    </row>
    <row r="12065" spans="26:27" x14ac:dyDescent="0.2">
      <c r="Z12065" s="93"/>
      <c r="AA12065" s="93"/>
    </row>
    <row r="12066" spans="26:27" x14ac:dyDescent="0.2">
      <c r="Z12066" s="93"/>
      <c r="AA12066" s="93"/>
    </row>
    <row r="12067" spans="26:27" x14ac:dyDescent="0.2">
      <c r="Z12067" s="93"/>
      <c r="AA12067" s="93"/>
    </row>
    <row r="12068" spans="26:27" x14ac:dyDescent="0.2">
      <c r="Z12068" s="93"/>
      <c r="AA12068" s="93"/>
    </row>
    <row r="12069" spans="26:27" x14ac:dyDescent="0.2">
      <c r="Z12069" s="93"/>
      <c r="AA12069" s="93"/>
    </row>
    <row r="12070" spans="26:27" x14ac:dyDescent="0.2">
      <c r="Z12070" s="93"/>
      <c r="AA12070" s="93"/>
    </row>
    <row r="12071" spans="26:27" x14ac:dyDescent="0.2">
      <c r="Z12071" s="93"/>
      <c r="AA12071" s="93"/>
    </row>
    <row r="12072" spans="26:27" x14ac:dyDescent="0.2">
      <c r="Z12072" s="93"/>
      <c r="AA12072" s="93"/>
    </row>
    <row r="12073" spans="26:27" x14ac:dyDescent="0.2">
      <c r="Z12073" s="93"/>
      <c r="AA12073" s="93"/>
    </row>
    <row r="12074" spans="26:27" x14ac:dyDescent="0.2">
      <c r="Z12074" s="93"/>
      <c r="AA12074" s="93"/>
    </row>
    <row r="12075" spans="26:27" x14ac:dyDescent="0.2">
      <c r="Z12075" s="93"/>
      <c r="AA12075" s="93"/>
    </row>
    <row r="12076" spans="26:27" x14ac:dyDescent="0.2">
      <c r="Z12076" s="93"/>
      <c r="AA12076" s="93"/>
    </row>
    <row r="12077" spans="26:27" x14ac:dyDescent="0.2">
      <c r="Z12077" s="93"/>
      <c r="AA12077" s="93"/>
    </row>
    <row r="12078" spans="26:27" x14ac:dyDescent="0.2">
      <c r="Z12078" s="93"/>
      <c r="AA12078" s="93"/>
    </row>
    <row r="12079" spans="26:27" x14ac:dyDescent="0.2">
      <c r="Z12079" s="93"/>
      <c r="AA12079" s="93"/>
    </row>
    <row r="12080" spans="26:27" x14ac:dyDescent="0.2">
      <c r="Z12080" s="93"/>
      <c r="AA12080" s="93"/>
    </row>
    <row r="12081" spans="26:27" x14ac:dyDescent="0.2">
      <c r="Z12081" s="93"/>
      <c r="AA12081" s="93"/>
    </row>
    <row r="12082" spans="26:27" x14ac:dyDescent="0.2">
      <c r="Z12082" s="93"/>
      <c r="AA12082" s="93"/>
    </row>
    <row r="12083" spans="26:27" x14ac:dyDescent="0.2">
      <c r="Z12083" s="93"/>
      <c r="AA12083" s="93"/>
    </row>
    <row r="12084" spans="26:27" x14ac:dyDescent="0.2">
      <c r="Z12084" s="93"/>
      <c r="AA12084" s="93"/>
    </row>
    <row r="12085" spans="26:27" x14ac:dyDescent="0.2">
      <c r="Z12085" s="93"/>
      <c r="AA12085" s="93"/>
    </row>
    <row r="12086" spans="26:27" x14ac:dyDescent="0.2">
      <c r="Z12086" s="93"/>
      <c r="AA12086" s="93"/>
    </row>
    <row r="12087" spans="26:27" x14ac:dyDescent="0.2">
      <c r="Z12087" s="93"/>
      <c r="AA12087" s="93"/>
    </row>
    <row r="12088" spans="26:27" x14ac:dyDescent="0.2">
      <c r="Z12088" s="93"/>
      <c r="AA12088" s="93"/>
    </row>
    <row r="12089" spans="26:27" x14ac:dyDescent="0.2">
      <c r="Z12089" s="93"/>
      <c r="AA12089" s="93"/>
    </row>
    <row r="12090" spans="26:27" x14ac:dyDescent="0.2">
      <c r="Z12090" s="93"/>
      <c r="AA12090" s="93"/>
    </row>
    <row r="12091" spans="26:27" x14ac:dyDescent="0.2">
      <c r="Z12091" s="93"/>
      <c r="AA12091" s="93"/>
    </row>
    <row r="12092" spans="26:27" x14ac:dyDescent="0.2">
      <c r="Z12092" s="93"/>
      <c r="AA12092" s="93"/>
    </row>
    <row r="12093" spans="26:27" x14ac:dyDescent="0.2">
      <c r="Z12093" s="93"/>
      <c r="AA12093" s="93"/>
    </row>
    <row r="12094" spans="26:27" x14ac:dyDescent="0.2">
      <c r="Z12094" s="93"/>
      <c r="AA12094" s="93"/>
    </row>
    <row r="12095" spans="26:27" x14ac:dyDescent="0.2">
      <c r="Z12095" s="93"/>
      <c r="AA12095" s="93"/>
    </row>
    <row r="12096" spans="26:27" x14ac:dyDescent="0.2">
      <c r="Z12096" s="93"/>
      <c r="AA12096" s="93"/>
    </row>
    <row r="12097" spans="26:27" x14ac:dyDescent="0.2">
      <c r="Z12097" s="93"/>
      <c r="AA12097" s="93"/>
    </row>
    <row r="12098" spans="26:27" x14ac:dyDescent="0.2">
      <c r="Z12098" s="93"/>
      <c r="AA12098" s="93"/>
    </row>
    <row r="12099" spans="26:27" x14ac:dyDescent="0.2">
      <c r="Z12099" s="93"/>
      <c r="AA12099" s="93"/>
    </row>
    <row r="12100" spans="26:27" x14ac:dyDescent="0.2">
      <c r="Z12100" s="93"/>
      <c r="AA12100" s="93"/>
    </row>
    <row r="12101" spans="26:27" x14ac:dyDescent="0.2">
      <c r="Z12101" s="93"/>
      <c r="AA12101" s="93"/>
    </row>
    <row r="12102" spans="26:27" x14ac:dyDescent="0.2">
      <c r="Z12102" s="93"/>
      <c r="AA12102" s="93"/>
    </row>
    <row r="12103" spans="26:27" x14ac:dyDescent="0.2">
      <c r="Z12103" s="93"/>
      <c r="AA12103" s="93"/>
    </row>
    <row r="12104" spans="26:27" x14ac:dyDescent="0.2">
      <c r="Z12104" s="93"/>
      <c r="AA12104" s="93"/>
    </row>
    <row r="12105" spans="26:27" x14ac:dyDescent="0.2">
      <c r="Z12105" s="93"/>
      <c r="AA12105" s="93"/>
    </row>
    <row r="12106" spans="26:27" x14ac:dyDescent="0.2">
      <c r="Z12106" s="93"/>
      <c r="AA12106" s="93"/>
    </row>
    <row r="12107" spans="26:27" x14ac:dyDescent="0.2">
      <c r="Z12107" s="93"/>
      <c r="AA12107" s="93"/>
    </row>
    <row r="12108" spans="26:27" x14ac:dyDescent="0.2">
      <c r="Z12108" s="93"/>
      <c r="AA12108" s="93"/>
    </row>
    <row r="12109" spans="26:27" x14ac:dyDescent="0.2">
      <c r="Z12109" s="93"/>
      <c r="AA12109" s="93"/>
    </row>
    <row r="12110" spans="26:27" x14ac:dyDescent="0.2">
      <c r="Z12110" s="93"/>
      <c r="AA12110" s="93"/>
    </row>
    <row r="12111" spans="26:27" x14ac:dyDescent="0.2">
      <c r="Z12111" s="93"/>
      <c r="AA12111" s="93"/>
    </row>
    <row r="12112" spans="26:27" x14ac:dyDescent="0.2">
      <c r="Z12112" s="93"/>
      <c r="AA12112" s="93"/>
    </row>
    <row r="12113" spans="26:27" x14ac:dyDescent="0.2">
      <c r="Z12113" s="93"/>
      <c r="AA12113" s="93"/>
    </row>
    <row r="12114" spans="26:27" x14ac:dyDescent="0.2">
      <c r="Z12114" s="93"/>
      <c r="AA12114" s="93"/>
    </row>
    <row r="12115" spans="26:27" x14ac:dyDescent="0.2">
      <c r="Z12115" s="93"/>
      <c r="AA12115" s="93"/>
    </row>
    <row r="12116" spans="26:27" x14ac:dyDescent="0.2">
      <c r="Z12116" s="93"/>
      <c r="AA12116" s="93"/>
    </row>
    <row r="12117" spans="26:27" x14ac:dyDescent="0.2">
      <c r="Z12117" s="93"/>
      <c r="AA12117" s="93"/>
    </row>
    <row r="12118" spans="26:27" x14ac:dyDescent="0.2">
      <c r="Z12118" s="93"/>
      <c r="AA12118" s="93"/>
    </row>
    <row r="12119" spans="26:27" x14ac:dyDescent="0.2">
      <c r="Z12119" s="93"/>
      <c r="AA12119" s="93"/>
    </row>
    <row r="12120" spans="26:27" x14ac:dyDescent="0.2">
      <c r="Z12120" s="93"/>
      <c r="AA12120" s="93"/>
    </row>
    <row r="12121" spans="26:27" x14ac:dyDescent="0.2">
      <c r="Z12121" s="93"/>
      <c r="AA12121" s="93"/>
    </row>
    <row r="12122" spans="26:27" x14ac:dyDescent="0.2">
      <c r="Z12122" s="93"/>
      <c r="AA12122" s="93"/>
    </row>
    <row r="12123" spans="26:27" x14ac:dyDescent="0.2">
      <c r="Z12123" s="93"/>
      <c r="AA12123" s="93"/>
    </row>
    <row r="12124" spans="26:27" x14ac:dyDescent="0.2">
      <c r="Z12124" s="93"/>
      <c r="AA12124" s="93"/>
    </row>
    <row r="12125" spans="26:27" x14ac:dyDescent="0.2">
      <c r="Z12125" s="93"/>
      <c r="AA12125" s="93"/>
    </row>
    <row r="12126" spans="26:27" x14ac:dyDescent="0.2">
      <c r="Z12126" s="93"/>
      <c r="AA12126" s="93"/>
    </row>
    <row r="12127" spans="26:27" x14ac:dyDescent="0.2">
      <c r="Z12127" s="93"/>
      <c r="AA12127" s="93"/>
    </row>
    <row r="12128" spans="26:27" x14ac:dyDescent="0.2">
      <c r="Z12128" s="93"/>
      <c r="AA12128" s="93"/>
    </row>
    <row r="12129" spans="26:27" x14ac:dyDescent="0.2">
      <c r="Z12129" s="93"/>
      <c r="AA12129" s="93"/>
    </row>
    <row r="12130" spans="26:27" x14ac:dyDescent="0.2">
      <c r="Z12130" s="93"/>
      <c r="AA12130" s="93"/>
    </row>
    <row r="12131" spans="26:27" x14ac:dyDescent="0.2">
      <c r="Z12131" s="93"/>
      <c r="AA12131" s="93"/>
    </row>
    <row r="12132" spans="26:27" x14ac:dyDescent="0.2">
      <c r="Z12132" s="93"/>
      <c r="AA12132" s="93"/>
    </row>
    <row r="12133" spans="26:27" x14ac:dyDescent="0.2">
      <c r="Z12133" s="93"/>
      <c r="AA12133" s="93"/>
    </row>
    <row r="12134" spans="26:27" x14ac:dyDescent="0.2">
      <c r="Z12134" s="93"/>
      <c r="AA12134" s="93"/>
    </row>
    <row r="12135" spans="26:27" x14ac:dyDescent="0.2">
      <c r="Z12135" s="93"/>
      <c r="AA12135" s="93"/>
    </row>
    <row r="12136" spans="26:27" x14ac:dyDescent="0.2">
      <c r="Z12136" s="93"/>
      <c r="AA12136" s="93"/>
    </row>
    <row r="12137" spans="26:27" x14ac:dyDescent="0.2">
      <c r="Z12137" s="93"/>
      <c r="AA12137" s="93"/>
    </row>
    <row r="12138" spans="26:27" x14ac:dyDescent="0.2">
      <c r="Z12138" s="93"/>
      <c r="AA12138" s="93"/>
    </row>
    <row r="12139" spans="26:27" x14ac:dyDescent="0.2">
      <c r="Z12139" s="93"/>
      <c r="AA12139" s="93"/>
    </row>
    <row r="12140" spans="26:27" x14ac:dyDescent="0.2">
      <c r="Z12140" s="93"/>
      <c r="AA12140" s="93"/>
    </row>
    <row r="12141" spans="26:27" x14ac:dyDescent="0.2">
      <c r="Z12141" s="93"/>
      <c r="AA12141" s="93"/>
    </row>
    <row r="12142" spans="26:27" x14ac:dyDescent="0.2">
      <c r="Z12142" s="93"/>
      <c r="AA12142" s="93"/>
    </row>
    <row r="12143" spans="26:27" x14ac:dyDescent="0.2">
      <c r="Z12143" s="93"/>
      <c r="AA12143" s="93"/>
    </row>
    <row r="12144" spans="26:27" x14ac:dyDescent="0.2">
      <c r="Z12144" s="93"/>
      <c r="AA12144" s="93"/>
    </row>
    <row r="12145" spans="26:27" x14ac:dyDescent="0.2">
      <c r="Z12145" s="93"/>
      <c r="AA12145" s="93"/>
    </row>
    <row r="12146" spans="26:27" x14ac:dyDescent="0.2">
      <c r="Z12146" s="93"/>
      <c r="AA12146" s="93"/>
    </row>
    <row r="12147" spans="26:27" x14ac:dyDescent="0.2">
      <c r="Z12147" s="93"/>
      <c r="AA12147" s="93"/>
    </row>
    <row r="12148" spans="26:27" x14ac:dyDescent="0.2">
      <c r="Z12148" s="93"/>
      <c r="AA12148" s="93"/>
    </row>
    <row r="12149" spans="26:27" x14ac:dyDescent="0.2">
      <c r="Z12149" s="93"/>
      <c r="AA12149" s="93"/>
    </row>
    <row r="12150" spans="26:27" x14ac:dyDescent="0.2">
      <c r="Z12150" s="93"/>
      <c r="AA12150" s="93"/>
    </row>
    <row r="12151" spans="26:27" x14ac:dyDescent="0.2">
      <c r="Z12151" s="93"/>
      <c r="AA12151" s="93"/>
    </row>
    <row r="12152" spans="26:27" x14ac:dyDescent="0.2">
      <c r="Z12152" s="93"/>
      <c r="AA12152" s="93"/>
    </row>
    <row r="12153" spans="26:27" x14ac:dyDescent="0.2">
      <c r="Z12153" s="93"/>
      <c r="AA12153" s="93"/>
    </row>
    <row r="12154" spans="26:27" x14ac:dyDescent="0.2">
      <c r="Z12154" s="93"/>
      <c r="AA12154" s="93"/>
    </row>
    <row r="12155" spans="26:27" x14ac:dyDescent="0.2">
      <c r="Z12155" s="93"/>
      <c r="AA12155" s="93"/>
    </row>
    <row r="12156" spans="26:27" x14ac:dyDescent="0.2">
      <c r="Z12156" s="93"/>
      <c r="AA12156" s="93"/>
    </row>
    <row r="12157" spans="26:27" x14ac:dyDescent="0.2">
      <c r="Z12157" s="93"/>
      <c r="AA12157" s="93"/>
    </row>
    <row r="12158" spans="26:27" x14ac:dyDescent="0.2">
      <c r="Z12158" s="93"/>
      <c r="AA12158" s="93"/>
    </row>
    <row r="12159" spans="26:27" x14ac:dyDescent="0.2">
      <c r="Z12159" s="93"/>
      <c r="AA12159" s="93"/>
    </row>
    <row r="12160" spans="26:27" x14ac:dyDescent="0.2">
      <c r="Z12160" s="93"/>
      <c r="AA12160" s="93"/>
    </row>
    <row r="12161" spans="26:27" x14ac:dyDescent="0.2">
      <c r="Z12161" s="93"/>
      <c r="AA12161" s="93"/>
    </row>
    <row r="12162" spans="26:27" x14ac:dyDescent="0.2">
      <c r="Z12162" s="93"/>
      <c r="AA12162" s="93"/>
    </row>
    <row r="12163" spans="26:27" x14ac:dyDescent="0.2">
      <c r="Z12163" s="93"/>
      <c r="AA12163" s="93"/>
    </row>
    <row r="12164" spans="26:27" x14ac:dyDescent="0.2">
      <c r="Z12164" s="93"/>
      <c r="AA12164" s="93"/>
    </row>
    <row r="12165" spans="26:27" x14ac:dyDescent="0.2">
      <c r="Z12165" s="93"/>
      <c r="AA12165" s="93"/>
    </row>
    <row r="12166" spans="26:27" x14ac:dyDescent="0.2">
      <c r="Z12166" s="93"/>
      <c r="AA12166" s="93"/>
    </row>
    <row r="12167" spans="26:27" x14ac:dyDescent="0.2">
      <c r="Z12167" s="93"/>
      <c r="AA12167" s="93"/>
    </row>
    <row r="12168" spans="26:27" x14ac:dyDescent="0.2">
      <c r="Z12168" s="93"/>
      <c r="AA12168" s="93"/>
    </row>
    <row r="12169" spans="26:27" x14ac:dyDescent="0.2">
      <c r="Z12169" s="93"/>
      <c r="AA12169" s="93"/>
    </row>
    <row r="12170" spans="26:27" x14ac:dyDescent="0.2">
      <c r="Z12170" s="93"/>
      <c r="AA12170" s="93"/>
    </row>
    <row r="12171" spans="26:27" x14ac:dyDescent="0.2">
      <c r="Z12171" s="93"/>
      <c r="AA12171" s="93"/>
    </row>
    <row r="12172" spans="26:27" x14ac:dyDescent="0.2">
      <c r="Z12172" s="93"/>
      <c r="AA12172" s="93"/>
    </row>
    <row r="12173" spans="26:27" x14ac:dyDescent="0.2">
      <c r="Z12173" s="93"/>
      <c r="AA12173" s="93"/>
    </row>
    <row r="12174" spans="26:27" x14ac:dyDescent="0.2">
      <c r="Z12174" s="93"/>
      <c r="AA12174" s="93"/>
    </row>
    <row r="12175" spans="26:27" x14ac:dyDescent="0.2">
      <c r="Z12175" s="93"/>
      <c r="AA12175" s="93"/>
    </row>
    <row r="12176" spans="26:27" x14ac:dyDescent="0.2">
      <c r="Z12176" s="93"/>
      <c r="AA12176" s="93"/>
    </row>
    <row r="12177" spans="26:27" x14ac:dyDescent="0.2">
      <c r="Z12177" s="93"/>
      <c r="AA12177" s="93"/>
    </row>
    <row r="12178" spans="26:27" x14ac:dyDescent="0.2">
      <c r="Z12178" s="93"/>
      <c r="AA12178" s="93"/>
    </row>
    <row r="12179" spans="26:27" x14ac:dyDescent="0.2">
      <c r="Z12179" s="93"/>
      <c r="AA12179" s="93"/>
    </row>
    <row r="12180" spans="26:27" x14ac:dyDescent="0.2">
      <c r="Z12180" s="93"/>
      <c r="AA12180" s="93"/>
    </row>
    <row r="12181" spans="26:27" x14ac:dyDescent="0.2">
      <c r="Z12181" s="93"/>
      <c r="AA12181" s="93"/>
    </row>
    <row r="12182" spans="26:27" x14ac:dyDescent="0.2">
      <c r="Z12182" s="93"/>
      <c r="AA12182" s="93"/>
    </row>
    <row r="12183" spans="26:27" x14ac:dyDescent="0.2">
      <c r="Z12183" s="93"/>
      <c r="AA12183" s="93"/>
    </row>
    <row r="12184" spans="26:27" x14ac:dyDescent="0.2">
      <c r="Z12184" s="93"/>
      <c r="AA12184" s="93"/>
    </row>
    <row r="12185" spans="26:27" x14ac:dyDescent="0.2">
      <c r="Z12185" s="93"/>
      <c r="AA12185" s="93"/>
    </row>
    <row r="12186" spans="26:27" x14ac:dyDescent="0.2">
      <c r="Z12186" s="93"/>
      <c r="AA12186" s="93"/>
    </row>
    <row r="12187" spans="26:27" x14ac:dyDescent="0.2">
      <c r="Z12187" s="93"/>
      <c r="AA12187" s="93"/>
    </row>
    <row r="12188" spans="26:27" x14ac:dyDescent="0.2">
      <c r="Z12188" s="93"/>
      <c r="AA12188" s="93"/>
    </row>
    <row r="12189" spans="26:27" x14ac:dyDescent="0.2">
      <c r="Z12189" s="93"/>
      <c r="AA12189" s="93"/>
    </row>
    <row r="12190" spans="26:27" x14ac:dyDescent="0.2">
      <c r="Z12190" s="93"/>
      <c r="AA12190" s="93"/>
    </row>
    <row r="12191" spans="26:27" x14ac:dyDescent="0.2">
      <c r="Z12191" s="93"/>
      <c r="AA12191" s="93"/>
    </row>
    <row r="12192" spans="26:27" x14ac:dyDescent="0.2">
      <c r="Z12192" s="93"/>
      <c r="AA12192" s="93"/>
    </row>
    <row r="12193" spans="26:27" x14ac:dyDescent="0.2">
      <c r="Z12193" s="93"/>
      <c r="AA12193" s="93"/>
    </row>
    <row r="12194" spans="26:27" x14ac:dyDescent="0.2">
      <c r="Z12194" s="93"/>
      <c r="AA12194" s="93"/>
    </row>
    <row r="12195" spans="26:27" x14ac:dyDescent="0.2">
      <c r="Z12195" s="93"/>
      <c r="AA12195" s="93"/>
    </row>
    <row r="12196" spans="26:27" x14ac:dyDescent="0.2">
      <c r="Z12196" s="93"/>
      <c r="AA12196" s="93"/>
    </row>
    <row r="12197" spans="26:27" x14ac:dyDescent="0.2">
      <c r="Z12197" s="93"/>
      <c r="AA12197" s="93"/>
    </row>
    <row r="12198" spans="26:27" x14ac:dyDescent="0.2">
      <c r="Z12198" s="93"/>
      <c r="AA12198" s="93"/>
    </row>
    <row r="12199" spans="26:27" x14ac:dyDescent="0.2">
      <c r="Z12199" s="93"/>
      <c r="AA12199" s="93"/>
    </row>
    <row r="12200" spans="26:27" x14ac:dyDescent="0.2">
      <c r="Z12200" s="93"/>
      <c r="AA12200" s="93"/>
    </row>
    <row r="12201" spans="26:27" x14ac:dyDescent="0.2">
      <c r="Z12201" s="93"/>
      <c r="AA12201" s="93"/>
    </row>
    <row r="12202" spans="26:27" x14ac:dyDescent="0.2">
      <c r="Z12202" s="93"/>
      <c r="AA12202" s="93"/>
    </row>
    <row r="12203" spans="26:27" x14ac:dyDescent="0.2">
      <c r="Z12203" s="93"/>
      <c r="AA12203" s="93"/>
    </row>
    <row r="12204" spans="26:27" x14ac:dyDescent="0.2">
      <c r="Z12204" s="93"/>
      <c r="AA12204" s="93"/>
    </row>
    <row r="12205" spans="26:27" x14ac:dyDescent="0.2">
      <c r="Z12205" s="93"/>
      <c r="AA12205" s="93"/>
    </row>
    <row r="12206" spans="26:27" x14ac:dyDescent="0.2">
      <c r="Z12206" s="93"/>
      <c r="AA12206" s="93"/>
    </row>
    <row r="12207" spans="26:27" x14ac:dyDescent="0.2">
      <c r="Z12207" s="93"/>
      <c r="AA12207" s="93"/>
    </row>
    <row r="12208" spans="26:27" x14ac:dyDescent="0.2">
      <c r="Z12208" s="93"/>
      <c r="AA12208" s="93"/>
    </row>
    <row r="12209" spans="26:27" x14ac:dyDescent="0.2">
      <c r="Z12209" s="93"/>
      <c r="AA12209" s="93"/>
    </row>
    <row r="12210" spans="26:27" x14ac:dyDescent="0.2">
      <c r="Z12210" s="93"/>
      <c r="AA12210" s="93"/>
    </row>
    <row r="12211" spans="26:27" x14ac:dyDescent="0.2">
      <c r="Z12211" s="93"/>
      <c r="AA12211" s="93"/>
    </row>
    <row r="12212" spans="26:27" x14ac:dyDescent="0.2">
      <c r="Z12212" s="93"/>
      <c r="AA12212" s="93"/>
    </row>
    <row r="12213" spans="26:27" x14ac:dyDescent="0.2">
      <c r="Z12213" s="93"/>
      <c r="AA12213" s="93"/>
    </row>
    <row r="12214" spans="26:27" x14ac:dyDescent="0.2">
      <c r="Z12214" s="93"/>
      <c r="AA12214" s="93"/>
    </row>
    <row r="12215" spans="26:27" x14ac:dyDescent="0.2">
      <c r="Z12215" s="93"/>
      <c r="AA12215" s="93"/>
    </row>
    <row r="12216" spans="26:27" x14ac:dyDescent="0.2">
      <c r="Z12216" s="93"/>
      <c r="AA12216" s="93"/>
    </row>
    <row r="12217" spans="26:27" x14ac:dyDescent="0.2">
      <c r="Z12217" s="93"/>
      <c r="AA12217" s="93"/>
    </row>
    <row r="12218" spans="26:27" x14ac:dyDescent="0.2">
      <c r="Z12218" s="93"/>
      <c r="AA12218" s="93"/>
    </row>
    <row r="12219" spans="26:27" x14ac:dyDescent="0.2">
      <c r="Z12219" s="93"/>
      <c r="AA12219" s="93"/>
    </row>
    <row r="12220" spans="26:27" x14ac:dyDescent="0.2">
      <c r="Z12220" s="93"/>
      <c r="AA12220" s="93"/>
    </row>
    <row r="12221" spans="26:27" x14ac:dyDescent="0.2">
      <c r="Z12221" s="93"/>
      <c r="AA12221" s="93"/>
    </row>
    <row r="12222" spans="26:27" x14ac:dyDescent="0.2">
      <c r="Z12222" s="93"/>
      <c r="AA12222" s="93"/>
    </row>
    <row r="12223" spans="26:27" x14ac:dyDescent="0.2">
      <c r="Z12223" s="93"/>
      <c r="AA12223" s="93"/>
    </row>
    <row r="12224" spans="26:27" x14ac:dyDescent="0.2">
      <c r="Z12224" s="93"/>
      <c r="AA12224" s="93"/>
    </row>
    <row r="12225" spans="26:27" x14ac:dyDescent="0.2">
      <c r="Z12225" s="93"/>
      <c r="AA12225" s="93"/>
    </row>
    <row r="12226" spans="26:27" x14ac:dyDescent="0.2">
      <c r="Z12226" s="93"/>
      <c r="AA12226" s="93"/>
    </row>
    <row r="12227" spans="26:27" x14ac:dyDescent="0.2">
      <c r="Z12227" s="93"/>
      <c r="AA12227" s="93"/>
    </row>
    <row r="12228" spans="26:27" x14ac:dyDescent="0.2">
      <c r="Z12228" s="93"/>
      <c r="AA12228" s="93"/>
    </row>
    <row r="12229" spans="26:27" x14ac:dyDescent="0.2">
      <c r="Z12229" s="93"/>
      <c r="AA12229" s="93"/>
    </row>
    <row r="12230" spans="26:27" x14ac:dyDescent="0.2">
      <c r="Z12230" s="93"/>
      <c r="AA12230" s="93"/>
    </row>
    <row r="12231" spans="26:27" x14ac:dyDescent="0.2">
      <c r="Z12231" s="93"/>
      <c r="AA12231" s="93"/>
    </row>
    <row r="12232" spans="26:27" x14ac:dyDescent="0.2">
      <c r="Z12232" s="93"/>
      <c r="AA12232" s="93"/>
    </row>
    <row r="12233" spans="26:27" x14ac:dyDescent="0.2">
      <c r="Z12233" s="93"/>
      <c r="AA12233" s="93"/>
    </row>
    <row r="12234" spans="26:27" x14ac:dyDescent="0.2">
      <c r="Z12234" s="93"/>
      <c r="AA12234" s="93"/>
    </row>
    <row r="12235" spans="26:27" x14ac:dyDescent="0.2">
      <c r="Z12235" s="93"/>
      <c r="AA12235" s="93"/>
    </row>
    <row r="12236" spans="26:27" x14ac:dyDescent="0.2">
      <c r="Z12236" s="93"/>
      <c r="AA12236" s="93"/>
    </row>
    <row r="12237" spans="26:27" x14ac:dyDescent="0.2">
      <c r="Z12237" s="93"/>
      <c r="AA12237" s="93"/>
    </row>
    <row r="12238" spans="26:27" x14ac:dyDescent="0.2">
      <c r="Z12238" s="93"/>
      <c r="AA12238" s="93"/>
    </row>
    <row r="12239" spans="26:27" x14ac:dyDescent="0.2">
      <c r="Z12239" s="93"/>
      <c r="AA12239" s="93"/>
    </row>
    <row r="12240" spans="26:27" x14ac:dyDescent="0.2">
      <c r="Z12240" s="93"/>
      <c r="AA12240" s="93"/>
    </row>
    <row r="12241" spans="26:27" x14ac:dyDescent="0.2">
      <c r="Z12241" s="93"/>
      <c r="AA12241" s="93"/>
    </row>
    <row r="12242" spans="26:27" x14ac:dyDescent="0.2">
      <c r="Z12242" s="93"/>
      <c r="AA12242" s="93"/>
    </row>
    <row r="12243" spans="26:27" x14ac:dyDescent="0.2">
      <c r="Z12243" s="93"/>
      <c r="AA12243" s="93"/>
    </row>
    <row r="12244" spans="26:27" x14ac:dyDescent="0.2">
      <c r="Z12244" s="93"/>
      <c r="AA12244" s="93"/>
    </row>
    <row r="12245" spans="26:27" x14ac:dyDescent="0.2">
      <c r="Z12245" s="93"/>
      <c r="AA12245" s="93"/>
    </row>
    <row r="12246" spans="26:27" x14ac:dyDescent="0.2">
      <c r="Z12246" s="93"/>
      <c r="AA12246" s="93"/>
    </row>
    <row r="12247" spans="26:27" x14ac:dyDescent="0.2">
      <c r="Z12247" s="93"/>
      <c r="AA12247" s="93"/>
    </row>
    <row r="12248" spans="26:27" x14ac:dyDescent="0.2">
      <c r="Z12248" s="93"/>
      <c r="AA12248" s="93"/>
    </row>
    <row r="12249" spans="26:27" x14ac:dyDescent="0.2">
      <c r="Z12249" s="93"/>
      <c r="AA12249" s="93"/>
    </row>
    <row r="12250" spans="26:27" x14ac:dyDescent="0.2">
      <c r="Z12250" s="93"/>
      <c r="AA12250" s="93"/>
    </row>
    <row r="12251" spans="26:27" x14ac:dyDescent="0.2">
      <c r="Z12251" s="93"/>
      <c r="AA12251" s="93"/>
    </row>
    <row r="12252" spans="26:27" x14ac:dyDescent="0.2">
      <c r="Z12252" s="93"/>
      <c r="AA12252" s="93"/>
    </row>
    <row r="12253" spans="26:27" x14ac:dyDescent="0.2">
      <c r="Z12253" s="93"/>
      <c r="AA12253" s="93"/>
    </row>
    <row r="12254" spans="26:27" x14ac:dyDescent="0.2">
      <c r="Z12254" s="93"/>
      <c r="AA12254" s="93"/>
    </row>
    <row r="12255" spans="26:27" x14ac:dyDescent="0.2">
      <c r="Z12255" s="93"/>
      <c r="AA12255" s="93"/>
    </row>
    <row r="12256" spans="26:27" x14ac:dyDescent="0.2">
      <c r="Z12256" s="93"/>
      <c r="AA12256" s="93"/>
    </row>
    <row r="12257" spans="26:27" x14ac:dyDescent="0.2">
      <c r="Z12257" s="93"/>
      <c r="AA12257" s="93"/>
    </row>
    <row r="12258" spans="26:27" x14ac:dyDescent="0.2">
      <c r="Z12258" s="93"/>
      <c r="AA12258" s="93"/>
    </row>
    <row r="12259" spans="26:27" x14ac:dyDescent="0.2">
      <c r="Z12259" s="93"/>
      <c r="AA12259" s="93"/>
    </row>
    <row r="12260" spans="26:27" x14ac:dyDescent="0.2">
      <c r="Z12260" s="93"/>
      <c r="AA12260" s="93"/>
    </row>
    <row r="12261" spans="26:27" x14ac:dyDescent="0.2">
      <c r="Z12261" s="93"/>
      <c r="AA12261" s="93"/>
    </row>
    <row r="12262" spans="26:27" x14ac:dyDescent="0.2">
      <c r="Z12262" s="93"/>
      <c r="AA12262" s="93"/>
    </row>
    <row r="12263" spans="26:27" x14ac:dyDescent="0.2">
      <c r="Z12263" s="93"/>
      <c r="AA12263" s="93"/>
    </row>
    <row r="12264" spans="26:27" x14ac:dyDescent="0.2">
      <c r="Z12264" s="93"/>
      <c r="AA12264" s="93"/>
    </row>
    <row r="12265" spans="26:27" x14ac:dyDescent="0.2">
      <c r="Z12265" s="93"/>
      <c r="AA12265" s="93"/>
    </row>
    <row r="12266" spans="26:27" x14ac:dyDescent="0.2">
      <c r="Z12266" s="93"/>
      <c r="AA12266" s="93"/>
    </row>
    <row r="12267" spans="26:27" x14ac:dyDescent="0.2">
      <c r="Z12267" s="93"/>
      <c r="AA12267" s="93"/>
    </row>
    <row r="12268" spans="26:27" x14ac:dyDescent="0.2">
      <c r="Z12268" s="93"/>
      <c r="AA12268" s="93"/>
    </row>
    <row r="12269" spans="26:27" x14ac:dyDescent="0.2">
      <c r="Z12269" s="93"/>
      <c r="AA12269" s="93"/>
    </row>
    <row r="12270" spans="26:27" x14ac:dyDescent="0.2">
      <c r="Z12270" s="93"/>
      <c r="AA12270" s="93"/>
    </row>
    <row r="12271" spans="26:27" x14ac:dyDescent="0.2">
      <c r="Z12271" s="93"/>
      <c r="AA12271" s="93"/>
    </row>
    <row r="12272" spans="26:27" x14ac:dyDescent="0.2">
      <c r="Z12272" s="93"/>
      <c r="AA12272" s="93"/>
    </row>
    <row r="12273" spans="26:27" x14ac:dyDescent="0.2">
      <c r="Z12273" s="93"/>
      <c r="AA12273" s="93"/>
    </row>
    <row r="12274" spans="26:27" x14ac:dyDescent="0.2">
      <c r="Z12274" s="93"/>
      <c r="AA12274" s="93"/>
    </row>
    <row r="12275" spans="26:27" x14ac:dyDescent="0.2">
      <c r="Z12275" s="93"/>
      <c r="AA12275" s="93"/>
    </row>
    <row r="12276" spans="26:27" x14ac:dyDescent="0.2">
      <c r="Z12276" s="93"/>
      <c r="AA12276" s="93"/>
    </row>
    <row r="12277" spans="26:27" x14ac:dyDescent="0.2">
      <c r="Z12277" s="93"/>
      <c r="AA12277" s="93"/>
    </row>
    <row r="12278" spans="26:27" x14ac:dyDescent="0.2">
      <c r="Z12278" s="93"/>
      <c r="AA12278" s="93"/>
    </row>
    <row r="12279" spans="26:27" x14ac:dyDescent="0.2">
      <c r="Z12279" s="93"/>
      <c r="AA12279" s="93"/>
    </row>
    <row r="12280" spans="26:27" x14ac:dyDescent="0.2">
      <c r="Z12280" s="93"/>
      <c r="AA12280" s="93"/>
    </row>
    <row r="12281" spans="26:27" x14ac:dyDescent="0.2">
      <c r="Z12281" s="93"/>
      <c r="AA12281" s="93"/>
    </row>
    <row r="12282" spans="26:27" x14ac:dyDescent="0.2">
      <c r="Z12282" s="93"/>
      <c r="AA12282" s="93"/>
    </row>
    <row r="12283" spans="26:27" x14ac:dyDescent="0.2">
      <c r="Z12283" s="93"/>
      <c r="AA12283" s="93"/>
    </row>
    <row r="12284" spans="26:27" x14ac:dyDescent="0.2">
      <c r="Z12284" s="93"/>
      <c r="AA12284" s="93"/>
    </row>
    <row r="12285" spans="26:27" x14ac:dyDescent="0.2">
      <c r="Z12285" s="93"/>
      <c r="AA12285" s="93"/>
    </row>
    <row r="12286" spans="26:27" x14ac:dyDescent="0.2">
      <c r="Z12286" s="93"/>
      <c r="AA12286" s="93"/>
    </row>
    <row r="12287" spans="26:27" x14ac:dyDescent="0.2">
      <c r="Z12287" s="93"/>
      <c r="AA12287" s="93"/>
    </row>
    <row r="12288" spans="26:27" x14ac:dyDescent="0.2">
      <c r="Z12288" s="93"/>
      <c r="AA12288" s="93"/>
    </row>
    <row r="12289" spans="26:27" x14ac:dyDescent="0.2">
      <c r="Z12289" s="93"/>
      <c r="AA12289" s="93"/>
    </row>
    <row r="12290" spans="26:27" x14ac:dyDescent="0.2">
      <c r="Z12290" s="93"/>
      <c r="AA12290" s="93"/>
    </row>
    <row r="12291" spans="26:27" x14ac:dyDescent="0.2">
      <c r="Z12291" s="93"/>
      <c r="AA12291" s="93"/>
    </row>
    <row r="12292" spans="26:27" x14ac:dyDescent="0.2">
      <c r="Z12292" s="93"/>
      <c r="AA12292" s="93"/>
    </row>
    <row r="12293" spans="26:27" x14ac:dyDescent="0.2">
      <c r="Z12293" s="93"/>
      <c r="AA12293" s="93"/>
    </row>
    <row r="12294" spans="26:27" x14ac:dyDescent="0.2">
      <c r="Z12294" s="93"/>
      <c r="AA12294" s="93"/>
    </row>
    <row r="12295" spans="26:27" x14ac:dyDescent="0.2">
      <c r="Z12295" s="93"/>
      <c r="AA12295" s="93"/>
    </row>
    <row r="12296" spans="26:27" x14ac:dyDescent="0.2">
      <c r="Z12296" s="93"/>
      <c r="AA12296" s="93"/>
    </row>
    <row r="12297" spans="26:27" x14ac:dyDescent="0.2">
      <c r="Z12297" s="93"/>
      <c r="AA12297" s="93"/>
    </row>
    <row r="12298" spans="26:27" x14ac:dyDescent="0.2">
      <c r="Z12298" s="93"/>
      <c r="AA12298" s="93"/>
    </row>
    <row r="12299" spans="26:27" x14ac:dyDescent="0.2">
      <c r="Z12299" s="93"/>
      <c r="AA12299" s="93"/>
    </row>
    <row r="12300" spans="26:27" x14ac:dyDescent="0.2">
      <c r="Z12300" s="93"/>
      <c r="AA12300" s="93"/>
    </row>
    <row r="12301" spans="26:27" x14ac:dyDescent="0.2">
      <c r="Z12301" s="93"/>
      <c r="AA12301" s="93"/>
    </row>
    <row r="12302" spans="26:27" x14ac:dyDescent="0.2">
      <c r="Z12302" s="93"/>
      <c r="AA12302" s="93"/>
    </row>
    <row r="12303" spans="26:27" x14ac:dyDescent="0.2">
      <c r="Z12303" s="93"/>
      <c r="AA12303" s="93"/>
    </row>
    <row r="12304" spans="26:27" x14ac:dyDescent="0.2">
      <c r="Z12304" s="93"/>
      <c r="AA12304" s="93"/>
    </row>
    <row r="12305" spans="26:27" x14ac:dyDescent="0.2">
      <c r="Z12305" s="93"/>
      <c r="AA12305" s="93"/>
    </row>
    <row r="12306" spans="26:27" x14ac:dyDescent="0.2">
      <c r="Z12306" s="93"/>
      <c r="AA12306" s="93"/>
    </row>
    <row r="12307" spans="26:27" x14ac:dyDescent="0.2">
      <c r="Z12307" s="93"/>
      <c r="AA12307" s="93"/>
    </row>
    <row r="12308" spans="26:27" x14ac:dyDescent="0.2">
      <c r="Z12308" s="93"/>
      <c r="AA12308" s="93"/>
    </row>
    <row r="12309" spans="26:27" x14ac:dyDescent="0.2">
      <c r="Z12309" s="93"/>
      <c r="AA12309" s="93"/>
    </row>
    <row r="12310" spans="26:27" x14ac:dyDescent="0.2">
      <c r="Z12310" s="93"/>
      <c r="AA12310" s="93"/>
    </row>
    <row r="12311" spans="26:27" x14ac:dyDescent="0.2">
      <c r="Z12311" s="93"/>
      <c r="AA12311" s="93"/>
    </row>
    <row r="12312" spans="26:27" x14ac:dyDescent="0.2">
      <c r="Z12312" s="93"/>
      <c r="AA12312" s="93"/>
    </row>
    <row r="12313" spans="26:27" x14ac:dyDescent="0.2">
      <c r="Z12313" s="93"/>
      <c r="AA12313" s="93"/>
    </row>
    <row r="12314" spans="26:27" x14ac:dyDescent="0.2">
      <c r="Z12314" s="93"/>
      <c r="AA12314" s="93"/>
    </row>
    <row r="12315" spans="26:27" x14ac:dyDescent="0.2">
      <c r="Z12315" s="93"/>
      <c r="AA12315" s="93"/>
    </row>
    <row r="12316" spans="26:27" x14ac:dyDescent="0.2">
      <c r="Z12316" s="93"/>
      <c r="AA12316" s="93"/>
    </row>
    <row r="12317" spans="26:27" x14ac:dyDescent="0.2">
      <c r="Z12317" s="93"/>
      <c r="AA12317" s="93"/>
    </row>
    <row r="12318" spans="26:27" x14ac:dyDescent="0.2">
      <c r="Z12318" s="93"/>
      <c r="AA12318" s="93"/>
    </row>
    <row r="12319" spans="26:27" x14ac:dyDescent="0.2">
      <c r="Z12319" s="93"/>
      <c r="AA12319" s="93"/>
    </row>
    <row r="12320" spans="26:27" x14ac:dyDescent="0.2">
      <c r="Z12320" s="93"/>
      <c r="AA12320" s="93"/>
    </row>
    <row r="12321" spans="26:27" x14ac:dyDescent="0.2">
      <c r="Z12321" s="93"/>
      <c r="AA12321" s="93"/>
    </row>
    <row r="12322" spans="26:27" x14ac:dyDescent="0.2">
      <c r="Z12322" s="93"/>
      <c r="AA12322" s="93"/>
    </row>
    <row r="12323" spans="26:27" x14ac:dyDescent="0.2">
      <c r="Z12323" s="93"/>
      <c r="AA12323" s="93"/>
    </row>
    <row r="12324" spans="26:27" x14ac:dyDescent="0.2">
      <c r="Z12324" s="93"/>
      <c r="AA12324" s="93"/>
    </row>
    <row r="12325" spans="26:27" x14ac:dyDescent="0.2">
      <c r="Z12325" s="93"/>
      <c r="AA12325" s="93"/>
    </row>
    <row r="12326" spans="26:27" x14ac:dyDescent="0.2">
      <c r="Z12326" s="93"/>
      <c r="AA12326" s="93"/>
    </row>
    <row r="12327" spans="26:27" x14ac:dyDescent="0.2">
      <c r="Z12327" s="93"/>
      <c r="AA12327" s="93"/>
    </row>
    <row r="12328" spans="26:27" x14ac:dyDescent="0.2">
      <c r="Z12328" s="93"/>
      <c r="AA12328" s="93"/>
    </row>
    <row r="12329" spans="26:27" x14ac:dyDescent="0.2">
      <c r="Z12329" s="93"/>
      <c r="AA12329" s="93"/>
    </row>
    <row r="12330" spans="26:27" x14ac:dyDescent="0.2">
      <c r="Z12330" s="93"/>
      <c r="AA12330" s="93"/>
    </row>
    <row r="12331" spans="26:27" x14ac:dyDescent="0.2">
      <c r="Z12331" s="93"/>
      <c r="AA12331" s="93"/>
    </row>
    <row r="12332" spans="26:27" x14ac:dyDescent="0.2">
      <c r="Z12332" s="93"/>
      <c r="AA12332" s="93"/>
    </row>
    <row r="12333" spans="26:27" x14ac:dyDescent="0.2">
      <c r="Z12333" s="93"/>
      <c r="AA12333" s="93"/>
    </row>
    <row r="12334" spans="26:27" x14ac:dyDescent="0.2">
      <c r="Z12334" s="93"/>
      <c r="AA12334" s="93"/>
    </row>
    <row r="12335" spans="26:27" x14ac:dyDescent="0.2">
      <c r="Z12335" s="93"/>
      <c r="AA12335" s="93"/>
    </row>
    <row r="12336" spans="26:27" x14ac:dyDescent="0.2">
      <c r="Z12336" s="93"/>
      <c r="AA12336" s="93"/>
    </row>
    <row r="12337" spans="26:27" x14ac:dyDescent="0.2">
      <c r="Z12337" s="93"/>
      <c r="AA12337" s="93"/>
    </row>
    <row r="12338" spans="26:27" x14ac:dyDescent="0.2">
      <c r="Z12338" s="93"/>
      <c r="AA12338" s="93"/>
    </row>
    <row r="12339" spans="26:27" x14ac:dyDescent="0.2">
      <c r="Z12339" s="93"/>
      <c r="AA12339" s="93"/>
    </row>
    <row r="12340" spans="26:27" x14ac:dyDescent="0.2">
      <c r="Z12340" s="93"/>
      <c r="AA12340" s="93"/>
    </row>
    <row r="12341" spans="26:27" x14ac:dyDescent="0.2">
      <c r="Z12341" s="93"/>
      <c r="AA12341" s="93"/>
    </row>
    <row r="12342" spans="26:27" x14ac:dyDescent="0.2">
      <c r="Z12342" s="93"/>
      <c r="AA12342" s="93"/>
    </row>
    <row r="12343" spans="26:27" x14ac:dyDescent="0.2">
      <c r="Z12343" s="93"/>
      <c r="AA12343" s="93"/>
    </row>
    <row r="12344" spans="26:27" x14ac:dyDescent="0.2">
      <c r="Z12344" s="93"/>
      <c r="AA12344" s="93"/>
    </row>
    <row r="12345" spans="26:27" x14ac:dyDescent="0.2">
      <c r="Z12345" s="93"/>
      <c r="AA12345" s="93"/>
    </row>
    <row r="12346" spans="26:27" x14ac:dyDescent="0.2">
      <c r="Z12346" s="93"/>
      <c r="AA12346" s="93"/>
    </row>
    <row r="12347" spans="26:27" x14ac:dyDescent="0.2">
      <c r="Z12347" s="93"/>
      <c r="AA12347" s="93"/>
    </row>
    <row r="12348" spans="26:27" x14ac:dyDescent="0.2">
      <c r="Z12348" s="93"/>
      <c r="AA12348" s="93"/>
    </row>
    <row r="12349" spans="26:27" x14ac:dyDescent="0.2">
      <c r="Z12349" s="93"/>
      <c r="AA12349" s="93"/>
    </row>
    <row r="12350" spans="26:27" x14ac:dyDescent="0.2">
      <c r="Z12350" s="93"/>
      <c r="AA12350" s="93"/>
    </row>
    <row r="12351" spans="26:27" x14ac:dyDescent="0.2">
      <c r="Z12351" s="93"/>
      <c r="AA12351" s="93"/>
    </row>
    <row r="12352" spans="26:27" x14ac:dyDescent="0.2">
      <c r="Z12352" s="93"/>
      <c r="AA12352" s="93"/>
    </row>
    <row r="12353" spans="26:27" x14ac:dyDescent="0.2">
      <c r="Z12353" s="93"/>
      <c r="AA12353" s="93"/>
    </row>
    <row r="12354" spans="26:27" x14ac:dyDescent="0.2">
      <c r="Z12354" s="93"/>
      <c r="AA12354" s="93"/>
    </row>
    <row r="12355" spans="26:27" x14ac:dyDescent="0.2">
      <c r="Z12355" s="93"/>
      <c r="AA12355" s="93"/>
    </row>
    <row r="12356" spans="26:27" x14ac:dyDescent="0.2">
      <c r="Z12356" s="93"/>
      <c r="AA12356" s="93"/>
    </row>
    <row r="12357" spans="26:27" x14ac:dyDescent="0.2">
      <c r="Z12357" s="93"/>
      <c r="AA12357" s="93"/>
    </row>
    <row r="12358" spans="26:27" x14ac:dyDescent="0.2">
      <c r="Z12358" s="93"/>
      <c r="AA12358" s="93"/>
    </row>
    <row r="12359" spans="26:27" x14ac:dyDescent="0.2">
      <c r="Z12359" s="93"/>
      <c r="AA12359" s="93"/>
    </row>
    <row r="12360" spans="26:27" x14ac:dyDescent="0.2">
      <c r="Z12360" s="93"/>
      <c r="AA12360" s="93"/>
    </row>
    <row r="12361" spans="26:27" x14ac:dyDescent="0.2">
      <c r="Z12361" s="93"/>
      <c r="AA12361" s="93"/>
    </row>
    <row r="12362" spans="26:27" x14ac:dyDescent="0.2">
      <c r="Z12362" s="93"/>
      <c r="AA12362" s="93"/>
    </row>
    <row r="12363" spans="26:27" x14ac:dyDescent="0.2">
      <c r="Z12363" s="93"/>
      <c r="AA12363" s="93"/>
    </row>
    <row r="12364" spans="26:27" x14ac:dyDescent="0.2">
      <c r="Z12364" s="93"/>
      <c r="AA12364" s="93"/>
    </row>
    <row r="12365" spans="26:27" x14ac:dyDescent="0.2">
      <c r="Z12365" s="93"/>
      <c r="AA12365" s="93"/>
    </row>
    <row r="12366" spans="26:27" x14ac:dyDescent="0.2">
      <c r="Z12366" s="93"/>
      <c r="AA12366" s="93"/>
    </row>
    <row r="12367" spans="26:27" x14ac:dyDescent="0.2">
      <c r="Z12367" s="93"/>
      <c r="AA12367" s="93"/>
    </row>
    <row r="12368" spans="26:27" x14ac:dyDescent="0.2">
      <c r="Z12368" s="93"/>
      <c r="AA12368" s="93"/>
    </row>
    <row r="12369" spans="26:27" x14ac:dyDescent="0.2">
      <c r="Z12369" s="93"/>
      <c r="AA12369" s="93"/>
    </row>
    <row r="12370" spans="26:27" x14ac:dyDescent="0.2">
      <c r="Z12370" s="93"/>
      <c r="AA12370" s="93"/>
    </row>
    <row r="12371" spans="26:27" x14ac:dyDescent="0.2">
      <c r="Z12371" s="93"/>
      <c r="AA12371" s="93"/>
    </row>
    <row r="12372" spans="26:27" x14ac:dyDescent="0.2">
      <c r="Z12372" s="93"/>
      <c r="AA12372" s="93"/>
    </row>
    <row r="12373" spans="26:27" x14ac:dyDescent="0.2">
      <c r="Z12373" s="93"/>
      <c r="AA12373" s="93"/>
    </row>
    <row r="12374" spans="26:27" x14ac:dyDescent="0.2">
      <c r="Z12374" s="93"/>
      <c r="AA12374" s="93"/>
    </row>
    <row r="12375" spans="26:27" x14ac:dyDescent="0.2">
      <c r="Z12375" s="93"/>
      <c r="AA12375" s="93"/>
    </row>
    <row r="12376" spans="26:27" x14ac:dyDescent="0.2">
      <c r="Z12376" s="93"/>
      <c r="AA12376" s="93"/>
    </row>
    <row r="12377" spans="26:27" x14ac:dyDescent="0.2">
      <c r="Z12377" s="93"/>
      <c r="AA12377" s="93"/>
    </row>
    <row r="12378" spans="26:27" x14ac:dyDescent="0.2">
      <c r="Z12378" s="93"/>
      <c r="AA12378" s="93"/>
    </row>
    <row r="12379" spans="26:27" x14ac:dyDescent="0.2">
      <c r="Z12379" s="93"/>
      <c r="AA12379" s="93"/>
    </row>
    <row r="12380" spans="26:27" x14ac:dyDescent="0.2">
      <c r="Z12380" s="93"/>
      <c r="AA12380" s="93"/>
    </row>
    <row r="12381" spans="26:27" x14ac:dyDescent="0.2">
      <c r="Z12381" s="93"/>
      <c r="AA12381" s="93"/>
    </row>
    <row r="12382" spans="26:27" x14ac:dyDescent="0.2">
      <c r="Z12382" s="93"/>
      <c r="AA12382" s="93"/>
    </row>
    <row r="12383" spans="26:27" x14ac:dyDescent="0.2">
      <c r="Z12383" s="93"/>
      <c r="AA12383" s="93"/>
    </row>
    <row r="12384" spans="26:27" x14ac:dyDescent="0.2">
      <c r="Z12384" s="93"/>
      <c r="AA12384" s="93"/>
    </row>
    <row r="12385" spans="26:27" x14ac:dyDescent="0.2">
      <c r="Z12385" s="93"/>
      <c r="AA12385" s="93"/>
    </row>
    <row r="12386" spans="26:27" x14ac:dyDescent="0.2">
      <c r="Z12386" s="93"/>
      <c r="AA12386" s="93"/>
    </row>
    <row r="12387" spans="26:27" x14ac:dyDescent="0.2">
      <c r="Z12387" s="93"/>
      <c r="AA12387" s="93"/>
    </row>
    <row r="12388" spans="26:27" x14ac:dyDescent="0.2">
      <c r="Z12388" s="93"/>
      <c r="AA12388" s="93"/>
    </row>
    <row r="12389" spans="26:27" x14ac:dyDescent="0.2">
      <c r="Z12389" s="93"/>
      <c r="AA12389" s="93"/>
    </row>
    <row r="12390" spans="26:27" x14ac:dyDescent="0.2">
      <c r="Z12390" s="93"/>
      <c r="AA12390" s="93"/>
    </row>
    <row r="12391" spans="26:27" x14ac:dyDescent="0.2">
      <c r="Z12391" s="93"/>
      <c r="AA12391" s="93"/>
    </row>
    <row r="12392" spans="26:27" x14ac:dyDescent="0.2">
      <c r="Z12392" s="93"/>
      <c r="AA12392" s="93"/>
    </row>
    <row r="12393" spans="26:27" x14ac:dyDescent="0.2">
      <c r="Z12393" s="93"/>
      <c r="AA12393" s="93"/>
    </row>
    <row r="12394" spans="26:27" x14ac:dyDescent="0.2">
      <c r="Z12394" s="93"/>
      <c r="AA12394" s="93"/>
    </row>
    <row r="12395" spans="26:27" x14ac:dyDescent="0.2">
      <c r="Z12395" s="93"/>
      <c r="AA12395" s="93"/>
    </row>
    <row r="12396" spans="26:27" x14ac:dyDescent="0.2">
      <c r="Z12396" s="93"/>
      <c r="AA12396" s="93"/>
    </row>
    <row r="12397" spans="26:27" x14ac:dyDescent="0.2">
      <c r="Z12397" s="93"/>
      <c r="AA12397" s="93"/>
    </row>
    <row r="12398" spans="26:27" x14ac:dyDescent="0.2">
      <c r="Z12398" s="93"/>
      <c r="AA12398" s="93"/>
    </row>
    <row r="12399" spans="26:27" x14ac:dyDescent="0.2">
      <c r="Z12399" s="93"/>
      <c r="AA12399" s="93"/>
    </row>
    <row r="12400" spans="26:27" x14ac:dyDescent="0.2">
      <c r="Z12400" s="93"/>
      <c r="AA12400" s="93"/>
    </row>
    <row r="12401" spans="26:27" x14ac:dyDescent="0.2">
      <c r="Z12401" s="93"/>
      <c r="AA12401" s="93"/>
    </row>
    <row r="12402" spans="26:27" x14ac:dyDescent="0.2">
      <c r="Z12402" s="93"/>
      <c r="AA12402" s="93"/>
    </row>
    <row r="12403" spans="26:27" x14ac:dyDescent="0.2">
      <c r="Z12403" s="93"/>
      <c r="AA12403" s="93"/>
    </row>
    <row r="12404" spans="26:27" x14ac:dyDescent="0.2">
      <c r="Z12404" s="93"/>
      <c r="AA12404" s="93"/>
    </row>
    <row r="12405" spans="26:27" x14ac:dyDescent="0.2">
      <c r="Z12405" s="93"/>
      <c r="AA12405" s="93"/>
    </row>
    <row r="12406" spans="26:27" x14ac:dyDescent="0.2">
      <c r="Z12406" s="93"/>
      <c r="AA12406" s="93"/>
    </row>
    <row r="12407" spans="26:27" x14ac:dyDescent="0.2">
      <c r="Z12407" s="93"/>
      <c r="AA12407" s="93"/>
    </row>
    <row r="12408" spans="26:27" x14ac:dyDescent="0.2">
      <c r="Z12408" s="93"/>
      <c r="AA12408" s="93"/>
    </row>
    <row r="12409" spans="26:27" x14ac:dyDescent="0.2">
      <c r="Z12409" s="93"/>
      <c r="AA12409" s="93"/>
    </row>
    <row r="12410" spans="26:27" x14ac:dyDescent="0.2">
      <c r="Z12410" s="93"/>
      <c r="AA12410" s="93"/>
    </row>
    <row r="12411" spans="26:27" x14ac:dyDescent="0.2">
      <c r="Z12411" s="93"/>
      <c r="AA12411" s="93"/>
    </row>
    <row r="12412" spans="26:27" x14ac:dyDescent="0.2">
      <c r="Z12412" s="93"/>
      <c r="AA12412" s="93"/>
    </row>
    <row r="12413" spans="26:27" x14ac:dyDescent="0.2">
      <c r="Z12413" s="93"/>
      <c r="AA12413" s="93"/>
    </row>
    <row r="12414" spans="26:27" x14ac:dyDescent="0.2">
      <c r="Z12414" s="93"/>
      <c r="AA12414" s="93"/>
    </row>
    <row r="12415" spans="26:27" x14ac:dyDescent="0.2">
      <c r="Z12415" s="93"/>
      <c r="AA12415" s="93"/>
    </row>
    <row r="12416" spans="26:27" x14ac:dyDescent="0.2">
      <c r="Z12416" s="93"/>
      <c r="AA12416" s="93"/>
    </row>
    <row r="12417" spans="26:27" x14ac:dyDescent="0.2">
      <c r="Z12417" s="93"/>
      <c r="AA12417" s="93"/>
    </row>
    <row r="12418" spans="26:27" x14ac:dyDescent="0.2">
      <c r="Z12418" s="93"/>
      <c r="AA12418" s="93"/>
    </row>
    <row r="12419" spans="26:27" x14ac:dyDescent="0.2">
      <c r="Z12419" s="93"/>
      <c r="AA12419" s="93"/>
    </row>
    <row r="12420" spans="26:27" x14ac:dyDescent="0.2">
      <c r="Z12420" s="93"/>
      <c r="AA12420" s="93"/>
    </row>
    <row r="12421" spans="26:27" x14ac:dyDescent="0.2">
      <c r="Z12421" s="93"/>
      <c r="AA12421" s="93"/>
    </row>
    <row r="12422" spans="26:27" x14ac:dyDescent="0.2">
      <c r="Z12422" s="93"/>
      <c r="AA12422" s="93"/>
    </row>
    <row r="12423" spans="26:27" x14ac:dyDescent="0.2">
      <c r="Z12423" s="93"/>
      <c r="AA12423" s="93"/>
    </row>
    <row r="12424" spans="26:27" x14ac:dyDescent="0.2">
      <c r="Z12424" s="93"/>
      <c r="AA12424" s="93"/>
    </row>
    <row r="12425" spans="26:27" x14ac:dyDescent="0.2">
      <c r="Z12425" s="93"/>
      <c r="AA12425" s="93"/>
    </row>
    <row r="12426" spans="26:27" x14ac:dyDescent="0.2">
      <c r="Z12426" s="93"/>
      <c r="AA12426" s="93"/>
    </row>
    <row r="12427" spans="26:27" x14ac:dyDescent="0.2">
      <c r="Z12427" s="93"/>
      <c r="AA12427" s="93"/>
    </row>
    <row r="12428" spans="26:27" x14ac:dyDescent="0.2">
      <c r="Z12428" s="93"/>
      <c r="AA12428" s="93"/>
    </row>
    <row r="12429" spans="26:27" x14ac:dyDescent="0.2">
      <c r="Z12429" s="93"/>
      <c r="AA12429" s="93"/>
    </row>
    <row r="12430" spans="26:27" x14ac:dyDescent="0.2">
      <c r="Z12430" s="93"/>
      <c r="AA12430" s="93"/>
    </row>
    <row r="12431" spans="26:27" x14ac:dyDescent="0.2">
      <c r="Z12431" s="93"/>
      <c r="AA12431" s="93"/>
    </row>
    <row r="12432" spans="26:27" x14ac:dyDescent="0.2">
      <c r="Z12432" s="93"/>
      <c r="AA12432" s="93"/>
    </row>
    <row r="12433" spans="26:27" x14ac:dyDescent="0.2">
      <c r="Z12433" s="93"/>
      <c r="AA12433" s="93"/>
    </row>
    <row r="12434" spans="26:27" x14ac:dyDescent="0.2">
      <c r="Z12434" s="93"/>
      <c r="AA12434" s="93"/>
    </row>
    <row r="12435" spans="26:27" x14ac:dyDescent="0.2">
      <c r="Z12435" s="93"/>
      <c r="AA12435" s="93"/>
    </row>
    <row r="12436" spans="26:27" x14ac:dyDescent="0.2">
      <c r="Z12436" s="93"/>
      <c r="AA12436" s="93"/>
    </row>
    <row r="12437" spans="26:27" x14ac:dyDescent="0.2">
      <c r="Z12437" s="93"/>
      <c r="AA12437" s="93"/>
    </row>
    <row r="12438" spans="26:27" x14ac:dyDescent="0.2">
      <c r="Z12438" s="93"/>
      <c r="AA12438" s="93"/>
    </row>
    <row r="12439" spans="26:27" x14ac:dyDescent="0.2">
      <c r="Z12439" s="93"/>
      <c r="AA12439" s="93"/>
    </row>
    <row r="12440" spans="26:27" x14ac:dyDescent="0.2">
      <c r="Z12440" s="93"/>
      <c r="AA12440" s="93"/>
    </row>
    <row r="12441" spans="26:27" x14ac:dyDescent="0.2">
      <c r="Z12441" s="93"/>
      <c r="AA12441" s="93"/>
    </row>
    <row r="12442" spans="26:27" x14ac:dyDescent="0.2">
      <c r="Z12442" s="93"/>
      <c r="AA12442" s="93"/>
    </row>
    <row r="12443" spans="26:27" x14ac:dyDescent="0.2">
      <c r="Z12443" s="93"/>
      <c r="AA12443" s="93"/>
    </row>
    <row r="12444" spans="26:27" x14ac:dyDescent="0.2">
      <c r="Z12444" s="93"/>
      <c r="AA12444" s="93"/>
    </row>
    <row r="12445" spans="26:27" x14ac:dyDescent="0.2">
      <c r="Z12445" s="93"/>
      <c r="AA12445" s="93"/>
    </row>
    <row r="12446" spans="26:27" x14ac:dyDescent="0.2">
      <c r="Z12446" s="93"/>
      <c r="AA12446" s="93"/>
    </row>
    <row r="12447" spans="26:27" x14ac:dyDescent="0.2">
      <c r="Z12447" s="93"/>
      <c r="AA12447" s="93"/>
    </row>
    <row r="12448" spans="26:27" x14ac:dyDescent="0.2">
      <c r="Z12448" s="93"/>
      <c r="AA12448" s="93"/>
    </row>
    <row r="12449" spans="26:27" x14ac:dyDescent="0.2">
      <c r="Z12449" s="93"/>
      <c r="AA12449" s="93"/>
    </row>
    <row r="12450" spans="26:27" x14ac:dyDescent="0.2">
      <c r="Z12450" s="93"/>
      <c r="AA12450" s="93"/>
    </row>
    <row r="12451" spans="26:27" x14ac:dyDescent="0.2">
      <c r="Z12451" s="93"/>
      <c r="AA12451" s="93"/>
    </row>
    <row r="12452" spans="26:27" x14ac:dyDescent="0.2">
      <c r="Z12452" s="93"/>
      <c r="AA12452" s="93"/>
    </row>
    <row r="12453" spans="26:27" x14ac:dyDescent="0.2">
      <c r="Z12453" s="93"/>
      <c r="AA12453" s="93"/>
    </row>
    <row r="12454" spans="26:27" x14ac:dyDescent="0.2">
      <c r="Z12454" s="93"/>
      <c r="AA12454" s="93"/>
    </row>
    <row r="12455" spans="26:27" x14ac:dyDescent="0.2">
      <c r="Z12455" s="93"/>
      <c r="AA12455" s="93"/>
    </row>
    <row r="12456" spans="26:27" x14ac:dyDescent="0.2">
      <c r="Z12456" s="93"/>
      <c r="AA12456" s="93"/>
    </row>
    <row r="12457" spans="26:27" x14ac:dyDescent="0.2">
      <c r="Z12457" s="93"/>
      <c r="AA12457" s="93"/>
    </row>
    <row r="12458" spans="26:27" x14ac:dyDescent="0.2">
      <c r="Z12458" s="93"/>
      <c r="AA12458" s="93"/>
    </row>
    <row r="12459" spans="26:27" x14ac:dyDescent="0.2">
      <c r="Z12459" s="93"/>
      <c r="AA12459" s="93"/>
    </row>
    <row r="12460" spans="26:27" x14ac:dyDescent="0.2">
      <c r="Z12460" s="93"/>
      <c r="AA12460" s="93"/>
    </row>
    <row r="12461" spans="26:27" x14ac:dyDescent="0.2">
      <c r="Z12461" s="93"/>
      <c r="AA12461" s="93"/>
    </row>
    <row r="12462" spans="26:27" x14ac:dyDescent="0.2">
      <c r="Z12462" s="93"/>
      <c r="AA12462" s="93"/>
    </row>
    <row r="12463" spans="26:27" x14ac:dyDescent="0.2">
      <c r="Z12463" s="93"/>
      <c r="AA12463" s="93"/>
    </row>
    <row r="12464" spans="26:27" x14ac:dyDescent="0.2">
      <c r="Z12464" s="93"/>
      <c r="AA12464" s="93"/>
    </row>
    <row r="12465" spans="26:27" x14ac:dyDescent="0.2">
      <c r="Z12465" s="93"/>
      <c r="AA12465" s="93"/>
    </row>
    <row r="12466" spans="26:27" x14ac:dyDescent="0.2">
      <c r="Z12466" s="93"/>
      <c r="AA12466" s="93"/>
    </row>
    <row r="12467" spans="26:27" x14ac:dyDescent="0.2">
      <c r="Z12467" s="93"/>
      <c r="AA12467" s="93"/>
    </row>
    <row r="12468" spans="26:27" x14ac:dyDescent="0.2">
      <c r="Z12468" s="93"/>
      <c r="AA12468" s="93"/>
    </row>
    <row r="12469" spans="26:27" x14ac:dyDescent="0.2">
      <c r="Z12469" s="93"/>
      <c r="AA12469" s="93"/>
    </row>
    <row r="12470" spans="26:27" x14ac:dyDescent="0.2">
      <c r="Z12470" s="93"/>
      <c r="AA12470" s="93"/>
    </row>
    <row r="12471" spans="26:27" x14ac:dyDescent="0.2">
      <c r="Z12471" s="93"/>
      <c r="AA12471" s="93"/>
    </row>
    <row r="12472" spans="26:27" x14ac:dyDescent="0.2">
      <c r="Z12472" s="93"/>
      <c r="AA12472" s="93"/>
    </row>
    <row r="12473" spans="26:27" x14ac:dyDescent="0.2">
      <c r="Z12473" s="93"/>
      <c r="AA12473" s="93"/>
    </row>
    <row r="12474" spans="26:27" x14ac:dyDescent="0.2">
      <c r="Z12474" s="93"/>
      <c r="AA12474" s="93"/>
    </row>
    <row r="12475" spans="26:27" x14ac:dyDescent="0.2">
      <c r="Z12475" s="93"/>
      <c r="AA12475" s="93"/>
    </row>
    <row r="12476" spans="26:27" x14ac:dyDescent="0.2">
      <c r="Z12476" s="93"/>
      <c r="AA12476" s="93"/>
    </row>
    <row r="12477" spans="26:27" x14ac:dyDescent="0.2">
      <c r="Z12477" s="93"/>
      <c r="AA12477" s="93"/>
    </row>
    <row r="12478" spans="26:27" x14ac:dyDescent="0.2">
      <c r="Z12478" s="93"/>
      <c r="AA12478" s="93"/>
    </row>
    <row r="12479" spans="26:27" x14ac:dyDescent="0.2">
      <c r="Z12479" s="93"/>
      <c r="AA12479" s="93"/>
    </row>
    <row r="12480" spans="26:27" x14ac:dyDescent="0.2">
      <c r="Z12480" s="93"/>
      <c r="AA12480" s="93"/>
    </row>
    <row r="12481" spans="26:27" x14ac:dyDescent="0.2">
      <c r="Z12481" s="93"/>
      <c r="AA12481" s="93"/>
    </row>
    <row r="12482" spans="26:27" x14ac:dyDescent="0.2">
      <c r="Z12482" s="93"/>
      <c r="AA12482" s="93"/>
    </row>
    <row r="12483" spans="26:27" x14ac:dyDescent="0.2">
      <c r="Z12483" s="93"/>
      <c r="AA12483" s="93"/>
    </row>
    <row r="12484" spans="26:27" x14ac:dyDescent="0.2">
      <c r="Z12484" s="93"/>
      <c r="AA12484" s="93"/>
    </row>
    <row r="12485" spans="26:27" x14ac:dyDescent="0.2">
      <c r="Z12485" s="93"/>
      <c r="AA12485" s="93"/>
    </row>
    <row r="12486" spans="26:27" x14ac:dyDescent="0.2">
      <c r="Z12486" s="93"/>
      <c r="AA12486" s="93"/>
    </row>
    <row r="12487" spans="26:27" x14ac:dyDescent="0.2">
      <c r="Z12487" s="93"/>
      <c r="AA12487" s="93"/>
    </row>
    <row r="12488" spans="26:27" x14ac:dyDescent="0.2">
      <c r="Z12488" s="93"/>
      <c r="AA12488" s="93"/>
    </row>
    <row r="12489" spans="26:27" x14ac:dyDescent="0.2">
      <c r="Z12489" s="93"/>
      <c r="AA12489" s="93"/>
    </row>
    <row r="12490" spans="26:27" x14ac:dyDescent="0.2">
      <c r="Z12490" s="93"/>
      <c r="AA12490" s="93"/>
    </row>
    <row r="12491" spans="26:27" x14ac:dyDescent="0.2">
      <c r="Z12491" s="93"/>
      <c r="AA12491" s="93"/>
    </row>
    <row r="12492" spans="26:27" x14ac:dyDescent="0.2">
      <c r="Z12492" s="93"/>
      <c r="AA12492" s="93"/>
    </row>
    <row r="12493" spans="26:27" x14ac:dyDescent="0.2">
      <c r="Z12493" s="93"/>
      <c r="AA12493" s="93"/>
    </row>
    <row r="12494" spans="26:27" x14ac:dyDescent="0.2">
      <c r="Z12494" s="93"/>
      <c r="AA12494" s="93"/>
    </row>
    <row r="12495" spans="26:27" x14ac:dyDescent="0.2">
      <c r="Z12495" s="93"/>
      <c r="AA12495" s="93"/>
    </row>
    <row r="12496" spans="26:27" x14ac:dyDescent="0.2">
      <c r="Z12496" s="93"/>
      <c r="AA12496" s="93"/>
    </row>
    <row r="12497" spans="26:27" x14ac:dyDescent="0.2">
      <c r="Z12497" s="93"/>
      <c r="AA12497" s="93"/>
    </row>
    <row r="12498" spans="26:27" x14ac:dyDescent="0.2">
      <c r="Z12498" s="93"/>
      <c r="AA12498" s="93"/>
    </row>
    <row r="12499" spans="26:27" x14ac:dyDescent="0.2">
      <c r="Z12499" s="93"/>
      <c r="AA12499" s="93"/>
    </row>
    <row r="12500" spans="26:27" x14ac:dyDescent="0.2">
      <c r="Z12500" s="93"/>
      <c r="AA12500" s="93"/>
    </row>
    <row r="12501" spans="26:27" x14ac:dyDescent="0.2">
      <c r="Z12501" s="93"/>
      <c r="AA12501" s="93"/>
    </row>
    <row r="12502" spans="26:27" x14ac:dyDescent="0.2">
      <c r="Z12502" s="93"/>
      <c r="AA12502" s="93"/>
    </row>
    <row r="12503" spans="26:27" x14ac:dyDescent="0.2">
      <c r="Z12503" s="93"/>
      <c r="AA12503" s="93"/>
    </row>
    <row r="12504" spans="26:27" x14ac:dyDescent="0.2">
      <c r="Z12504" s="93"/>
      <c r="AA12504" s="93"/>
    </row>
    <row r="12505" spans="26:27" x14ac:dyDescent="0.2">
      <c r="Z12505" s="93"/>
      <c r="AA12505" s="93"/>
    </row>
    <row r="12506" spans="26:27" x14ac:dyDescent="0.2">
      <c r="Z12506" s="93"/>
      <c r="AA12506" s="93"/>
    </row>
    <row r="12507" spans="26:27" x14ac:dyDescent="0.2">
      <c r="Z12507" s="93"/>
      <c r="AA12507" s="93"/>
    </row>
    <row r="12508" spans="26:27" x14ac:dyDescent="0.2">
      <c r="Z12508" s="93"/>
      <c r="AA12508" s="93"/>
    </row>
    <row r="12509" spans="26:27" x14ac:dyDescent="0.2">
      <c r="Z12509" s="93"/>
      <c r="AA12509" s="93"/>
    </row>
    <row r="12510" spans="26:27" x14ac:dyDescent="0.2">
      <c r="Z12510" s="93"/>
      <c r="AA12510" s="93"/>
    </row>
    <row r="12511" spans="26:27" x14ac:dyDescent="0.2">
      <c r="Z12511" s="93"/>
      <c r="AA12511" s="93"/>
    </row>
    <row r="12512" spans="26:27" x14ac:dyDescent="0.2">
      <c r="Z12512" s="93"/>
      <c r="AA12512" s="93"/>
    </row>
    <row r="12513" spans="26:27" x14ac:dyDescent="0.2">
      <c r="Z12513" s="93"/>
      <c r="AA12513" s="93"/>
    </row>
    <row r="12514" spans="26:27" x14ac:dyDescent="0.2">
      <c r="Z12514" s="93"/>
      <c r="AA12514" s="93"/>
    </row>
    <row r="12515" spans="26:27" x14ac:dyDescent="0.2">
      <c r="Z12515" s="93"/>
      <c r="AA12515" s="93"/>
    </row>
    <row r="12516" spans="26:27" x14ac:dyDescent="0.2">
      <c r="Z12516" s="93"/>
      <c r="AA12516" s="93"/>
    </row>
    <row r="12517" spans="26:27" x14ac:dyDescent="0.2">
      <c r="Z12517" s="93"/>
      <c r="AA12517" s="93"/>
    </row>
    <row r="12518" spans="26:27" x14ac:dyDescent="0.2">
      <c r="Z12518" s="93"/>
      <c r="AA12518" s="93"/>
    </row>
    <row r="12519" spans="26:27" x14ac:dyDescent="0.2">
      <c r="Z12519" s="93"/>
      <c r="AA12519" s="93"/>
    </row>
    <row r="12520" spans="26:27" x14ac:dyDescent="0.2">
      <c r="Z12520" s="93"/>
      <c r="AA12520" s="93"/>
    </row>
    <row r="12521" spans="26:27" x14ac:dyDescent="0.2">
      <c r="Z12521" s="93"/>
      <c r="AA12521" s="93"/>
    </row>
    <row r="12522" spans="26:27" x14ac:dyDescent="0.2">
      <c r="Z12522" s="93"/>
      <c r="AA12522" s="93"/>
    </row>
    <row r="12523" spans="26:27" x14ac:dyDescent="0.2">
      <c r="Z12523" s="93"/>
      <c r="AA12523" s="93"/>
    </row>
    <row r="12524" spans="26:27" x14ac:dyDescent="0.2">
      <c r="Z12524" s="93"/>
      <c r="AA12524" s="93"/>
    </row>
    <row r="12525" spans="26:27" x14ac:dyDescent="0.2">
      <c r="Z12525" s="93"/>
      <c r="AA12525" s="93"/>
    </row>
    <row r="12526" spans="26:27" x14ac:dyDescent="0.2">
      <c r="Z12526" s="93"/>
      <c r="AA12526" s="93"/>
    </row>
    <row r="12527" spans="26:27" x14ac:dyDescent="0.2">
      <c r="Z12527" s="93"/>
      <c r="AA12527" s="93"/>
    </row>
    <row r="12528" spans="26:27" x14ac:dyDescent="0.2">
      <c r="Z12528" s="93"/>
      <c r="AA12528" s="93"/>
    </row>
    <row r="12529" spans="26:27" x14ac:dyDescent="0.2">
      <c r="Z12529" s="93"/>
      <c r="AA12529" s="93"/>
    </row>
    <row r="12530" spans="26:27" x14ac:dyDescent="0.2">
      <c r="Z12530" s="93"/>
      <c r="AA12530" s="93"/>
    </row>
    <row r="12531" spans="26:27" x14ac:dyDescent="0.2">
      <c r="Z12531" s="93"/>
      <c r="AA12531" s="93"/>
    </row>
    <row r="12532" spans="26:27" x14ac:dyDescent="0.2">
      <c r="Z12532" s="93"/>
      <c r="AA12532" s="93"/>
    </row>
    <row r="12533" spans="26:27" x14ac:dyDescent="0.2">
      <c r="Z12533" s="93"/>
      <c r="AA12533" s="93"/>
    </row>
    <row r="12534" spans="26:27" x14ac:dyDescent="0.2">
      <c r="Z12534" s="93"/>
      <c r="AA12534" s="93"/>
    </row>
    <row r="12535" spans="26:27" x14ac:dyDescent="0.2">
      <c r="Z12535" s="93"/>
      <c r="AA12535" s="93"/>
    </row>
    <row r="12536" spans="26:27" x14ac:dyDescent="0.2">
      <c r="Z12536" s="93"/>
      <c r="AA12536" s="93"/>
    </row>
    <row r="12537" spans="26:27" x14ac:dyDescent="0.2">
      <c r="Z12537" s="93"/>
      <c r="AA12537" s="93"/>
    </row>
    <row r="12538" spans="26:27" x14ac:dyDescent="0.2">
      <c r="Z12538" s="93"/>
      <c r="AA12538" s="93"/>
    </row>
    <row r="12539" spans="26:27" x14ac:dyDescent="0.2">
      <c r="Z12539" s="93"/>
      <c r="AA12539" s="93"/>
    </row>
    <row r="12540" spans="26:27" x14ac:dyDescent="0.2">
      <c r="Z12540" s="93"/>
      <c r="AA12540" s="93"/>
    </row>
    <row r="12541" spans="26:27" x14ac:dyDescent="0.2">
      <c r="Z12541" s="93"/>
      <c r="AA12541" s="93"/>
    </row>
    <row r="12542" spans="26:27" x14ac:dyDescent="0.2">
      <c r="Z12542" s="93"/>
      <c r="AA12542" s="93"/>
    </row>
    <row r="12543" spans="26:27" x14ac:dyDescent="0.2">
      <c r="Z12543" s="93"/>
      <c r="AA12543" s="93"/>
    </row>
    <row r="12544" spans="26:27" x14ac:dyDescent="0.2">
      <c r="Z12544" s="93"/>
      <c r="AA12544" s="93"/>
    </row>
    <row r="12545" spans="26:27" x14ac:dyDescent="0.2">
      <c r="Z12545" s="93"/>
      <c r="AA12545" s="93"/>
    </row>
    <row r="12546" spans="26:27" x14ac:dyDescent="0.2">
      <c r="Z12546" s="93"/>
      <c r="AA12546" s="93"/>
    </row>
    <row r="12547" spans="26:27" x14ac:dyDescent="0.2">
      <c r="Z12547" s="93"/>
      <c r="AA12547" s="93"/>
    </row>
    <row r="12548" spans="26:27" x14ac:dyDescent="0.2">
      <c r="Z12548" s="93"/>
      <c r="AA12548" s="93"/>
    </row>
    <row r="12549" spans="26:27" x14ac:dyDescent="0.2">
      <c r="Z12549" s="93"/>
      <c r="AA12549" s="93"/>
    </row>
    <row r="12550" spans="26:27" x14ac:dyDescent="0.2">
      <c r="Z12550" s="93"/>
      <c r="AA12550" s="93"/>
    </row>
    <row r="12551" spans="26:27" x14ac:dyDescent="0.2">
      <c r="Z12551" s="93"/>
      <c r="AA12551" s="93"/>
    </row>
    <row r="12552" spans="26:27" x14ac:dyDescent="0.2">
      <c r="Z12552" s="93"/>
      <c r="AA12552" s="93"/>
    </row>
    <row r="12553" spans="26:27" x14ac:dyDescent="0.2">
      <c r="Z12553" s="93"/>
      <c r="AA12553" s="93"/>
    </row>
    <row r="12554" spans="26:27" x14ac:dyDescent="0.2">
      <c r="Z12554" s="93"/>
      <c r="AA12554" s="93"/>
    </row>
    <row r="12555" spans="26:27" x14ac:dyDescent="0.2">
      <c r="Z12555" s="93"/>
      <c r="AA12555" s="93"/>
    </row>
    <row r="12556" spans="26:27" x14ac:dyDescent="0.2">
      <c r="Z12556" s="93"/>
      <c r="AA12556" s="93"/>
    </row>
    <row r="12557" spans="26:27" x14ac:dyDescent="0.2">
      <c r="Z12557" s="93"/>
      <c r="AA12557" s="93"/>
    </row>
    <row r="12558" spans="26:27" x14ac:dyDescent="0.2">
      <c r="Z12558" s="93"/>
      <c r="AA12558" s="93"/>
    </row>
    <row r="12559" spans="26:27" x14ac:dyDescent="0.2">
      <c r="Z12559" s="93"/>
      <c r="AA12559" s="93"/>
    </row>
    <row r="12560" spans="26:27" x14ac:dyDescent="0.2">
      <c r="Z12560" s="93"/>
      <c r="AA12560" s="93"/>
    </row>
    <row r="12561" spans="26:27" x14ac:dyDescent="0.2">
      <c r="Z12561" s="93"/>
      <c r="AA12561" s="93"/>
    </row>
    <row r="12562" spans="26:27" x14ac:dyDescent="0.2">
      <c r="Z12562" s="93"/>
      <c r="AA12562" s="93"/>
    </row>
    <row r="12563" spans="26:27" x14ac:dyDescent="0.2">
      <c r="Z12563" s="93"/>
      <c r="AA12563" s="93"/>
    </row>
    <row r="12564" spans="26:27" x14ac:dyDescent="0.2">
      <c r="Z12564" s="93"/>
      <c r="AA12564" s="93"/>
    </row>
    <row r="12565" spans="26:27" x14ac:dyDescent="0.2">
      <c r="Z12565" s="93"/>
      <c r="AA12565" s="93"/>
    </row>
    <row r="12566" spans="26:27" x14ac:dyDescent="0.2">
      <c r="Z12566" s="93"/>
      <c r="AA12566" s="93"/>
    </row>
    <row r="12567" spans="26:27" x14ac:dyDescent="0.2">
      <c r="Z12567" s="93"/>
      <c r="AA12567" s="93"/>
    </row>
    <row r="12568" spans="26:27" x14ac:dyDescent="0.2">
      <c r="Z12568" s="93"/>
      <c r="AA12568" s="93"/>
    </row>
    <row r="12569" spans="26:27" x14ac:dyDescent="0.2">
      <c r="Z12569" s="93"/>
      <c r="AA12569" s="93"/>
    </row>
    <row r="12570" spans="26:27" x14ac:dyDescent="0.2">
      <c r="Z12570" s="93"/>
      <c r="AA12570" s="93"/>
    </row>
    <row r="12571" spans="26:27" x14ac:dyDescent="0.2">
      <c r="Z12571" s="93"/>
      <c r="AA12571" s="93"/>
    </row>
    <row r="12572" spans="26:27" x14ac:dyDescent="0.2">
      <c r="Z12572" s="93"/>
      <c r="AA12572" s="93"/>
    </row>
    <row r="12573" spans="26:27" x14ac:dyDescent="0.2">
      <c r="Z12573" s="93"/>
      <c r="AA12573" s="93"/>
    </row>
    <row r="12574" spans="26:27" x14ac:dyDescent="0.2">
      <c r="Z12574" s="93"/>
      <c r="AA12574" s="93"/>
    </row>
    <row r="12575" spans="26:27" x14ac:dyDescent="0.2">
      <c r="Z12575" s="93"/>
      <c r="AA12575" s="93"/>
    </row>
    <row r="12576" spans="26:27" x14ac:dyDescent="0.2">
      <c r="Z12576" s="93"/>
      <c r="AA12576" s="93"/>
    </row>
    <row r="12577" spans="26:27" x14ac:dyDescent="0.2">
      <c r="Z12577" s="93"/>
      <c r="AA12577" s="93"/>
    </row>
    <row r="12578" spans="26:27" x14ac:dyDescent="0.2">
      <c r="Z12578" s="93"/>
      <c r="AA12578" s="93"/>
    </row>
    <row r="12579" spans="26:27" x14ac:dyDescent="0.2">
      <c r="Z12579" s="93"/>
      <c r="AA12579" s="93"/>
    </row>
    <row r="12580" spans="26:27" x14ac:dyDescent="0.2">
      <c r="Z12580" s="93"/>
      <c r="AA12580" s="93"/>
    </row>
    <row r="12581" spans="26:27" x14ac:dyDescent="0.2">
      <c r="Z12581" s="93"/>
      <c r="AA12581" s="93"/>
    </row>
    <row r="12582" spans="26:27" x14ac:dyDescent="0.2">
      <c r="Z12582" s="93"/>
      <c r="AA12582" s="93"/>
    </row>
    <row r="12583" spans="26:27" x14ac:dyDescent="0.2">
      <c r="Z12583" s="93"/>
      <c r="AA12583" s="93"/>
    </row>
    <row r="12584" spans="26:27" x14ac:dyDescent="0.2">
      <c r="Z12584" s="93"/>
      <c r="AA12584" s="93"/>
    </row>
    <row r="12585" spans="26:27" x14ac:dyDescent="0.2">
      <c r="Z12585" s="93"/>
      <c r="AA12585" s="93"/>
    </row>
    <row r="12586" spans="26:27" x14ac:dyDescent="0.2">
      <c r="Z12586" s="93"/>
      <c r="AA12586" s="93"/>
    </row>
    <row r="12587" spans="26:27" x14ac:dyDescent="0.2">
      <c r="Z12587" s="93"/>
      <c r="AA12587" s="93"/>
    </row>
    <row r="12588" spans="26:27" x14ac:dyDescent="0.2">
      <c r="Z12588" s="93"/>
      <c r="AA12588" s="93"/>
    </row>
    <row r="12589" spans="26:27" x14ac:dyDescent="0.2">
      <c r="Z12589" s="93"/>
      <c r="AA12589" s="93"/>
    </row>
    <row r="12590" spans="26:27" x14ac:dyDescent="0.2">
      <c r="Z12590" s="93"/>
      <c r="AA12590" s="93"/>
    </row>
    <row r="12591" spans="26:27" x14ac:dyDescent="0.2">
      <c r="Z12591" s="93"/>
      <c r="AA12591" s="93"/>
    </row>
    <row r="12592" spans="26:27" x14ac:dyDescent="0.2">
      <c r="Z12592" s="93"/>
      <c r="AA12592" s="93"/>
    </row>
    <row r="12593" spans="26:27" x14ac:dyDescent="0.2">
      <c r="Z12593" s="93"/>
      <c r="AA12593" s="93"/>
    </row>
    <row r="12594" spans="26:27" x14ac:dyDescent="0.2">
      <c r="Z12594" s="93"/>
      <c r="AA12594" s="93"/>
    </row>
    <row r="12595" spans="26:27" x14ac:dyDescent="0.2">
      <c r="Z12595" s="93"/>
      <c r="AA12595" s="93"/>
    </row>
    <row r="12596" spans="26:27" x14ac:dyDescent="0.2">
      <c r="Z12596" s="93"/>
      <c r="AA12596" s="93"/>
    </row>
    <row r="12597" spans="26:27" x14ac:dyDescent="0.2">
      <c r="Z12597" s="93"/>
      <c r="AA12597" s="93"/>
    </row>
    <row r="12598" spans="26:27" x14ac:dyDescent="0.2">
      <c r="Z12598" s="93"/>
      <c r="AA12598" s="93"/>
    </row>
    <row r="12599" spans="26:27" x14ac:dyDescent="0.2">
      <c r="Z12599" s="93"/>
      <c r="AA12599" s="93"/>
    </row>
    <row r="12600" spans="26:27" x14ac:dyDescent="0.2">
      <c r="Z12600" s="93"/>
      <c r="AA12600" s="93"/>
    </row>
    <row r="12601" spans="26:27" x14ac:dyDescent="0.2">
      <c r="Z12601" s="93"/>
      <c r="AA12601" s="93"/>
    </row>
    <row r="12602" spans="26:27" x14ac:dyDescent="0.2">
      <c r="Z12602" s="93"/>
      <c r="AA12602" s="93"/>
    </row>
    <row r="12603" spans="26:27" x14ac:dyDescent="0.2">
      <c r="Z12603" s="93"/>
      <c r="AA12603" s="93"/>
    </row>
    <row r="12604" spans="26:27" x14ac:dyDescent="0.2">
      <c r="Z12604" s="93"/>
      <c r="AA12604" s="93"/>
    </row>
    <row r="12605" spans="26:27" x14ac:dyDescent="0.2">
      <c r="Z12605" s="93"/>
      <c r="AA12605" s="93"/>
    </row>
    <row r="12606" spans="26:27" x14ac:dyDescent="0.2">
      <c r="Z12606" s="93"/>
      <c r="AA12606" s="93"/>
    </row>
    <row r="12607" spans="26:27" x14ac:dyDescent="0.2">
      <c r="Z12607" s="93"/>
      <c r="AA12607" s="93"/>
    </row>
    <row r="12608" spans="26:27" x14ac:dyDescent="0.2">
      <c r="Z12608" s="93"/>
      <c r="AA12608" s="93"/>
    </row>
    <row r="12609" spans="26:27" x14ac:dyDescent="0.2">
      <c r="Z12609" s="93"/>
      <c r="AA12609" s="93"/>
    </row>
    <row r="12610" spans="26:27" x14ac:dyDescent="0.2">
      <c r="Z12610" s="93"/>
      <c r="AA12610" s="93"/>
    </row>
    <row r="12611" spans="26:27" x14ac:dyDescent="0.2">
      <c r="Z12611" s="93"/>
      <c r="AA12611" s="93"/>
    </row>
    <row r="12612" spans="26:27" x14ac:dyDescent="0.2">
      <c r="Z12612" s="93"/>
      <c r="AA12612" s="93"/>
    </row>
    <row r="12613" spans="26:27" x14ac:dyDescent="0.2">
      <c r="Z12613" s="93"/>
      <c r="AA12613" s="93"/>
    </row>
    <row r="12614" spans="26:27" x14ac:dyDescent="0.2">
      <c r="Z12614" s="93"/>
      <c r="AA12614" s="93"/>
    </row>
    <row r="12615" spans="26:27" x14ac:dyDescent="0.2">
      <c r="Z12615" s="93"/>
      <c r="AA12615" s="93"/>
    </row>
    <row r="12616" spans="26:27" x14ac:dyDescent="0.2">
      <c r="Z12616" s="93"/>
      <c r="AA12616" s="93"/>
    </row>
    <row r="12617" spans="26:27" x14ac:dyDescent="0.2">
      <c r="Z12617" s="93"/>
      <c r="AA12617" s="93"/>
    </row>
    <row r="12618" spans="26:27" x14ac:dyDescent="0.2">
      <c r="Z12618" s="93"/>
      <c r="AA12618" s="93"/>
    </row>
    <row r="12619" spans="26:27" x14ac:dyDescent="0.2">
      <c r="Z12619" s="93"/>
      <c r="AA12619" s="93"/>
    </row>
    <row r="12620" spans="26:27" x14ac:dyDescent="0.2">
      <c r="Z12620" s="93"/>
      <c r="AA12620" s="93"/>
    </row>
    <row r="12621" spans="26:27" x14ac:dyDescent="0.2">
      <c r="Z12621" s="93"/>
      <c r="AA12621" s="93"/>
    </row>
    <row r="12622" spans="26:27" x14ac:dyDescent="0.2">
      <c r="Z12622" s="93"/>
      <c r="AA12622" s="93"/>
    </row>
    <row r="12623" spans="26:27" x14ac:dyDescent="0.2">
      <c r="Z12623" s="93"/>
      <c r="AA12623" s="93"/>
    </row>
    <row r="12624" spans="26:27" x14ac:dyDescent="0.2">
      <c r="Z12624" s="93"/>
      <c r="AA12624" s="93"/>
    </row>
    <row r="12625" spans="26:27" x14ac:dyDescent="0.2">
      <c r="Z12625" s="93"/>
      <c r="AA12625" s="93"/>
    </row>
    <row r="12626" spans="26:27" x14ac:dyDescent="0.2">
      <c r="Z12626" s="93"/>
      <c r="AA12626" s="93"/>
    </row>
    <row r="12627" spans="26:27" x14ac:dyDescent="0.2">
      <c r="Z12627" s="93"/>
      <c r="AA12627" s="93"/>
    </row>
    <row r="12628" spans="26:27" x14ac:dyDescent="0.2">
      <c r="Z12628" s="93"/>
      <c r="AA12628" s="93"/>
    </row>
    <row r="12629" spans="26:27" x14ac:dyDescent="0.2">
      <c r="Z12629" s="93"/>
      <c r="AA12629" s="93"/>
    </row>
    <row r="12630" spans="26:27" x14ac:dyDescent="0.2">
      <c r="Z12630" s="93"/>
      <c r="AA12630" s="93"/>
    </row>
    <row r="12631" spans="26:27" x14ac:dyDescent="0.2">
      <c r="Z12631" s="93"/>
      <c r="AA12631" s="93"/>
    </row>
    <row r="12632" spans="26:27" x14ac:dyDescent="0.2">
      <c r="Z12632" s="93"/>
      <c r="AA12632" s="93"/>
    </row>
    <row r="12633" spans="26:27" x14ac:dyDescent="0.2">
      <c r="Z12633" s="93"/>
      <c r="AA12633" s="93"/>
    </row>
    <row r="12634" spans="26:27" x14ac:dyDescent="0.2">
      <c r="Z12634" s="93"/>
      <c r="AA12634" s="93"/>
    </row>
    <row r="12635" spans="26:27" x14ac:dyDescent="0.2">
      <c r="Z12635" s="93"/>
      <c r="AA12635" s="93"/>
    </row>
    <row r="12636" spans="26:27" x14ac:dyDescent="0.2">
      <c r="Z12636" s="93"/>
      <c r="AA12636" s="93"/>
    </row>
    <row r="12637" spans="26:27" x14ac:dyDescent="0.2">
      <c r="Z12637" s="93"/>
      <c r="AA12637" s="93"/>
    </row>
    <row r="12638" spans="26:27" x14ac:dyDescent="0.2">
      <c r="Z12638" s="93"/>
      <c r="AA12638" s="93"/>
    </row>
    <row r="12639" spans="26:27" x14ac:dyDescent="0.2">
      <c r="Z12639" s="93"/>
      <c r="AA12639" s="93"/>
    </row>
    <row r="12640" spans="26:27" x14ac:dyDescent="0.2">
      <c r="Z12640" s="93"/>
      <c r="AA12640" s="93"/>
    </row>
    <row r="12641" spans="26:27" x14ac:dyDescent="0.2">
      <c r="Z12641" s="93"/>
      <c r="AA12641" s="93"/>
    </row>
    <row r="12642" spans="26:27" x14ac:dyDescent="0.2">
      <c r="Z12642" s="93"/>
      <c r="AA12642" s="93"/>
    </row>
    <row r="12643" spans="26:27" x14ac:dyDescent="0.2">
      <c r="Z12643" s="93"/>
      <c r="AA12643" s="93"/>
    </row>
    <row r="12644" spans="26:27" x14ac:dyDescent="0.2">
      <c r="Z12644" s="93"/>
      <c r="AA12644" s="93"/>
    </row>
    <row r="12645" spans="26:27" x14ac:dyDescent="0.2">
      <c r="Z12645" s="93"/>
      <c r="AA12645" s="93"/>
    </row>
    <row r="12646" spans="26:27" x14ac:dyDescent="0.2">
      <c r="Z12646" s="93"/>
      <c r="AA12646" s="93"/>
    </row>
    <row r="12647" spans="26:27" x14ac:dyDescent="0.2">
      <c r="Z12647" s="93"/>
      <c r="AA12647" s="93"/>
    </row>
    <row r="12648" spans="26:27" x14ac:dyDescent="0.2">
      <c r="Z12648" s="93"/>
      <c r="AA12648" s="93"/>
    </row>
    <row r="12649" spans="26:27" x14ac:dyDescent="0.2">
      <c r="Z12649" s="93"/>
      <c r="AA12649" s="93"/>
    </row>
    <row r="12650" spans="26:27" x14ac:dyDescent="0.2">
      <c r="Z12650" s="93"/>
      <c r="AA12650" s="93"/>
    </row>
    <row r="12651" spans="26:27" x14ac:dyDescent="0.2">
      <c r="Z12651" s="93"/>
      <c r="AA12651" s="93"/>
    </row>
    <row r="12652" spans="26:27" x14ac:dyDescent="0.2">
      <c r="Z12652" s="93"/>
      <c r="AA12652" s="93"/>
    </row>
    <row r="12653" spans="26:27" x14ac:dyDescent="0.2">
      <c r="Z12653" s="93"/>
      <c r="AA12653" s="93"/>
    </row>
    <row r="12654" spans="26:27" x14ac:dyDescent="0.2">
      <c r="Z12654" s="93"/>
      <c r="AA12654" s="93"/>
    </row>
    <row r="12655" spans="26:27" x14ac:dyDescent="0.2">
      <c r="Z12655" s="93"/>
      <c r="AA12655" s="93"/>
    </row>
    <row r="12656" spans="26:27" x14ac:dyDescent="0.2">
      <c r="Z12656" s="93"/>
      <c r="AA12656" s="93"/>
    </row>
    <row r="12657" spans="26:27" x14ac:dyDescent="0.2">
      <c r="Z12657" s="93"/>
      <c r="AA12657" s="93"/>
    </row>
    <row r="12658" spans="26:27" x14ac:dyDescent="0.2">
      <c r="Z12658" s="93"/>
      <c r="AA12658" s="93"/>
    </row>
    <row r="12659" spans="26:27" x14ac:dyDescent="0.2">
      <c r="Z12659" s="93"/>
      <c r="AA12659" s="93"/>
    </row>
    <row r="12660" spans="26:27" x14ac:dyDescent="0.2">
      <c r="Z12660" s="93"/>
      <c r="AA12660" s="93"/>
    </row>
    <row r="12661" spans="26:27" x14ac:dyDescent="0.2">
      <c r="Z12661" s="93"/>
      <c r="AA12661" s="93"/>
    </row>
    <row r="12662" spans="26:27" x14ac:dyDescent="0.2">
      <c r="Z12662" s="93"/>
      <c r="AA12662" s="93"/>
    </row>
    <row r="12663" spans="26:27" x14ac:dyDescent="0.2">
      <c r="Z12663" s="93"/>
      <c r="AA12663" s="93"/>
    </row>
    <row r="12664" spans="26:27" x14ac:dyDescent="0.2">
      <c r="Z12664" s="93"/>
      <c r="AA12664" s="93"/>
    </row>
    <row r="12665" spans="26:27" x14ac:dyDescent="0.2">
      <c r="Z12665" s="93"/>
      <c r="AA12665" s="93"/>
    </row>
    <row r="12666" spans="26:27" x14ac:dyDescent="0.2">
      <c r="Z12666" s="93"/>
      <c r="AA12666" s="93"/>
    </row>
    <row r="12667" spans="26:27" x14ac:dyDescent="0.2">
      <c r="Z12667" s="93"/>
      <c r="AA12667" s="93"/>
    </row>
    <row r="12668" spans="26:27" x14ac:dyDescent="0.2">
      <c r="Z12668" s="93"/>
      <c r="AA12668" s="93"/>
    </row>
    <row r="12669" spans="26:27" x14ac:dyDescent="0.2">
      <c r="Z12669" s="93"/>
      <c r="AA12669" s="93"/>
    </row>
    <row r="12670" spans="26:27" x14ac:dyDescent="0.2">
      <c r="Z12670" s="93"/>
      <c r="AA12670" s="93"/>
    </row>
    <row r="12671" spans="26:27" x14ac:dyDescent="0.2">
      <c r="Z12671" s="93"/>
      <c r="AA12671" s="93"/>
    </row>
    <row r="12672" spans="26:27" x14ac:dyDescent="0.2">
      <c r="Z12672" s="93"/>
      <c r="AA12672" s="93"/>
    </row>
    <row r="12673" spans="26:27" x14ac:dyDescent="0.2">
      <c r="Z12673" s="93"/>
      <c r="AA12673" s="93"/>
    </row>
    <row r="12674" spans="26:27" x14ac:dyDescent="0.2">
      <c r="Z12674" s="93"/>
      <c r="AA12674" s="93"/>
    </row>
    <row r="12675" spans="26:27" x14ac:dyDescent="0.2">
      <c r="Z12675" s="93"/>
      <c r="AA12675" s="93"/>
    </row>
    <row r="12676" spans="26:27" x14ac:dyDescent="0.2">
      <c r="Z12676" s="93"/>
      <c r="AA12676" s="93"/>
    </row>
    <row r="12677" spans="26:27" x14ac:dyDescent="0.2">
      <c r="Z12677" s="93"/>
      <c r="AA12677" s="93"/>
    </row>
    <row r="12678" spans="26:27" x14ac:dyDescent="0.2">
      <c r="Z12678" s="93"/>
      <c r="AA12678" s="93"/>
    </row>
    <row r="12679" spans="26:27" x14ac:dyDescent="0.2">
      <c r="Z12679" s="93"/>
      <c r="AA12679" s="93"/>
    </row>
    <row r="12680" spans="26:27" x14ac:dyDescent="0.2">
      <c r="Z12680" s="93"/>
      <c r="AA12680" s="93"/>
    </row>
    <row r="12681" spans="26:27" x14ac:dyDescent="0.2">
      <c r="Z12681" s="93"/>
      <c r="AA12681" s="93"/>
    </row>
    <row r="12682" spans="26:27" x14ac:dyDescent="0.2">
      <c r="Z12682" s="93"/>
      <c r="AA12682" s="93"/>
    </row>
    <row r="12683" spans="26:27" x14ac:dyDescent="0.2">
      <c r="Z12683" s="93"/>
      <c r="AA12683" s="93"/>
    </row>
    <row r="12684" spans="26:27" x14ac:dyDescent="0.2">
      <c r="Z12684" s="93"/>
      <c r="AA12684" s="93"/>
    </row>
    <row r="12685" spans="26:27" x14ac:dyDescent="0.2">
      <c r="Z12685" s="93"/>
      <c r="AA12685" s="93"/>
    </row>
    <row r="12686" spans="26:27" x14ac:dyDescent="0.2">
      <c r="Z12686" s="93"/>
      <c r="AA12686" s="93"/>
    </row>
    <row r="12687" spans="26:27" x14ac:dyDescent="0.2">
      <c r="Z12687" s="93"/>
      <c r="AA12687" s="93"/>
    </row>
    <row r="12688" spans="26:27" x14ac:dyDescent="0.2">
      <c r="Z12688" s="93"/>
      <c r="AA12688" s="93"/>
    </row>
    <row r="12689" spans="26:27" x14ac:dyDescent="0.2">
      <c r="Z12689" s="93"/>
      <c r="AA12689" s="93"/>
    </row>
    <row r="12690" spans="26:27" x14ac:dyDescent="0.2">
      <c r="Z12690" s="93"/>
      <c r="AA12690" s="93"/>
    </row>
    <row r="12691" spans="26:27" x14ac:dyDescent="0.2">
      <c r="Z12691" s="93"/>
      <c r="AA12691" s="93"/>
    </row>
    <row r="12692" spans="26:27" x14ac:dyDescent="0.2">
      <c r="Z12692" s="93"/>
      <c r="AA12692" s="93"/>
    </row>
    <row r="12693" spans="26:27" x14ac:dyDescent="0.2">
      <c r="Z12693" s="93"/>
      <c r="AA12693" s="93"/>
    </row>
    <row r="12694" spans="26:27" x14ac:dyDescent="0.2">
      <c r="Z12694" s="93"/>
      <c r="AA12694" s="93"/>
    </row>
    <row r="12695" spans="26:27" x14ac:dyDescent="0.2">
      <c r="Z12695" s="93"/>
      <c r="AA12695" s="93"/>
    </row>
    <row r="12696" spans="26:27" x14ac:dyDescent="0.2">
      <c r="Z12696" s="93"/>
      <c r="AA12696" s="93"/>
    </row>
    <row r="12697" spans="26:27" x14ac:dyDescent="0.2">
      <c r="Z12697" s="93"/>
      <c r="AA12697" s="93"/>
    </row>
    <row r="12698" spans="26:27" x14ac:dyDescent="0.2">
      <c r="Z12698" s="93"/>
      <c r="AA12698" s="93"/>
    </row>
    <row r="12699" spans="26:27" x14ac:dyDescent="0.2">
      <c r="Z12699" s="93"/>
      <c r="AA12699" s="93"/>
    </row>
    <row r="12700" spans="26:27" x14ac:dyDescent="0.2">
      <c r="Z12700" s="93"/>
      <c r="AA12700" s="93"/>
    </row>
    <row r="12701" spans="26:27" x14ac:dyDescent="0.2">
      <c r="Z12701" s="93"/>
      <c r="AA12701" s="93"/>
    </row>
    <row r="12702" spans="26:27" x14ac:dyDescent="0.2">
      <c r="Z12702" s="93"/>
      <c r="AA12702" s="93"/>
    </row>
    <row r="12703" spans="26:27" x14ac:dyDescent="0.2">
      <c r="Z12703" s="93"/>
      <c r="AA12703" s="93"/>
    </row>
    <row r="12704" spans="26:27" x14ac:dyDescent="0.2">
      <c r="Z12704" s="93"/>
      <c r="AA12704" s="93"/>
    </row>
    <row r="12705" spans="26:27" x14ac:dyDescent="0.2">
      <c r="Z12705" s="93"/>
      <c r="AA12705" s="93"/>
    </row>
    <row r="12706" spans="26:27" x14ac:dyDescent="0.2">
      <c r="Z12706" s="93"/>
      <c r="AA12706" s="93"/>
    </row>
    <row r="12707" spans="26:27" x14ac:dyDescent="0.2">
      <c r="Z12707" s="93"/>
      <c r="AA12707" s="93"/>
    </row>
    <row r="12708" spans="26:27" x14ac:dyDescent="0.2">
      <c r="Z12708" s="93"/>
      <c r="AA12708" s="93"/>
    </row>
    <row r="12709" spans="26:27" x14ac:dyDescent="0.2">
      <c r="Z12709" s="93"/>
      <c r="AA12709" s="93"/>
    </row>
    <row r="12710" spans="26:27" x14ac:dyDescent="0.2">
      <c r="Z12710" s="93"/>
      <c r="AA12710" s="93"/>
    </row>
    <row r="12711" spans="26:27" x14ac:dyDescent="0.2">
      <c r="Z12711" s="93"/>
      <c r="AA12711" s="93"/>
    </row>
    <row r="12712" spans="26:27" x14ac:dyDescent="0.2">
      <c r="Z12712" s="93"/>
      <c r="AA12712" s="93"/>
    </row>
    <row r="12713" spans="26:27" x14ac:dyDescent="0.2">
      <c r="Z12713" s="93"/>
      <c r="AA12713" s="93"/>
    </row>
    <row r="12714" spans="26:27" x14ac:dyDescent="0.2">
      <c r="Z12714" s="93"/>
      <c r="AA12714" s="93"/>
    </row>
    <row r="12715" spans="26:27" x14ac:dyDescent="0.2">
      <c r="Z12715" s="93"/>
      <c r="AA12715" s="93"/>
    </row>
    <row r="12716" spans="26:27" x14ac:dyDescent="0.2">
      <c r="Z12716" s="93"/>
      <c r="AA12716" s="93"/>
    </row>
    <row r="12717" spans="26:27" x14ac:dyDescent="0.2">
      <c r="Z12717" s="93"/>
      <c r="AA12717" s="93"/>
    </row>
    <row r="12718" spans="26:27" x14ac:dyDescent="0.2">
      <c r="Z12718" s="93"/>
      <c r="AA12718" s="93"/>
    </row>
    <row r="12719" spans="26:27" x14ac:dyDescent="0.2">
      <c r="Z12719" s="93"/>
      <c r="AA12719" s="93"/>
    </row>
    <row r="12720" spans="26:27" x14ac:dyDescent="0.2">
      <c r="Z12720" s="93"/>
      <c r="AA12720" s="93"/>
    </row>
    <row r="12721" spans="26:27" x14ac:dyDescent="0.2">
      <c r="Z12721" s="93"/>
      <c r="AA12721" s="93"/>
    </row>
    <row r="12722" spans="26:27" x14ac:dyDescent="0.2">
      <c r="Z12722" s="93"/>
      <c r="AA12722" s="93"/>
    </row>
    <row r="12723" spans="26:27" x14ac:dyDescent="0.2">
      <c r="Z12723" s="93"/>
      <c r="AA12723" s="93"/>
    </row>
    <row r="12724" spans="26:27" x14ac:dyDescent="0.2">
      <c r="Z12724" s="93"/>
      <c r="AA12724" s="93"/>
    </row>
    <row r="12725" spans="26:27" x14ac:dyDescent="0.2">
      <c r="Z12725" s="93"/>
      <c r="AA12725" s="93"/>
    </row>
    <row r="12726" spans="26:27" x14ac:dyDescent="0.2">
      <c r="Z12726" s="93"/>
      <c r="AA12726" s="93"/>
    </row>
    <row r="12727" spans="26:27" x14ac:dyDescent="0.2">
      <c r="Z12727" s="93"/>
      <c r="AA12727" s="93"/>
    </row>
    <row r="12728" spans="26:27" x14ac:dyDescent="0.2">
      <c r="Z12728" s="93"/>
      <c r="AA12728" s="93"/>
    </row>
    <row r="12729" spans="26:27" x14ac:dyDescent="0.2">
      <c r="Z12729" s="93"/>
      <c r="AA12729" s="93"/>
    </row>
    <row r="12730" spans="26:27" x14ac:dyDescent="0.2">
      <c r="Z12730" s="93"/>
      <c r="AA12730" s="93"/>
    </row>
    <row r="12731" spans="26:27" x14ac:dyDescent="0.2">
      <c r="Z12731" s="93"/>
      <c r="AA12731" s="93"/>
    </row>
    <row r="12732" spans="26:27" x14ac:dyDescent="0.2">
      <c r="Z12732" s="93"/>
      <c r="AA12732" s="93"/>
    </row>
    <row r="12733" spans="26:27" x14ac:dyDescent="0.2">
      <c r="Z12733" s="93"/>
      <c r="AA12733" s="93"/>
    </row>
    <row r="12734" spans="26:27" x14ac:dyDescent="0.2">
      <c r="Z12734" s="93"/>
      <c r="AA12734" s="93"/>
    </row>
    <row r="12735" spans="26:27" x14ac:dyDescent="0.2">
      <c r="Z12735" s="93"/>
      <c r="AA12735" s="93"/>
    </row>
    <row r="12736" spans="26:27" x14ac:dyDescent="0.2">
      <c r="Z12736" s="93"/>
      <c r="AA12736" s="93"/>
    </row>
    <row r="12737" spans="26:27" x14ac:dyDescent="0.2">
      <c r="Z12737" s="93"/>
      <c r="AA12737" s="93"/>
    </row>
    <row r="12738" spans="26:27" x14ac:dyDescent="0.2">
      <c r="Z12738" s="93"/>
      <c r="AA12738" s="93"/>
    </row>
    <row r="12739" spans="26:27" x14ac:dyDescent="0.2">
      <c r="Z12739" s="93"/>
      <c r="AA12739" s="93"/>
    </row>
    <row r="12740" spans="26:27" x14ac:dyDescent="0.2">
      <c r="Z12740" s="93"/>
      <c r="AA12740" s="93"/>
    </row>
    <row r="12741" spans="26:27" x14ac:dyDescent="0.2">
      <c r="Z12741" s="93"/>
      <c r="AA12741" s="93"/>
    </row>
    <row r="12742" spans="26:27" x14ac:dyDescent="0.2">
      <c r="Z12742" s="93"/>
      <c r="AA12742" s="93"/>
    </row>
    <row r="12743" spans="26:27" x14ac:dyDescent="0.2">
      <c r="Z12743" s="93"/>
      <c r="AA12743" s="93"/>
    </row>
    <row r="12744" spans="26:27" x14ac:dyDescent="0.2">
      <c r="Z12744" s="93"/>
      <c r="AA12744" s="93"/>
    </row>
    <row r="12745" spans="26:27" x14ac:dyDescent="0.2">
      <c r="Z12745" s="93"/>
      <c r="AA12745" s="93"/>
    </row>
    <row r="12746" spans="26:27" x14ac:dyDescent="0.2">
      <c r="Z12746" s="93"/>
      <c r="AA12746" s="93"/>
    </row>
    <row r="12747" spans="26:27" x14ac:dyDescent="0.2">
      <c r="Z12747" s="93"/>
      <c r="AA12747" s="93"/>
    </row>
    <row r="12748" spans="26:27" x14ac:dyDescent="0.2">
      <c r="Z12748" s="93"/>
      <c r="AA12748" s="93"/>
    </row>
    <row r="12749" spans="26:27" x14ac:dyDescent="0.2">
      <c r="Z12749" s="93"/>
      <c r="AA12749" s="93"/>
    </row>
    <row r="12750" spans="26:27" x14ac:dyDescent="0.2">
      <c r="Z12750" s="93"/>
      <c r="AA12750" s="93"/>
    </row>
    <row r="12751" spans="26:27" x14ac:dyDescent="0.2">
      <c r="Z12751" s="93"/>
      <c r="AA12751" s="93"/>
    </row>
    <row r="12752" spans="26:27" x14ac:dyDescent="0.2">
      <c r="Z12752" s="93"/>
      <c r="AA12752" s="93"/>
    </row>
    <row r="12753" spans="26:27" x14ac:dyDescent="0.2">
      <c r="Z12753" s="93"/>
      <c r="AA12753" s="93"/>
    </row>
    <row r="12754" spans="26:27" x14ac:dyDescent="0.2">
      <c r="Z12754" s="93"/>
      <c r="AA12754" s="93"/>
    </row>
    <row r="12755" spans="26:27" x14ac:dyDescent="0.2">
      <c r="Z12755" s="93"/>
      <c r="AA12755" s="93"/>
    </row>
    <row r="12756" spans="26:27" x14ac:dyDescent="0.2">
      <c r="Z12756" s="93"/>
      <c r="AA12756" s="93"/>
    </row>
    <row r="12757" spans="26:27" x14ac:dyDescent="0.2">
      <c r="Z12757" s="93"/>
      <c r="AA12757" s="93"/>
    </row>
    <row r="12758" spans="26:27" x14ac:dyDescent="0.2">
      <c r="Z12758" s="93"/>
      <c r="AA12758" s="93"/>
    </row>
    <row r="12759" spans="26:27" x14ac:dyDescent="0.2">
      <c r="Z12759" s="93"/>
      <c r="AA12759" s="93"/>
    </row>
    <row r="12760" spans="26:27" x14ac:dyDescent="0.2">
      <c r="Z12760" s="93"/>
      <c r="AA12760" s="93"/>
    </row>
    <row r="12761" spans="26:27" x14ac:dyDescent="0.2">
      <c r="Z12761" s="93"/>
      <c r="AA12761" s="93"/>
    </row>
    <row r="12762" spans="26:27" x14ac:dyDescent="0.2">
      <c r="Z12762" s="93"/>
      <c r="AA12762" s="93"/>
    </row>
    <row r="12763" spans="26:27" x14ac:dyDescent="0.2">
      <c r="Z12763" s="93"/>
      <c r="AA12763" s="93"/>
    </row>
    <row r="12764" spans="26:27" x14ac:dyDescent="0.2">
      <c r="Z12764" s="93"/>
      <c r="AA12764" s="93"/>
    </row>
    <row r="12765" spans="26:27" x14ac:dyDescent="0.2">
      <c r="Z12765" s="93"/>
      <c r="AA12765" s="93"/>
    </row>
    <row r="12766" spans="26:27" x14ac:dyDescent="0.2">
      <c r="Z12766" s="93"/>
      <c r="AA12766" s="93"/>
    </row>
    <row r="12767" spans="26:27" x14ac:dyDescent="0.2">
      <c r="Z12767" s="93"/>
      <c r="AA12767" s="93"/>
    </row>
    <row r="12768" spans="26:27" x14ac:dyDescent="0.2">
      <c r="Z12768" s="93"/>
      <c r="AA12768" s="93"/>
    </row>
    <row r="12769" spans="26:27" x14ac:dyDescent="0.2">
      <c r="Z12769" s="93"/>
      <c r="AA12769" s="93"/>
    </row>
    <row r="12770" spans="26:27" x14ac:dyDescent="0.2">
      <c r="Z12770" s="93"/>
      <c r="AA12770" s="93"/>
    </row>
    <row r="12771" spans="26:27" x14ac:dyDescent="0.2">
      <c r="Z12771" s="93"/>
      <c r="AA12771" s="93"/>
    </row>
    <row r="12772" spans="26:27" x14ac:dyDescent="0.2">
      <c r="Z12772" s="93"/>
      <c r="AA12772" s="93"/>
    </row>
    <row r="12773" spans="26:27" x14ac:dyDescent="0.2">
      <c r="Z12773" s="93"/>
      <c r="AA12773" s="93"/>
    </row>
    <row r="12774" spans="26:27" x14ac:dyDescent="0.2">
      <c r="Z12774" s="93"/>
      <c r="AA12774" s="93"/>
    </row>
    <row r="12775" spans="26:27" x14ac:dyDescent="0.2">
      <c r="Z12775" s="93"/>
      <c r="AA12775" s="93"/>
    </row>
    <row r="12776" spans="26:27" x14ac:dyDescent="0.2">
      <c r="Z12776" s="93"/>
      <c r="AA12776" s="93"/>
    </row>
    <row r="12777" spans="26:27" x14ac:dyDescent="0.2">
      <c r="Z12777" s="93"/>
      <c r="AA12777" s="93"/>
    </row>
    <row r="12778" spans="26:27" x14ac:dyDescent="0.2">
      <c r="Z12778" s="93"/>
      <c r="AA12778" s="93"/>
    </row>
    <row r="12779" spans="26:27" x14ac:dyDescent="0.2">
      <c r="Z12779" s="93"/>
      <c r="AA12779" s="93"/>
    </row>
    <row r="12780" spans="26:27" x14ac:dyDescent="0.2">
      <c r="Z12780" s="93"/>
      <c r="AA12780" s="93"/>
    </row>
    <row r="12781" spans="26:27" x14ac:dyDescent="0.2">
      <c r="Z12781" s="93"/>
      <c r="AA12781" s="93"/>
    </row>
    <row r="12782" spans="26:27" x14ac:dyDescent="0.2">
      <c r="Z12782" s="93"/>
      <c r="AA12782" s="93"/>
    </row>
    <row r="12783" spans="26:27" x14ac:dyDescent="0.2">
      <c r="Z12783" s="93"/>
      <c r="AA12783" s="93"/>
    </row>
    <row r="12784" spans="26:27" x14ac:dyDescent="0.2">
      <c r="Z12784" s="93"/>
      <c r="AA12784" s="93"/>
    </row>
    <row r="12785" spans="26:27" x14ac:dyDescent="0.2">
      <c r="Z12785" s="93"/>
      <c r="AA12785" s="93"/>
    </row>
    <row r="12786" spans="26:27" x14ac:dyDescent="0.2">
      <c r="Z12786" s="93"/>
      <c r="AA12786" s="93"/>
    </row>
    <row r="12787" spans="26:27" x14ac:dyDescent="0.2">
      <c r="Z12787" s="93"/>
      <c r="AA12787" s="93"/>
    </row>
    <row r="12788" spans="26:27" x14ac:dyDescent="0.2">
      <c r="Z12788" s="93"/>
      <c r="AA12788" s="93"/>
    </row>
    <row r="12789" spans="26:27" x14ac:dyDescent="0.2">
      <c r="Z12789" s="93"/>
      <c r="AA12789" s="93"/>
    </row>
    <row r="12790" spans="26:27" x14ac:dyDescent="0.2">
      <c r="Z12790" s="93"/>
      <c r="AA12790" s="93"/>
    </row>
    <row r="12791" spans="26:27" x14ac:dyDescent="0.2">
      <c r="Z12791" s="93"/>
      <c r="AA12791" s="93"/>
    </row>
    <row r="12792" spans="26:27" x14ac:dyDescent="0.2">
      <c r="Z12792" s="93"/>
      <c r="AA12792" s="93"/>
    </row>
    <row r="12793" spans="26:27" x14ac:dyDescent="0.2">
      <c r="Z12793" s="93"/>
      <c r="AA12793" s="93"/>
    </row>
    <row r="12794" spans="26:27" x14ac:dyDescent="0.2">
      <c r="Z12794" s="93"/>
      <c r="AA12794" s="93"/>
    </row>
    <row r="12795" spans="26:27" x14ac:dyDescent="0.2">
      <c r="Z12795" s="93"/>
      <c r="AA12795" s="93"/>
    </row>
    <row r="12796" spans="26:27" x14ac:dyDescent="0.2">
      <c r="Z12796" s="93"/>
      <c r="AA12796" s="93"/>
    </row>
    <row r="12797" spans="26:27" x14ac:dyDescent="0.2">
      <c r="Z12797" s="93"/>
      <c r="AA12797" s="93"/>
    </row>
    <row r="12798" spans="26:27" x14ac:dyDescent="0.2">
      <c r="Z12798" s="93"/>
      <c r="AA12798" s="93"/>
    </row>
    <row r="12799" spans="26:27" x14ac:dyDescent="0.2">
      <c r="Z12799" s="93"/>
      <c r="AA12799" s="93"/>
    </row>
    <row r="12800" spans="26:27" x14ac:dyDescent="0.2">
      <c r="Z12800" s="93"/>
      <c r="AA12800" s="93"/>
    </row>
    <row r="12801" spans="26:27" x14ac:dyDescent="0.2">
      <c r="Z12801" s="93"/>
      <c r="AA12801" s="93"/>
    </row>
    <row r="12802" spans="26:27" x14ac:dyDescent="0.2">
      <c r="Z12802" s="93"/>
      <c r="AA12802" s="93"/>
    </row>
    <row r="12803" spans="26:27" x14ac:dyDescent="0.2">
      <c r="Z12803" s="93"/>
      <c r="AA12803" s="93"/>
    </row>
    <row r="12804" spans="26:27" x14ac:dyDescent="0.2">
      <c r="Z12804" s="93"/>
      <c r="AA12804" s="93"/>
    </row>
    <row r="12805" spans="26:27" x14ac:dyDescent="0.2">
      <c r="Z12805" s="93"/>
      <c r="AA12805" s="93"/>
    </row>
    <row r="12806" spans="26:27" x14ac:dyDescent="0.2">
      <c r="Z12806" s="93"/>
      <c r="AA12806" s="93"/>
    </row>
    <row r="12807" spans="26:27" x14ac:dyDescent="0.2">
      <c r="Z12807" s="93"/>
      <c r="AA12807" s="93"/>
    </row>
    <row r="12808" spans="26:27" x14ac:dyDescent="0.2">
      <c r="Z12808" s="93"/>
      <c r="AA12808" s="93"/>
    </row>
    <row r="12809" spans="26:27" x14ac:dyDescent="0.2">
      <c r="Z12809" s="93"/>
      <c r="AA12809" s="93"/>
    </row>
    <row r="12810" spans="26:27" x14ac:dyDescent="0.2">
      <c r="Z12810" s="93"/>
      <c r="AA12810" s="93"/>
    </row>
    <row r="12811" spans="26:27" x14ac:dyDescent="0.2">
      <c r="Z12811" s="93"/>
      <c r="AA12811" s="93"/>
    </row>
    <row r="12812" spans="26:27" x14ac:dyDescent="0.2">
      <c r="Z12812" s="93"/>
      <c r="AA12812" s="93"/>
    </row>
    <row r="12813" spans="26:27" x14ac:dyDescent="0.2">
      <c r="Z12813" s="93"/>
      <c r="AA12813" s="93"/>
    </row>
    <row r="12814" spans="26:27" x14ac:dyDescent="0.2">
      <c r="Z12814" s="93"/>
      <c r="AA12814" s="93"/>
    </row>
    <row r="12815" spans="26:27" x14ac:dyDescent="0.2">
      <c r="Z12815" s="93"/>
      <c r="AA12815" s="93"/>
    </row>
    <row r="12816" spans="26:27" x14ac:dyDescent="0.2">
      <c r="Z12816" s="93"/>
      <c r="AA12816" s="93"/>
    </row>
    <row r="12817" spans="26:27" x14ac:dyDescent="0.2">
      <c r="Z12817" s="93"/>
      <c r="AA12817" s="93"/>
    </row>
    <row r="12818" spans="26:27" x14ac:dyDescent="0.2">
      <c r="Z12818" s="93"/>
      <c r="AA12818" s="93"/>
    </row>
    <row r="12819" spans="26:27" x14ac:dyDescent="0.2">
      <c r="Z12819" s="93"/>
      <c r="AA12819" s="93"/>
    </row>
    <row r="12820" spans="26:27" x14ac:dyDescent="0.2">
      <c r="Z12820" s="93"/>
      <c r="AA12820" s="93"/>
    </row>
    <row r="12821" spans="26:27" x14ac:dyDescent="0.2">
      <c r="Z12821" s="93"/>
      <c r="AA12821" s="93"/>
    </row>
    <row r="12822" spans="26:27" x14ac:dyDescent="0.2">
      <c r="Z12822" s="93"/>
      <c r="AA12822" s="93"/>
    </row>
    <row r="12823" spans="26:27" x14ac:dyDescent="0.2">
      <c r="Z12823" s="93"/>
      <c r="AA12823" s="93"/>
    </row>
    <row r="12824" spans="26:27" x14ac:dyDescent="0.2">
      <c r="Z12824" s="93"/>
      <c r="AA12824" s="93"/>
    </row>
    <row r="12825" spans="26:27" x14ac:dyDescent="0.2">
      <c r="Z12825" s="93"/>
      <c r="AA12825" s="93"/>
    </row>
    <row r="12826" spans="26:27" x14ac:dyDescent="0.2">
      <c r="Z12826" s="93"/>
      <c r="AA12826" s="93"/>
    </row>
    <row r="12827" spans="26:27" x14ac:dyDescent="0.2">
      <c r="Z12827" s="93"/>
      <c r="AA12827" s="93"/>
    </row>
    <row r="12828" spans="26:27" x14ac:dyDescent="0.2">
      <c r="Z12828" s="93"/>
      <c r="AA12828" s="93"/>
    </row>
    <row r="12829" spans="26:27" x14ac:dyDescent="0.2">
      <c r="Z12829" s="93"/>
      <c r="AA12829" s="93"/>
    </row>
    <row r="12830" spans="26:27" x14ac:dyDescent="0.2">
      <c r="Z12830" s="93"/>
      <c r="AA12830" s="93"/>
    </row>
    <row r="12831" spans="26:27" x14ac:dyDescent="0.2">
      <c r="Z12831" s="93"/>
      <c r="AA12831" s="93"/>
    </row>
    <row r="12832" spans="26:27" x14ac:dyDescent="0.2">
      <c r="Z12832" s="93"/>
      <c r="AA12832" s="93"/>
    </row>
    <row r="12833" spans="26:27" x14ac:dyDescent="0.2">
      <c r="Z12833" s="93"/>
      <c r="AA12833" s="93"/>
    </row>
    <row r="12834" spans="26:27" x14ac:dyDescent="0.2">
      <c r="Z12834" s="93"/>
      <c r="AA12834" s="93"/>
    </row>
    <row r="12835" spans="26:27" x14ac:dyDescent="0.2">
      <c r="Z12835" s="93"/>
      <c r="AA12835" s="93"/>
    </row>
    <row r="12836" spans="26:27" x14ac:dyDescent="0.2">
      <c r="Z12836" s="93"/>
      <c r="AA12836" s="93"/>
    </row>
    <row r="12837" spans="26:27" x14ac:dyDescent="0.2">
      <c r="Z12837" s="93"/>
      <c r="AA12837" s="93"/>
    </row>
    <row r="12838" spans="26:27" x14ac:dyDescent="0.2">
      <c r="Z12838" s="93"/>
      <c r="AA12838" s="93"/>
    </row>
    <row r="12839" spans="26:27" x14ac:dyDescent="0.2">
      <c r="Z12839" s="93"/>
      <c r="AA12839" s="93"/>
    </row>
    <row r="12840" spans="26:27" x14ac:dyDescent="0.2">
      <c r="Z12840" s="93"/>
      <c r="AA12840" s="93"/>
    </row>
    <row r="12841" spans="26:27" x14ac:dyDescent="0.2">
      <c r="Z12841" s="93"/>
      <c r="AA12841" s="93"/>
    </row>
    <row r="12842" spans="26:27" x14ac:dyDescent="0.2">
      <c r="Z12842" s="93"/>
      <c r="AA12842" s="93"/>
    </row>
    <row r="12843" spans="26:27" x14ac:dyDescent="0.2">
      <c r="Z12843" s="93"/>
      <c r="AA12843" s="93"/>
    </row>
    <row r="12844" spans="26:27" x14ac:dyDescent="0.2">
      <c r="Z12844" s="93"/>
      <c r="AA12844" s="93"/>
    </row>
    <row r="12845" spans="26:27" x14ac:dyDescent="0.2">
      <c r="Z12845" s="93"/>
      <c r="AA12845" s="93"/>
    </row>
    <row r="12846" spans="26:27" x14ac:dyDescent="0.2">
      <c r="Z12846" s="93"/>
      <c r="AA12846" s="93"/>
    </row>
    <row r="12847" spans="26:27" x14ac:dyDescent="0.2">
      <c r="Z12847" s="93"/>
      <c r="AA12847" s="93"/>
    </row>
    <row r="12848" spans="26:27" x14ac:dyDescent="0.2">
      <c r="Z12848" s="93"/>
      <c r="AA12848" s="93"/>
    </row>
    <row r="12849" spans="26:27" x14ac:dyDescent="0.2">
      <c r="Z12849" s="93"/>
      <c r="AA12849" s="93"/>
    </row>
    <row r="12850" spans="26:27" x14ac:dyDescent="0.2">
      <c r="Z12850" s="93"/>
      <c r="AA12850" s="93"/>
    </row>
    <row r="12851" spans="26:27" x14ac:dyDescent="0.2">
      <c r="Z12851" s="93"/>
      <c r="AA12851" s="93"/>
    </row>
    <row r="12852" spans="26:27" x14ac:dyDescent="0.2">
      <c r="Z12852" s="93"/>
      <c r="AA12852" s="93"/>
    </row>
    <row r="12853" spans="26:27" x14ac:dyDescent="0.2">
      <c r="Z12853" s="93"/>
      <c r="AA12853" s="93"/>
    </row>
    <row r="12854" spans="26:27" x14ac:dyDescent="0.2">
      <c r="Z12854" s="93"/>
      <c r="AA12854" s="93"/>
    </row>
    <row r="12855" spans="26:27" x14ac:dyDescent="0.2">
      <c r="Z12855" s="93"/>
      <c r="AA12855" s="93"/>
    </row>
    <row r="12856" spans="26:27" x14ac:dyDescent="0.2">
      <c r="Z12856" s="93"/>
      <c r="AA12856" s="93"/>
    </row>
    <row r="12857" spans="26:27" x14ac:dyDescent="0.2">
      <c r="Z12857" s="93"/>
      <c r="AA12857" s="93"/>
    </row>
    <row r="12858" spans="26:27" x14ac:dyDescent="0.2">
      <c r="Z12858" s="93"/>
      <c r="AA12858" s="93"/>
    </row>
    <row r="12859" spans="26:27" x14ac:dyDescent="0.2">
      <c r="Z12859" s="93"/>
      <c r="AA12859" s="93"/>
    </row>
    <row r="12860" spans="26:27" x14ac:dyDescent="0.2">
      <c r="Z12860" s="93"/>
      <c r="AA12860" s="93"/>
    </row>
    <row r="12861" spans="26:27" x14ac:dyDescent="0.2">
      <c r="Z12861" s="93"/>
      <c r="AA12861" s="93"/>
    </row>
    <row r="12862" spans="26:27" x14ac:dyDescent="0.2">
      <c r="Z12862" s="93"/>
      <c r="AA12862" s="93"/>
    </row>
    <row r="12863" spans="26:27" x14ac:dyDescent="0.2">
      <c r="Z12863" s="93"/>
      <c r="AA12863" s="93"/>
    </row>
    <row r="12864" spans="26:27" x14ac:dyDescent="0.2">
      <c r="Z12864" s="93"/>
      <c r="AA12864" s="93"/>
    </row>
    <row r="12865" spans="26:27" x14ac:dyDescent="0.2">
      <c r="Z12865" s="93"/>
      <c r="AA12865" s="93"/>
    </row>
    <row r="12866" spans="26:27" x14ac:dyDescent="0.2">
      <c r="Z12866" s="93"/>
      <c r="AA12866" s="93"/>
    </row>
    <row r="12867" spans="26:27" x14ac:dyDescent="0.2">
      <c r="Z12867" s="93"/>
      <c r="AA12867" s="93"/>
    </row>
    <row r="12868" spans="26:27" x14ac:dyDescent="0.2">
      <c r="Z12868" s="93"/>
      <c r="AA12868" s="93"/>
    </row>
    <row r="12869" spans="26:27" x14ac:dyDescent="0.2">
      <c r="Z12869" s="93"/>
      <c r="AA12869" s="93"/>
    </row>
    <row r="12870" spans="26:27" x14ac:dyDescent="0.2">
      <c r="Z12870" s="93"/>
      <c r="AA12870" s="93"/>
    </row>
    <row r="12871" spans="26:27" x14ac:dyDescent="0.2">
      <c r="Z12871" s="93"/>
      <c r="AA12871" s="93"/>
    </row>
    <row r="12872" spans="26:27" x14ac:dyDescent="0.2">
      <c r="Z12872" s="93"/>
      <c r="AA12872" s="93"/>
    </row>
    <row r="12873" spans="26:27" x14ac:dyDescent="0.2">
      <c r="Z12873" s="93"/>
      <c r="AA12873" s="93"/>
    </row>
    <row r="12874" spans="26:27" x14ac:dyDescent="0.2">
      <c r="Z12874" s="93"/>
      <c r="AA12874" s="93"/>
    </row>
    <row r="12875" spans="26:27" x14ac:dyDescent="0.2">
      <c r="Z12875" s="93"/>
      <c r="AA12875" s="93"/>
    </row>
    <row r="12876" spans="26:27" x14ac:dyDescent="0.2">
      <c r="Z12876" s="93"/>
      <c r="AA12876" s="93"/>
    </row>
    <row r="12877" spans="26:27" x14ac:dyDescent="0.2">
      <c r="Z12877" s="93"/>
      <c r="AA12877" s="93"/>
    </row>
    <row r="12878" spans="26:27" x14ac:dyDescent="0.2">
      <c r="Z12878" s="93"/>
      <c r="AA12878" s="93"/>
    </row>
    <row r="12879" spans="26:27" x14ac:dyDescent="0.2">
      <c r="Z12879" s="93"/>
      <c r="AA12879" s="93"/>
    </row>
    <row r="12880" spans="26:27" x14ac:dyDescent="0.2">
      <c r="Z12880" s="93"/>
      <c r="AA12880" s="93"/>
    </row>
    <row r="12881" spans="26:27" x14ac:dyDescent="0.2">
      <c r="Z12881" s="93"/>
      <c r="AA12881" s="93"/>
    </row>
    <row r="12882" spans="26:27" x14ac:dyDescent="0.2">
      <c r="Z12882" s="93"/>
      <c r="AA12882" s="93"/>
    </row>
    <row r="12883" spans="26:27" x14ac:dyDescent="0.2">
      <c r="Z12883" s="93"/>
      <c r="AA12883" s="93"/>
    </row>
    <row r="12884" spans="26:27" x14ac:dyDescent="0.2">
      <c r="Z12884" s="93"/>
      <c r="AA12884" s="93"/>
    </row>
    <row r="12885" spans="26:27" x14ac:dyDescent="0.2">
      <c r="Z12885" s="93"/>
      <c r="AA12885" s="93"/>
    </row>
    <row r="12886" spans="26:27" x14ac:dyDescent="0.2">
      <c r="Z12886" s="93"/>
      <c r="AA12886" s="93"/>
    </row>
    <row r="12887" spans="26:27" x14ac:dyDescent="0.2">
      <c r="Z12887" s="93"/>
      <c r="AA12887" s="93"/>
    </row>
    <row r="12888" spans="26:27" x14ac:dyDescent="0.2">
      <c r="Z12888" s="93"/>
      <c r="AA12888" s="93"/>
    </row>
    <row r="12889" spans="26:27" x14ac:dyDescent="0.2">
      <c r="Z12889" s="93"/>
      <c r="AA12889" s="93"/>
    </row>
    <row r="12890" spans="26:27" x14ac:dyDescent="0.2">
      <c r="Z12890" s="93"/>
      <c r="AA12890" s="93"/>
    </row>
    <row r="12891" spans="26:27" x14ac:dyDescent="0.2">
      <c r="Z12891" s="93"/>
      <c r="AA12891" s="93"/>
    </row>
    <row r="12892" spans="26:27" x14ac:dyDescent="0.2">
      <c r="Z12892" s="93"/>
      <c r="AA12892" s="93"/>
    </row>
    <row r="12893" spans="26:27" x14ac:dyDescent="0.2">
      <c r="Z12893" s="93"/>
      <c r="AA12893" s="93"/>
    </row>
    <row r="12894" spans="26:27" x14ac:dyDescent="0.2">
      <c r="Z12894" s="93"/>
      <c r="AA12894" s="93"/>
    </row>
    <row r="12895" spans="26:27" x14ac:dyDescent="0.2">
      <c r="Z12895" s="93"/>
      <c r="AA12895" s="93"/>
    </row>
    <row r="12896" spans="26:27" x14ac:dyDescent="0.2">
      <c r="Z12896" s="93"/>
      <c r="AA12896" s="93"/>
    </row>
    <row r="12897" spans="26:27" x14ac:dyDescent="0.2">
      <c r="Z12897" s="93"/>
      <c r="AA12897" s="93"/>
    </row>
    <row r="12898" spans="26:27" x14ac:dyDescent="0.2">
      <c r="Z12898" s="93"/>
      <c r="AA12898" s="93"/>
    </row>
    <row r="12899" spans="26:27" x14ac:dyDescent="0.2">
      <c r="Z12899" s="93"/>
      <c r="AA12899" s="93"/>
    </row>
    <row r="12900" spans="26:27" x14ac:dyDescent="0.2">
      <c r="Z12900" s="93"/>
      <c r="AA12900" s="93"/>
    </row>
    <row r="12901" spans="26:27" x14ac:dyDescent="0.2">
      <c r="Z12901" s="93"/>
      <c r="AA12901" s="93"/>
    </row>
    <row r="12902" spans="26:27" x14ac:dyDescent="0.2">
      <c r="Z12902" s="93"/>
      <c r="AA12902" s="93"/>
    </row>
    <row r="12903" spans="26:27" x14ac:dyDescent="0.2">
      <c r="Z12903" s="93"/>
      <c r="AA12903" s="93"/>
    </row>
    <row r="12904" spans="26:27" x14ac:dyDescent="0.2">
      <c r="Z12904" s="93"/>
      <c r="AA12904" s="93"/>
    </row>
    <row r="12905" spans="26:27" x14ac:dyDescent="0.2">
      <c r="Z12905" s="93"/>
      <c r="AA12905" s="93"/>
    </row>
    <row r="12906" spans="26:27" x14ac:dyDescent="0.2">
      <c r="Z12906" s="93"/>
      <c r="AA12906" s="93"/>
    </row>
    <row r="12907" spans="26:27" x14ac:dyDescent="0.2">
      <c r="Z12907" s="93"/>
      <c r="AA12907" s="93"/>
    </row>
    <row r="12908" spans="26:27" x14ac:dyDescent="0.2">
      <c r="Z12908" s="93"/>
      <c r="AA12908" s="93"/>
    </row>
    <row r="12909" spans="26:27" x14ac:dyDescent="0.2">
      <c r="Z12909" s="93"/>
      <c r="AA12909" s="93"/>
    </row>
    <row r="12910" spans="26:27" x14ac:dyDescent="0.2">
      <c r="Z12910" s="93"/>
      <c r="AA12910" s="93"/>
    </row>
    <row r="12911" spans="26:27" x14ac:dyDescent="0.2">
      <c r="Z12911" s="93"/>
      <c r="AA12911" s="93"/>
    </row>
    <row r="12912" spans="26:27" x14ac:dyDescent="0.2">
      <c r="Z12912" s="93"/>
      <c r="AA12912" s="93"/>
    </row>
    <row r="12913" spans="26:27" x14ac:dyDescent="0.2">
      <c r="Z12913" s="93"/>
      <c r="AA12913" s="93"/>
    </row>
    <row r="12914" spans="26:27" x14ac:dyDescent="0.2">
      <c r="Z12914" s="93"/>
      <c r="AA12914" s="93"/>
    </row>
    <row r="12915" spans="26:27" x14ac:dyDescent="0.2">
      <c r="Z12915" s="93"/>
      <c r="AA12915" s="93"/>
    </row>
    <row r="12916" spans="26:27" x14ac:dyDescent="0.2">
      <c r="Z12916" s="93"/>
      <c r="AA12916" s="93"/>
    </row>
    <row r="12917" spans="26:27" x14ac:dyDescent="0.2">
      <c r="Z12917" s="93"/>
      <c r="AA12917" s="93"/>
    </row>
    <row r="12918" spans="26:27" x14ac:dyDescent="0.2">
      <c r="Z12918" s="93"/>
      <c r="AA12918" s="93"/>
    </row>
    <row r="12919" spans="26:27" x14ac:dyDescent="0.2">
      <c r="Z12919" s="93"/>
      <c r="AA12919" s="93"/>
    </row>
    <row r="12920" spans="26:27" x14ac:dyDescent="0.2">
      <c r="Z12920" s="93"/>
      <c r="AA12920" s="93"/>
    </row>
    <row r="12921" spans="26:27" x14ac:dyDescent="0.2">
      <c r="Z12921" s="93"/>
      <c r="AA12921" s="93"/>
    </row>
    <row r="12922" spans="26:27" x14ac:dyDescent="0.2">
      <c r="Z12922" s="93"/>
      <c r="AA12922" s="93"/>
    </row>
    <row r="12923" spans="26:27" x14ac:dyDescent="0.2">
      <c r="Z12923" s="93"/>
      <c r="AA12923" s="93"/>
    </row>
    <row r="12924" spans="26:27" x14ac:dyDescent="0.2">
      <c r="Z12924" s="93"/>
      <c r="AA12924" s="93"/>
    </row>
    <row r="12925" spans="26:27" x14ac:dyDescent="0.2">
      <c r="Z12925" s="93"/>
      <c r="AA12925" s="93"/>
    </row>
    <row r="12926" spans="26:27" x14ac:dyDescent="0.2">
      <c r="Z12926" s="93"/>
      <c r="AA12926" s="93"/>
    </row>
    <row r="12927" spans="26:27" x14ac:dyDescent="0.2">
      <c r="Z12927" s="93"/>
      <c r="AA12927" s="93"/>
    </row>
    <row r="12928" spans="26:27" x14ac:dyDescent="0.2">
      <c r="Z12928" s="93"/>
      <c r="AA12928" s="93"/>
    </row>
    <row r="12929" spans="26:27" x14ac:dyDescent="0.2">
      <c r="Z12929" s="93"/>
      <c r="AA12929" s="93"/>
    </row>
    <row r="12930" spans="26:27" x14ac:dyDescent="0.2">
      <c r="Z12930" s="93"/>
      <c r="AA12930" s="93"/>
    </row>
    <row r="12931" spans="26:27" x14ac:dyDescent="0.2">
      <c r="Z12931" s="93"/>
      <c r="AA12931" s="93"/>
    </row>
    <row r="12932" spans="26:27" x14ac:dyDescent="0.2">
      <c r="Z12932" s="93"/>
      <c r="AA12932" s="93"/>
    </row>
    <row r="12933" spans="26:27" x14ac:dyDescent="0.2">
      <c r="Z12933" s="93"/>
      <c r="AA12933" s="93"/>
    </row>
    <row r="12934" spans="26:27" x14ac:dyDescent="0.2">
      <c r="Z12934" s="93"/>
      <c r="AA12934" s="93"/>
    </row>
    <row r="12935" spans="26:27" x14ac:dyDescent="0.2">
      <c r="Z12935" s="93"/>
      <c r="AA12935" s="93"/>
    </row>
    <row r="12936" spans="26:27" x14ac:dyDescent="0.2">
      <c r="Z12936" s="93"/>
      <c r="AA12936" s="93"/>
    </row>
    <row r="12937" spans="26:27" x14ac:dyDescent="0.2">
      <c r="Z12937" s="93"/>
      <c r="AA12937" s="93"/>
    </row>
    <row r="12938" spans="26:27" x14ac:dyDescent="0.2">
      <c r="Z12938" s="93"/>
      <c r="AA12938" s="93"/>
    </row>
    <row r="12939" spans="26:27" x14ac:dyDescent="0.2">
      <c r="Z12939" s="93"/>
      <c r="AA12939" s="93"/>
    </row>
    <row r="12940" spans="26:27" x14ac:dyDescent="0.2">
      <c r="Z12940" s="93"/>
      <c r="AA12940" s="93"/>
    </row>
    <row r="12941" spans="26:27" x14ac:dyDescent="0.2">
      <c r="Z12941" s="93"/>
      <c r="AA12941" s="93"/>
    </row>
    <row r="12942" spans="26:27" x14ac:dyDescent="0.2">
      <c r="Z12942" s="93"/>
      <c r="AA12942" s="93"/>
    </row>
    <row r="12943" spans="26:27" x14ac:dyDescent="0.2">
      <c r="Z12943" s="93"/>
      <c r="AA12943" s="93"/>
    </row>
    <row r="12944" spans="26:27" x14ac:dyDescent="0.2">
      <c r="Z12944" s="93"/>
      <c r="AA12944" s="93"/>
    </row>
    <row r="12945" spans="26:27" x14ac:dyDescent="0.2">
      <c r="Z12945" s="93"/>
      <c r="AA12945" s="93"/>
    </row>
    <row r="12946" spans="26:27" x14ac:dyDescent="0.2">
      <c r="Z12946" s="93"/>
      <c r="AA12946" s="93"/>
    </row>
    <row r="12947" spans="26:27" x14ac:dyDescent="0.2">
      <c r="Z12947" s="93"/>
      <c r="AA12947" s="93"/>
    </row>
    <row r="12948" spans="26:27" x14ac:dyDescent="0.2">
      <c r="Z12948" s="93"/>
      <c r="AA12948" s="93"/>
    </row>
    <row r="12949" spans="26:27" x14ac:dyDescent="0.2">
      <c r="Z12949" s="93"/>
      <c r="AA12949" s="93"/>
    </row>
    <row r="12950" spans="26:27" x14ac:dyDescent="0.2">
      <c r="Z12950" s="93"/>
      <c r="AA12950" s="93"/>
    </row>
    <row r="12951" spans="26:27" x14ac:dyDescent="0.2">
      <c r="Z12951" s="93"/>
      <c r="AA12951" s="93"/>
    </row>
    <row r="12952" spans="26:27" x14ac:dyDescent="0.2">
      <c r="Z12952" s="93"/>
      <c r="AA12952" s="93"/>
    </row>
    <row r="12953" spans="26:27" x14ac:dyDescent="0.2">
      <c r="Z12953" s="93"/>
      <c r="AA12953" s="93"/>
    </row>
    <row r="12954" spans="26:27" x14ac:dyDescent="0.2">
      <c r="Z12954" s="93"/>
      <c r="AA12954" s="93"/>
    </row>
    <row r="12955" spans="26:27" x14ac:dyDescent="0.2">
      <c r="Z12955" s="93"/>
      <c r="AA12955" s="93"/>
    </row>
    <row r="12956" spans="26:27" x14ac:dyDescent="0.2">
      <c r="Z12956" s="93"/>
      <c r="AA12956" s="93"/>
    </row>
    <row r="12957" spans="26:27" x14ac:dyDescent="0.2">
      <c r="Z12957" s="93"/>
      <c r="AA12957" s="93"/>
    </row>
    <row r="12958" spans="26:27" x14ac:dyDescent="0.2">
      <c r="Z12958" s="93"/>
      <c r="AA12958" s="93"/>
    </row>
    <row r="12959" spans="26:27" x14ac:dyDescent="0.2">
      <c r="Z12959" s="93"/>
      <c r="AA12959" s="93"/>
    </row>
    <row r="12960" spans="26:27" x14ac:dyDescent="0.2">
      <c r="Z12960" s="93"/>
      <c r="AA12960" s="93"/>
    </row>
    <row r="12961" spans="26:27" x14ac:dyDescent="0.2">
      <c r="Z12961" s="93"/>
      <c r="AA12961" s="93"/>
    </row>
    <row r="12962" spans="26:27" x14ac:dyDescent="0.2">
      <c r="Z12962" s="93"/>
      <c r="AA12962" s="93"/>
    </row>
    <row r="12963" spans="26:27" x14ac:dyDescent="0.2">
      <c r="Z12963" s="93"/>
      <c r="AA12963" s="93"/>
    </row>
    <row r="12964" spans="26:27" x14ac:dyDescent="0.2">
      <c r="Z12964" s="93"/>
      <c r="AA12964" s="93"/>
    </row>
    <row r="12965" spans="26:27" x14ac:dyDescent="0.2">
      <c r="Z12965" s="93"/>
      <c r="AA12965" s="93"/>
    </row>
    <row r="12966" spans="26:27" x14ac:dyDescent="0.2">
      <c r="Z12966" s="93"/>
      <c r="AA12966" s="93"/>
    </row>
    <row r="12967" spans="26:27" x14ac:dyDescent="0.2">
      <c r="Z12967" s="93"/>
      <c r="AA12967" s="93"/>
    </row>
    <row r="12968" spans="26:27" x14ac:dyDescent="0.2">
      <c r="Z12968" s="93"/>
      <c r="AA12968" s="93"/>
    </row>
    <row r="12969" spans="26:27" x14ac:dyDescent="0.2">
      <c r="Z12969" s="93"/>
      <c r="AA12969" s="93"/>
    </row>
    <row r="12970" spans="26:27" x14ac:dyDescent="0.2">
      <c r="Z12970" s="93"/>
      <c r="AA12970" s="93"/>
    </row>
    <row r="12971" spans="26:27" x14ac:dyDescent="0.2">
      <c r="Z12971" s="93"/>
      <c r="AA12971" s="93"/>
    </row>
    <row r="12972" spans="26:27" x14ac:dyDescent="0.2">
      <c r="Z12972" s="93"/>
      <c r="AA12972" s="93"/>
    </row>
    <row r="12973" spans="26:27" x14ac:dyDescent="0.2">
      <c r="Z12973" s="93"/>
      <c r="AA12973" s="93"/>
    </row>
    <row r="12974" spans="26:27" x14ac:dyDescent="0.2">
      <c r="Z12974" s="93"/>
      <c r="AA12974" s="93"/>
    </row>
    <row r="12975" spans="26:27" x14ac:dyDescent="0.2">
      <c r="Z12975" s="93"/>
      <c r="AA12975" s="93"/>
    </row>
    <row r="12976" spans="26:27" x14ac:dyDescent="0.2">
      <c r="Z12976" s="93"/>
      <c r="AA12976" s="93"/>
    </row>
    <row r="12977" spans="26:27" x14ac:dyDescent="0.2">
      <c r="Z12977" s="93"/>
      <c r="AA12977" s="93"/>
    </row>
    <row r="12978" spans="26:27" x14ac:dyDescent="0.2">
      <c r="Z12978" s="93"/>
      <c r="AA12978" s="93"/>
    </row>
    <row r="12979" spans="26:27" x14ac:dyDescent="0.2">
      <c r="Z12979" s="93"/>
      <c r="AA12979" s="93"/>
    </row>
    <row r="12980" spans="26:27" x14ac:dyDescent="0.2">
      <c r="Z12980" s="93"/>
      <c r="AA12980" s="93"/>
    </row>
    <row r="12981" spans="26:27" x14ac:dyDescent="0.2">
      <c r="Z12981" s="93"/>
      <c r="AA12981" s="93"/>
    </row>
    <row r="12982" spans="26:27" x14ac:dyDescent="0.2">
      <c r="Z12982" s="93"/>
      <c r="AA12982" s="93"/>
    </row>
    <row r="12983" spans="26:27" x14ac:dyDescent="0.2">
      <c r="Z12983" s="93"/>
      <c r="AA12983" s="93"/>
    </row>
    <row r="12984" spans="26:27" x14ac:dyDescent="0.2">
      <c r="Z12984" s="93"/>
      <c r="AA12984" s="93"/>
    </row>
    <row r="12985" spans="26:27" x14ac:dyDescent="0.2">
      <c r="Z12985" s="93"/>
      <c r="AA12985" s="93"/>
    </row>
    <row r="12986" spans="26:27" x14ac:dyDescent="0.2">
      <c r="Z12986" s="93"/>
      <c r="AA12986" s="93"/>
    </row>
    <row r="12987" spans="26:27" x14ac:dyDescent="0.2">
      <c r="Z12987" s="93"/>
      <c r="AA12987" s="93"/>
    </row>
    <row r="12988" spans="26:27" x14ac:dyDescent="0.2">
      <c r="Z12988" s="93"/>
      <c r="AA12988" s="93"/>
    </row>
    <row r="12989" spans="26:27" x14ac:dyDescent="0.2">
      <c r="Z12989" s="93"/>
      <c r="AA12989" s="93"/>
    </row>
    <row r="12990" spans="26:27" x14ac:dyDescent="0.2">
      <c r="Z12990" s="93"/>
      <c r="AA12990" s="93"/>
    </row>
    <row r="12991" spans="26:27" x14ac:dyDescent="0.2">
      <c r="Z12991" s="93"/>
      <c r="AA12991" s="93"/>
    </row>
    <row r="12992" spans="26:27" x14ac:dyDescent="0.2">
      <c r="Z12992" s="93"/>
      <c r="AA12992" s="93"/>
    </row>
    <row r="12993" spans="26:27" x14ac:dyDescent="0.2">
      <c r="Z12993" s="93"/>
      <c r="AA12993" s="93"/>
    </row>
    <row r="12994" spans="26:27" x14ac:dyDescent="0.2">
      <c r="Z12994" s="93"/>
      <c r="AA12994" s="93"/>
    </row>
    <row r="12995" spans="26:27" x14ac:dyDescent="0.2">
      <c r="Z12995" s="93"/>
      <c r="AA12995" s="93"/>
    </row>
    <row r="12996" spans="26:27" x14ac:dyDescent="0.2">
      <c r="Z12996" s="93"/>
      <c r="AA12996" s="93"/>
    </row>
    <row r="12997" spans="26:27" x14ac:dyDescent="0.2">
      <c r="Z12997" s="93"/>
      <c r="AA12997" s="93"/>
    </row>
    <row r="12998" spans="26:27" x14ac:dyDescent="0.2">
      <c r="Z12998" s="93"/>
      <c r="AA12998" s="93"/>
    </row>
    <row r="12999" spans="26:27" x14ac:dyDescent="0.2">
      <c r="Z12999" s="93"/>
      <c r="AA12999" s="93"/>
    </row>
    <row r="13000" spans="26:27" x14ac:dyDescent="0.2">
      <c r="Z13000" s="93"/>
      <c r="AA13000" s="93"/>
    </row>
    <row r="13001" spans="26:27" x14ac:dyDescent="0.2">
      <c r="Z13001" s="93"/>
      <c r="AA13001" s="93"/>
    </row>
    <row r="13002" spans="26:27" x14ac:dyDescent="0.2">
      <c r="Z13002" s="93"/>
      <c r="AA13002" s="93"/>
    </row>
    <row r="13003" spans="26:27" x14ac:dyDescent="0.2">
      <c r="Z13003" s="93"/>
      <c r="AA13003" s="93"/>
    </row>
    <row r="13004" spans="26:27" x14ac:dyDescent="0.2">
      <c r="Z13004" s="93"/>
      <c r="AA13004" s="93"/>
    </row>
    <row r="13005" spans="26:27" x14ac:dyDescent="0.2">
      <c r="Z13005" s="93"/>
      <c r="AA13005" s="93"/>
    </row>
    <row r="13006" spans="26:27" x14ac:dyDescent="0.2">
      <c r="Z13006" s="93"/>
      <c r="AA13006" s="93"/>
    </row>
    <row r="13007" spans="26:27" x14ac:dyDescent="0.2">
      <c r="Z13007" s="93"/>
      <c r="AA13007" s="93"/>
    </row>
    <row r="13008" spans="26:27" x14ac:dyDescent="0.2">
      <c r="Z13008" s="93"/>
      <c r="AA13008" s="93"/>
    </row>
    <row r="13009" spans="26:27" x14ac:dyDescent="0.2">
      <c r="Z13009" s="93"/>
      <c r="AA13009" s="93"/>
    </row>
    <row r="13010" spans="26:27" x14ac:dyDescent="0.2">
      <c r="Z13010" s="93"/>
      <c r="AA13010" s="93"/>
    </row>
    <row r="13011" spans="26:27" x14ac:dyDescent="0.2">
      <c r="Z13011" s="93"/>
      <c r="AA13011" s="93"/>
    </row>
    <row r="13012" spans="26:27" x14ac:dyDescent="0.2">
      <c r="Z13012" s="93"/>
      <c r="AA13012" s="93"/>
    </row>
    <row r="13013" spans="26:27" x14ac:dyDescent="0.2">
      <c r="Z13013" s="93"/>
      <c r="AA13013" s="93"/>
    </row>
    <row r="13014" spans="26:27" x14ac:dyDescent="0.2">
      <c r="Z13014" s="93"/>
      <c r="AA13014" s="93"/>
    </row>
    <row r="13015" spans="26:27" x14ac:dyDescent="0.2">
      <c r="Z13015" s="93"/>
      <c r="AA13015" s="93"/>
    </row>
    <row r="13016" spans="26:27" x14ac:dyDescent="0.2">
      <c r="Z13016" s="93"/>
      <c r="AA13016" s="93"/>
    </row>
    <row r="13017" spans="26:27" x14ac:dyDescent="0.2">
      <c r="Z13017" s="93"/>
      <c r="AA13017" s="93"/>
    </row>
    <row r="13018" spans="26:27" x14ac:dyDescent="0.2">
      <c r="Z13018" s="93"/>
      <c r="AA13018" s="93"/>
    </row>
    <row r="13019" spans="26:27" x14ac:dyDescent="0.2">
      <c r="Z13019" s="93"/>
      <c r="AA13019" s="93"/>
    </row>
    <row r="13020" spans="26:27" x14ac:dyDescent="0.2">
      <c r="Z13020" s="93"/>
      <c r="AA13020" s="93"/>
    </row>
    <row r="13021" spans="26:27" x14ac:dyDescent="0.2">
      <c r="Z13021" s="93"/>
      <c r="AA13021" s="93"/>
    </row>
    <row r="13022" spans="26:27" x14ac:dyDescent="0.2">
      <c r="Z13022" s="93"/>
      <c r="AA13022" s="93"/>
    </row>
    <row r="13023" spans="26:27" x14ac:dyDescent="0.2">
      <c r="Z13023" s="93"/>
      <c r="AA13023" s="93"/>
    </row>
    <row r="13024" spans="26:27" x14ac:dyDescent="0.2">
      <c r="Z13024" s="93"/>
      <c r="AA13024" s="93"/>
    </row>
    <row r="13025" spans="26:27" x14ac:dyDescent="0.2">
      <c r="Z13025" s="93"/>
      <c r="AA13025" s="93"/>
    </row>
    <row r="13026" spans="26:27" x14ac:dyDescent="0.2">
      <c r="Z13026" s="93"/>
      <c r="AA13026" s="93"/>
    </row>
    <row r="13027" spans="26:27" x14ac:dyDescent="0.2">
      <c r="Z13027" s="93"/>
      <c r="AA13027" s="93"/>
    </row>
    <row r="13028" spans="26:27" x14ac:dyDescent="0.2">
      <c r="Z13028" s="93"/>
      <c r="AA13028" s="93"/>
    </row>
    <row r="13029" spans="26:27" x14ac:dyDescent="0.2">
      <c r="Z13029" s="93"/>
      <c r="AA13029" s="93"/>
    </row>
    <row r="13030" spans="26:27" x14ac:dyDescent="0.2">
      <c r="Z13030" s="93"/>
      <c r="AA13030" s="93"/>
    </row>
    <row r="13031" spans="26:27" x14ac:dyDescent="0.2">
      <c r="Z13031" s="93"/>
      <c r="AA13031" s="93"/>
    </row>
    <row r="13032" spans="26:27" x14ac:dyDescent="0.2">
      <c r="Z13032" s="93"/>
      <c r="AA13032" s="93"/>
    </row>
    <row r="13033" spans="26:27" x14ac:dyDescent="0.2">
      <c r="Z13033" s="93"/>
      <c r="AA13033" s="93"/>
    </row>
    <row r="13034" spans="26:27" x14ac:dyDescent="0.2">
      <c r="Z13034" s="93"/>
      <c r="AA13034" s="93"/>
    </row>
    <row r="13035" spans="26:27" x14ac:dyDescent="0.2">
      <c r="Z13035" s="93"/>
      <c r="AA13035" s="93"/>
    </row>
    <row r="13036" spans="26:27" x14ac:dyDescent="0.2">
      <c r="Z13036" s="93"/>
      <c r="AA13036" s="93"/>
    </row>
    <row r="13037" spans="26:27" x14ac:dyDescent="0.2">
      <c r="Z13037" s="93"/>
      <c r="AA13037" s="93"/>
    </row>
    <row r="13038" spans="26:27" x14ac:dyDescent="0.2">
      <c r="Z13038" s="93"/>
      <c r="AA13038" s="93"/>
    </row>
    <row r="13039" spans="26:27" x14ac:dyDescent="0.2">
      <c r="Z13039" s="93"/>
      <c r="AA13039" s="93"/>
    </row>
    <row r="13040" spans="26:27" x14ac:dyDescent="0.2">
      <c r="Z13040" s="93"/>
      <c r="AA13040" s="93"/>
    </row>
    <row r="13041" spans="26:27" x14ac:dyDescent="0.2">
      <c r="Z13041" s="93"/>
      <c r="AA13041" s="93"/>
    </row>
    <row r="13042" spans="26:27" x14ac:dyDescent="0.2">
      <c r="Z13042" s="93"/>
      <c r="AA13042" s="93"/>
    </row>
    <row r="13043" spans="26:27" x14ac:dyDescent="0.2">
      <c r="Z13043" s="93"/>
      <c r="AA13043" s="93"/>
    </row>
    <row r="13044" spans="26:27" x14ac:dyDescent="0.2">
      <c r="Z13044" s="93"/>
      <c r="AA13044" s="93"/>
    </row>
    <row r="13045" spans="26:27" x14ac:dyDescent="0.2">
      <c r="Z13045" s="93"/>
      <c r="AA13045" s="93"/>
    </row>
    <row r="13046" spans="26:27" x14ac:dyDescent="0.2">
      <c r="Z13046" s="93"/>
      <c r="AA13046" s="93"/>
    </row>
    <row r="13047" spans="26:27" x14ac:dyDescent="0.2">
      <c r="Z13047" s="93"/>
      <c r="AA13047" s="93"/>
    </row>
    <row r="13048" spans="26:27" x14ac:dyDescent="0.2">
      <c r="Z13048" s="93"/>
      <c r="AA13048" s="93"/>
    </row>
    <row r="13049" spans="26:27" x14ac:dyDescent="0.2">
      <c r="Z13049" s="93"/>
      <c r="AA13049" s="93"/>
    </row>
    <row r="13050" spans="26:27" x14ac:dyDescent="0.2">
      <c r="Z13050" s="93"/>
      <c r="AA13050" s="93"/>
    </row>
    <row r="13051" spans="26:27" x14ac:dyDescent="0.2">
      <c r="Z13051" s="93"/>
      <c r="AA13051" s="93"/>
    </row>
    <row r="13052" spans="26:27" x14ac:dyDescent="0.2">
      <c r="Z13052" s="93"/>
      <c r="AA13052" s="93"/>
    </row>
    <row r="13053" spans="26:27" x14ac:dyDescent="0.2">
      <c r="Z13053" s="93"/>
      <c r="AA13053" s="93"/>
    </row>
    <row r="13054" spans="26:27" x14ac:dyDescent="0.2">
      <c r="Z13054" s="93"/>
      <c r="AA13054" s="93"/>
    </row>
    <row r="13055" spans="26:27" x14ac:dyDescent="0.2">
      <c r="Z13055" s="93"/>
      <c r="AA13055" s="93"/>
    </row>
    <row r="13056" spans="26:27" x14ac:dyDescent="0.2">
      <c r="Z13056" s="93"/>
      <c r="AA13056" s="93"/>
    </row>
    <row r="13057" spans="26:27" x14ac:dyDescent="0.2">
      <c r="Z13057" s="93"/>
      <c r="AA13057" s="93"/>
    </row>
    <row r="13058" spans="26:27" x14ac:dyDescent="0.2">
      <c r="Z13058" s="93"/>
      <c r="AA13058" s="93"/>
    </row>
    <row r="13059" spans="26:27" x14ac:dyDescent="0.2">
      <c r="Z13059" s="93"/>
      <c r="AA13059" s="93"/>
    </row>
    <row r="13060" spans="26:27" x14ac:dyDescent="0.2">
      <c r="Z13060" s="93"/>
      <c r="AA13060" s="93"/>
    </row>
    <row r="13061" spans="26:27" x14ac:dyDescent="0.2">
      <c r="Z13061" s="93"/>
      <c r="AA13061" s="93"/>
    </row>
    <row r="13062" spans="26:27" x14ac:dyDescent="0.2">
      <c r="Z13062" s="93"/>
      <c r="AA13062" s="93"/>
    </row>
    <row r="13063" spans="26:27" x14ac:dyDescent="0.2">
      <c r="Z13063" s="93"/>
      <c r="AA13063" s="93"/>
    </row>
    <row r="13064" spans="26:27" x14ac:dyDescent="0.2">
      <c r="Z13064" s="93"/>
      <c r="AA13064" s="93"/>
    </row>
    <row r="13065" spans="26:27" x14ac:dyDescent="0.2">
      <c r="Z13065" s="93"/>
      <c r="AA13065" s="93"/>
    </row>
    <row r="13066" spans="26:27" x14ac:dyDescent="0.2">
      <c r="Z13066" s="93"/>
      <c r="AA13066" s="93"/>
    </row>
    <row r="13067" spans="26:27" x14ac:dyDescent="0.2">
      <c r="Z13067" s="93"/>
      <c r="AA13067" s="93"/>
    </row>
    <row r="13068" spans="26:27" x14ac:dyDescent="0.2">
      <c r="Z13068" s="93"/>
      <c r="AA13068" s="93"/>
    </row>
    <row r="13069" spans="26:27" x14ac:dyDescent="0.2">
      <c r="Z13069" s="93"/>
      <c r="AA13069" s="93"/>
    </row>
    <row r="13070" spans="26:27" x14ac:dyDescent="0.2">
      <c r="Z13070" s="93"/>
      <c r="AA13070" s="93"/>
    </row>
    <row r="13071" spans="26:27" x14ac:dyDescent="0.2">
      <c r="Z13071" s="93"/>
      <c r="AA13071" s="93"/>
    </row>
    <row r="13072" spans="26:27" x14ac:dyDescent="0.2">
      <c r="Z13072" s="93"/>
      <c r="AA13072" s="93"/>
    </row>
    <row r="13073" spans="26:27" x14ac:dyDescent="0.2">
      <c r="Z13073" s="93"/>
      <c r="AA13073" s="93"/>
    </row>
    <row r="13074" spans="26:27" x14ac:dyDescent="0.2">
      <c r="Z13074" s="93"/>
      <c r="AA13074" s="93"/>
    </row>
    <row r="13075" spans="26:27" x14ac:dyDescent="0.2">
      <c r="Z13075" s="93"/>
      <c r="AA13075" s="93"/>
    </row>
    <row r="13076" spans="26:27" x14ac:dyDescent="0.2">
      <c r="Z13076" s="93"/>
      <c r="AA13076" s="93"/>
    </row>
    <row r="13077" spans="26:27" x14ac:dyDescent="0.2">
      <c r="Z13077" s="93"/>
      <c r="AA13077" s="93"/>
    </row>
    <row r="13078" spans="26:27" x14ac:dyDescent="0.2">
      <c r="Z13078" s="93"/>
      <c r="AA13078" s="93"/>
    </row>
    <row r="13079" spans="26:27" x14ac:dyDescent="0.2">
      <c r="Z13079" s="93"/>
      <c r="AA13079" s="93"/>
    </row>
    <row r="13080" spans="26:27" x14ac:dyDescent="0.2">
      <c r="Z13080" s="93"/>
      <c r="AA13080" s="93"/>
    </row>
    <row r="13081" spans="26:27" x14ac:dyDescent="0.2">
      <c r="Z13081" s="93"/>
      <c r="AA13081" s="93"/>
    </row>
    <row r="13082" spans="26:27" x14ac:dyDescent="0.2">
      <c r="Z13082" s="93"/>
      <c r="AA13082" s="93"/>
    </row>
    <row r="13083" spans="26:27" x14ac:dyDescent="0.2">
      <c r="Z13083" s="93"/>
      <c r="AA13083" s="93"/>
    </row>
    <row r="13084" spans="26:27" x14ac:dyDescent="0.2">
      <c r="Z13084" s="93"/>
      <c r="AA13084" s="93"/>
    </row>
    <row r="13085" spans="26:27" x14ac:dyDescent="0.2">
      <c r="Z13085" s="93"/>
      <c r="AA13085" s="93"/>
    </row>
    <row r="13086" spans="26:27" x14ac:dyDescent="0.2">
      <c r="Z13086" s="93"/>
      <c r="AA13086" s="93"/>
    </row>
    <row r="13087" spans="26:27" x14ac:dyDescent="0.2">
      <c r="Z13087" s="93"/>
      <c r="AA13087" s="93"/>
    </row>
    <row r="13088" spans="26:27" x14ac:dyDescent="0.2">
      <c r="Z13088" s="93"/>
      <c r="AA13088" s="93"/>
    </row>
    <row r="13089" spans="26:27" x14ac:dyDescent="0.2">
      <c r="Z13089" s="93"/>
      <c r="AA13089" s="93"/>
    </row>
    <row r="13090" spans="26:27" x14ac:dyDescent="0.2">
      <c r="Z13090" s="93"/>
      <c r="AA13090" s="93"/>
    </row>
    <row r="13091" spans="26:27" x14ac:dyDescent="0.2">
      <c r="Z13091" s="93"/>
      <c r="AA13091" s="93"/>
    </row>
    <row r="13092" spans="26:27" x14ac:dyDescent="0.2">
      <c r="Z13092" s="93"/>
      <c r="AA13092" s="93"/>
    </row>
    <row r="13093" spans="26:27" x14ac:dyDescent="0.2">
      <c r="Z13093" s="93"/>
      <c r="AA13093" s="93"/>
    </row>
    <row r="13094" spans="26:27" x14ac:dyDescent="0.2">
      <c r="Z13094" s="93"/>
      <c r="AA13094" s="93"/>
    </row>
    <row r="13095" spans="26:27" x14ac:dyDescent="0.2">
      <c r="Z13095" s="93"/>
      <c r="AA13095" s="93"/>
    </row>
    <row r="13096" spans="26:27" x14ac:dyDescent="0.2">
      <c r="Z13096" s="93"/>
      <c r="AA13096" s="93"/>
    </row>
    <row r="13097" spans="26:27" x14ac:dyDescent="0.2">
      <c r="Z13097" s="93"/>
      <c r="AA13097" s="93"/>
    </row>
    <row r="13098" spans="26:27" x14ac:dyDescent="0.2">
      <c r="Z13098" s="93"/>
      <c r="AA13098" s="93"/>
    </row>
    <row r="13099" spans="26:27" x14ac:dyDescent="0.2">
      <c r="Z13099" s="93"/>
      <c r="AA13099" s="93"/>
    </row>
    <row r="13100" spans="26:27" x14ac:dyDescent="0.2">
      <c r="Z13100" s="93"/>
      <c r="AA13100" s="93"/>
    </row>
    <row r="13101" spans="26:27" x14ac:dyDescent="0.2">
      <c r="Z13101" s="93"/>
      <c r="AA13101" s="93"/>
    </row>
    <row r="13102" spans="26:27" x14ac:dyDescent="0.2">
      <c r="Z13102" s="93"/>
      <c r="AA13102" s="93"/>
    </row>
    <row r="13103" spans="26:27" x14ac:dyDescent="0.2">
      <c r="Z13103" s="93"/>
      <c r="AA13103" s="93"/>
    </row>
    <row r="13104" spans="26:27" x14ac:dyDescent="0.2">
      <c r="Z13104" s="93"/>
      <c r="AA13104" s="93"/>
    </row>
    <row r="13105" spans="26:27" x14ac:dyDescent="0.2">
      <c r="Z13105" s="93"/>
      <c r="AA13105" s="93"/>
    </row>
    <row r="13106" spans="26:27" x14ac:dyDescent="0.2">
      <c r="Z13106" s="93"/>
      <c r="AA13106" s="93"/>
    </row>
    <row r="13107" spans="26:27" x14ac:dyDescent="0.2">
      <c r="Z13107" s="93"/>
      <c r="AA13107" s="93"/>
    </row>
    <row r="13108" spans="26:27" x14ac:dyDescent="0.2">
      <c r="Z13108" s="93"/>
      <c r="AA13108" s="93"/>
    </row>
    <row r="13109" spans="26:27" x14ac:dyDescent="0.2">
      <c r="Z13109" s="93"/>
      <c r="AA13109" s="93"/>
    </row>
    <row r="13110" spans="26:27" x14ac:dyDescent="0.2">
      <c r="Z13110" s="93"/>
      <c r="AA13110" s="93"/>
    </row>
    <row r="13111" spans="26:27" x14ac:dyDescent="0.2">
      <c r="Z13111" s="93"/>
      <c r="AA13111" s="93"/>
    </row>
    <row r="13112" spans="26:27" x14ac:dyDescent="0.2">
      <c r="Z13112" s="93"/>
      <c r="AA13112" s="93"/>
    </row>
    <row r="13113" spans="26:27" x14ac:dyDescent="0.2">
      <c r="Z13113" s="93"/>
      <c r="AA13113" s="93"/>
    </row>
    <row r="13114" spans="26:27" x14ac:dyDescent="0.2">
      <c r="Z13114" s="93"/>
      <c r="AA13114" s="93"/>
    </row>
    <row r="13115" spans="26:27" x14ac:dyDescent="0.2">
      <c r="Z13115" s="93"/>
      <c r="AA13115" s="93"/>
    </row>
    <row r="13116" spans="26:27" x14ac:dyDescent="0.2">
      <c r="Z13116" s="93"/>
      <c r="AA13116" s="93"/>
    </row>
    <row r="13117" spans="26:27" x14ac:dyDescent="0.2">
      <c r="Z13117" s="93"/>
      <c r="AA13117" s="93"/>
    </row>
    <row r="13118" spans="26:27" x14ac:dyDescent="0.2">
      <c r="Z13118" s="93"/>
      <c r="AA13118" s="93"/>
    </row>
    <row r="13119" spans="26:27" x14ac:dyDescent="0.2">
      <c r="Z13119" s="93"/>
      <c r="AA13119" s="93"/>
    </row>
    <row r="13120" spans="26:27" x14ac:dyDescent="0.2">
      <c r="Z13120" s="93"/>
      <c r="AA13120" s="93"/>
    </row>
    <row r="13121" spans="26:27" x14ac:dyDescent="0.2">
      <c r="Z13121" s="93"/>
      <c r="AA13121" s="93"/>
    </row>
    <row r="13122" spans="26:27" x14ac:dyDescent="0.2">
      <c r="Z13122" s="93"/>
      <c r="AA13122" s="93"/>
    </row>
    <row r="13123" spans="26:27" x14ac:dyDescent="0.2">
      <c r="Z13123" s="93"/>
      <c r="AA13123" s="93"/>
    </row>
    <row r="13124" spans="26:27" x14ac:dyDescent="0.2">
      <c r="Z13124" s="93"/>
      <c r="AA13124" s="93"/>
    </row>
    <row r="13125" spans="26:27" x14ac:dyDescent="0.2">
      <c r="Z13125" s="93"/>
      <c r="AA13125" s="93"/>
    </row>
    <row r="13126" spans="26:27" x14ac:dyDescent="0.2">
      <c r="Z13126" s="93"/>
      <c r="AA13126" s="93"/>
    </row>
    <row r="13127" spans="26:27" x14ac:dyDescent="0.2">
      <c r="Z13127" s="93"/>
      <c r="AA13127" s="93"/>
    </row>
    <row r="13128" spans="26:27" x14ac:dyDescent="0.2">
      <c r="Z13128" s="93"/>
      <c r="AA13128" s="93"/>
    </row>
    <row r="13129" spans="26:27" x14ac:dyDescent="0.2">
      <c r="Z13129" s="93"/>
      <c r="AA13129" s="93"/>
    </row>
    <row r="13130" spans="26:27" x14ac:dyDescent="0.2">
      <c r="Z13130" s="93"/>
      <c r="AA13130" s="93"/>
    </row>
    <row r="13131" spans="26:27" x14ac:dyDescent="0.2">
      <c r="Z13131" s="93"/>
      <c r="AA13131" s="93"/>
    </row>
    <row r="13132" spans="26:27" x14ac:dyDescent="0.2">
      <c r="Z13132" s="93"/>
      <c r="AA13132" s="93"/>
    </row>
    <row r="13133" spans="26:27" x14ac:dyDescent="0.2">
      <c r="Z13133" s="93"/>
      <c r="AA13133" s="93"/>
    </row>
    <row r="13134" spans="26:27" x14ac:dyDescent="0.2">
      <c r="Z13134" s="93"/>
      <c r="AA13134" s="93"/>
    </row>
    <row r="13135" spans="26:27" x14ac:dyDescent="0.2">
      <c r="Z13135" s="93"/>
      <c r="AA13135" s="93"/>
    </row>
    <row r="13136" spans="26:27" x14ac:dyDescent="0.2">
      <c r="Z13136" s="93"/>
      <c r="AA13136" s="93"/>
    </row>
    <row r="13137" spans="26:27" x14ac:dyDescent="0.2">
      <c r="Z13137" s="93"/>
      <c r="AA13137" s="93"/>
    </row>
    <row r="13138" spans="26:27" x14ac:dyDescent="0.2">
      <c r="Z13138" s="93"/>
      <c r="AA13138" s="93"/>
    </row>
    <row r="13139" spans="26:27" x14ac:dyDescent="0.2">
      <c r="Z13139" s="93"/>
      <c r="AA13139" s="93"/>
    </row>
    <row r="13140" spans="26:27" x14ac:dyDescent="0.2">
      <c r="Z13140" s="93"/>
      <c r="AA13140" s="93"/>
    </row>
    <row r="13141" spans="26:27" x14ac:dyDescent="0.2">
      <c r="Z13141" s="93"/>
      <c r="AA13141" s="93"/>
    </row>
    <row r="13142" spans="26:27" x14ac:dyDescent="0.2">
      <c r="Z13142" s="93"/>
      <c r="AA13142" s="93"/>
    </row>
    <row r="13143" spans="26:27" x14ac:dyDescent="0.2">
      <c r="Z13143" s="93"/>
      <c r="AA13143" s="93"/>
    </row>
    <row r="13144" spans="26:27" x14ac:dyDescent="0.2">
      <c r="Z13144" s="93"/>
      <c r="AA13144" s="93"/>
    </row>
    <row r="13145" spans="26:27" x14ac:dyDescent="0.2">
      <c r="Z13145" s="93"/>
      <c r="AA13145" s="93"/>
    </row>
    <row r="13146" spans="26:27" x14ac:dyDescent="0.2">
      <c r="Z13146" s="93"/>
      <c r="AA13146" s="93"/>
    </row>
    <row r="13147" spans="26:27" x14ac:dyDescent="0.2">
      <c r="Z13147" s="93"/>
      <c r="AA13147" s="93"/>
    </row>
    <row r="13148" spans="26:27" x14ac:dyDescent="0.2">
      <c r="Z13148" s="93"/>
      <c r="AA13148" s="93"/>
    </row>
    <row r="13149" spans="26:27" x14ac:dyDescent="0.2">
      <c r="Z13149" s="93"/>
      <c r="AA13149" s="93"/>
    </row>
    <row r="13150" spans="26:27" x14ac:dyDescent="0.2">
      <c r="Z13150" s="93"/>
      <c r="AA13150" s="93"/>
    </row>
    <row r="13151" spans="26:27" x14ac:dyDescent="0.2">
      <c r="Z13151" s="93"/>
      <c r="AA13151" s="93"/>
    </row>
    <row r="13152" spans="26:27" x14ac:dyDescent="0.2">
      <c r="Z13152" s="93"/>
      <c r="AA13152" s="93"/>
    </row>
    <row r="13153" spans="26:27" x14ac:dyDescent="0.2">
      <c r="Z13153" s="93"/>
      <c r="AA13153" s="93"/>
    </row>
    <row r="13154" spans="26:27" x14ac:dyDescent="0.2">
      <c r="Z13154" s="93"/>
      <c r="AA13154" s="93"/>
    </row>
    <row r="13155" spans="26:27" x14ac:dyDescent="0.2">
      <c r="Z13155" s="93"/>
      <c r="AA13155" s="93"/>
    </row>
    <row r="13156" spans="26:27" x14ac:dyDescent="0.2">
      <c r="Z13156" s="93"/>
      <c r="AA13156" s="93"/>
    </row>
    <row r="13157" spans="26:27" x14ac:dyDescent="0.2">
      <c r="Z13157" s="93"/>
      <c r="AA13157" s="93"/>
    </row>
    <row r="13158" spans="26:27" x14ac:dyDescent="0.2">
      <c r="Z13158" s="93"/>
      <c r="AA13158" s="93"/>
    </row>
    <row r="13159" spans="26:27" x14ac:dyDescent="0.2">
      <c r="Z13159" s="93"/>
      <c r="AA13159" s="93"/>
    </row>
    <row r="13160" spans="26:27" x14ac:dyDescent="0.2">
      <c r="Z13160" s="93"/>
      <c r="AA13160" s="93"/>
    </row>
    <row r="13161" spans="26:27" x14ac:dyDescent="0.2">
      <c r="Z13161" s="93"/>
      <c r="AA13161" s="93"/>
    </row>
    <row r="13162" spans="26:27" x14ac:dyDescent="0.2">
      <c r="Z13162" s="93"/>
      <c r="AA13162" s="93"/>
    </row>
    <row r="13163" spans="26:27" x14ac:dyDescent="0.2">
      <c r="Z13163" s="93"/>
      <c r="AA13163" s="93"/>
    </row>
    <row r="13164" spans="26:27" x14ac:dyDescent="0.2">
      <c r="Z13164" s="93"/>
      <c r="AA13164" s="93"/>
    </row>
    <row r="13165" spans="26:27" x14ac:dyDescent="0.2">
      <c r="Z13165" s="93"/>
      <c r="AA13165" s="93"/>
    </row>
    <row r="13166" spans="26:27" x14ac:dyDescent="0.2">
      <c r="Z13166" s="93"/>
      <c r="AA13166" s="93"/>
    </row>
    <row r="13167" spans="26:27" x14ac:dyDescent="0.2">
      <c r="Z13167" s="93"/>
      <c r="AA13167" s="93"/>
    </row>
    <row r="13168" spans="26:27" x14ac:dyDescent="0.2">
      <c r="Z13168" s="93"/>
      <c r="AA13168" s="93"/>
    </row>
    <row r="13169" spans="26:27" x14ac:dyDescent="0.2">
      <c r="Z13169" s="93"/>
      <c r="AA13169" s="93"/>
    </row>
    <row r="13170" spans="26:27" x14ac:dyDescent="0.2">
      <c r="Z13170" s="93"/>
      <c r="AA13170" s="93"/>
    </row>
    <row r="13171" spans="26:27" x14ac:dyDescent="0.2">
      <c r="Z13171" s="93"/>
      <c r="AA13171" s="93"/>
    </row>
    <row r="13172" spans="26:27" x14ac:dyDescent="0.2">
      <c r="Z13172" s="93"/>
      <c r="AA13172" s="93"/>
    </row>
    <row r="13173" spans="26:27" x14ac:dyDescent="0.2">
      <c r="Z13173" s="93"/>
      <c r="AA13173" s="93"/>
    </row>
    <row r="13174" spans="26:27" x14ac:dyDescent="0.2">
      <c r="Z13174" s="93"/>
      <c r="AA13174" s="93"/>
    </row>
    <row r="13175" spans="26:27" x14ac:dyDescent="0.2">
      <c r="Z13175" s="93"/>
      <c r="AA13175" s="93"/>
    </row>
    <row r="13176" spans="26:27" x14ac:dyDescent="0.2">
      <c r="Z13176" s="93"/>
      <c r="AA13176" s="93"/>
    </row>
    <row r="13177" spans="26:27" x14ac:dyDescent="0.2">
      <c r="Z13177" s="93"/>
      <c r="AA13177" s="93"/>
    </row>
    <row r="13178" spans="26:27" x14ac:dyDescent="0.2">
      <c r="Z13178" s="93"/>
      <c r="AA13178" s="93"/>
    </row>
    <row r="13179" spans="26:27" x14ac:dyDescent="0.2">
      <c r="Z13179" s="93"/>
      <c r="AA13179" s="93"/>
    </row>
    <row r="13180" spans="26:27" x14ac:dyDescent="0.2">
      <c r="Z13180" s="93"/>
      <c r="AA13180" s="93"/>
    </row>
    <row r="13181" spans="26:27" x14ac:dyDescent="0.2">
      <c r="Z13181" s="93"/>
      <c r="AA13181" s="93"/>
    </row>
    <row r="13182" spans="26:27" x14ac:dyDescent="0.2">
      <c r="Z13182" s="93"/>
      <c r="AA13182" s="93"/>
    </row>
    <row r="13183" spans="26:27" x14ac:dyDescent="0.2">
      <c r="Z13183" s="93"/>
      <c r="AA13183" s="93"/>
    </row>
    <row r="13184" spans="26:27" x14ac:dyDescent="0.2">
      <c r="Z13184" s="93"/>
      <c r="AA13184" s="93"/>
    </row>
    <row r="13185" spans="26:27" x14ac:dyDescent="0.2">
      <c r="Z13185" s="93"/>
      <c r="AA13185" s="93"/>
    </row>
    <row r="13186" spans="26:27" x14ac:dyDescent="0.2">
      <c r="Z13186" s="93"/>
      <c r="AA13186" s="93"/>
    </row>
    <row r="13187" spans="26:27" x14ac:dyDescent="0.2">
      <c r="Z13187" s="93"/>
      <c r="AA13187" s="93"/>
    </row>
    <row r="13188" spans="26:27" x14ac:dyDescent="0.2">
      <c r="Z13188" s="93"/>
      <c r="AA13188" s="93"/>
    </row>
    <row r="13189" spans="26:27" x14ac:dyDescent="0.2">
      <c r="Z13189" s="93"/>
      <c r="AA13189" s="93"/>
    </row>
    <row r="13190" spans="26:27" x14ac:dyDescent="0.2">
      <c r="Z13190" s="93"/>
      <c r="AA13190" s="93"/>
    </row>
    <row r="13191" spans="26:27" x14ac:dyDescent="0.2">
      <c r="Z13191" s="93"/>
      <c r="AA13191" s="93"/>
    </row>
    <row r="13192" spans="26:27" x14ac:dyDescent="0.2">
      <c r="Z13192" s="93"/>
      <c r="AA13192" s="93"/>
    </row>
    <row r="13193" spans="26:27" x14ac:dyDescent="0.2">
      <c r="Z13193" s="93"/>
      <c r="AA13193" s="93"/>
    </row>
    <row r="13194" spans="26:27" x14ac:dyDescent="0.2">
      <c r="Z13194" s="93"/>
      <c r="AA13194" s="93"/>
    </row>
    <row r="13195" spans="26:27" x14ac:dyDescent="0.2">
      <c r="Z13195" s="93"/>
      <c r="AA13195" s="93"/>
    </row>
    <row r="13196" spans="26:27" x14ac:dyDescent="0.2">
      <c r="Z13196" s="93"/>
      <c r="AA13196" s="93"/>
    </row>
    <row r="13197" spans="26:27" x14ac:dyDescent="0.2">
      <c r="Z13197" s="93"/>
      <c r="AA13197" s="93"/>
    </row>
    <row r="13198" spans="26:27" x14ac:dyDescent="0.2">
      <c r="Z13198" s="93"/>
      <c r="AA13198" s="93"/>
    </row>
    <row r="13199" spans="26:27" x14ac:dyDescent="0.2">
      <c r="Z13199" s="93"/>
      <c r="AA13199" s="93"/>
    </row>
    <row r="13200" spans="26:27" x14ac:dyDescent="0.2">
      <c r="Z13200" s="93"/>
      <c r="AA13200" s="93"/>
    </row>
    <row r="13201" spans="26:27" x14ac:dyDescent="0.2">
      <c r="Z13201" s="93"/>
      <c r="AA13201" s="93"/>
    </row>
    <row r="13202" spans="26:27" x14ac:dyDescent="0.2">
      <c r="Z13202" s="93"/>
      <c r="AA13202" s="93"/>
    </row>
    <row r="13203" spans="26:27" x14ac:dyDescent="0.2">
      <c r="Z13203" s="93"/>
      <c r="AA13203" s="93"/>
    </row>
    <row r="13204" spans="26:27" x14ac:dyDescent="0.2">
      <c r="Z13204" s="93"/>
      <c r="AA13204" s="93"/>
    </row>
    <row r="13205" spans="26:27" x14ac:dyDescent="0.2">
      <c r="Z13205" s="93"/>
      <c r="AA13205" s="93"/>
    </row>
    <row r="13206" spans="26:27" x14ac:dyDescent="0.2">
      <c r="Z13206" s="93"/>
      <c r="AA13206" s="93"/>
    </row>
    <row r="13207" spans="26:27" x14ac:dyDescent="0.2">
      <c r="Z13207" s="93"/>
      <c r="AA13207" s="93"/>
    </row>
    <row r="13208" spans="26:27" x14ac:dyDescent="0.2">
      <c r="Z13208" s="93"/>
      <c r="AA13208" s="93"/>
    </row>
    <row r="13209" spans="26:27" x14ac:dyDescent="0.2">
      <c r="Z13209" s="93"/>
      <c r="AA13209" s="93"/>
    </row>
    <row r="13210" spans="26:27" x14ac:dyDescent="0.2">
      <c r="Z13210" s="93"/>
      <c r="AA13210" s="93"/>
    </row>
    <row r="13211" spans="26:27" x14ac:dyDescent="0.2">
      <c r="Z13211" s="93"/>
      <c r="AA13211" s="93"/>
    </row>
    <row r="13212" spans="26:27" x14ac:dyDescent="0.2">
      <c r="Z13212" s="93"/>
      <c r="AA13212" s="93"/>
    </row>
    <row r="13213" spans="26:27" x14ac:dyDescent="0.2">
      <c r="Z13213" s="93"/>
      <c r="AA13213" s="93"/>
    </row>
    <row r="13214" spans="26:27" x14ac:dyDescent="0.2">
      <c r="Z13214" s="93"/>
      <c r="AA13214" s="93"/>
    </row>
    <row r="13215" spans="26:27" x14ac:dyDescent="0.2">
      <c r="Z13215" s="93"/>
      <c r="AA13215" s="93"/>
    </row>
    <row r="13216" spans="26:27" x14ac:dyDescent="0.2">
      <c r="Z13216" s="93"/>
      <c r="AA13216" s="93"/>
    </row>
    <row r="13217" spans="26:27" x14ac:dyDescent="0.2">
      <c r="Z13217" s="93"/>
      <c r="AA13217" s="93"/>
    </row>
    <row r="13218" spans="26:27" x14ac:dyDescent="0.2">
      <c r="Z13218" s="93"/>
      <c r="AA13218" s="93"/>
    </row>
    <row r="13219" spans="26:27" x14ac:dyDescent="0.2">
      <c r="Z13219" s="93"/>
      <c r="AA13219" s="93"/>
    </row>
    <row r="13220" spans="26:27" x14ac:dyDescent="0.2">
      <c r="Z13220" s="93"/>
      <c r="AA13220" s="93"/>
    </row>
    <row r="13221" spans="26:27" x14ac:dyDescent="0.2">
      <c r="Z13221" s="93"/>
      <c r="AA13221" s="93"/>
    </row>
    <row r="13222" spans="26:27" x14ac:dyDescent="0.2">
      <c r="Z13222" s="93"/>
      <c r="AA13222" s="93"/>
    </row>
    <row r="13223" spans="26:27" x14ac:dyDescent="0.2">
      <c r="Z13223" s="93"/>
      <c r="AA13223" s="93"/>
    </row>
    <row r="13224" spans="26:27" x14ac:dyDescent="0.2">
      <c r="Z13224" s="93"/>
      <c r="AA13224" s="93"/>
    </row>
    <row r="13225" spans="26:27" x14ac:dyDescent="0.2">
      <c r="Z13225" s="93"/>
      <c r="AA13225" s="93"/>
    </row>
    <row r="13226" spans="26:27" x14ac:dyDescent="0.2">
      <c r="Z13226" s="93"/>
      <c r="AA13226" s="93"/>
    </row>
    <row r="13227" spans="26:27" x14ac:dyDescent="0.2">
      <c r="Z13227" s="93"/>
      <c r="AA13227" s="93"/>
    </row>
    <row r="13228" spans="26:27" x14ac:dyDescent="0.2">
      <c r="Z13228" s="93"/>
      <c r="AA13228" s="93"/>
    </row>
    <row r="13229" spans="26:27" x14ac:dyDescent="0.2">
      <c r="Z13229" s="93"/>
      <c r="AA13229" s="93"/>
    </row>
    <row r="13230" spans="26:27" x14ac:dyDescent="0.2">
      <c r="Z13230" s="93"/>
      <c r="AA13230" s="93"/>
    </row>
    <row r="13231" spans="26:27" x14ac:dyDescent="0.2">
      <c r="Z13231" s="93"/>
      <c r="AA13231" s="93"/>
    </row>
    <row r="13232" spans="26:27" x14ac:dyDescent="0.2">
      <c r="Z13232" s="93"/>
      <c r="AA13232" s="93"/>
    </row>
    <row r="13233" spans="26:27" x14ac:dyDescent="0.2">
      <c r="Z13233" s="93"/>
      <c r="AA13233" s="93"/>
    </row>
    <row r="13234" spans="26:27" x14ac:dyDescent="0.2">
      <c r="Z13234" s="93"/>
      <c r="AA13234" s="93"/>
    </row>
    <row r="13235" spans="26:27" x14ac:dyDescent="0.2">
      <c r="Z13235" s="93"/>
      <c r="AA13235" s="93"/>
    </row>
    <row r="13236" spans="26:27" x14ac:dyDescent="0.2">
      <c r="Z13236" s="93"/>
      <c r="AA13236" s="93"/>
    </row>
    <row r="13237" spans="26:27" x14ac:dyDescent="0.2">
      <c r="Z13237" s="93"/>
      <c r="AA13237" s="93"/>
    </row>
    <row r="13238" spans="26:27" x14ac:dyDescent="0.2">
      <c r="Z13238" s="93"/>
      <c r="AA13238" s="93"/>
    </row>
    <row r="13239" spans="26:27" x14ac:dyDescent="0.2">
      <c r="Z13239" s="93"/>
      <c r="AA13239" s="93"/>
    </row>
    <row r="13240" spans="26:27" x14ac:dyDescent="0.2">
      <c r="Z13240" s="93"/>
      <c r="AA13240" s="93"/>
    </row>
    <row r="13241" spans="26:27" x14ac:dyDescent="0.2">
      <c r="Z13241" s="93"/>
      <c r="AA13241" s="93"/>
    </row>
    <row r="13242" spans="26:27" x14ac:dyDescent="0.2">
      <c r="Z13242" s="93"/>
      <c r="AA13242" s="93"/>
    </row>
    <row r="13243" spans="26:27" x14ac:dyDescent="0.2">
      <c r="Z13243" s="93"/>
      <c r="AA13243" s="93"/>
    </row>
    <row r="13244" spans="26:27" x14ac:dyDescent="0.2">
      <c r="Z13244" s="93"/>
      <c r="AA13244" s="93"/>
    </row>
    <row r="13245" spans="26:27" x14ac:dyDescent="0.2">
      <c r="Z13245" s="93"/>
      <c r="AA13245" s="93"/>
    </row>
    <row r="13246" spans="26:27" x14ac:dyDescent="0.2">
      <c r="Z13246" s="93"/>
      <c r="AA13246" s="93"/>
    </row>
    <row r="13247" spans="26:27" x14ac:dyDescent="0.2">
      <c r="Z13247" s="93"/>
      <c r="AA13247" s="93"/>
    </row>
    <row r="13248" spans="26:27" x14ac:dyDescent="0.2">
      <c r="Z13248" s="93"/>
      <c r="AA13248" s="93"/>
    </row>
    <row r="13249" spans="26:27" x14ac:dyDescent="0.2">
      <c r="Z13249" s="93"/>
      <c r="AA13249" s="93"/>
    </row>
    <row r="13250" spans="26:27" x14ac:dyDescent="0.2">
      <c r="Z13250" s="93"/>
      <c r="AA13250" s="93"/>
    </row>
    <row r="13251" spans="26:27" x14ac:dyDescent="0.2">
      <c r="Z13251" s="93"/>
      <c r="AA13251" s="93"/>
    </row>
    <row r="13252" spans="26:27" x14ac:dyDescent="0.2">
      <c r="Z13252" s="93"/>
      <c r="AA13252" s="93"/>
    </row>
    <row r="13253" spans="26:27" x14ac:dyDescent="0.2">
      <c r="Z13253" s="93"/>
      <c r="AA13253" s="93"/>
    </row>
    <row r="13254" spans="26:27" x14ac:dyDescent="0.2">
      <c r="Z13254" s="93"/>
      <c r="AA13254" s="93"/>
    </row>
    <row r="13255" spans="26:27" x14ac:dyDescent="0.2">
      <c r="Z13255" s="93"/>
      <c r="AA13255" s="93"/>
    </row>
    <row r="13256" spans="26:27" x14ac:dyDescent="0.2">
      <c r="Z13256" s="93"/>
      <c r="AA13256" s="93"/>
    </row>
    <row r="13257" spans="26:27" x14ac:dyDescent="0.2">
      <c r="Z13257" s="93"/>
      <c r="AA13257" s="93"/>
    </row>
    <row r="13258" spans="26:27" x14ac:dyDescent="0.2">
      <c r="Z13258" s="93"/>
      <c r="AA13258" s="93"/>
    </row>
    <row r="13259" spans="26:27" x14ac:dyDescent="0.2">
      <c r="Z13259" s="93"/>
      <c r="AA13259" s="93"/>
    </row>
    <row r="13260" spans="26:27" x14ac:dyDescent="0.2">
      <c r="Z13260" s="93"/>
      <c r="AA13260" s="93"/>
    </row>
    <row r="13261" spans="26:27" x14ac:dyDescent="0.2">
      <c r="Z13261" s="93"/>
      <c r="AA13261" s="93"/>
    </row>
    <row r="13262" spans="26:27" x14ac:dyDescent="0.2">
      <c r="Z13262" s="93"/>
      <c r="AA13262" s="93"/>
    </row>
    <row r="13263" spans="26:27" x14ac:dyDescent="0.2">
      <c r="Z13263" s="93"/>
      <c r="AA13263" s="93"/>
    </row>
    <row r="13264" spans="26:27" x14ac:dyDescent="0.2">
      <c r="Z13264" s="93"/>
      <c r="AA13264" s="93"/>
    </row>
    <row r="13265" spans="26:27" x14ac:dyDescent="0.2">
      <c r="Z13265" s="93"/>
      <c r="AA13265" s="93"/>
    </row>
    <row r="13266" spans="26:27" x14ac:dyDescent="0.2">
      <c r="Z13266" s="93"/>
      <c r="AA13266" s="93"/>
    </row>
    <row r="13267" spans="26:27" x14ac:dyDescent="0.2">
      <c r="Z13267" s="93"/>
      <c r="AA13267" s="93"/>
    </row>
    <row r="13268" spans="26:27" x14ac:dyDescent="0.2">
      <c r="Z13268" s="93"/>
      <c r="AA13268" s="93"/>
    </row>
    <row r="13269" spans="26:27" x14ac:dyDescent="0.2">
      <c r="Z13269" s="93"/>
      <c r="AA13269" s="93"/>
    </row>
    <row r="13270" spans="26:27" x14ac:dyDescent="0.2">
      <c r="Z13270" s="93"/>
      <c r="AA13270" s="93"/>
    </row>
    <row r="13271" spans="26:27" x14ac:dyDescent="0.2">
      <c r="Z13271" s="93"/>
      <c r="AA13271" s="93"/>
    </row>
    <row r="13272" spans="26:27" x14ac:dyDescent="0.2">
      <c r="Z13272" s="93"/>
      <c r="AA13272" s="93"/>
    </row>
    <row r="13273" spans="26:27" x14ac:dyDescent="0.2">
      <c r="Z13273" s="93"/>
      <c r="AA13273" s="93"/>
    </row>
    <row r="13274" spans="26:27" x14ac:dyDescent="0.2">
      <c r="Z13274" s="93"/>
      <c r="AA13274" s="93"/>
    </row>
    <row r="13275" spans="26:27" x14ac:dyDescent="0.2">
      <c r="Z13275" s="93"/>
      <c r="AA13275" s="93"/>
    </row>
    <row r="13276" spans="26:27" x14ac:dyDescent="0.2">
      <c r="Z13276" s="93"/>
      <c r="AA13276" s="93"/>
    </row>
    <row r="13277" spans="26:27" x14ac:dyDescent="0.2">
      <c r="Z13277" s="93"/>
      <c r="AA13277" s="93"/>
    </row>
    <row r="13278" spans="26:27" x14ac:dyDescent="0.2">
      <c r="Z13278" s="93"/>
      <c r="AA13278" s="93"/>
    </row>
    <row r="13279" spans="26:27" x14ac:dyDescent="0.2">
      <c r="Z13279" s="93"/>
      <c r="AA13279" s="93"/>
    </row>
    <row r="13280" spans="26:27" x14ac:dyDescent="0.2">
      <c r="Z13280" s="93"/>
      <c r="AA13280" s="93"/>
    </row>
    <row r="13281" spans="26:27" x14ac:dyDescent="0.2">
      <c r="Z13281" s="93"/>
      <c r="AA13281" s="93"/>
    </row>
    <row r="13282" spans="26:27" x14ac:dyDescent="0.2">
      <c r="Z13282" s="93"/>
      <c r="AA13282" s="93"/>
    </row>
    <row r="13283" spans="26:27" x14ac:dyDescent="0.2">
      <c r="Z13283" s="93"/>
      <c r="AA13283" s="93"/>
    </row>
    <row r="13284" spans="26:27" x14ac:dyDescent="0.2">
      <c r="Z13284" s="93"/>
      <c r="AA13284" s="93"/>
    </row>
    <row r="13285" spans="26:27" x14ac:dyDescent="0.2">
      <c r="Z13285" s="93"/>
      <c r="AA13285" s="93"/>
    </row>
    <row r="13286" spans="26:27" x14ac:dyDescent="0.2">
      <c r="Z13286" s="93"/>
      <c r="AA13286" s="93"/>
    </row>
    <row r="13287" spans="26:27" x14ac:dyDescent="0.2">
      <c r="Z13287" s="93"/>
      <c r="AA13287" s="93"/>
    </row>
    <row r="13288" spans="26:27" x14ac:dyDescent="0.2">
      <c r="Z13288" s="93"/>
      <c r="AA13288" s="93"/>
    </row>
    <row r="13289" spans="26:27" x14ac:dyDescent="0.2">
      <c r="Z13289" s="93"/>
      <c r="AA13289" s="93"/>
    </row>
    <row r="13290" spans="26:27" x14ac:dyDescent="0.2">
      <c r="Z13290" s="93"/>
      <c r="AA13290" s="93"/>
    </row>
    <row r="13291" spans="26:27" x14ac:dyDescent="0.2">
      <c r="Z13291" s="93"/>
      <c r="AA13291" s="93"/>
    </row>
    <row r="13292" spans="26:27" x14ac:dyDescent="0.2">
      <c r="Z13292" s="93"/>
      <c r="AA13292" s="93"/>
    </row>
    <row r="13293" spans="26:27" x14ac:dyDescent="0.2">
      <c r="Z13293" s="93"/>
      <c r="AA13293" s="93"/>
    </row>
    <row r="13294" spans="26:27" x14ac:dyDescent="0.2">
      <c r="Z13294" s="93"/>
      <c r="AA13294" s="93"/>
    </row>
    <row r="13295" spans="26:27" x14ac:dyDescent="0.2">
      <c r="Z13295" s="93"/>
      <c r="AA13295" s="93"/>
    </row>
    <row r="13296" spans="26:27" x14ac:dyDescent="0.2">
      <c r="Z13296" s="93"/>
      <c r="AA13296" s="93"/>
    </row>
    <row r="13297" spans="26:27" x14ac:dyDescent="0.2">
      <c r="Z13297" s="93"/>
      <c r="AA13297" s="93"/>
    </row>
    <row r="13298" spans="26:27" x14ac:dyDescent="0.2">
      <c r="Z13298" s="93"/>
      <c r="AA13298" s="93"/>
    </row>
    <row r="13299" spans="26:27" x14ac:dyDescent="0.2">
      <c r="Z13299" s="93"/>
      <c r="AA13299" s="93"/>
    </row>
    <row r="13300" spans="26:27" x14ac:dyDescent="0.2">
      <c r="Z13300" s="93"/>
      <c r="AA13300" s="93"/>
    </row>
    <row r="13301" spans="26:27" x14ac:dyDescent="0.2">
      <c r="Z13301" s="93"/>
      <c r="AA13301" s="93"/>
    </row>
    <row r="13302" spans="26:27" x14ac:dyDescent="0.2">
      <c r="Z13302" s="93"/>
      <c r="AA13302" s="93"/>
    </row>
    <row r="13303" spans="26:27" x14ac:dyDescent="0.2">
      <c r="Z13303" s="93"/>
      <c r="AA13303" s="93"/>
    </row>
    <row r="13304" spans="26:27" x14ac:dyDescent="0.2">
      <c r="Z13304" s="93"/>
      <c r="AA13304" s="93"/>
    </row>
    <row r="13305" spans="26:27" x14ac:dyDescent="0.2">
      <c r="Z13305" s="93"/>
      <c r="AA13305" s="93"/>
    </row>
    <row r="13306" spans="26:27" x14ac:dyDescent="0.2">
      <c r="Z13306" s="93"/>
      <c r="AA13306" s="93"/>
    </row>
    <row r="13307" spans="26:27" x14ac:dyDescent="0.2">
      <c r="Z13307" s="93"/>
      <c r="AA13307" s="93"/>
    </row>
    <row r="13308" spans="26:27" x14ac:dyDescent="0.2">
      <c r="Z13308" s="93"/>
      <c r="AA13308" s="93"/>
    </row>
    <row r="13309" spans="26:27" x14ac:dyDescent="0.2">
      <c r="Z13309" s="93"/>
      <c r="AA13309" s="93"/>
    </row>
    <row r="13310" spans="26:27" x14ac:dyDescent="0.2">
      <c r="Z13310" s="93"/>
      <c r="AA13310" s="93"/>
    </row>
    <row r="13311" spans="26:27" x14ac:dyDescent="0.2">
      <c r="Z13311" s="93"/>
      <c r="AA13311" s="93"/>
    </row>
    <row r="13312" spans="26:27" x14ac:dyDescent="0.2">
      <c r="Z13312" s="93"/>
      <c r="AA13312" s="93"/>
    </row>
    <row r="13313" spans="26:27" x14ac:dyDescent="0.2">
      <c r="Z13313" s="93"/>
      <c r="AA13313" s="93"/>
    </row>
    <row r="13314" spans="26:27" x14ac:dyDescent="0.2">
      <c r="Z13314" s="93"/>
      <c r="AA13314" s="93"/>
    </row>
    <row r="13315" spans="26:27" x14ac:dyDescent="0.2">
      <c r="Z13315" s="93"/>
      <c r="AA13315" s="93"/>
    </row>
    <row r="13316" spans="26:27" x14ac:dyDescent="0.2">
      <c r="Z13316" s="93"/>
      <c r="AA13316" s="93"/>
    </row>
    <row r="13317" spans="26:27" x14ac:dyDescent="0.2">
      <c r="Z13317" s="93"/>
      <c r="AA13317" s="93"/>
    </row>
    <row r="13318" spans="26:27" x14ac:dyDescent="0.2">
      <c r="Z13318" s="93"/>
      <c r="AA13318" s="93"/>
    </row>
    <row r="13319" spans="26:27" x14ac:dyDescent="0.2">
      <c r="Z13319" s="93"/>
      <c r="AA13319" s="93"/>
    </row>
    <row r="13320" spans="26:27" x14ac:dyDescent="0.2">
      <c r="Z13320" s="93"/>
      <c r="AA13320" s="93"/>
    </row>
    <row r="13321" spans="26:27" x14ac:dyDescent="0.2">
      <c r="Z13321" s="93"/>
      <c r="AA13321" s="93"/>
    </row>
    <row r="13322" spans="26:27" x14ac:dyDescent="0.2">
      <c r="Z13322" s="93"/>
      <c r="AA13322" s="93"/>
    </row>
    <row r="13323" spans="26:27" x14ac:dyDescent="0.2">
      <c r="Z13323" s="93"/>
      <c r="AA13323" s="93"/>
    </row>
    <row r="13324" spans="26:27" x14ac:dyDescent="0.2">
      <c r="Z13324" s="93"/>
      <c r="AA13324" s="93"/>
    </row>
    <row r="13325" spans="26:27" x14ac:dyDescent="0.2">
      <c r="Z13325" s="93"/>
      <c r="AA13325" s="93"/>
    </row>
    <row r="13326" spans="26:27" x14ac:dyDescent="0.2">
      <c r="Z13326" s="93"/>
      <c r="AA13326" s="93"/>
    </row>
    <row r="13327" spans="26:27" x14ac:dyDescent="0.2">
      <c r="Z13327" s="93"/>
      <c r="AA13327" s="93"/>
    </row>
    <row r="13328" spans="26:27" x14ac:dyDescent="0.2">
      <c r="Z13328" s="93"/>
      <c r="AA13328" s="93"/>
    </row>
    <row r="13329" spans="26:27" x14ac:dyDescent="0.2">
      <c r="Z13329" s="93"/>
      <c r="AA13329" s="93"/>
    </row>
    <row r="13330" spans="26:27" x14ac:dyDescent="0.2">
      <c r="Z13330" s="93"/>
      <c r="AA13330" s="93"/>
    </row>
    <row r="13331" spans="26:27" x14ac:dyDescent="0.2">
      <c r="Z13331" s="93"/>
      <c r="AA13331" s="93"/>
    </row>
    <row r="13332" spans="26:27" x14ac:dyDescent="0.2">
      <c r="Z13332" s="93"/>
      <c r="AA13332" s="93"/>
    </row>
    <row r="13333" spans="26:27" x14ac:dyDescent="0.2">
      <c r="Z13333" s="93"/>
      <c r="AA13333" s="93"/>
    </row>
    <row r="13334" spans="26:27" x14ac:dyDescent="0.2">
      <c r="Z13334" s="93"/>
      <c r="AA13334" s="93"/>
    </row>
    <row r="13335" spans="26:27" x14ac:dyDescent="0.2">
      <c r="Z13335" s="93"/>
      <c r="AA13335" s="93"/>
    </row>
    <row r="13336" spans="26:27" x14ac:dyDescent="0.2">
      <c r="Z13336" s="93"/>
      <c r="AA13336" s="93"/>
    </row>
    <row r="13337" spans="26:27" x14ac:dyDescent="0.2">
      <c r="Z13337" s="93"/>
      <c r="AA13337" s="93"/>
    </row>
    <row r="13338" spans="26:27" x14ac:dyDescent="0.2">
      <c r="Z13338" s="93"/>
      <c r="AA13338" s="93"/>
    </row>
    <row r="13339" spans="26:27" x14ac:dyDescent="0.2">
      <c r="Z13339" s="93"/>
      <c r="AA13339" s="93"/>
    </row>
    <row r="13340" spans="26:27" x14ac:dyDescent="0.2">
      <c r="Z13340" s="93"/>
      <c r="AA13340" s="93"/>
    </row>
    <row r="13341" spans="26:27" x14ac:dyDescent="0.2">
      <c r="Z13341" s="93"/>
      <c r="AA13341" s="93"/>
    </row>
    <row r="13342" spans="26:27" x14ac:dyDescent="0.2">
      <c r="Z13342" s="93"/>
      <c r="AA13342" s="93"/>
    </row>
    <row r="13343" spans="26:27" x14ac:dyDescent="0.2">
      <c r="Z13343" s="93"/>
      <c r="AA13343" s="93"/>
    </row>
    <row r="13344" spans="26:27" x14ac:dyDescent="0.2">
      <c r="Z13344" s="93"/>
      <c r="AA13344" s="93"/>
    </row>
    <row r="13345" spans="26:27" x14ac:dyDescent="0.2">
      <c r="Z13345" s="93"/>
      <c r="AA13345" s="93"/>
    </row>
    <row r="13346" spans="26:27" x14ac:dyDescent="0.2">
      <c r="Z13346" s="93"/>
      <c r="AA13346" s="93"/>
    </row>
    <row r="13347" spans="26:27" x14ac:dyDescent="0.2">
      <c r="Z13347" s="93"/>
      <c r="AA13347" s="93"/>
    </row>
    <row r="13348" spans="26:27" x14ac:dyDescent="0.2">
      <c r="Z13348" s="93"/>
      <c r="AA13348" s="93"/>
    </row>
    <row r="13349" spans="26:27" x14ac:dyDescent="0.2">
      <c r="Z13349" s="93"/>
      <c r="AA13349" s="93"/>
    </row>
    <row r="13350" spans="26:27" x14ac:dyDescent="0.2">
      <c r="Z13350" s="93"/>
      <c r="AA13350" s="93"/>
    </row>
    <row r="13351" spans="26:27" x14ac:dyDescent="0.2">
      <c r="Z13351" s="93"/>
      <c r="AA13351" s="93"/>
    </row>
    <row r="13352" spans="26:27" x14ac:dyDescent="0.2">
      <c r="Z13352" s="93"/>
      <c r="AA13352" s="93"/>
    </row>
    <row r="13353" spans="26:27" x14ac:dyDescent="0.2">
      <c r="Z13353" s="93"/>
      <c r="AA13353" s="93"/>
    </row>
    <row r="13354" spans="26:27" x14ac:dyDescent="0.2">
      <c r="Z13354" s="93"/>
      <c r="AA13354" s="93"/>
    </row>
    <row r="13355" spans="26:27" x14ac:dyDescent="0.2">
      <c r="Z13355" s="93"/>
      <c r="AA13355" s="93"/>
    </row>
    <row r="13356" spans="26:27" x14ac:dyDescent="0.2">
      <c r="Z13356" s="93"/>
      <c r="AA13356" s="93"/>
    </row>
    <row r="13357" spans="26:27" x14ac:dyDescent="0.2">
      <c r="Z13357" s="93"/>
      <c r="AA13357" s="93"/>
    </row>
    <row r="13358" spans="26:27" x14ac:dyDescent="0.2">
      <c r="Z13358" s="93"/>
      <c r="AA13358" s="93"/>
    </row>
    <row r="13359" spans="26:27" x14ac:dyDescent="0.2">
      <c r="Z13359" s="93"/>
      <c r="AA13359" s="93"/>
    </row>
    <row r="13360" spans="26:27" x14ac:dyDescent="0.2">
      <c r="Z13360" s="93"/>
      <c r="AA13360" s="93"/>
    </row>
    <row r="13361" spans="26:27" x14ac:dyDescent="0.2">
      <c r="Z13361" s="93"/>
      <c r="AA13361" s="93"/>
    </row>
    <row r="13362" spans="26:27" x14ac:dyDescent="0.2">
      <c r="Z13362" s="93"/>
      <c r="AA13362" s="93"/>
    </row>
    <row r="13363" spans="26:27" x14ac:dyDescent="0.2">
      <c r="Z13363" s="93"/>
      <c r="AA13363" s="93"/>
    </row>
    <row r="13364" spans="26:27" x14ac:dyDescent="0.2">
      <c r="Z13364" s="93"/>
      <c r="AA13364" s="93"/>
    </row>
    <row r="13365" spans="26:27" x14ac:dyDescent="0.2">
      <c r="Z13365" s="93"/>
      <c r="AA13365" s="93"/>
    </row>
    <row r="13366" spans="26:27" x14ac:dyDescent="0.2">
      <c r="Z13366" s="93"/>
      <c r="AA13366" s="93"/>
    </row>
    <row r="13367" spans="26:27" x14ac:dyDescent="0.2">
      <c r="Z13367" s="93"/>
      <c r="AA13367" s="93"/>
    </row>
    <row r="13368" spans="26:27" x14ac:dyDescent="0.2">
      <c r="Z13368" s="93"/>
      <c r="AA13368" s="93"/>
    </row>
    <row r="13369" spans="26:27" x14ac:dyDescent="0.2">
      <c r="Z13369" s="93"/>
      <c r="AA13369" s="93"/>
    </row>
    <row r="13370" spans="26:27" x14ac:dyDescent="0.2">
      <c r="Z13370" s="93"/>
      <c r="AA13370" s="93"/>
    </row>
    <row r="13371" spans="26:27" x14ac:dyDescent="0.2">
      <c r="Z13371" s="93"/>
      <c r="AA13371" s="93"/>
    </row>
    <row r="13372" spans="26:27" x14ac:dyDescent="0.2">
      <c r="Z13372" s="93"/>
      <c r="AA13372" s="93"/>
    </row>
    <row r="13373" spans="26:27" x14ac:dyDescent="0.2">
      <c r="Z13373" s="93"/>
      <c r="AA13373" s="93"/>
    </row>
    <row r="13374" spans="26:27" x14ac:dyDescent="0.2">
      <c r="Z13374" s="93"/>
      <c r="AA13374" s="93"/>
    </row>
    <row r="13375" spans="26:27" x14ac:dyDescent="0.2">
      <c r="Z13375" s="93"/>
      <c r="AA13375" s="93"/>
    </row>
    <row r="13376" spans="26:27" x14ac:dyDescent="0.2">
      <c r="Z13376" s="93"/>
      <c r="AA13376" s="93"/>
    </row>
    <row r="13377" spans="26:27" x14ac:dyDescent="0.2">
      <c r="Z13377" s="93"/>
      <c r="AA13377" s="93"/>
    </row>
    <row r="13378" spans="26:27" x14ac:dyDescent="0.2">
      <c r="Z13378" s="93"/>
      <c r="AA13378" s="93"/>
    </row>
    <row r="13379" spans="26:27" x14ac:dyDescent="0.2">
      <c r="Z13379" s="93"/>
      <c r="AA13379" s="93"/>
    </row>
    <row r="13380" spans="26:27" x14ac:dyDescent="0.2">
      <c r="Z13380" s="93"/>
      <c r="AA13380" s="93"/>
    </row>
    <row r="13381" spans="26:27" x14ac:dyDescent="0.2">
      <c r="Z13381" s="93"/>
      <c r="AA13381" s="93"/>
    </row>
    <row r="13382" spans="26:27" x14ac:dyDescent="0.2">
      <c r="Z13382" s="93"/>
      <c r="AA13382" s="93"/>
    </row>
    <row r="13383" spans="26:27" x14ac:dyDescent="0.2">
      <c r="Z13383" s="93"/>
      <c r="AA13383" s="93"/>
    </row>
    <row r="13384" spans="26:27" x14ac:dyDescent="0.2">
      <c r="Z13384" s="93"/>
      <c r="AA13384" s="93"/>
    </row>
    <row r="13385" spans="26:27" x14ac:dyDescent="0.2">
      <c r="Z13385" s="93"/>
      <c r="AA13385" s="93"/>
    </row>
    <row r="13386" spans="26:27" x14ac:dyDescent="0.2">
      <c r="Z13386" s="93"/>
      <c r="AA13386" s="93"/>
    </row>
    <row r="13387" spans="26:27" x14ac:dyDescent="0.2">
      <c r="Z13387" s="93"/>
      <c r="AA13387" s="93"/>
    </row>
    <row r="13388" spans="26:27" x14ac:dyDescent="0.2">
      <c r="Z13388" s="93"/>
      <c r="AA13388" s="93"/>
    </row>
    <row r="13389" spans="26:27" x14ac:dyDescent="0.2">
      <c r="Z13389" s="93"/>
      <c r="AA13389" s="93"/>
    </row>
    <row r="13390" spans="26:27" x14ac:dyDescent="0.2">
      <c r="Z13390" s="93"/>
      <c r="AA13390" s="93"/>
    </row>
    <row r="13391" spans="26:27" x14ac:dyDescent="0.2">
      <c r="Z13391" s="93"/>
      <c r="AA13391" s="93"/>
    </row>
    <row r="13392" spans="26:27" x14ac:dyDescent="0.2">
      <c r="Z13392" s="93"/>
      <c r="AA13392" s="93"/>
    </row>
    <row r="13393" spans="26:27" x14ac:dyDescent="0.2">
      <c r="Z13393" s="93"/>
      <c r="AA13393" s="93"/>
    </row>
    <row r="13394" spans="26:27" x14ac:dyDescent="0.2">
      <c r="Z13394" s="93"/>
      <c r="AA13394" s="93"/>
    </row>
    <row r="13395" spans="26:27" x14ac:dyDescent="0.2">
      <c r="Z13395" s="93"/>
      <c r="AA13395" s="93"/>
    </row>
    <row r="13396" spans="26:27" x14ac:dyDescent="0.2">
      <c r="Z13396" s="93"/>
      <c r="AA13396" s="93"/>
    </row>
    <row r="13397" spans="26:27" x14ac:dyDescent="0.2">
      <c r="Z13397" s="93"/>
      <c r="AA13397" s="93"/>
    </row>
    <row r="13398" spans="26:27" x14ac:dyDescent="0.2">
      <c r="Z13398" s="93"/>
      <c r="AA13398" s="93"/>
    </row>
    <row r="13399" spans="26:27" x14ac:dyDescent="0.2">
      <c r="Z13399" s="93"/>
      <c r="AA13399" s="93"/>
    </row>
    <row r="13400" spans="26:27" x14ac:dyDescent="0.2">
      <c r="Z13400" s="93"/>
      <c r="AA13400" s="93"/>
    </row>
    <row r="13401" spans="26:27" x14ac:dyDescent="0.2">
      <c r="Z13401" s="93"/>
      <c r="AA13401" s="93"/>
    </row>
    <row r="13402" spans="26:27" x14ac:dyDescent="0.2">
      <c r="Z13402" s="93"/>
      <c r="AA13402" s="93"/>
    </row>
    <row r="13403" spans="26:27" x14ac:dyDescent="0.2">
      <c r="Z13403" s="93"/>
      <c r="AA13403" s="93"/>
    </row>
    <row r="13404" spans="26:27" x14ac:dyDescent="0.2">
      <c r="Z13404" s="93"/>
      <c r="AA13404" s="93"/>
    </row>
    <row r="13405" spans="26:27" x14ac:dyDescent="0.2">
      <c r="Z13405" s="93"/>
      <c r="AA13405" s="93"/>
    </row>
    <row r="13406" spans="26:27" x14ac:dyDescent="0.2">
      <c r="Z13406" s="93"/>
      <c r="AA13406" s="93"/>
    </row>
    <row r="13407" spans="26:27" x14ac:dyDescent="0.2">
      <c r="Z13407" s="93"/>
      <c r="AA13407" s="93"/>
    </row>
    <row r="13408" spans="26:27" x14ac:dyDescent="0.2">
      <c r="Z13408" s="93"/>
      <c r="AA13408" s="93"/>
    </row>
    <row r="13409" spans="26:27" x14ac:dyDescent="0.2">
      <c r="Z13409" s="93"/>
      <c r="AA13409" s="93"/>
    </row>
    <row r="13410" spans="26:27" x14ac:dyDescent="0.2">
      <c r="Z13410" s="93"/>
      <c r="AA13410" s="93"/>
    </row>
    <row r="13411" spans="26:27" x14ac:dyDescent="0.2">
      <c r="Z13411" s="93"/>
      <c r="AA13411" s="93"/>
    </row>
    <row r="13412" spans="26:27" x14ac:dyDescent="0.2">
      <c r="Z13412" s="93"/>
      <c r="AA13412" s="93"/>
    </row>
    <row r="13413" spans="26:27" x14ac:dyDescent="0.2">
      <c r="Z13413" s="93"/>
      <c r="AA13413" s="93"/>
    </row>
    <row r="13414" spans="26:27" x14ac:dyDescent="0.2">
      <c r="Z13414" s="93"/>
      <c r="AA13414" s="93"/>
    </row>
    <row r="13415" spans="26:27" x14ac:dyDescent="0.2">
      <c r="Z13415" s="93"/>
      <c r="AA13415" s="93"/>
    </row>
    <row r="13416" spans="26:27" x14ac:dyDescent="0.2">
      <c r="Z13416" s="93"/>
      <c r="AA13416" s="93"/>
    </row>
    <row r="13417" spans="26:27" x14ac:dyDescent="0.2">
      <c r="Z13417" s="93"/>
      <c r="AA13417" s="93"/>
    </row>
    <row r="13418" spans="26:27" x14ac:dyDescent="0.2">
      <c r="Z13418" s="93"/>
      <c r="AA13418" s="93"/>
    </row>
    <row r="13419" spans="26:27" x14ac:dyDescent="0.2">
      <c r="Z13419" s="93"/>
      <c r="AA13419" s="93"/>
    </row>
    <row r="13420" spans="26:27" x14ac:dyDescent="0.2">
      <c r="Z13420" s="93"/>
      <c r="AA13420" s="93"/>
    </row>
    <row r="13421" spans="26:27" x14ac:dyDescent="0.2">
      <c r="Z13421" s="93"/>
      <c r="AA13421" s="93"/>
    </row>
    <row r="13422" spans="26:27" x14ac:dyDescent="0.2">
      <c r="Z13422" s="93"/>
      <c r="AA13422" s="93"/>
    </row>
    <row r="13423" spans="26:27" x14ac:dyDescent="0.2">
      <c r="Z13423" s="93"/>
      <c r="AA13423" s="93"/>
    </row>
    <row r="13424" spans="26:27" x14ac:dyDescent="0.2">
      <c r="Z13424" s="93"/>
      <c r="AA13424" s="93"/>
    </row>
    <row r="13425" spans="26:27" x14ac:dyDescent="0.2">
      <c r="Z13425" s="93"/>
      <c r="AA13425" s="93"/>
    </row>
    <row r="13426" spans="26:27" x14ac:dyDescent="0.2">
      <c r="Z13426" s="93"/>
      <c r="AA13426" s="93"/>
    </row>
    <row r="13427" spans="26:27" x14ac:dyDescent="0.2">
      <c r="Z13427" s="93"/>
      <c r="AA13427" s="93"/>
    </row>
    <row r="13428" spans="26:27" x14ac:dyDescent="0.2">
      <c r="Z13428" s="93"/>
      <c r="AA13428" s="93"/>
    </row>
    <row r="13429" spans="26:27" x14ac:dyDescent="0.2">
      <c r="Z13429" s="93"/>
      <c r="AA13429" s="93"/>
    </row>
    <row r="13430" spans="26:27" x14ac:dyDescent="0.2">
      <c r="Z13430" s="93"/>
      <c r="AA13430" s="93"/>
    </row>
    <row r="13431" spans="26:27" x14ac:dyDescent="0.2">
      <c r="Z13431" s="93"/>
      <c r="AA13431" s="93"/>
    </row>
    <row r="13432" spans="26:27" x14ac:dyDescent="0.2">
      <c r="Z13432" s="93"/>
      <c r="AA13432" s="93"/>
    </row>
    <row r="13433" spans="26:27" x14ac:dyDescent="0.2">
      <c r="Z13433" s="93"/>
      <c r="AA13433" s="93"/>
    </row>
    <row r="13434" spans="26:27" x14ac:dyDescent="0.2">
      <c r="Z13434" s="93"/>
      <c r="AA13434" s="93"/>
    </row>
    <row r="13435" spans="26:27" x14ac:dyDescent="0.2">
      <c r="Z13435" s="93"/>
      <c r="AA13435" s="93"/>
    </row>
    <row r="13436" spans="26:27" x14ac:dyDescent="0.2">
      <c r="Z13436" s="93"/>
      <c r="AA13436" s="93"/>
    </row>
    <row r="13437" spans="26:27" x14ac:dyDescent="0.2">
      <c r="Z13437" s="93"/>
      <c r="AA13437" s="93"/>
    </row>
    <row r="13438" spans="26:27" x14ac:dyDescent="0.2">
      <c r="Z13438" s="93"/>
      <c r="AA13438" s="93"/>
    </row>
    <row r="13439" spans="26:27" x14ac:dyDescent="0.2">
      <c r="Z13439" s="93"/>
      <c r="AA13439" s="93"/>
    </row>
    <row r="13440" spans="26:27" x14ac:dyDescent="0.2">
      <c r="Z13440" s="93"/>
      <c r="AA13440" s="93"/>
    </row>
    <row r="13441" spans="26:27" x14ac:dyDescent="0.2">
      <c r="Z13441" s="93"/>
      <c r="AA13441" s="93"/>
    </row>
    <row r="13442" spans="26:27" x14ac:dyDescent="0.2">
      <c r="Z13442" s="93"/>
      <c r="AA13442" s="93"/>
    </row>
    <row r="13443" spans="26:27" x14ac:dyDescent="0.2">
      <c r="Z13443" s="93"/>
      <c r="AA13443" s="93"/>
    </row>
    <row r="13444" spans="26:27" x14ac:dyDescent="0.2">
      <c r="Z13444" s="93"/>
      <c r="AA13444" s="93"/>
    </row>
    <row r="13445" spans="26:27" x14ac:dyDescent="0.2">
      <c r="Z13445" s="93"/>
      <c r="AA13445" s="93"/>
    </row>
    <row r="13446" spans="26:27" x14ac:dyDescent="0.2">
      <c r="Z13446" s="93"/>
      <c r="AA13446" s="93"/>
    </row>
    <row r="13447" spans="26:27" x14ac:dyDescent="0.2">
      <c r="Z13447" s="93"/>
      <c r="AA13447" s="93"/>
    </row>
    <row r="13448" spans="26:27" x14ac:dyDescent="0.2">
      <c r="Z13448" s="93"/>
      <c r="AA13448" s="93"/>
    </row>
    <row r="13449" spans="26:27" x14ac:dyDescent="0.2">
      <c r="Z13449" s="93"/>
      <c r="AA13449" s="93"/>
    </row>
    <row r="13450" spans="26:27" x14ac:dyDescent="0.2">
      <c r="Z13450" s="93"/>
      <c r="AA13450" s="93"/>
    </row>
    <row r="13451" spans="26:27" x14ac:dyDescent="0.2">
      <c r="Z13451" s="93"/>
      <c r="AA13451" s="93"/>
    </row>
    <row r="13452" spans="26:27" x14ac:dyDescent="0.2">
      <c r="Z13452" s="93"/>
      <c r="AA13452" s="93"/>
    </row>
    <row r="13453" spans="26:27" x14ac:dyDescent="0.2">
      <c r="Z13453" s="93"/>
      <c r="AA13453" s="93"/>
    </row>
    <row r="13454" spans="26:27" x14ac:dyDescent="0.2">
      <c r="Z13454" s="93"/>
      <c r="AA13454" s="93"/>
    </row>
    <row r="13455" spans="26:27" x14ac:dyDescent="0.2">
      <c r="Z13455" s="93"/>
      <c r="AA13455" s="93"/>
    </row>
    <row r="13456" spans="26:27" x14ac:dyDescent="0.2">
      <c r="Z13456" s="93"/>
      <c r="AA13456" s="93"/>
    </row>
    <row r="13457" spans="26:27" x14ac:dyDescent="0.2">
      <c r="Z13457" s="93"/>
      <c r="AA13457" s="93"/>
    </row>
    <row r="13458" spans="26:27" x14ac:dyDescent="0.2">
      <c r="Z13458" s="93"/>
      <c r="AA13458" s="93"/>
    </row>
    <row r="13459" spans="26:27" x14ac:dyDescent="0.2">
      <c r="Z13459" s="93"/>
      <c r="AA13459" s="93"/>
    </row>
    <row r="13460" spans="26:27" x14ac:dyDescent="0.2">
      <c r="Z13460" s="93"/>
      <c r="AA13460" s="93"/>
    </row>
    <row r="13461" spans="26:27" x14ac:dyDescent="0.2">
      <c r="Z13461" s="93"/>
      <c r="AA13461" s="93"/>
    </row>
    <row r="13462" spans="26:27" x14ac:dyDescent="0.2">
      <c r="Z13462" s="93"/>
      <c r="AA13462" s="93"/>
    </row>
    <row r="13463" spans="26:27" x14ac:dyDescent="0.2">
      <c r="Z13463" s="93"/>
      <c r="AA13463" s="93"/>
    </row>
    <row r="13464" spans="26:27" x14ac:dyDescent="0.2">
      <c r="Z13464" s="93"/>
      <c r="AA13464" s="93"/>
    </row>
    <row r="13465" spans="26:27" x14ac:dyDescent="0.2">
      <c r="Z13465" s="93"/>
      <c r="AA13465" s="93"/>
    </row>
    <row r="13466" spans="26:27" x14ac:dyDescent="0.2">
      <c r="Z13466" s="93"/>
      <c r="AA13466" s="93"/>
    </row>
    <row r="13467" spans="26:27" x14ac:dyDescent="0.2">
      <c r="Z13467" s="93"/>
      <c r="AA13467" s="93"/>
    </row>
    <row r="13468" spans="26:27" x14ac:dyDescent="0.2">
      <c r="Z13468" s="93"/>
      <c r="AA13468" s="93"/>
    </row>
    <row r="13469" spans="26:27" x14ac:dyDescent="0.2">
      <c r="Z13469" s="93"/>
      <c r="AA13469" s="93"/>
    </row>
    <row r="13470" spans="26:27" x14ac:dyDescent="0.2">
      <c r="Z13470" s="93"/>
      <c r="AA13470" s="93"/>
    </row>
    <row r="13471" spans="26:27" x14ac:dyDescent="0.2">
      <c r="Z13471" s="93"/>
      <c r="AA13471" s="93"/>
    </row>
    <row r="13472" spans="26:27" x14ac:dyDescent="0.2">
      <c r="Z13472" s="93"/>
      <c r="AA13472" s="93"/>
    </row>
    <row r="13473" spans="26:27" x14ac:dyDescent="0.2">
      <c r="Z13473" s="93"/>
      <c r="AA13473" s="93"/>
    </row>
    <row r="13474" spans="26:27" x14ac:dyDescent="0.2">
      <c r="Z13474" s="93"/>
      <c r="AA13474" s="93"/>
    </row>
    <row r="13475" spans="26:27" x14ac:dyDescent="0.2">
      <c r="Z13475" s="93"/>
      <c r="AA13475" s="93"/>
    </row>
    <row r="13476" spans="26:27" x14ac:dyDescent="0.2">
      <c r="Z13476" s="93"/>
      <c r="AA13476" s="93"/>
    </row>
    <row r="13477" spans="26:27" x14ac:dyDescent="0.2">
      <c r="Z13477" s="93"/>
      <c r="AA13477" s="93"/>
    </row>
    <row r="13478" spans="26:27" x14ac:dyDescent="0.2">
      <c r="Z13478" s="93"/>
      <c r="AA13478" s="93"/>
    </row>
    <row r="13479" spans="26:27" x14ac:dyDescent="0.2">
      <c r="Z13479" s="93"/>
      <c r="AA13479" s="93"/>
    </row>
    <row r="13480" spans="26:27" x14ac:dyDescent="0.2">
      <c r="Z13480" s="93"/>
      <c r="AA13480" s="93"/>
    </row>
    <row r="13481" spans="26:27" x14ac:dyDescent="0.2">
      <c r="Z13481" s="93"/>
      <c r="AA13481" s="93"/>
    </row>
    <row r="13482" spans="26:27" x14ac:dyDescent="0.2">
      <c r="Z13482" s="93"/>
      <c r="AA13482" s="93"/>
    </row>
    <row r="13483" spans="26:27" x14ac:dyDescent="0.2">
      <c r="Z13483" s="93"/>
      <c r="AA13483" s="93"/>
    </row>
    <row r="13484" spans="26:27" x14ac:dyDescent="0.2">
      <c r="Z13484" s="93"/>
      <c r="AA13484" s="93"/>
    </row>
    <row r="13485" spans="26:27" x14ac:dyDescent="0.2">
      <c r="Z13485" s="93"/>
      <c r="AA13485" s="93"/>
    </row>
    <row r="13486" spans="26:27" x14ac:dyDescent="0.2">
      <c r="Z13486" s="93"/>
      <c r="AA13486" s="93"/>
    </row>
    <row r="13487" spans="26:27" x14ac:dyDescent="0.2">
      <c r="Z13487" s="93"/>
      <c r="AA13487" s="93"/>
    </row>
    <row r="13488" spans="26:27" x14ac:dyDescent="0.2">
      <c r="Z13488" s="93"/>
      <c r="AA13488" s="93"/>
    </row>
    <row r="13489" spans="26:27" x14ac:dyDescent="0.2">
      <c r="Z13489" s="93"/>
      <c r="AA13489" s="93"/>
    </row>
    <row r="13490" spans="26:27" x14ac:dyDescent="0.2">
      <c r="Z13490" s="93"/>
      <c r="AA13490" s="93"/>
    </row>
    <row r="13491" spans="26:27" x14ac:dyDescent="0.2">
      <c r="Z13491" s="93"/>
      <c r="AA13491" s="93"/>
    </row>
    <row r="13492" spans="26:27" x14ac:dyDescent="0.2">
      <c r="Z13492" s="93"/>
      <c r="AA13492" s="93"/>
    </row>
    <row r="13493" spans="26:27" x14ac:dyDescent="0.2">
      <c r="Z13493" s="93"/>
      <c r="AA13493" s="93"/>
    </row>
    <row r="13494" spans="26:27" x14ac:dyDescent="0.2">
      <c r="Z13494" s="93"/>
      <c r="AA13494" s="93"/>
    </row>
    <row r="13495" spans="26:27" x14ac:dyDescent="0.2">
      <c r="Z13495" s="93"/>
      <c r="AA13495" s="93"/>
    </row>
    <row r="13496" spans="26:27" x14ac:dyDescent="0.2">
      <c r="Z13496" s="93"/>
      <c r="AA13496" s="93"/>
    </row>
    <row r="13497" spans="26:27" x14ac:dyDescent="0.2">
      <c r="Z13497" s="93"/>
      <c r="AA13497" s="93"/>
    </row>
    <row r="13498" spans="26:27" x14ac:dyDescent="0.2">
      <c r="Z13498" s="93"/>
      <c r="AA13498" s="93"/>
    </row>
    <row r="13499" spans="26:27" x14ac:dyDescent="0.2">
      <c r="Z13499" s="93"/>
      <c r="AA13499" s="93"/>
    </row>
    <row r="13500" spans="26:27" x14ac:dyDescent="0.2">
      <c r="Z13500" s="93"/>
      <c r="AA13500" s="93"/>
    </row>
    <row r="13501" spans="26:27" x14ac:dyDescent="0.2">
      <c r="Z13501" s="93"/>
      <c r="AA13501" s="93"/>
    </row>
    <row r="13502" spans="26:27" x14ac:dyDescent="0.2">
      <c r="Z13502" s="93"/>
      <c r="AA13502" s="93"/>
    </row>
    <row r="13503" spans="26:27" x14ac:dyDescent="0.2">
      <c r="Z13503" s="93"/>
      <c r="AA13503" s="93"/>
    </row>
    <row r="13504" spans="26:27" x14ac:dyDescent="0.2">
      <c r="Z13504" s="93"/>
      <c r="AA13504" s="93"/>
    </row>
    <row r="13505" spans="26:27" x14ac:dyDescent="0.2">
      <c r="Z13505" s="93"/>
      <c r="AA13505" s="93"/>
    </row>
    <row r="13506" spans="26:27" x14ac:dyDescent="0.2">
      <c r="Z13506" s="93"/>
      <c r="AA13506" s="93"/>
    </row>
    <row r="13507" spans="26:27" x14ac:dyDescent="0.2">
      <c r="Z13507" s="93"/>
      <c r="AA13507" s="93"/>
    </row>
    <row r="13508" spans="26:27" x14ac:dyDescent="0.2">
      <c r="Z13508" s="93"/>
      <c r="AA13508" s="93"/>
    </row>
    <row r="13509" spans="26:27" x14ac:dyDescent="0.2">
      <c r="Z13509" s="93"/>
      <c r="AA13509" s="93"/>
    </row>
    <row r="13510" spans="26:27" x14ac:dyDescent="0.2">
      <c r="Z13510" s="93"/>
      <c r="AA13510" s="93"/>
    </row>
    <row r="13511" spans="26:27" x14ac:dyDescent="0.2">
      <c r="Z13511" s="93"/>
      <c r="AA13511" s="93"/>
    </row>
    <row r="13512" spans="26:27" x14ac:dyDescent="0.2">
      <c r="Z13512" s="93"/>
      <c r="AA13512" s="93"/>
    </row>
    <row r="13513" spans="26:27" x14ac:dyDescent="0.2">
      <c r="Z13513" s="93"/>
      <c r="AA13513" s="93"/>
    </row>
    <row r="13514" spans="26:27" x14ac:dyDescent="0.2">
      <c r="Z13514" s="93"/>
      <c r="AA13514" s="93"/>
    </row>
    <row r="13515" spans="26:27" x14ac:dyDescent="0.2">
      <c r="Z13515" s="93"/>
      <c r="AA13515" s="93"/>
    </row>
    <row r="13516" spans="26:27" x14ac:dyDescent="0.2">
      <c r="Z13516" s="93"/>
      <c r="AA13516" s="93"/>
    </row>
    <row r="13517" spans="26:27" x14ac:dyDescent="0.2">
      <c r="Z13517" s="93"/>
      <c r="AA13517" s="93"/>
    </row>
    <row r="13518" spans="26:27" x14ac:dyDescent="0.2">
      <c r="Z13518" s="93"/>
      <c r="AA13518" s="93"/>
    </row>
    <row r="13519" spans="26:27" x14ac:dyDescent="0.2">
      <c r="Z13519" s="93"/>
      <c r="AA13519" s="93"/>
    </row>
    <row r="13520" spans="26:27" x14ac:dyDescent="0.2">
      <c r="Z13520" s="93"/>
      <c r="AA13520" s="93"/>
    </row>
    <row r="13521" spans="26:27" x14ac:dyDescent="0.2">
      <c r="Z13521" s="93"/>
      <c r="AA13521" s="93"/>
    </row>
    <row r="13522" spans="26:27" x14ac:dyDescent="0.2">
      <c r="Z13522" s="93"/>
      <c r="AA13522" s="93"/>
    </row>
    <row r="13523" spans="26:27" x14ac:dyDescent="0.2">
      <c r="Z13523" s="93"/>
      <c r="AA13523" s="93"/>
    </row>
    <row r="13524" spans="26:27" x14ac:dyDescent="0.2">
      <c r="Z13524" s="93"/>
      <c r="AA13524" s="93"/>
    </row>
    <row r="13525" spans="26:27" x14ac:dyDescent="0.2">
      <c r="Z13525" s="93"/>
      <c r="AA13525" s="93"/>
    </row>
    <row r="13526" spans="26:27" x14ac:dyDescent="0.2">
      <c r="Z13526" s="93"/>
      <c r="AA13526" s="93"/>
    </row>
    <row r="13527" spans="26:27" x14ac:dyDescent="0.2">
      <c r="Z13527" s="93"/>
      <c r="AA13527" s="93"/>
    </row>
    <row r="13528" spans="26:27" x14ac:dyDescent="0.2">
      <c r="Z13528" s="93"/>
      <c r="AA13528" s="93"/>
    </row>
    <row r="13529" spans="26:27" x14ac:dyDescent="0.2">
      <c r="Z13529" s="93"/>
      <c r="AA13529" s="93"/>
    </row>
    <row r="13530" spans="26:27" x14ac:dyDescent="0.2">
      <c r="Z13530" s="93"/>
      <c r="AA13530" s="93"/>
    </row>
    <row r="13531" spans="26:27" x14ac:dyDescent="0.2">
      <c r="Z13531" s="93"/>
      <c r="AA13531" s="93"/>
    </row>
    <row r="13532" spans="26:27" x14ac:dyDescent="0.2">
      <c r="Z13532" s="93"/>
      <c r="AA13532" s="93"/>
    </row>
    <row r="13533" spans="26:27" x14ac:dyDescent="0.2">
      <c r="Z13533" s="93"/>
      <c r="AA13533" s="93"/>
    </row>
    <row r="13534" spans="26:27" x14ac:dyDescent="0.2">
      <c r="Z13534" s="93"/>
      <c r="AA13534" s="93"/>
    </row>
    <row r="13535" spans="26:27" x14ac:dyDescent="0.2">
      <c r="Z13535" s="93"/>
      <c r="AA13535" s="93"/>
    </row>
    <row r="13536" spans="26:27" x14ac:dyDescent="0.2">
      <c r="Z13536" s="93"/>
      <c r="AA13536" s="93"/>
    </row>
    <row r="13537" spans="26:27" x14ac:dyDescent="0.2">
      <c r="Z13537" s="93"/>
      <c r="AA13537" s="93"/>
    </row>
    <row r="13538" spans="26:27" x14ac:dyDescent="0.2">
      <c r="Z13538" s="93"/>
      <c r="AA13538" s="93"/>
    </row>
    <row r="13539" spans="26:27" x14ac:dyDescent="0.2">
      <c r="Z13539" s="93"/>
      <c r="AA13539" s="93"/>
    </row>
    <row r="13540" spans="26:27" x14ac:dyDescent="0.2">
      <c r="Z13540" s="93"/>
      <c r="AA13540" s="93"/>
    </row>
    <row r="13541" spans="26:27" x14ac:dyDescent="0.2">
      <c r="Z13541" s="93"/>
      <c r="AA13541" s="93"/>
    </row>
    <row r="13542" spans="26:27" x14ac:dyDescent="0.2">
      <c r="Z13542" s="93"/>
      <c r="AA13542" s="93"/>
    </row>
    <row r="13543" spans="26:27" x14ac:dyDescent="0.2">
      <c r="Z13543" s="93"/>
      <c r="AA13543" s="93"/>
    </row>
    <row r="13544" spans="26:27" x14ac:dyDescent="0.2">
      <c r="Z13544" s="93"/>
      <c r="AA13544" s="93"/>
    </row>
    <row r="13545" spans="26:27" x14ac:dyDescent="0.2">
      <c r="Z13545" s="93"/>
      <c r="AA13545" s="93"/>
    </row>
    <row r="13546" spans="26:27" x14ac:dyDescent="0.2">
      <c r="Z13546" s="93"/>
      <c r="AA13546" s="93"/>
    </row>
    <row r="13547" spans="26:27" x14ac:dyDescent="0.2">
      <c r="Z13547" s="93"/>
      <c r="AA13547" s="93"/>
    </row>
    <row r="13548" spans="26:27" x14ac:dyDescent="0.2">
      <c r="Z13548" s="93"/>
      <c r="AA13548" s="93"/>
    </row>
    <row r="13549" spans="26:27" x14ac:dyDescent="0.2">
      <c r="Z13549" s="93"/>
      <c r="AA13549" s="93"/>
    </row>
    <row r="13550" spans="26:27" x14ac:dyDescent="0.2">
      <c r="Z13550" s="93"/>
      <c r="AA13550" s="93"/>
    </row>
    <row r="13551" spans="26:27" x14ac:dyDescent="0.2">
      <c r="Z13551" s="93"/>
      <c r="AA13551" s="93"/>
    </row>
    <row r="13552" spans="26:27" x14ac:dyDescent="0.2">
      <c r="Z13552" s="93"/>
      <c r="AA13552" s="93"/>
    </row>
    <row r="13553" spans="26:27" x14ac:dyDescent="0.2">
      <c r="Z13553" s="93"/>
      <c r="AA13553" s="93"/>
    </row>
    <row r="13554" spans="26:27" x14ac:dyDescent="0.2">
      <c r="Z13554" s="93"/>
      <c r="AA13554" s="93"/>
    </row>
    <row r="13555" spans="26:27" x14ac:dyDescent="0.2">
      <c r="Z13555" s="93"/>
      <c r="AA13555" s="93"/>
    </row>
    <row r="13556" spans="26:27" x14ac:dyDescent="0.2">
      <c r="Z13556" s="93"/>
      <c r="AA13556" s="93"/>
    </row>
    <row r="13557" spans="26:27" x14ac:dyDescent="0.2">
      <c r="Z13557" s="93"/>
      <c r="AA13557" s="93"/>
    </row>
    <row r="13558" spans="26:27" x14ac:dyDescent="0.2">
      <c r="Z13558" s="93"/>
      <c r="AA13558" s="93"/>
    </row>
    <row r="13559" spans="26:27" x14ac:dyDescent="0.2">
      <c r="Z13559" s="93"/>
      <c r="AA13559" s="93"/>
    </row>
    <row r="13560" spans="26:27" x14ac:dyDescent="0.2">
      <c r="Z13560" s="93"/>
      <c r="AA13560" s="93"/>
    </row>
    <row r="13561" spans="26:27" x14ac:dyDescent="0.2">
      <c r="Z13561" s="93"/>
      <c r="AA13561" s="93"/>
    </row>
    <row r="13562" spans="26:27" x14ac:dyDescent="0.2">
      <c r="Z13562" s="93"/>
      <c r="AA13562" s="93"/>
    </row>
    <row r="13563" spans="26:27" x14ac:dyDescent="0.2">
      <c r="Z13563" s="93"/>
      <c r="AA13563" s="93"/>
    </row>
    <row r="13564" spans="26:27" x14ac:dyDescent="0.2">
      <c r="Z13564" s="93"/>
      <c r="AA13564" s="93"/>
    </row>
    <row r="13565" spans="26:27" x14ac:dyDescent="0.2">
      <c r="Z13565" s="93"/>
      <c r="AA13565" s="93"/>
    </row>
    <row r="13566" spans="26:27" x14ac:dyDescent="0.2">
      <c r="Z13566" s="93"/>
      <c r="AA13566" s="93"/>
    </row>
    <row r="13567" spans="26:27" x14ac:dyDescent="0.2">
      <c r="Z13567" s="93"/>
      <c r="AA13567" s="93"/>
    </row>
    <row r="13568" spans="26:27" x14ac:dyDescent="0.2">
      <c r="Z13568" s="93"/>
      <c r="AA13568" s="93"/>
    </row>
    <row r="13569" spans="26:27" x14ac:dyDescent="0.2">
      <c r="Z13569" s="93"/>
      <c r="AA13569" s="93"/>
    </row>
    <row r="13570" spans="26:27" x14ac:dyDescent="0.2">
      <c r="Z13570" s="93"/>
      <c r="AA13570" s="93"/>
    </row>
    <row r="13571" spans="26:27" x14ac:dyDescent="0.2">
      <c r="Z13571" s="93"/>
      <c r="AA13571" s="93"/>
    </row>
    <row r="13572" spans="26:27" x14ac:dyDescent="0.2">
      <c r="Z13572" s="93"/>
      <c r="AA13572" s="93"/>
    </row>
    <row r="13573" spans="26:27" x14ac:dyDescent="0.2">
      <c r="Z13573" s="93"/>
      <c r="AA13573" s="93"/>
    </row>
    <row r="13574" spans="26:27" x14ac:dyDescent="0.2">
      <c r="Z13574" s="93"/>
      <c r="AA13574" s="93"/>
    </row>
    <row r="13575" spans="26:27" x14ac:dyDescent="0.2">
      <c r="Z13575" s="93"/>
      <c r="AA13575" s="93"/>
    </row>
    <row r="13576" spans="26:27" x14ac:dyDescent="0.2">
      <c r="Z13576" s="93"/>
      <c r="AA13576" s="93"/>
    </row>
    <row r="13577" spans="26:27" x14ac:dyDescent="0.2">
      <c r="Z13577" s="93"/>
      <c r="AA13577" s="93"/>
    </row>
    <row r="13578" spans="26:27" x14ac:dyDescent="0.2">
      <c r="Z13578" s="93"/>
      <c r="AA13578" s="93"/>
    </row>
    <row r="13579" spans="26:27" x14ac:dyDescent="0.2">
      <c r="Z13579" s="93"/>
      <c r="AA13579" s="93"/>
    </row>
    <row r="13580" spans="26:27" x14ac:dyDescent="0.2">
      <c r="Z13580" s="93"/>
      <c r="AA13580" s="93"/>
    </row>
    <row r="13581" spans="26:27" x14ac:dyDescent="0.2">
      <c r="Z13581" s="93"/>
      <c r="AA13581" s="93"/>
    </row>
    <row r="13582" spans="26:27" x14ac:dyDescent="0.2">
      <c r="Z13582" s="93"/>
      <c r="AA13582" s="93"/>
    </row>
    <row r="13583" spans="26:27" x14ac:dyDescent="0.2">
      <c r="Z13583" s="93"/>
      <c r="AA13583" s="93"/>
    </row>
    <row r="13584" spans="26:27" x14ac:dyDescent="0.2">
      <c r="Z13584" s="93"/>
      <c r="AA13584" s="93"/>
    </row>
    <row r="13585" spans="26:27" x14ac:dyDescent="0.2">
      <c r="Z13585" s="93"/>
      <c r="AA13585" s="93"/>
    </row>
    <row r="13586" spans="26:27" x14ac:dyDescent="0.2">
      <c r="Z13586" s="93"/>
      <c r="AA13586" s="93"/>
    </row>
    <row r="13587" spans="26:27" x14ac:dyDescent="0.2">
      <c r="Z13587" s="93"/>
      <c r="AA13587" s="93"/>
    </row>
    <row r="13588" spans="26:27" x14ac:dyDescent="0.2">
      <c r="Z13588" s="93"/>
      <c r="AA13588" s="93"/>
    </row>
    <row r="13589" spans="26:27" x14ac:dyDescent="0.2">
      <c r="Z13589" s="93"/>
      <c r="AA13589" s="93"/>
    </row>
    <row r="13590" spans="26:27" x14ac:dyDescent="0.2">
      <c r="Z13590" s="93"/>
      <c r="AA13590" s="93"/>
    </row>
    <row r="13591" spans="26:27" x14ac:dyDescent="0.2">
      <c r="Z13591" s="93"/>
      <c r="AA13591" s="93"/>
    </row>
    <row r="13592" spans="26:27" x14ac:dyDescent="0.2">
      <c r="Z13592" s="93"/>
      <c r="AA13592" s="93"/>
    </row>
    <row r="13593" spans="26:27" x14ac:dyDescent="0.2">
      <c r="Z13593" s="93"/>
      <c r="AA13593" s="93"/>
    </row>
    <row r="13594" spans="26:27" x14ac:dyDescent="0.2">
      <c r="Z13594" s="93"/>
      <c r="AA13594" s="93"/>
    </row>
    <row r="13595" spans="26:27" x14ac:dyDescent="0.2">
      <c r="Z13595" s="93"/>
      <c r="AA13595" s="93"/>
    </row>
    <row r="13596" spans="26:27" x14ac:dyDescent="0.2">
      <c r="Z13596" s="93"/>
      <c r="AA13596" s="93"/>
    </row>
    <row r="13597" spans="26:27" x14ac:dyDescent="0.2">
      <c r="Z13597" s="93"/>
      <c r="AA13597" s="93"/>
    </row>
    <row r="13598" spans="26:27" x14ac:dyDescent="0.2">
      <c r="Z13598" s="93"/>
      <c r="AA13598" s="93"/>
    </row>
    <row r="13599" spans="26:27" x14ac:dyDescent="0.2">
      <c r="Z13599" s="93"/>
      <c r="AA13599" s="93"/>
    </row>
    <row r="13600" spans="26:27" x14ac:dyDescent="0.2">
      <c r="Z13600" s="93"/>
      <c r="AA13600" s="93"/>
    </row>
    <row r="13601" spans="26:27" x14ac:dyDescent="0.2">
      <c r="Z13601" s="93"/>
      <c r="AA13601" s="93"/>
    </row>
    <row r="13602" spans="26:27" x14ac:dyDescent="0.2">
      <c r="Z13602" s="93"/>
      <c r="AA13602" s="93"/>
    </row>
    <row r="13603" spans="26:27" x14ac:dyDescent="0.2">
      <c r="Z13603" s="93"/>
      <c r="AA13603" s="93"/>
    </row>
    <row r="13604" spans="26:27" x14ac:dyDescent="0.2">
      <c r="Z13604" s="93"/>
      <c r="AA13604" s="93"/>
    </row>
    <row r="13605" spans="26:27" x14ac:dyDescent="0.2">
      <c r="Z13605" s="93"/>
      <c r="AA13605" s="93"/>
    </row>
    <row r="13606" spans="26:27" x14ac:dyDescent="0.2">
      <c r="Z13606" s="93"/>
      <c r="AA13606" s="93"/>
    </row>
    <row r="13607" spans="26:27" x14ac:dyDescent="0.2">
      <c r="Z13607" s="93"/>
      <c r="AA13607" s="93"/>
    </row>
    <row r="13608" spans="26:27" x14ac:dyDescent="0.2">
      <c r="Z13608" s="93"/>
      <c r="AA13608" s="93"/>
    </row>
    <row r="13609" spans="26:27" x14ac:dyDescent="0.2">
      <c r="Z13609" s="93"/>
      <c r="AA13609" s="93"/>
    </row>
    <row r="13610" spans="26:27" x14ac:dyDescent="0.2">
      <c r="Z13610" s="93"/>
      <c r="AA13610" s="93"/>
    </row>
    <row r="13611" spans="26:27" x14ac:dyDescent="0.2">
      <c r="Z13611" s="93"/>
      <c r="AA13611" s="93"/>
    </row>
    <row r="13612" spans="26:27" x14ac:dyDescent="0.2">
      <c r="Z13612" s="93"/>
      <c r="AA13612" s="93"/>
    </row>
    <row r="13613" spans="26:27" x14ac:dyDescent="0.2">
      <c r="Z13613" s="93"/>
      <c r="AA13613" s="93"/>
    </row>
    <row r="13614" spans="26:27" x14ac:dyDescent="0.2">
      <c r="Z13614" s="93"/>
      <c r="AA13614" s="93"/>
    </row>
    <row r="13615" spans="26:27" x14ac:dyDescent="0.2">
      <c r="Z13615" s="93"/>
      <c r="AA13615" s="93"/>
    </row>
    <row r="13616" spans="26:27" x14ac:dyDescent="0.2">
      <c r="Z13616" s="93"/>
      <c r="AA13616" s="93"/>
    </row>
    <row r="13617" spans="26:27" x14ac:dyDescent="0.2">
      <c r="Z13617" s="93"/>
      <c r="AA13617" s="93"/>
    </row>
    <row r="13618" spans="26:27" x14ac:dyDescent="0.2">
      <c r="Z13618" s="93"/>
      <c r="AA13618" s="93"/>
    </row>
    <row r="13619" spans="26:27" x14ac:dyDescent="0.2">
      <c r="Z13619" s="93"/>
      <c r="AA13619" s="93"/>
    </row>
    <row r="13620" spans="26:27" x14ac:dyDescent="0.2">
      <c r="Z13620" s="93"/>
      <c r="AA13620" s="93"/>
    </row>
    <row r="13621" spans="26:27" x14ac:dyDescent="0.2">
      <c r="Z13621" s="93"/>
      <c r="AA13621" s="93"/>
    </row>
    <row r="13622" spans="26:27" x14ac:dyDescent="0.2">
      <c r="Z13622" s="93"/>
      <c r="AA13622" s="93"/>
    </row>
    <row r="13623" spans="26:27" x14ac:dyDescent="0.2">
      <c r="Z13623" s="93"/>
      <c r="AA13623" s="93"/>
    </row>
    <row r="13624" spans="26:27" x14ac:dyDescent="0.2">
      <c r="Z13624" s="93"/>
      <c r="AA13624" s="93"/>
    </row>
    <row r="13625" spans="26:27" x14ac:dyDescent="0.2">
      <c r="Z13625" s="93"/>
      <c r="AA13625" s="93"/>
    </row>
    <row r="13626" spans="26:27" x14ac:dyDescent="0.2">
      <c r="Z13626" s="93"/>
      <c r="AA13626" s="93"/>
    </row>
    <row r="13627" spans="26:27" x14ac:dyDescent="0.2">
      <c r="Z13627" s="93"/>
      <c r="AA13627" s="93"/>
    </row>
    <row r="13628" spans="26:27" x14ac:dyDescent="0.2">
      <c r="Z13628" s="93"/>
      <c r="AA13628" s="93"/>
    </row>
    <row r="13629" spans="26:27" x14ac:dyDescent="0.2">
      <c r="Z13629" s="93"/>
      <c r="AA13629" s="93"/>
    </row>
    <row r="13630" spans="26:27" x14ac:dyDescent="0.2">
      <c r="Z13630" s="93"/>
      <c r="AA13630" s="93"/>
    </row>
    <row r="13631" spans="26:27" x14ac:dyDescent="0.2">
      <c r="Z13631" s="93"/>
      <c r="AA13631" s="93"/>
    </row>
    <row r="13632" spans="26:27" x14ac:dyDescent="0.2">
      <c r="Z13632" s="93"/>
      <c r="AA13632" s="93"/>
    </row>
    <row r="13633" spans="26:27" x14ac:dyDescent="0.2">
      <c r="Z13633" s="93"/>
      <c r="AA13633" s="93"/>
    </row>
    <row r="13634" spans="26:27" x14ac:dyDescent="0.2">
      <c r="Z13634" s="93"/>
      <c r="AA13634" s="93"/>
    </row>
    <row r="13635" spans="26:27" x14ac:dyDescent="0.2">
      <c r="Z13635" s="93"/>
      <c r="AA13635" s="93"/>
    </row>
    <row r="13636" spans="26:27" x14ac:dyDescent="0.2">
      <c r="Z13636" s="93"/>
      <c r="AA13636" s="93"/>
    </row>
    <row r="13637" spans="26:27" x14ac:dyDescent="0.2">
      <c r="Z13637" s="93"/>
      <c r="AA13637" s="93"/>
    </row>
    <row r="13638" spans="26:27" x14ac:dyDescent="0.2">
      <c r="Z13638" s="93"/>
      <c r="AA13638" s="93"/>
    </row>
    <row r="13639" spans="26:27" x14ac:dyDescent="0.2">
      <c r="Z13639" s="93"/>
      <c r="AA13639" s="93"/>
    </row>
    <row r="13640" spans="26:27" x14ac:dyDescent="0.2">
      <c r="Z13640" s="93"/>
      <c r="AA13640" s="93"/>
    </row>
    <row r="13641" spans="26:27" x14ac:dyDescent="0.2">
      <c r="Z13641" s="93"/>
      <c r="AA13641" s="93"/>
    </row>
    <row r="13642" spans="26:27" x14ac:dyDescent="0.2">
      <c r="Z13642" s="93"/>
      <c r="AA13642" s="93"/>
    </row>
    <row r="13643" spans="26:27" x14ac:dyDescent="0.2">
      <c r="Z13643" s="93"/>
      <c r="AA13643" s="93"/>
    </row>
    <row r="13644" spans="26:27" x14ac:dyDescent="0.2">
      <c r="Z13644" s="93"/>
      <c r="AA13644" s="93"/>
    </row>
    <row r="13645" spans="26:27" x14ac:dyDescent="0.2">
      <c r="Z13645" s="93"/>
      <c r="AA13645" s="93"/>
    </row>
    <row r="13646" spans="26:27" x14ac:dyDescent="0.2">
      <c r="Z13646" s="93"/>
      <c r="AA13646" s="93"/>
    </row>
    <row r="13647" spans="26:27" x14ac:dyDescent="0.2">
      <c r="Z13647" s="93"/>
      <c r="AA13647" s="93"/>
    </row>
    <row r="13648" spans="26:27" x14ac:dyDescent="0.2">
      <c r="Z13648" s="93"/>
      <c r="AA13648" s="93"/>
    </row>
    <row r="13649" spans="26:27" x14ac:dyDescent="0.2">
      <c r="Z13649" s="93"/>
      <c r="AA13649" s="93"/>
    </row>
    <row r="13650" spans="26:27" x14ac:dyDescent="0.2">
      <c r="Z13650" s="93"/>
      <c r="AA13650" s="93"/>
    </row>
    <row r="13651" spans="26:27" x14ac:dyDescent="0.2">
      <c r="Z13651" s="93"/>
      <c r="AA13651" s="93"/>
    </row>
    <row r="13652" spans="26:27" x14ac:dyDescent="0.2">
      <c r="Z13652" s="93"/>
      <c r="AA13652" s="93"/>
    </row>
    <row r="13653" spans="26:27" x14ac:dyDescent="0.2">
      <c r="Z13653" s="93"/>
      <c r="AA13653" s="93"/>
    </row>
    <row r="13654" spans="26:27" x14ac:dyDescent="0.2">
      <c r="Z13654" s="93"/>
      <c r="AA13654" s="93"/>
    </row>
    <row r="13655" spans="26:27" x14ac:dyDescent="0.2">
      <c r="Z13655" s="93"/>
      <c r="AA13655" s="93"/>
    </row>
    <row r="13656" spans="26:27" x14ac:dyDescent="0.2">
      <c r="Z13656" s="93"/>
      <c r="AA13656" s="93"/>
    </row>
    <row r="13657" spans="26:27" x14ac:dyDescent="0.2">
      <c r="Z13657" s="93"/>
      <c r="AA13657" s="93"/>
    </row>
    <row r="13658" spans="26:27" x14ac:dyDescent="0.2">
      <c r="Z13658" s="93"/>
      <c r="AA13658" s="93"/>
    </row>
    <row r="13659" spans="26:27" x14ac:dyDescent="0.2">
      <c r="Z13659" s="93"/>
      <c r="AA13659" s="93"/>
    </row>
    <row r="13660" spans="26:27" x14ac:dyDescent="0.2">
      <c r="Z13660" s="93"/>
      <c r="AA13660" s="93"/>
    </row>
    <row r="13661" spans="26:27" x14ac:dyDescent="0.2">
      <c r="Z13661" s="93"/>
      <c r="AA13661" s="93"/>
    </row>
    <row r="13662" spans="26:27" x14ac:dyDescent="0.2">
      <c r="Z13662" s="93"/>
      <c r="AA13662" s="93"/>
    </row>
    <row r="13663" spans="26:27" x14ac:dyDescent="0.2">
      <c r="Z13663" s="93"/>
      <c r="AA13663" s="93"/>
    </row>
    <row r="13664" spans="26:27" x14ac:dyDescent="0.2">
      <c r="Z13664" s="93"/>
      <c r="AA13664" s="93"/>
    </row>
    <row r="13665" spans="26:27" x14ac:dyDescent="0.2">
      <c r="Z13665" s="93"/>
      <c r="AA13665" s="93"/>
    </row>
    <row r="13666" spans="26:27" x14ac:dyDescent="0.2">
      <c r="Z13666" s="93"/>
      <c r="AA13666" s="93"/>
    </row>
    <row r="13667" spans="26:27" x14ac:dyDescent="0.2">
      <c r="Z13667" s="93"/>
      <c r="AA13667" s="93"/>
    </row>
    <row r="13668" spans="26:27" x14ac:dyDescent="0.2">
      <c r="Z13668" s="93"/>
      <c r="AA13668" s="93"/>
    </row>
    <row r="13669" spans="26:27" x14ac:dyDescent="0.2">
      <c r="Z13669" s="93"/>
      <c r="AA13669" s="93"/>
    </row>
    <row r="13670" spans="26:27" x14ac:dyDescent="0.2">
      <c r="Z13670" s="93"/>
      <c r="AA13670" s="93"/>
    </row>
    <row r="13671" spans="26:27" x14ac:dyDescent="0.2">
      <c r="Z13671" s="93"/>
      <c r="AA13671" s="93"/>
    </row>
    <row r="13672" spans="26:27" x14ac:dyDescent="0.2">
      <c r="Z13672" s="93"/>
      <c r="AA13672" s="93"/>
    </row>
    <row r="13673" spans="26:27" x14ac:dyDescent="0.2">
      <c r="Z13673" s="93"/>
      <c r="AA13673" s="93"/>
    </row>
    <row r="13674" spans="26:27" x14ac:dyDescent="0.2">
      <c r="Z13674" s="93"/>
      <c r="AA13674" s="93"/>
    </row>
    <row r="13675" spans="26:27" x14ac:dyDescent="0.2">
      <c r="Z13675" s="93"/>
      <c r="AA13675" s="93"/>
    </row>
    <row r="13676" spans="26:27" x14ac:dyDescent="0.2">
      <c r="Z13676" s="93"/>
      <c r="AA13676" s="93"/>
    </row>
    <row r="13677" spans="26:27" x14ac:dyDescent="0.2">
      <c r="Z13677" s="93"/>
      <c r="AA13677" s="93"/>
    </row>
    <row r="13678" spans="26:27" x14ac:dyDescent="0.2">
      <c r="Z13678" s="93"/>
      <c r="AA13678" s="93"/>
    </row>
    <row r="13679" spans="26:27" x14ac:dyDescent="0.2">
      <c r="Z13679" s="93"/>
      <c r="AA13679" s="93"/>
    </row>
    <row r="13680" spans="26:27" x14ac:dyDescent="0.2">
      <c r="Z13680" s="93"/>
      <c r="AA13680" s="93"/>
    </row>
    <row r="13681" spans="26:27" x14ac:dyDescent="0.2">
      <c r="Z13681" s="93"/>
      <c r="AA13681" s="93"/>
    </row>
    <row r="13682" spans="26:27" x14ac:dyDescent="0.2">
      <c r="Z13682" s="93"/>
      <c r="AA13682" s="93"/>
    </row>
    <row r="13683" spans="26:27" x14ac:dyDescent="0.2">
      <c r="Z13683" s="93"/>
      <c r="AA13683" s="93"/>
    </row>
    <row r="13684" spans="26:27" x14ac:dyDescent="0.2">
      <c r="Z13684" s="93"/>
      <c r="AA13684" s="93"/>
    </row>
    <row r="13685" spans="26:27" x14ac:dyDescent="0.2">
      <c r="Z13685" s="93"/>
      <c r="AA13685" s="93"/>
    </row>
    <row r="13686" spans="26:27" x14ac:dyDescent="0.2">
      <c r="Z13686" s="93"/>
      <c r="AA13686" s="93"/>
    </row>
    <row r="13687" spans="26:27" x14ac:dyDescent="0.2">
      <c r="Z13687" s="93"/>
      <c r="AA13687" s="93"/>
    </row>
    <row r="13688" spans="26:27" x14ac:dyDescent="0.2">
      <c r="Z13688" s="93"/>
      <c r="AA13688" s="93"/>
    </row>
    <row r="13689" spans="26:27" x14ac:dyDescent="0.2">
      <c r="Z13689" s="93"/>
      <c r="AA13689" s="93"/>
    </row>
    <row r="13690" spans="26:27" x14ac:dyDescent="0.2">
      <c r="Z13690" s="93"/>
      <c r="AA13690" s="93"/>
    </row>
    <row r="13691" spans="26:27" x14ac:dyDescent="0.2">
      <c r="Z13691" s="93"/>
      <c r="AA13691" s="93"/>
    </row>
    <row r="13692" spans="26:27" x14ac:dyDescent="0.2">
      <c r="Z13692" s="93"/>
      <c r="AA13692" s="93"/>
    </row>
    <row r="13693" spans="26:27" x14ac:dyDescent="0.2">
      <c r="Z13693" s="93"/>
      <c r="AA13693" s="93"/>
    </row>
    <row r="13694" spans="26:27" x14ac:dyDescent="0.2">
      <c r="Z13694" s="93"/>
      <c r="AA13694" s="93"/>
    </row>
    <row r="13695" spans="26:27" x14ac:dyDescent="0.2">
      <c r="Z13695" s="93"/>
      <c r="AA13695" s="93"/>
    </row>
    <row r="13696" spans="26:27" x14ac:dyDescent="0.2">
      <c r="Z13696" s="93"/>
      <c r="AA13696" s="93"/>
    </row>
    <row r="13697" spans="26:27" x14ac:dyDescent="0.2">
      <c r="Z13697" s="93"/>
      <c r="AA13697" s="93"/>
    </row>
    <row r="13698" spans="26:27" x14ac:dyDescent="0.2">
      <c r="Z13698" s="93"/>
      <c r="AA13698" s="93"/>
    </row>
    <row r="13699" spans="26:27" x14ac:dyDescent="0.2">
      <c r="Z13699" s="93"/>
      <c r="AA13699" s="93"/>
    </row>
    <row r="13700" spans="26:27" x14ac:dyDescent="0.2">
      <c r="Z13700" s="93"/>
      <c r="AA13700" s="93"/>
    </row>
    <row r="13701" spans="26:27" x14ac:dyDescent="0.2">
      <c r="Z13701" s="93"/>
      <c r="AA13701" s="93"/>
    </row>
    <row r="13702" spans="26:27" x14ac:dyDescent="0.2">
      <c r="Z13702" s="93"/>
      <c r="AA13702" s="93"/>
    </row>
    <row r="13703" spans="26:27" x14ac:dyDescent="0.2">
      <c r="Z13703" s="93"/>
      <c r="AA13703" s="93"/>
    </row>
    <row r="13704" spans="26:27" x14ac:dyDescent="0.2">
      <c r="Z13704" s="93"/>
      <c r="AA13704" s="93"/>
    </row>
    <row r="13705" spans="26:27" x14ac:dyDescent="0.2">
      <c r="Z13705" s="93"/>
      <c r="AA13705" s="93"/>
    </row>
    <row r="13706" spans="26:27" x14ac:dyDescent="0.2">
      <c r="Z13706" s="93"/>
      <c r="AA13706" s="93"/>
    </row>
    <row r="13707" spans="26:27" x14ac:dyDescent="0.2">
      <c r="Z13707" s="93"/>
      <c r="AA13707" s="93"/>
    </row>
    <row r="13708" spans="26:27" x14ac:dyDescent="0.2">
      <c r="Z13708" s="93"/>
      <c r="AA13708" s="93"/>
    </row>
    <row r="13709" spans="26:27" x14ac:dyDescent="0.2">
      <c r="Z13709" s="93"/>
      <c r="AA13709" s="93"/>
    </row>
    <row r="13710" spans="26:27" x14ac:dyDescent="0.2">
      <c r="Z13710" s="93"/>
      <c r="AA13710" s="93"/>
    </row>
    <row r="13711" spans="26:27" x14ac:dyDescent="0.2">
      <c r="Z13711" s="93"/>
      <c r="AA13711" s="93"/>
    </row>
    <row r="13712" spans="26:27" x14ac:dyDescent="0.2">
      <c r="Z13712" s="93"/>
      <c r="AA13712" s="93"/>
    </row>
    <row r="13713" spans="26:27" x14ac:dyDescent="0.2">
      <c r="Z13713" s="93"/>
      <c r="AA13713" s="93"/>
    </row>
    <row r="13714" spans="26:27" x14ac:dyDescent="0.2">
      <c r="Z13714" s="93"/>
      <c r="AA13714" s="93"/>
    </row>
    <row r="13715" spans="26:27" x14ac:dyDescent="0.2">
      <c r="Z13715" s="93"/>
      <c r="AA13715" s="93"/>
    </row>
    <row r="13716" spans="26:27" x14ac:dyDescent="0.2">
      <c r="Z13716" s="93"/>
      <c r="AA13716" s="93"/>
    </row>
    <row r="13717" spans="26:27" x14ac:dyDescent="0.2">
      <c r="Z13717" s="93"/>
      <c r="AA13717" s="93"/>
    </row>
    <row r="13718" spans="26:27" x14ac:dyDescent="0.2">
      <c r="Z13718" s="93"/>
      <c r="AA13718" s="93"/>
    </row>
    <row r="13719" spans="26:27" x14ac:dyDescent="0.2">
      <c r="Z13719" s="93"/>
      <c r="AA13719" s="93"/>
    </row>
    <row r="13720" spans="26:27" x14ac:dyDescent="0.2">
      <c r="Z13720" s="93"/>
      <c r="AA13720" s="93"/>
    </row>
    <row r="13721" spans="26:27" x14ac:dyDescent="0.2">
      <c r="Z13721" s="93"/>
      <c r="AA13721" s="93"/>
    </row>
    <row r="13722" spans="26:27" x14ac:dyDescent="0.2">
      <c r="Z13722" s="93"/>
      <c r="AA13722" s="93"/>
    </row>
    <row r="13723" spans="26:27" x14ac:dyDescent="0.2">
      <c r="Z13723" s="93"/>
      <c r="AA13723" s="93"/>
    </row>
    <row r="13724" spans="26:27" x14ac:dyDescent="0.2">
      <c r="Z13724" s="93"/>
      <c r="AA13724" s="93"/>
    </row>
    <row r="13725" spans="26:27" x14ac:dyDescent="0.2">
      <c r="Z13725" s="93"/>
      <c r="AA13725" s="93"/>
    </row>
    <row r="13726" spans="26:27" x14ac:dyDescent="0.2">
      <c r="Z13726" s="93"/>
      <c r="AA13726" s="93"/>
    </row>
    <row r="13727" spans="26:27" x14ac:dyDescent="0.2">
      <c r="Z13727" s="93"/>
      <c r="AA13727" s="93"/>
    </row>
    <row r="13728" spans="26:27" x14ac:dyDescent="0.2">
      <c r="Z13728" s="93"/>
      <c r="AA13728" s="93"/>
    </row>
    <row r="13729" spans="26:27" x14ac:dyDescent="0.2">
      <c r="Z13729" s="93"/>
      <c r="AA13729" s="93"/>
    </row>
    <row r="13730" spans="26:27" x14ac:dyDescent="0.2">
      <c r="Z13730" s="93"/>
      <c r="AA13730" s="93"/>
    </row>
    <row r="13731" spans="26:27" x14ac:dyDescent="0.2">
      <c r="Z13731" s="93"/>
      <c r="AA13731" s="93"/>
    </row>
    <row r="13732" spans="26:27" x14ac:dyDescent="0.2">
      <c r="Z13732" s="93"/>
      <c r="AA13732" s="93"/>
    </row>
    <row r="13733" spans="26:27" x14ac:dyDescent="0.2">
      <c r="Z13733" s="93"/>
      <c r="AA13733" s="93"/>
    </row>
    <row r="13734" spans="26:27" x14ac:dyDescent="0.2">
      <c r="Z13734" s="93"/>
      <c r="AA13734" s="93"/>
    </row>
    <row r="13735" spans="26:27" x14ac:dyDescent="0.2">
      <c r="Z13735" s="93"/>
      <c r="AA13735" s="93"/>
    </row>
    <row r="13736" spans="26:27" x14ac:dyDescent="0.2">
      <c r="Z13736" s="93"/>
      <c r="AA13736" s="93"/>
    </row>
    <row r="13737" spans="26:27" x14ac:dyDescent="0.2">
      <c r="Z13737" s="93"/>
      <c r="AA13737" s="93"/>
    </row>
    <row r="13738" spans="26:27" x14ac:dyDescent="0.2">
      <c r="Z13738" s="93"/>
      <c r="AA13738" s="93"/>
    </row>
    <row r="13739" spans="26:27" x14ac:dyDescent="0.2">
      <c r="Z13739" s="93"/>
      <c r="AA13739" s="93"/>
    </row>
    <row r="13740" spans="26:27" x14ac:dyDescent="0.2">
      <c r="Z13740" s="93"/>
      <c r="AA13740" s="93"/>
    </row>
    <row r="13741" spans="26:27" x14ac:dyDescent="0.2">
      <c r="Z13741" s="93"/>
      <c r="AA13741" s="93"/>
    </row>
    <row r="13742" spans="26:27" x14ac:dyDescent="0.2">
      <c r="Z13742" s="93"/>
      <c r="AA13742" s="93"/>
    </row>
    <row r="13743" spans="26:27" x14ac:dyDescent="0.2">
      <c r="Z13743" s="93"/>
      <c r="AA13743" s="93"/>
    </row>
    <row r="13744" spans="26:27" x14ac:dyDescent="0.2">
      <c r="Z13744" s="93"/>
      <c r="AA13744" s="93"/>
    </row>
    <row r="13745" spans="26:27" x14ac:dyDescent="0.2">
      <c r="Z13745" s="93"/>
      <c r="AA13745" s="93"/>
    </row>
    <row r="13746" spans="26:27" x14ac:dyDescent="0.2">
      <c r="Z13746" s="93"/>
      <c r="AA13746" s="93"/>
    </row>
    <row r="13747" spans="26:27" x14ac:dyDescent="0.2">
      <c r="Z13747" s="93"/>
      <c r="AA13747" s="93"/>
    </row>
    <row r="13748" spans="26:27" x14ac:dyDescent="0.2">
      <c r="Z13748" s="93"/>
      <c r="AA13748" s="93"/>
    </row>
    <row r="13749" spans="26:27" x14ac:dyDescent="0.2">
      <c r="Z13749" s="93"/>
      <c r="AA13749" s="93"/>
    </row>
    <row r="13750" spans="26:27" x14ac:dyDescent="0.2">
      <c r="Z13750" s="93"/>
      <c r="AA13750" s="93"/>
    </row>
    <row r="13751" spans="26:27" x14ac:dyDescent="0.2">
      <c r="Z13751" s="93"/>
      <c r="AA13751" s="93"/>
    </row>
    <row r="13752" spans="26:27" x14ac:dyDescent="0.2">
      <c r="Z13752" s="93"/>
      <c r="AA13752" s="93"/>
    </row>
    <row r="13753" spans="26:27" x14ac:dyDescent="0.2">
      <c r="Z13753" s="93"/>
      <c r="AA13753" s="93"/>
    </row>
    <row r="13754" spans="26:27" x14ac:dyDescent="0.2">
      <c r="Z13754" s="93"/>
      <c r="AA13754" s="93"/>
    </row>
    <row r="13755" spans="26:27" x14ac:dyDescent="0.2">
      <c r="Z13755" s="93"/>
      <c r="AA13755" s="93"/>
    </row>
    <row r="13756" spans="26:27" x14ac:dyDescent="0.2">
      <c r="Z13756" s="93"/>
      <c r="AA13756" s="93"/>
    </row>
    <row r="13757" spans="26:27" x14ac:dyDescent="0.2">
      <c r="Z13757" s="93"/>
      <c r="AA13757" s="93"/>
    </row>
    <row r="13758" spans="26:27" x14ac:dyDescent="0.2">
      <c r="Z13758" s="93"/>
      <c r="AA13758" s="93"/>
    </row>
    <row r="13759" spans="26:27" x14ac:dyDescent="0.2">
      <c r="Z13759" s="93"/>
      <c r="AA13759" s="93"/>
    </row>
    <row r="13760" spans="26:27" x14ac:dyDescent="0.2">
      <c r="Z13760" s="93"/>
      <c r="AA13760" s="93"/>
    </row>
    <row r="13761" spans="26:27" x14ac:dyDescent="0.2">
      <c r="Z13761" s="93"/>
      <c r="AA13761" s="93"/>
    </row>
    <row r="13762" spans="26:27" x14ac:dyDescent="0.2">
      <c r="Z13762" s="93"/>
      <c r="AA13762" s="93"/>
    </row>
    <row r="13763" spans="26:27" x14ac:dyDescent="0.2">
      <c r="Z13763" s="93"/>
      <c r="AA13763" s="93"/>
    </row>
    <row r="13764" spans="26:27" x14ac:dyDescent="0.2">
      <c r="Z13764" s="93"/>
      <c r="AA13764" s="93"/>
    </row>
    <row r="13765" spans="26:27" x14ac:dyDescent="0.2">
      <c r="Z13765" s="93"/>
      <c r="AA13765" s="93"/>
    </row>
    <row r="13766" spans="26:27" x14ac:dyDescent="0.2">
      <c r="Z13766" s="93"/>
      <c r="AA13766" s="93"/>
    </row>
    <row r="13767" spans="26:27" x14ac:dyDescent="0.2">
      <c r="Z13767" s="93"/>
      <c r="AA13767" s="93"/>
    </row>
    <row r="13768" spans="26:27" x14ac:dyDescent="0.2">
      <c r="Z13768" s="93"/>
      <c r="AA13768" s="93"/>
    </row>
    <row r="13769" spans="26:27" x14ac:dyDescent="0.2">
      <c r="Z13769" s="93"/>
      <c r="AA13769" s="93"/>
    </row>
    <row r="13770" spans="26:27" x14ac:dyDescent="0.2">
      <c r="Z13770" s="93"/>
      <c r="AA13770" s="93"/>
    </row>
    <row r="13771" spans="26:27" x14ac:dyDescent="0.2">
      <c r="Z13771" s="93"/>
      <c r="AA13771" s="93"/>
    </row>
    <row r="13772" spans="26:27" x14ac:dyDescent="0.2">
      <c r="Z13772" s="93"/>
      <c r="AA13772" s="93"/>
    </row>
    <row r="13773" spans="26:27" x14ac:dyDescent="0.2">
      <c r="Z13773" s="93"/>
      <c r="AA13773" s="93"/>
    </row>
    <row r="13774" spans="26:27" x14ac:dyDescent="0.2">
      <c r="Z13774" s="93"/>
      <c r="AA13774" s="93"/>
    </row>
    <row r="13775" spans="26:27" x14ac:dyDescent="0.2">
      <c r="Z13775" s="93"/>
      <c r="AA13775" s="93"/>
    </row>
    <row r="13776" spans="26:27" x14ac:dyDescent="0.2">
      <c r="Z13776" s="93"/>
      <c r="AA13776" s="93"/>
    </row>
    <row r="13777" spans="26:27" x14ac:dyDescent="0.2">
      <c r="Z13777" s="93"/>
      <c r="AA13777" s="93"/>
    </row>
    <row r="13778" spans="26:27" x14ac:dyDescent="0.2">
      <c r="Z13778" s="93"/>
      <c r="AA13778" s="93"/>
    </row>
    <row r="13779" spans="26:27" x14ac:dyDescent="0.2">
      <c r="Z13779" s="93"/>
      <c r="AA13779" s="93"/>
    </row>
    <row r="13780" spans="26:27" x14ac:dyDescent="0.2">
      <c r="Z13780" s="93"/>
      <c r="AA13780" s="93"/>
    </row>
    <row r="13781" spans="26:27" x14ac:dyDescent="0.2">
      <c r="Z13781" s="93"/>
      <c r="AA13781" s="93"/>
    </row>
    <row r="13782" spans="26:27" x14ac:dyDescent="0.2">
      <c r="Z13782" s="93"/>
      <c r="AA13782" s="93"/>
    </row>
    <row r="13783" spans="26:27" x14ac:dyDescent="0.2">
      <c r="Z13783" s="93"/>
      <c r="AA13783" s="93"/>
    </row>
    <row r="13784" spans="26:27" x14ac:dyDescent="0.2">
      <c r="Z13784" s="93"/>
      <c r="AA13784" s="93"/>
    </row>
    <row r="13785" spans="26:27" x14ac:dyDescent="0.2">
      <c r="Z13785" s="93"/>
      <c r="AA13785" s="93"/>
    </row>
    <row r="13786" spans="26:27" x14ac:dyDescent="0.2">
      <c r="Z13786" s="93"/>
      <c r="AA13786" s="93"/>
    </row>
    <row r="13787" spans="26:27" x14ac:dyDescent="0.2">
      <c r="Z13787" s="93"/>
      <c r="AA13787" s="93"/>
    </row>
    <row r="13788" spans="26:27" x14ac:dyDescent="0.2">
      <c r="Z13788" s="93"/>
      <c r="AA13788" s="93"/>
    </row>
    <row r="13789" spans="26:27" x14ac:dyDescent="0.2">
      <c r="Z13789" s="93"/>
      <c r="AA13789" s="93"/>
    </row>
    <row r="13790" spans="26:27" x14ac:dyDescent="0.2">
      <c r="Z13790" s="93"/>
      <c r="AA13790" s="93"/>
    </row>
    <row r="13791" spans="26:27" x14ac:dyDescent="0.2">
      <c r="Z13791" s="93"/>
      <c r="AA13791" s="93"/>
    </row>
    <row r="13792" spans="26:27" x14ac:dyDescent="0.2">
      <c r="Z13792" s="93"/>
      <c r="AA13792" s="93"/>
    </row>
    <row r="13793" spans="26:27" x14ac:dyDescent="0.2">
      <c r="Z13793" s="93"/>
      <c r="AA13793" s="93"/>
    </row>
    <row r="13794" spans="26:27" x14ac:dyDescent="0.2">
      <c r="Z13794" s="93"/>
      <c r="AA13794" s="93"/>
    </row>
    <row r="13795" spans="26:27" x14ac:dyDescent="0.2">
      <c r="Z13795" s="93"/>
      <c r="AA13795" s="93"/>
    </row>
    <row r="13796" spans="26:27" x14ac:dyDescent="0.2">
      <c r="Z13796" s="93"/>
      <c r="AA13796" s="93"/>
    </row>
    <row r="13797" spans="26:27" x14ac:dyDescent="0.2">
      <c r="Z13797" s="93"/>
      <c r="AA13797" s="93"/>
    </row>
    <row r="13798" spans="26:27" x14ac:dyDescent="0.2">
      <c r="Z13798" s="93"/>
      <c r="AA13798" s="93"/>
    </row>
    <row r="13799" spans="26:27" x14ac:dyDescent="0.2">
      <c r="Z13799" s="93"/>
      <c r="AA13799" s="93"/>
    </row>
    <row r="13800" spans="26:27" x14ac:dyDescent="0.2">
      <c r="Z13800" s="93"/>
      <c r="AA13800" s="93"/>
    </row>
    <row r="13801" spans="26:27" x14ac:dyDescent="0.2">
      <c r="Z13801" s="93"/>
      <c r="AA13801" s="93"/>
    </row>
    <row r="13802" spans="26:27" x14ac:dyDescent="0.2">
      <c r="Z13802" s="93"/>
      <c r="AA13802" s="93"/>
    </row>
    <row r="13803" spans="26:27" x14ac:dyDescent="0.2">
      <c r="Z13803" s="93"/>
      <c r="AA13803" s="93"/>
    </row>
    <row r="13804" spans="26:27" x14ac:dyDescent="0.2">
      <c r="Z13804" s="93"/>
      <c r="AA13804" s="93"/>
    </row>
    <row r="13805" spans="26:27" x14ac:dyDescent="0.2">
      <c r="Z13805" s="93"/>
      <c r="AA13805" s="93"/>
    </row>
    <row r="13806" spans="26:27" x14ac:dyDescent="0.2">
      <c r="Z13806" s="93"/>
      <c r="AA13806" s="93"/>
    </row>
    <row r="13807" spans="26:27" x14ac:dyDescent="0.2">
      <c r="Z13807" s="93"/>
      <c r="AA13807" s="93"/>
    </row>
    <row r="13808" spans="26:27" x14ac:dyDescent="0.2">
      <c r="Z13808" s="93"/>
      <c r="AA13808" s="93"/>
    </row>
    <row r="13809" spans="26:27" x14ac:dyDescent="0.2">
      <c r="Z13809" s="93"/>
      <c r="AA13809" s="93"/>
    </row>
    <row r="13810" spans="26:27" x14ac:dyDescent="0.2">
      <c r="Z13810" s="93"/>
      <c r="AA13810" s="93"/>
    </row>
    <row r="13811" spans="26:27" x14ac:dyDescent="0.2">
      <c r="Z13811" s="93"/>
      <c r="AA13811" s="93"/>
    </row>
    <row r="13812" spans="26:27" x14ac:dyDescent="0.2">
      <c r="Z13812" s="93"/>
      <c r="AA13812" s="93"/>
    </row>
    <row r="13813" spans="26:27" x14ac:dyDescent="0.2">
      <c r="Z13813" s="93"/>
      <c r="AA13813" s="93"/>
    </row>
    <row r="13814" spans="26:27" x14ac:dyDescent="0.2">
      <c r="Z13814" s="93"/>
      <c r="AA13814" s="93"/>
    </row>
    <row r="13815" spans="26:27" x14ac:dyDescent="0.2">
      <c r="Z13815" s="93"/>
      <c r="AA13815" s="93"/>
    </row>
    <row r="13816" spans="26:27" x14ac:dyDescent="0.2">
      <c r="Z13816" s="93"/>
      <c r="AA13816" s="93"/>
    </row>
    <row r="13817" spans="26:27" x14ac:dyDescent="0.2">
      <c r="Z13817" s="93"/>
      <c r="AA13817" s="93"/>
    </row>
    <row r="13818" spans="26:27" x14ac:dyDescent="0.2">
      <c r="Z13818" s="93"/>
      <c r="AA13818" s="93"/>
    </row>
    <row r="13819" spans="26:27" x14ac:dyDescent="0.2">
      <c r="Z13819" s="93"/>
      <c r="AA13819" s="93"/>
    </row>
    <row r="13820" spans="26:27" x14ac:dyDescent="0.2">
      <c r="Z13820" s="93"/>
      <c r="AA13820" s="93"/>
    </row>
    <row r="13821" spans="26:27" x14ac:dyDescent="0.2">
      <c r="Z13821" s="93"/>
      <c r="AA13821" s="93"/>
    </row>
    <row r="13822" spans="26:27" x14ac:dyDescent="0.2">
      <c r="Z13822" s="93"/>
      <c r="AA13822" s="93"/>
    </row>
    <row r="13823" spans="26:27" x14ac:dyDescent="0.2">
      <c r="Z13823" s="93"/>
      <c r="AA13823" s="93"/>
    </row>
    <row r="13824" spans="26:27" x14ac:dyDescent="0.2">
      <c r="Z13824" s="93"/>
      <c r="AA13824" s="93"/>
    </row>
    <row r="13825" spans="26:27" x14ac:dyDescent="0.2">
      <c r="Z13825" s="93"/>
      <c r="AA13825" s="93"/>
    </row>
    <row r="13826" spans="26:27" x14ac:dyDescent="0.2">
      <c r="Z13826" s="93"/>
      <c r="AA13826" s="93"/>
    </row>
    <row r="13827" spans="26:27" x14ac:dyDescent="0.2">
      <c r="Z13827" s="93"/>
      <c r="AA13827" s="93"/>
    </row>
    <row r="13828" spans="26:27" x14ac:dyDescent="0.2">
      <c r="Z13828" s="93"/>
      <c r="AA13828" s="93"/>
    </row>
    <row r="13829" spans="26:27" x14ac:dyDescent="0.2">
      <c r="Z13829" s="93"/>
      <c r="AA13829" s="93"/>
    </row>
    <row r="13830" spans="26:27" x14ac:dyDescent="0.2">
      <c r="Z13830" s="93"/>
      <c r="AA13830" s="93"/>
    </row>
    <row r="13831" spans="26:27" x14ac:dyDescent="0.2">
      <c r="Z13831" s="93"/>
      <c r="AA13831" s="93"/>
    </row>
    <row r="13832" spans="26:27" x14ac:dyDescent="0.2">
      <c r="Z13832" s="93"/>
      <c r="AA13832" s="93"/>
    </row>
    <row r="13833" spans="26:27" x14ac:dyDescent="0.2">
      <c r="Z13833" s="93"/>
      <c r="AA13833" s="93"/>
    </row>
    <row r="13834" spans="26:27" x14ac:dyDescent="0.2">
      <c r="Z13834" s="93"/>
      <c r="AA13834" s="93"/>
    </row>
    <row r="13835" spans="26:27" x14ac:dyDescent="0.2">
      <c r="Z13835" s="93"/>
      <c r="AA13835" s="93"/>
    </row>
    <row r="13836" spans="26:27" x14ac:dyDescent="0.2">
      <c r="Z13836" s="93"/>
      <c r="AA13836" s="93"/>
    </row>
    <row r="13837" spans="26:27" x14ac:dyDescent="0.2">
      <c r="Z13837" s="93"/>
      <c r="AA13837" s="93"/>
    </row>
    <row r="13838" spans="26:27" x14ac:dyDescent="0.2">
      <c r="Z13838" s="93"/>
      <c r="AA13838" s="93"/>
    </row>
    <row r="13839" spans="26:27" x14ac:dyDescent="0.2">
      <c r="Z13839" s="93"/>
      <c r="AA13839" s="93"/>
    </row>
    <row r="13840" spans="26:27" x14ac:dyDescent="0.2">
      <c r="Z13840" s="93"/>
      <c r="AA13840" s="93"/>
    </row>
    <row r="13841" spans="26:27" x14ac:dyDescent="0.2">
      <c r="Z13841" s="93"/>
      <c r="AA13841" s="93"/>
    </row>
    <row r="13842" spans="26:27" x14ac:dyDescent="0.2">
      <c r="Z13842" s="93"/>
      <c r="AA13842" s="93"/>
    </row>
    <row r="13843" spans="26:27" x14ac:dyDescent="0.2">
      <c r="Z13843" s="93"/>
      <c r="AA13843" s="93"/>
    </row>
    <row r="13844" spans="26:27" x14ac:dyDescent="0.2">
      <c r="Z13844" s="93"/>
      <c r="AA13844" s="93"/>
    </row>
    <row r="13845" spans="26:27" x14ac:dyDescent="0.2">
      <c r="Z13845" s="93"/>
      <c r="AA13845" s="93"/>
    </row>
    <row r="13846" spans="26:27" x14ac:dyDescent="0.2">
      <c r="Z13846" s="93"/>
      <c r="AA13846" s="93"/>
    </row>
    <row r="13847" spans="26:27" x14ac:dyDescent="0.2">
      <c r="Z13847" s="93"/>
      <c r="AA13847" s="93"/>
    </row>
    <row r="13848" spans="26:27" x14ac:dyDescent="0.2">
      <c r="Z13848" s="93"/>
      <c r="AA13848" s="93"/>
    </row>
    <row r="13849" spans="26:27" x14ac:dyDescent="0.2">
      <c r="Z13849" s="93"/>
      <c r="AA13849" s="93"/>
    </row>
    <row r="13850" spans="26:27" x14ac:dyDescent="0.2">
      <c r="Z13850" s="93"/>
      <c r="AA13850" s="93"/>
    </row>
    <row r="13851" spans="26:27" x14ac:dyDescent="0.2">
      <c r="Z13851" s="93"/>
      <c r="AA13851" s="93"/>
    </row>
    <row r="13852" spans="26:27" x14ac:dyDescent="0.2">
      <c r="Z13852" s="93"/>
      <c r="AA13852" s="93"/>
    </row>
    <row r="13853" spans="26:27" x14ac:dyDescent="0.2">
      <c r="Z13853" s="93"/>
      <c r="AA13853" s="93"/>
    </row>
    <row r="13854" spans="26:27" x14ac:dyDescent="0.2">
      <c r="Z13854" s="93"/>
      <c r="AA13854" s="93"/>
    </row>
    <row r="13855" spans="26:27" x14ac:dyDescent="0.2">
      <c r="Z13855" s="93"/>
      <c r="AA13855" s="93"/>
    </row>
    <row r="13856" spans="26:27" x14ac:dyDescent="0.2">
      <c r="Z13856" s="93"/>
      <c r="AA13856" s="93"/>
    </row>
    <row r="13857" spans="26:27" x14ac:dyDescent="0.2">
      <c r="Z13857" s="93"/>
      <c r="AA13857" s="93"/>
    </row>
    <row r="13858" spans="26:27" x14ac:dyDescent="0.2">
      <c r="Z13858" s="93"/>
      <c r="AA13858" s="93"/>
    </row>
    <row r="13859" spans="26:27" x14ac:dyDescent="0.2">
      <c r="Z13859" s="93"/>
      <c r="AA13859" s="93"/>
    </row>
    <row r="13860" spans="26:27" x14ac:dyDescent="0.2">
      <c r="Z13860" s="93"/>
      <c r="AA13860" s="93"/>
    </row>
    <row r="13861" spans="26:27" x14ac:dyDescent="0.2">
      <c r="Z13861" s="93"/>
      <c r="AA13861" s="93"/>
    </row>
    <row r="13862" spans="26:27" x14ac:dyDescent="0.2">
      <c r="Z13862" s="93"/>
      <c r="AA13862" s="93"/>
    </row>
    <row r="13863" spans="26:27" x14ac:dyDescent="0.2">
      <c r="Z13863" s="93"/>
      <c r="AA13863" s="93"/>
    </row>
    <row r="13864" spans="26:27" x14ac:dyDescent="0.2">
      <c r="Z13864" s="93"/>
      <c r="AA13864" s="93"/>
    </row>
    <row r="13865" spans="26:27" x14ac:dyDescent="0.2">
      <c r="Z13865" s="93"/>
      <c r="AA13865" s="93"/>
    </row>
    <row r="13866" spans="26:27" x14ac:dyDescent="0.2">
      <c r="Z13866" s="93"/>
      <c r="AA13866" s="93"/>
    </row>
    <row r="13867" spans="26:27" x14ac:dyDescent="0.2">
      <c r="Z13867" s="93"/>
      <c r="AA13867" s="93"/>
    </row>
    <row r="13868" spans="26:27" x14ac:dyDescent="0.2">
      <c r="Z13868" s="93"/>
      <c r="AA13868" s="93"/>
    </row>
    <row r="13869" spans="26:27" x14ac:dyDescent="0.2">
      <c r="Z13869" s="93"/>
      <c r="AA13869" s="93"/>
    </row>
    <row r="13870" spans="26:27" x14ac:dyDescent="0.2">
      <c r="Z13870" s="93"/>
      <c r="AA13870" s="93"/>
    </row>
    <row r="13871" spans="26:27" x14ac:dyDescent="0.2">
      <c r="Z13871" s="93"/>
      <c r="AA13871" s="93"/>
    </row>
    <row r="13872" spans="26:27" x14ac:dyDescent="0.2">
      <c r="Z13872" s="93"/>
      <c r="AA13872" s="93"/>
    </row>
    <row r="13873" spans="26:27" x14ac:dyDescent="0.2">
      <c r="Z13873" s="93"/>
      <c r="AA13873" s="93"/>
    </row>
    <row r="13874" spans="26:27" x14ac:dyDescent="0.2">
      <c r="Z13874" s="93"/>
      <c r="AA13874" s="93"/>
    </row>
    <row r="13875" spans="26:27" x14ac:dyDescent="0.2">
      <c r="Z13875" s="93"/>
      <c r="AA13875" s="93"/>
    </row>
    <row r="13876" spans="26:27" x14ac:dyDescent="0.2">
      <c r="Z13876" s="93"/>
      <c r="AA13876" s="93"/>
    </row>
    <row r="13877" spans="26:27" x14ac:dyDescent="0.2">
      <c r="Z13877" s="93"/>
      <c r="AA13877" s="93"/>
    </row>
    <row r="13878" spans="26:27" x14ac:dyDescent="0.2">
      <c r="Z13878" s="93"/>
      <c r="AA13878" s="93"/>
    </row>
    <row r="13879" spans="26:27" x14ac:dyDescent="0.2">
      <c r="Z13879" s="93"/>
      <c r="AA13879" s="93"/>
    </row>
    <row r="13880" spans="26:27" x14ac:dyDescent="0.2">
      <c r="Z13880" s="93"/>
      <c r="AA13880" s="93"/>
    </row>
    <row r="13881" spans="26:27" x14ac:dyDescent="0.2">
      <c r="Z13881" s="93"/>
      <c r="AA13881" s="93"/>
    </row>
    <row r="13882" spans="26:27" x14ac:dyDescent="0.2">
      <c r="Z13882" s="93"/>
      <c r="AA13882" s="93"/>
    </row>
    <row r="13883" spans="26:27" x14ac:dyDescent="0.2">
      <c r="Z13883" s="93"/>
      <c r="AA13883" s="93"/>
    </row>
    <row r="13884" spans="26:27" x14ac:dyDescent="0.2">
      <c r="Z13884" s="93"/>
      <c r="AA13884" s="93"/>
    </row>
    <row r="13885" spans="26:27" x14ac:dyDescent="0.2">
      <c r="Z13885" s="93"/>
      <c r="AA13885" s="93"/>
    </row>
    <row r="13886" spans="26:27" x14ac:dyDescent="0.2">
      <c r="Z13886" s="93"/>
      <c r="AA13886" s="93"/>
    </row>
    <row r="13887" spans="26:27" x14ac:dyDescent="0.2">
      <c r="Z13887" s="93"/>
      <c r="AA13887" s="93"/>
    </row>
    <row r="13888" spans="26:27" x14ac:dyDescent="0.2">
      <c r="Z13888" s="93"/>
      <c r="AA13888" s="93"/>
    </row>
    <row r="13889" spans="26:27" x14ac:dyDescent="0.2">
      <c r="Z13889" s="93"/>
      <c r="AA13889" s="93"/>
    </row>
    <row r="13890" spans="26:27" x14ac:dyDescent="0.2">
      <c r="Z13890" s="93"/>
      <c r="AA13890" s="93"/>
    </row>
    <row r="13891" spans="26:27" x14ac:dyDescent="0.2">
      <c r="Z13891" s="93"/>
      <c r="AA13891" s="93"/>
    </row>
    <row r="13892" spans="26:27" x14ac:dyDescent="0.2">
      <c r="Z13892" s="93"/>
      <c r="AA13892" s="93"/>
    </row>
    <row r="13893" spans="26:27" x14ac:dyDescent="0.2">
      <c r="Z13893" s="93"/>
      <c r="AA13893" s="93"/>
    </row>
    <row r="13894" spans="26:27" x14ac:dyDescent="0.2">
      <c r="Z13894" s="93"/>
      <c r="AA13894" s="93"/>
    </row>
    <row r="13895" spans="26:27" x14ac:dyDescent="0.2">
      <c r="Z13895" s="93"/>
      <c r="AA13895" s="93"/>
    </row>
    <row r="13896" spans="26:27" x14ac:dyDescent="0.2">
      <c r="Z13896" s="93"/>
      <c r="AA13896" s="93"/>
    </row>
    <row r="13897" spans="26:27" x14ac:dyDescent="0.2">
      <c r="Z13897" s="93"/>
      <c r="AA13897" s="93"/>
    </row>
    <row r="13898" spans="26:27" x14ac:dyDescent="0.2">
      <c r="Z13898" s="93"/>
      <c r="AA13898" s="93"/>
    </row>
    <row r="13899" spans="26:27" x14ac:dyDescent="0.2">
      <c r="Z13899" s="93"/>
      <c r="AA13899" s="93"/>
    </row>
    <row r="13900" spans="26:27" x14ac:dyDescent="0.2">
      <c r="Z13900" s="93"/>
      <c r="AA13900" s="93"/>
    </row>
    <row r="13901" spans="26:27" x14ac:dyDescent="0.2">
      <c r="Z13901" s="93"/>
      <c r="AA13901" s="93"/>
    </row>
    <row r="13902" spans="26:27" x14ac:dyDescent="0.2">
      <c r="Z13902" s="93"/>
      <c r="AA13902" s="93"/>
    </row>
    <row r="13903" spans="26:27" x14ac:dyDescent="0.2">
      <c r="Z13903" s="93"/>
      <c r="AA13903" s="93"/>
    </row>
    <row r="13904" spans="26:27" x14ac:dyDescent="0.2">
      <c r="Z13904" s="93"/>
      <c r="AA13904" s="93"/>
    </row>
    <row r="13905" spans="26:27" x14ac:dyDescent="0.2">
      <c r="Z13905" s="93"/>
      <c r="AA13905" s="93"/>
    </row>
    <row r="13906" spans="26:27" x14ac:dyDescent="0.2">
      <c r="Z13906" s="93"/>
      <c r="AA13906" s="93"/>
    </row>
    <row r="13907" spans="26:27" x14ac:dyDescent="0.2">
      <c r="Z13907" s="93"/>
      <c r="AA13907" s="93"/>
    </row>
    <row r="13908" spans="26:27" x14ac:dyDescent="0.2">
      <c r="Z13908" s="93"/>
      <c r="AA13908" s="93"/>
    </row>
    <row r="13909" spans="26:27" x14ac:dyDescent="0.2">
      <c r="Z13909" s="93"/>
      <c r="AA13909" s="93"/>
    </row>
    <row r="13910" spans="26:27" x14ac:dyDescent="0.2">
      <c r="Z13910" s="93"/>
      <c r="AA13910" s="93"/>
    </row>
    <row r="13911" spans="26:27" x14ac:dyDescent="0.2">
      <c r="Z13911" s="93"/>
      <c r="AA13911" s="93"/>
    </row>
    <row r="13912" spans="26:27" x14ac:dyDescent="0.2">
      <c r="Z13912" s="93"/>
      <c r="AA13912" s="93"/>
    </row>
    <row r="13913" spans="26:27" x14ac:dyDescent="0.2">
      <c r="Z13913" s="93"/>
      <c r="AA13913" s="93"/>
    </row>
    <row r="13914" spans="26:27" x14ac:dyDescent="0.2">
      <c r="Z13914" s="93"/>
      <c r="AA13914" s="93"/>
    </row>
    <row r="13915" spans="26:27" x14ac:dyDescent="0.2">
      <c r="Z13915" s="93"/>
      <c r="AA13915" s="93"/>
    </row>
    <row r="13916" spans="26:27" x14ac:dyDescent="0.2">
      <c r="Z13916" s="93"/>
      <c r="AA13916" s="93"/>
    </row>
    <row r="13917" spans="26:27" x14ac:dyDescent="0.2">
      <c r="Z13917" s="93"/>
      <c r="AA13917" s="93"/>
    </row>
    <row r="13918" spans="26:27" x14ac:dyDescent="0.2">
      <c r="Z13918" s="93"/>
      <c r="AA13918" s="93"/>
    </row>
    <row r="13919" spans="26:27" x14ac:dyDescent="0.2">
      <c r="Z13919" s="93"/>
      <c r="AA13919" s="93"/>
    </row>
    <row r="13920" spans="26:27" x14ac:dyDescent="0.2">
      <c r="Z13920" s="93"/>
      <c r="AA13920" s="93"/>
    </row>
    <row r="13921" spans="26:27" x14ac:dyDescent="0.2">
      <c r="Z13921" s="93"/>
      <c r="AA13921" s="93"/>
    </row>
    <row r="13922" spans="26:27" x14ac:dyDescent="0.2">
      <c r="Z13922" s="93"/>
      <c r="AA13922" s="93"/>
    </row>
    <row r="13923" spans="26:27" x14ac:dyDescent="0.2">
      <c r="Z13923" s="93"/>
      <c r="AA13923" s="93"/>
    </row>
    <row r="13924" spans="26:27" x14ac:dyDescent="0.2">
      <c r="Z13924" s="93"/>
      <c r="AA13924" s="93"/>
    </row>
    <row r="13925" spans="26:27" x14ac:dyDescent="0.2">
      <c r="Z13925" s="93"/>
      <c r="AA13925" s="93"/>
    </row>
    <row r="13926" spans="26:27" x14ac:dyDescent="0.2">
      <c r="Z13926" s="93"/>
      <c r="AA13926" s="93"/>
    </row>
    <row r="13927" spans="26:27" x14ac:dyDescent="0.2">
      <c r="Z13927" s="93"/>
      <c r="AA13927" s="93"/>
    </row>
    <row r="13928" spans="26:27" x14ac:dyDescent="0.2">
      <c r="Z13928" s="93"/>
      <c r="AA13928" s="93"/>
    </row>
    <row r="13929" spans="26:27" x14ac:dyDescent="0.2">
      <c r="Z13929" s="93"/>
      <c r="AA13929" s="93"/>
    </row>
    <row r="13930" spans="26:27" x14ac:dyDescent="0.2">
      <c r="Z13930" s="93"/>
      <c r="AA13930" s="93"/>
    </row>
    <row r="13931" spans="26:27" x14ac:dyDescent="0.2">
      <c r="Z13931" s="93"/>
      <c r="AA13931" s="93"/>
    </row>
    <row r="13932" spans="26:27" x14ac:dyDescent="0.2">
      <c r="Z13932" s="93"/>
      <c r="AA13932" s="93"/>
    </row>
    <row r="13933" spans="26:27" x14ac:dyDescent="0.2">
      <c r="Z13933" s="93"/>
      <c r="AA13933" s="93"/>
    </row>
    <row r="13934" spans="26:27" x14ac:dyDescent="0.2">
      <c r="Z13934" s="93"/>
      <c r="AA13934" s="93"/>
    </row>
    <row r="13935" spans="26:27" x14ac:dyDescent="0.2">
      <c r="Z13935" s="93"/>
      <c r="AA13935" s="93"/>
    </row>
    <row r="13936" spans="26:27" x14ac:dyDescent="0.2">
      <c r="Z13936" s="93"/>
      <c r="AA13936" s="93"/>
    </row>
    <row r="13937" spans="26:27" x14ac:dyDescent="0.2">
      <c r="Z13937" s="93"/>
      <c r="AA13937" s="93"/>
    </row>
    <row r="13938" spans="26:27" x14ac:dyDescent="0.2">
      <c r="Z13938" s="93"/>
      <c r="AA13938" s="93"/>
    </row>
    <row r="13939" spans="26:27" x14ac:dyDescent="0.2">
      <c r="Z13939" s="93"/>
      <c r="AA13939" s="93"/>
    </row>
    <row r="13940" spans="26:27" x14ac:dyDescent="0.2">
      <c r="Z13940" s="93"/>
      <c r="AA13940" s="93"/>
    </row>
    <row r="13941" spans="26:27" x14ac:dyDescent="0.2">
      <c r="Z13941" s="93"/>
      <c r="AA13941" s="93"/>
    </row>
    <row r="13942" spans="26:27" x14ac:dyDescent="0.2">
      <c r="Z13942" s="93"/>
      <c r="AA13942" s="93"/>
    </row>
    <row r="13943" spans="26:27" x14ac:dyDescent="0.2">
      <c r="Z13943" s="93"/>
      <c r="AA13943" s="93"/>
    </row>
    <row r="13944" spans="26:27" x14ac:dyDescent="0.2">
      <c r="Z13944" s="93"/>
      <c r="AA13944" s="93"/>
    </row>
    <row r="13945" spans="26:27" x14ac:dyDescent="0.2">
      <c r="Z13945" s="93"/>
      <c r="AA13945" s="93"/>
    </row>
    <row r="13946" spans="26:27" x14ac:dyDescent="0.2">
      <c r="Z13946" s="93"/>
      <c r="AA13946" s="93"/>
    </row>
    <row r="13947" spans="26:27" x14ac:dyDescent="0.2">
      <c r="Z13947" s="93"/>
      <c r="AA13947" s="93"/>
    </row>
    <row r="13948" spans="26:27" x14ac:dyDescent="0.2">
      <c r="Z13948" s="93"/>
      <c r="AA13948" s="93"/>
    </row>
    <row r="13949" spans="26:27" x14ac:dyDescent="0.2">
      <c r="Z13949" s="93"/>
      <c r="AA13949" s="93"/>
    </row>
    <row r="13950" spans="26:27" x14ac:dyDescent="0.2">
      <c r="Z13950" s="93"/>
      <c r="AA13950" s="93"/>
    </row>
    <row r="13951" spans="26:27" x14ac:dyDescent="0.2">
      <c r="Z13951" s="93"/>
      <c r="AA13951" s="93"/>
    </row>
    <row r="13952" spans="26:27" x14ac:dyDescent="0.2">
      <c r="Z13952" s="93"/>
      <c r="AA13952" s="93"/>
    </row>
    <row r="13953" spans="26:27" x14ac:dyDescent="0.2">
      <c r="Z13953" s="93"/>
      <c r="AA13953" s="93"/>
    </row>
    <row r="13954" spans="26:27" x14ac:dyDescent="0.2">
      <c r="Z13954" s="93"/>
      <c r="AA13954" s="93"/>
    </row>
    <row r="13955" spans="26:27" x14ac:dyDescent="0.2">
      <c r="Z13955" s="93"/>
      <c r="AA13955" s="93"/>
    </row>
    <row r="13956" spans="26:27" x14ac:dyDescent="0.2">
      <c r="Z13956" s="93"/>
      <c r="AA13956" s="93"/>
    </row>
    <row r="13957" spans="26:27" x14ac:dyDescent="0.2">
      <c r="Z13957" s="93"/>
      <c r="AA13957" s="93"/>
    </row>
    <row r="13958" spans="26:27" x14ac:dyDescent="0.2">
      <c r="Z13958" s="93"/>
      <c r="AA13958" s="93"/>
    </row>
    <row r="13959" spans="26:27" x14ac:dyDescent="0.2">
      <c r="Z13959" s="93"/>
      <c r="AA13959" s="93"/>
    </row>
    <row r="13960" spans="26:27" x14ac:dyDescent="0.2">
      <c r="Z13960" s="93"/>
      <c r="AA13960" s="93"/>
    </row>
    <row r="13961" spans="26:27" x14ac:dyDescent="0.2">
      <c r="Z13961" s="93"/>
      <c r="AA13961" s="93"/>
    </row>
    <row r="13962" spans="26:27" x14ac:dyDescent="0.2">
      <c r="Z13962" s="93"/>
      <c r="AA13962" s="93"/>
    </row>
    <row r="13963" spans="26:27" x14ac:dyDescent="0.2">
      <c r="Z13963" s="93"/>
      <c r="AA13963" s="93"/>
    </row>
    <row r="13964" spans="26:27" x14ac:dyDescent="0.2">
      <c r="Z13964" s="93"/>
      <c r="AA13964" s="93"/>
    </row>
    <row r="13965" spans="26:27" x14ac:dyDescent="0.2">
      <c r="Z13965" s="93"/>
      <c r="AA13965" s="93"/>
    </row>
    <row r="13966" spans="26:27" x14ac:dyDescent="0.2">
      <c r="Z13966" s="93"/>
      <c r="AA13966" s="93"/>
    </row>
    <row r="13967" spans="26:27" x14ac:dyDescent="0.2">
      <c r="Z13967" s="93"/>
      <c r="AA13967" s="93"/>
    </row>
    <row r="13968" spans="26:27" x14ac:dyDescent="0.2">
      <c r="Z13968" s="93"/>
      <c r="AA13968" s="93"/>
    </row>
    <row r="13969" spans="26:27" x14ac:dyDescent="0.2">
      <c r="Z13969" s="93"/>
      <c r="AA13969" s="93"/>
    </row>
    <row r="13970" spans="26:27" x14ac:dyDescent="0.2">
      <c r="Z13970" s="93"/>
      <c r="AA13970" s="93"/>
    </row>
    <row r="13971" spans="26:27" x14ac:dyDescent="0.2">
      <c r="Z13971" s="93"/>
      <c r="AA13971" s="93"/>
    </row>
    <row r="13972" spans="26:27" x14ac:dyDescent="0.2">
      <c r="Z13972" s="93"/>
      <c r="AA13972" s="93"/>
    </row>
    <row r="13973" spans="26:27" x14ac:dyDescent="0.2">
      <c r="Z13973" s="93"/>
      <c r="AA13973" s="93"/>
    </row>
    <row r="13974" spans="26:27" x14ac:dyDescent="0.2">
      <c r="Z13974" s="93"/>
      <c r="AA13974" s="93"/>
    </row>
    <row r="13975" spans="26:27" x14ac:dyDescent="0.2">
      <c r="Z13975" s="93"/>
      <c r="AA13975" s="93"/>
    </row>
    <row r="13976" spans="26:27" x14ac:dyDescent="0.2">
      <c r="Z13976" s="93"/>
      <c r="AA13976" s="93"/>
    </row>
    <row r="13977" spans="26:27" x14ac:dyDescent="0.2">
      <c r="Z13977" s="93"/>
      <c r="AA13977" s="93"/>
    </row>
    <row r="13978" spans="26:27" x14ac:dyDescent="0.2">
      <c r="Z13978" s="93"/>
      <c r="AA13978" s="93"/>
    </row>
    <row r="13979" spans="26:27" x14ac:dyDescent="0.2">
      <c r="Z13979" s="93"/>
      <c r="AA13979" s="93"/>
    </row>
    <row r="13980" spans="26:27" x14ac:dyDescent="0.2">
      <c r="Z13980" s="93"/>
      <c r="AA13980" s="93"/>
    </row>
    <row r="13981" spans="26:27" x14ac:dyDescent="0.2">
      <c r="Z13981" s="93"/>
      <c r="AA13981" s="93"/>
    </row>
    <row r="13982" spans="26:27" x14ac:dyDescent="0.2">
      <c r="Z13982" s="93"/>
      <c r="AA13982" s="93"/>
    </row>
    <row r="13983" spans="26:27" x14ac:dyDescent="0.2">
      <c r="Z13983" s="93"/>
      <c r="AA13983" s="93"/>
    </row>
    <row r="13984" spans="26:27" x14ac:dyDescent="0.2">
      <c r="Z13984" s="93"/>
      <c r="AA13984" s="93"/>
    </row>
    <row r="13985" spans="26:27" x14ac:dyDescent="0.2">
      <c r="Z13985" s="93"/>
      <c r="AA13985" s="93"/>
    </row>
    <row r="13986" spans="26:27" x14ac:dyDescent="0.2">
      <c r="Z13986" s="93"/>
      <c r="AA13986" s="93"/>
    </row>
    <row r="13987" spans="26:27" x14ac:dyDescent="0.2">
      <c r="Z13987" s="93"/>
      <c r="AA13987" s="93"/>
    </row>
    <row r="13988" spans="26:27" x14ac:dyDescent="0.2">
      <c r="Z13988" s="93"/>
      <c r="AA13988" s="93"/>
    </row>
    <row r="13989" spans="26:27" x14ac:dyDescent="0.2">
      <c r="Z13989" s="93"/>
      <c r="AA13989" s="93"/>
    </row>
    <row r="13990" spans="26:27" x14ac:dyDescent="0.2">
      <c r="Z13990" s="93"/>
      <c r="AA13990" s="93"/>
    </row>
    <row r="13991" spans="26:27" x14ac:dyDescent="0.2">
      <c r="Z13991" s="93"/>
      <c r="AA13991" s="93"/>
    </row>
    <row r="13992" spans="26:27" x14ac:dyDescent="0.2">
      <c r="Z13992" s="93"/>
      <c r="AA13992" s="93"/>
    </row>
    <row r="13993" spans="26:27" x14ac:dyDescent="0.2">
      <c r="Z13993" s="93"/>
      <c r="AA13993" s="93"/>
    </row>
    <row r="13994" spans="26:27" x14ac:dyDescent="0.2">
      <c r="Z13994" s="93"/>
      <c r="AA13994" s="93"/>
    </row>
    <row r="13995" spans="26:27" x14ac:dyDescent="0.2">
      <c r="Z13995" s="93"/>
      <c r="AA13995" s="93"/>
    </row>
    <row r="13996" spans="26:27" x14ac:dyDescent="0.2">
      <c r="Z13996" s="93"/>
      <c r="AA13996" s="93"/>
    </row>
    <row r="13997" spans="26:27" x14ac:dyDescent="0.2">
      <c r="Z13997" s="93"/>
      <c r="AA13997" s="93"/>
    </row>
    <row r="13998" spans="26:27" x14ac:dyDescent="0.2">
      <c r="Z13998" s="93"/>
      <c r="AA13998" s="93"/>
    </row>
    <row r="13999" spans="26:27" x14ac:dyDescent="0.2">
      <c r="Z13999" s="93"/>
      <c r="AA13999" s="93"/>
    </row>
    <row r="14000" spans="26:27" x14ac:dyDescent="0.2">
      <c r="Z14000" s="93"/>
      <c r="AA14000" s="93"/>
    </row>
    <row r="14001" spans="26:27" x14ac:dyDescent="0.2">
      <c r="Z14001" s="93"/>
      <c r="AA14001" s="93"/>
    </row>
    <row r="14002" spans="26:27" x14ac:dyDescent="0.2">
      <c r="Z14002" s="93"/>
      <c r="AA14002" s="93"/>
    </row>
    <row r="14003" spans="26:27" x14ac:dyDescent="0.2">
      <c r="Z14003" s="93"/>
      <c r="AA14003" s="93"/>
    </row>
    <row r="14004" spans="26:27" x14ac:dyDescent="0.2">
      <c r="Z14004" s="93"/>
      <c r="AA14004" s="93"/>
    </row>
    <row r="14005" spans="26:27" x14ac:dyDescent="0.2">
      <c r="Z14005" s="93"/>
      <c r="AA14005" s="93"/>
    </row>
    <row r="14006" spans="26:27" x14ac:dyDescent="0.2">
      <c r="Z14006" s="93"/>
      <c r="AA14006" s="93"/>
    </row>
    <row r="14007" spans="26:27" x14ac:dyDescent="0.2">
      <c r="Z14007" s="93"/>
      <c r="AA14007" s="93"/>
    </row>
    <row r="14008" spans="26:27" x14ac:dyDescent="0.2">
      <c r="Z14008" s="93"/>
      <c r="AA14008" s="93"/>
    </row>
    <row r="14009" spans="26:27" x14ac:dyDescent="0.2">
      <c r="Z14009" s="93"/>
      <c r="AA14009" s="93"/>
    </row>
    <row r="14010" spans="26:27" x14ac:dyDescent="0.2">
      <c r="Z14010" s="93"/>
      <c r="AA14010" s="93"/>
    </row>
    <row r="14011" spans="26:27" x14ac:dyDescent="0.2">
      <c r="Z14011" s="93"/>
      <c r="AA14011" s="93"/>
    </row>
    <row r="14012" spans="26:27" x14ac:dyDescent="0.2">
      <c r="Z14012" s="93"/>
      <c r="AA14012" s="93"/>
    </row>
    <row r="14013" spans="26:27" x14ac:dyDescent="0.2">
      <c r="Z14013" s="93"/>
      <c r="AA14013" s="93"/>
    </row>
    <row r="14014" spans="26:27" x14ac:dyDescent="0.2">
      <c r="Z14014" s="93"/>
      <c r="AA14014" s="93"/>
    </row>
    <row r="14015" spans="26:27" x14ac:dyDescent="0.2">
      <c r="Z14015" s="93"/>
      <c r="AA14015" s="93"/>
    </row>
    <row r="14016" spans="26:27" x14ac:dyDescent="0.2">
      <c r="Z14016" s="93"/>
      <c r="AA14016" s="93"/>
    </row>
    <row r="14017" spans="26:27" x14ac:dyDescent="0.2">
      <c r="Z14017" s="93"/>
      <c r="AA14017" s="93"/>
    </row>
    <row r="14018" spans="26:27" x14ac:dyDescent="0.2">
      <c r="Z14018" s="93"/>
      <c r="AA14018" s="93"/>
    </row>
    <row r="14019" spans="26:27" x14ac:dyDescent="0.2">
      <c r="Z14019" s="93"/>
      <c r="AA14019" s="93"/>
    </row>
    <row r="14020" spans="26:27" x14ac:dyDescent="0.2">
      <c r="Z14020" s="93"/>
      <c r="AA14020" s="93"/>
    </row>
    <row r="14021" spans="26:27" x14ac:dyDescent="0.2">
      <c r="Z14021" s="93"/>
      <c r="AA14021" s="93"/>
    </row>
    <row r="14022" spans="26:27" x14ac:dyDescent="0.2">
      <c r="Z14022" s="93"/>
      <c r="AA14022" s="93"/>
    </row>
    <row r="14023" spans="26:27" x14ac:dyDescent="0.2">
      <c r="Z14023" s="93"/>
      <c r="AA14023" s="93"/>
    </row>
    <row r="14024" spans="26:27" x14ac:dyDescent="0.2">
      <c r="Z14024" s="93"/>
      <c r="AA14024" s="93"/>
    </row>
    <row r="14025" spans="26:27" x14ac:dyDescent="0.2">
      <c r="Z14025" s="93"/>
      <c r="AA14025" s="93"/>
    </row>
    <row r="14026" spans="26:27" x14ac:dyDescent="0.2">
      <c r="Z14026" s="93"/>
      <c r="AA14026" s="93"/>
    </row>
    <row r="14027" spans="26:27" x14ac:dyDescent="0.2">
      <c r="Z14027" s="93"/>
      <c r="AA14027" s="93"/>
    </row>
    <row r="14028" spans="26:27" x14ac:dyDescent="0.2">
      <c r="Z14028" s="93"/>
      <c r="AA14028" s="93"/>
    </row>
    <row r="14029" spans="26:27" x14ac:dyDescent="0.2">
      <c r="Z14029" s="93"/>
      <c r="AA14029" s="93"/>
    </row>
    <row r="14030" spans="26:27" x14ac:dyDescent="0.2">
      <c r="Z14030" s="93"/>
      <c r="AA14030" s="93"/>
    </row>
    <row r="14031" spans="26:27" x14ac:dyDescent="0.2">
      <c r="Z14031" s="93"/>
      <c r="AA14031" s="93"/>
    </row>
    <row r="14032" spans="26:27" x14ac:dyDescent="0.2">
      <c r="Z14032" s="93"/>
      <c r="AA14032" s="93"/>
    </row>
    <row r="14033" spans="26:27" x14ac:dyDescent="0.2">
      <c r="Z14033" s="93"/>
      <c r="AA14033" s="93"/>
    </row>
    <row r="14034" spans="26:27" x14ac:dyDescent="0.2">
      <c r="Z14034" s="93"/>
      <c r="AA14034" s="93"/>
    </row>
    <row r="14035" spans="26:27" x14ac:dyDescent="0.2">
      <c r="Z14035" s="93"/>
      <c r="AA14035" s="93"/>
    </row>
    <row r="14036" spans="26:27" x14ac:dyDescent="0.2">
      <c r="Z14036" s="93"/>
      <c r="AA14036" s="93"/>
    </row>
    <row r="14037" spans="26:27" x14ac:dyDescent="0.2">
      <c r="Z14037" s="93"/>
      <c r="AA14037" s="93"/>
    </row>
    <row r="14038" spans="26:27" x14ac:dyDescent="0.2">
      <c r="Z14038" s="93"/>
      <c r="AA14038" s="93"/>
    </row>
    <row r="14039" spans="26:27" x14ac:dyDescent="0.2">
      <c r="Z14039" s="93"/>
      <c r="AA14039" s="93"/>
    </row>
    <row r="14040" spans="26:27" x14ac:dyDescent="0.2">
      <c r="Z14040" s="93"/>
      <c r="AA14040" s="93"/>
    </row>
    <row r="14041" spans="26:27" x14ac:dyDescent="0.2">
      <c r="Z14041" s="93"/>
      <c r="AA14041" s="93"/>
    </row>
    <row r="14042" spans="26:27" x14ac:dyDescent="0.2">
      <c r="Z14042" s="93"/>
      <c r="AA14042" s="93"/>
    </row>
    <row r="14043" spans="26:27" x14ac:dyDescent="0.2">
      <c r="Z14043" s="93"/>
      <c r="AA14043" s="93"/>
    </row>
    <row r="14044" spans="26:27" x14ac:dyDescent="0.2">
      <c r="Z14044" s="93"/>
      <c r="AA14044" s="93"/>
    </row>
    <row r="14045" spans="26:27" x14ac:dyDescent="0.2">
      <c r="Z14045" s="93"/>
      <c r="AA14045" s="93"/>
    </row>
    <row r="14046" spans="26:27" x14ac:dyDescent="0.2">
      <c r="Z14046" s="93"/>
      <c r="AA14046" s="93"/>
    </row>
    <row r="14047" spans="26:27" x14ac:dyDescent="0.2">
      <c r="Z14047" s="93"/>
      <c r="AA14047" s="93"/>
    </row>
    <row r="14048" spans="26:27" x14ac:dyDescent="0.2">
      <c r="Z14048" s="93"/>
      <c r="AA14048" s="93"/>
    </row>
    <row r="14049" spans="26:27" x14ac:dyDescent="0.2">
      <c r="Z14049" s="93"/>
      <c r="AA14049" s="93"/>
    </row>
    <row r="14050" spans="26:27" x14ac:dyDescent="0.2">
      <c r="Z14050" s="93"/>
      <c r="AA14050" s="93"/>
    </row>
    <row r="14051" spans="26:27" x14ac:dyDescent="0.2">
      <c r="Z14051" s="93"/>
      <c r="AA14051" s="93"/>
    </row>
    <row r="14052" spans="26:27" x14ac:dyDescent="0.2">
      <c r="Z14052" s="93"/>
      <c r="AA14052" s="93"/>
    </row>
    <row r="14053" spans="26:27" x14ac:dyDescent="0.2">
      <c r="Z14053" s="93"/>
      <c r="AA14053" s="93"/>
    </row>
    <row r="14054" spans="26:27" x14ac:dyDescent="0.2">
      <c r="Z14054" s="93"/>
      <c r="AA14054" s="93"/>
    </row>
    <row r="14055" spans="26:27" x14ac:dyDescent="0.2">
      <c r="Z14055" s="93"/>
      <c r="AA14055" s="93"/>
    </row>
    <row r="14056" spans="26:27" x14ac:dyDescent="0.2">
      <c r="Z14056" s="93"/>
      <c r="AA14056" s="93"/>
    </row>
    <row r="14057" spans="26:27" x14ac:dyDescent="0.2">
      <c r="Z14057" s="93"/>
      <c r="AA14057" s="93"/>
    </row>
    <row r="14058" spans="26:27" x14ac:dyDescent="0.2">
      <c r="Z14058" s="93"/>
      <c r="AA14058" s="93"/>
    </row>
    <row r="14059" spans="26:27" x14ac:dyDescent="0.2">
      <c r="Z14059" s="93"/>
      <c r="AA14059" s="93"/>
    </row>
    <row r="14060" spans="26:27" x14ac:dyDescent="0.2">
      <c r="Z14060" s="93"/>
      <c r="AA14060" s="93"/>
    </row>
    <row r="14061" spans="26:27" x14ac:dyDescent="0.2">
      <c r="Z14061" s="93"/>
      <c r="AA14061" s="93"/>
    </row>
    <row r="14062" spans="26:27" x14ac:dyDescent="0.2">
      <c r="Z14062" s="93"/>
      <c r="AA14062" s="93"/>
    </row>
    <row r="14063" spans="26:27" x14ac:dyDescent="0.2">
      <c r="Z14063" s="93"/>
      <c r="AA14063" s="93"/>
    </row>
    <row r="14064" spans="26:27" x14ac:dyDescent="0.2">
      <c r="Z14064" s="93"/>
      <c r="AA14064" s="93"/>
    </row>
    <row r="14065" spans="26:27" x14ac:dyDescent="0.2">
      <c r="Z14065" s="93"/>
      <c r="AA14065" s="93"/>
    </row>
    <row r="14066" spans="26:27" x14ac:dyDescent="0.2">
      <c r="Z14066" s="93"/>
      <c r="AA14066" s="93"/>
    </row>
    <row r="14067" spans="26:27" x14ac:dyDescent="0.2">
      <c r="Z14067" s="93"/>
      <c r="AA14067" s="93"/>
    </row>
    <row r="14068" spans="26:27" x14ac:dyDescent="0.2">
      <c r="Z14068" s="93"/>
      <c r="AA14068" s="93"/>
    </row>
    <row r="14069" spans="26:27" x14ac:dyDescent="0.2">
      <c r="Z14069" s="93"/>
      <c r="AA14069" s="93"/>
    </row>
    <row r="14070" spans="26:27" x14ac:dyDescent="0.2">
      <c r="Z14070" s="93"/>
      <c r="AA14070" s="93"/>
    </row>
    <row r="14071" spans="26:27" x14ac:dyDescent="0.2">
      <c r="Z14071" s="93"/>
      <c r="AA14071" s="93"/>
    </row>
    <row r="14072" spans="26:27" x14ac:dyDescent="0.2">
      <c r="Z14072" s="93"/>
      <c r="AA14072" s="93"/>
    </row>
    <row r="14073" spans="26:27" x14ac:dyDescent="0.2">
      <c r="Z14073" s="93"/>
      <c r="AA14073" s="93"/>
    </row>
    <row r="14074" spans="26:27" x14ac:dyDescent="0.2">
      <c r="Z14074" s="93"/>
      <c r="AA14074" s="93"/>
    </row>
    <row r="14075" spans="26:27" x14ac:dyDescent="0.2">
      <c r="Z14075" s="93"/>
      <c r="AA14075" s="93"/>
    </row>
    <row r="14076" spans="26:27" x14ac:dyDescent="0.2">
      <c r="Z14076" s="93"/>
      <c r="AA14076" s="93"/>
    </row>
    <row r="14077" spans="26:27" x14ac:dyDescent="0.2">
      <c r="Z14077" s="93"/>
      <c r="AA14077" s="93"/>
    </row>
    <row r="14078" spans="26:27" x14ac:dyDescent="0.2">
      <c r="Z14078" s="93"/>
      <c r="AA14078" s="93"/>
    </row>
    <row r="14079" spans="26:27" x14ac:dyDescent="0.2">
      <c r="Z14079" s="93"/>
      <c r="AA14079" s="93"/>
    </row>
    <row r="14080" spans="26:27" x14ac:dyDescent="0.2">
      <c r="Z14080" s="93"/>
      <c r="AA14080" s="93"/>
    </row>
    <row r="14081" spans="26:27" x14ac:dyDescent="0.2">
      <c r="Z14081" s="93"/>
      <c r="AA14081" s="93"/>
    </row>
    <row r="14082" spans="26:27" x14ac:dyDescent="0.2">
      <c r="Z14082" s="93"/>
      <c r="AA14082" s="93"/>
    </row>
    <row r="14083" spans="26:27" x14ac:dyDescent="0.2">
      <c r="Z14083" s="93"/>
      <c r="AA14083" s="93"/>
    </row>
    <row r="14084" spans="26:27" x14ac:dyDescent="0.2">
      <c r="Z14084" s="93"/>
      <c r="AA14084" s="93"/>
    </row>
    <row r="14085" spans="26:27" x14ac:dyDescent="0.2">
      <c r="Z14085" s="93"/>
      <c r="AA14085" s="93"/>
    </row>
    <row r="14086" spans="26:27" x14ac:dyDescent="0.2">
      <c r="Z14086" s="93"/>
      <c r="AA14086" s="93"/>
    </row>
    <row r="14087" spans="26:27" x14ac:dyDescent="0.2">
      <c r="Z14087" s="93"/>
      <c r="AA14087" s="93"/>
    </row>
    <row r="14088" spans="26:27" x14ac:dyDescent="0.2">
      <c r="Z14088" s="93"/>
      <c r="AA14088" s="93"/>
    </row>
    <row r="14089" spans="26:27" x14ac:dyDescent="0.2">
      <c r="Z14089" s="93"/>
      <c r="AA14089" s="93"/>
    </row>
    <row r="14090" spans="26:27" x14ac:dyDescent="0.2">
      <c r="Z14090" s="93"/>
      <c r="AA14090" s="93"/>
    </row>
    <row r="14091" spans="26:27" x14ac:dyDescent="0.2">
      <c r="Z14091" s="93"/>
      <c r="AA14091" s="93"/>
    </row>
    <row r="14092" spans="26:27" x14ac:dyDescent="0.2">
      <c r="Z14092" s="93"/>
      <c r="AA14092" s="93"/>
    </row>
    <row r="14093" spans="26:27" x14ac:dyDescent="0.2">
      <c r="Z14093" s="93"/>
      <c r="AA14093" s="93"/>
    </row>
    <row r="14094" spans="26:27" x14ac:dyDescent="0.2">
      <c r="Z14094" s="93"/>
      <c r="AA14094" s="93"/>
    </row>
    <row r="14095" spans="26:27" x14ac:dyDescent="0.2">
      <c r="Z14095" s="93"/>
      <c r="AA14095" s="93"/>
    </row>
    <row r="14096" spans="26:27" x14ac:dyDescent="0.2">
      <c r="Z14096" s="93"/>
      <c r="AA14096" s="93"/>
    </row>
    <row r="14097" spans="26:27" x14ac:dyDescent="0.2">
      <c r="Z14097" s="93"/>
      <c r="AA14097" s="93"/>
    </row>
    <row r="14098" spans="26:27" x14ac:dyDescent="0.2">
      <c r="Z14098" s="93"/>
      <c r="AA14098" s="93"/>
    </row>
    <row r="14099" spans="26:27" x14ac:dyDescent="0.2">
      <c r="Z14099" s="93"/>
      <c r="AA14099" s="93"/>
    </row>
    <row r="14100" spans="26:27" x14ac:dyDescent="0.2">
      <c r="Z14100" s="93"/>
      <c r="AA14100" s="93"/>
    </row>
    <row r="14101" spans="26:27" x14ac:dyDescent="0.2">
      <c r="Z14101" s="93"/>
      <c r="AA14101" s="93"/>
    </row>
    <row r="14102" spans="26:27" x14ac:dyDescent="0.2">
      <c r="Z14102" s="93"/>
      <c r="AA14102" s="93"/>
    </row>
    <row r="14103" spans="26:27" x14ac:dyDescent="0.2">
      <c r="Z14103" s="93"/>
      <c r="AA14103" s="93"/>
    </row>
    <row r="14104" spans="26:27" x14ac:dyDescent="0.2">
      <c r="Z14104" s="93"/>
      <c r="AA14104" s="93"/>
    </row>
    <row r="14105" spans="26:27" x14ac:dyDescent="0.2">
      <c r="Z14105" s="93"/>
      <c r="AA14105" s="93"/>
    </row>
    <row r="14106" spans="26:27" x14ac:dyDescent="0.2">
      <c r="Z14106" s="93"/>
      <c r="AA14106" s="93"/>
    </row>
    <row r="14107" spans="26:27" x14ac:dyDescent="0.2">
      <c r="Z14107" s="93"/>
      <c r="AA14107" s="93"/>
    </row>
    <row r="14108" spans="26:27" x14ac:dyDescent="0.2">
      <c r="Z14108" s="93"/>
      <c r="AA14108" s="93"/>
    </row>
    <row r="14109" spans="26:27" x14ac:dyDescent="0.2">
      <c r="Z14109" s="93"/>
      <c r="AA14109" s="93"/>
    </row>
    <row r="14110" spans="26:27" x14ac:dyDescent="0.2">
      <c r="Z14110" s="93"/>
      <c r="AA14110" s="93"/>
    </row>
    <row r="14111" spans="26:27" x14ac:dyDescent="0.2">
      <c r="Z14111" s="93"/>
      <c r="AA14111" s="93"/>
    </row>
    <row r="14112" spans="26:27" x14ac:dyDescent="0.2">
      <c r="Z14112" s="93"/>
      <c r="AA14112" s="93"/>
    </row>
    <row r="14113" spans="26:27" x14ac:dyDescent="0.2">
      <c r="Z14113" s="93"/>
      <c r="AA14113" s="93"/>
    </row>
    <row r="14114" spans="26:27" x14ac:dyDescent="0.2">
      <c r="Z14114" s="93"/>
      <c r="AA14114" s="93"/>
    </row>
    <row r="14115" spans="26:27" x14ac:dyDescent="0.2">
      <c r="Z14115" s="93"/>
      <c r="AA14115" s="93"/>
    </row>
    <row r="14116" spans="26:27" x14ac:dyDescent="0.2">
      <c r="Z14116" s="93"/>
      <c r="AA14116" s="93"/>
    </row>
    <row r="14117" spans="26:27" x14ac:dyDescent="0.2">
      <c r="Z14117" s="93"/>
      <c r="AA14117" s="93"/>
    </row>
    <row r="14118" spans="26:27" x14ac:dyDescent="0.2">
      <c r="Z14118" s="93"/>
      <c r="AA14118" s="93"/>
    </row>
    <row r="14119" spans="26:27" x14ac:dyDescent="0.2">
      <c r="Z14119" s="93"/>
      <c r="AA14119" s="93"/>
    </row>
    <row r="14120" spans="26:27" x14ac:dyDescent="0.2">
      <c r="Z14120" s="93"/>
      <c r="AA14120" s="93"/>
    </row>
    <row r="14121" spans="26:27" x14ac:dyDescent="0.2">
      <c r="Z14121" s="93"/>
      <c r="AA14121" s="93"/>
    </row>
    <row r="14122" spans="26:27" x14ac:dyDescent="0.2">
      <c r="Z14122" s="93"/>
      <c r="AA14122" s="93"/>
    </row>
    <row r="14123" spans="26:27" x14ac:dyDescent="0.2">
      <c r="Z14123" s="93"/>
      <c r="AA14123" s="93"/>
    </row>
    <row r="14124" spans="26:27" x14ac:dyDescent="0.2">
      <c r="Z14124" s="93"/>
      <c r="AA14124" s="93"/>
    </row>
    <row r="14125" spans="26:27" x14ac:dyDescent="0.2">
      <c r="Z14125" s="93"/>
      <c r="AA14125" s="93"/>
    </row>
    <row r="14126" spans="26:27" x14ac:dyDescent="0.2">
      <c r="Z14126" s="93"/>
      <c r="AA14126" s="93"/>
    </row>
    <row r="14127" spans="26:27" x14ac:dyDescent="0.2">
      <c r="Z14127" s="93"/>
      <c r="AA14127" s="93"/>
    </row>
    <row r="14128" spans="26:27" x14ac:dyDescent="0.2">
      <c r="Z14128" s="93"/>
      <c r="AA14128" s="93"/>
    </row>
    <row r="14129" spans="26:27" x14ac:dyDescent="0.2">
      <c r="Z14129" s="93"/>
      <c r="AA14129" s="93"/>
    </row>
    <row r="14130" spans="26:27" x14ac:dyDescent="0.2">
      <c r="Z14130" s="93"/>
      <c r="AA14130" s="93"/>
    </row>
    <row r="14131" spans="26:27" x14ac:dyDescent="0.2">
      <c r="Z14131" s="93"/>
      <c r="AA14131" s="93"/>
    </row>
    <row r="14132" spans="26:27" x14ac:dyDescent="0.2">
      <c r="Z14132" s="93"/>
      <c r="AA14132" s="93"/>
    </row>
    <row r="14133" spans="26:27" x14ac:dyDescent="0.2">
      <c r="Z14133" s="93"/>
      <c r="AA14133" s="93"/>
    </row>
    <row r="14134" spans="26:27" x14ac:dyDescent="0.2">
      <c r="Z14134" s="93"/>
      <c r="AA14134" s="93"/>
    </row>
    <row r="14135" spans="26:27" x14ac:dyDescent="0.2">
      <c r="Z14135" s="93"/>
      <c r="AA14135" s="93"/>
    </row>
    <row r="14136" spans="26:27" x14ac:dyDescent="0.2">
      <c r="Z14136" s="93"/>
      <c r="AA14136" s="93"/>
    </row>
    <row r="14137" spans="26:27" x14ac:dyDescent="0.2">
      <c r="Z14137" s="93"/>
      <c r="AA14137" s="93"/>
    </row>
    <row r="14138" spans="26:27" x14ac:dyDescent="0.2">
      <c r="Z14138" s="93"/>
      <c r="AA14138" s="93"/>
    </row>
    <row r="14139" spans="26:27" x14ac:dyDescent="0.2">
      <c r="Z14139" s="93"/>
      <c r="AA14139" s="93"/>
    </row>
    <row r="14140" spans="26:27" x14ac:dyDescent="0.2">
      <c r="Z14140" s="93"/>
      <c r="AA14140" s="93"/>
    </row>
    <row r="14141" spans="26:27" x14ac:dyDescent="0.2">
      <c r="Z14141" s="93"/>
      <c r="AA14141" s="93"/>
    </row>
    <row r="14142" spans="26:27" x14ac:dyDescent="0.2">
      <c r="Z14142" s="93"/>
      <c r="AA14142" s="93"/>
    </row>
    <row r="14143" spans="26:27" x14ac:dyDescent="0.2">
      <c r="Z14143" s="93"/>
      <c r="AA14143" s="93"/>
    </row>
    <row r="14144" spans="26:27" x14ac:dyDescent="0.2">
      <c r="Z14144" s="93"/>
      <c r="AA14144" s="93"/>
    </row>
    <row r="14145" spans="26:27" x14ac:dyDescent="0.2">
      <c r="Z14145" s="93"/>
      <c r="AA14145" s="93"/>
    </row>
    <row r="14146" spans="26:27" x14ac:dyDescent="0.2">
      <c r="Z14146" s="93"/>
      <c r="AA14146" s="93"/>
    </row>
    <row r="14147" spans="26:27" x14ac:dyDescent="0.2">
      <c r="Z14147" s="93"/>
      <c r="AA14147" s="93"/>
    </row>
    <row r="14148" spans="26:27" x14ac:dyDescent="0.2">
      <c r="Z14148" s="93"/>
      <c r="AA14148" s="93"/>
    </row>
    <row r="14149" spans="26:27" x14ac:dyDescent="0.2">
      <c r="Z14149" s="93"/>
      <c r="AA14149" s="93"/>
    </row>
    <row r="14150" spans="26:27" x14ac:dyDescent="0.2">
      <c r="Z14150" s="93"/>
      <c r="AA14150" s="93"/>
    </row>
    <row r="14151" spans="26:27" x14ac:dyDescent="0.2">
      <c r="Z14151" s="93"/>
      <c r="AA14151" s="93"/>
    </row>
    <row r="14152" spans="26:27" x14ac:dyDescent="0.2">
      <c r="Z14152" s="93"/>
      <c r="AA14152" s="93"/>
    </row>
    <row r="14153" spans="26:27" x14ac:dyDescent="0.2">
      <c r="Z14153" s="93"/>
      <c r="AA14153" s="93"/>
    </row>
    <row r="14154" spans="26:27" x14ac:dyDescent="0.2">
      <c r="Z14154" s="93"/>
      <c r="AA14154" s="93"/>
    </row>
    <row r="14155" spans="26:27" x14ac:dyDescent="0.2">
      <c r="Z14155" s="93"/>
      <c r="AA14155" s="93"/>
    </row>
    <row r="14156" spans="26:27" x14ac:dyDescent="0.2">
      <c r="Z14156" s="93"/>
      <c r="AA14156" s="93"/>
    </row>
    <row r="14157" spans="26:27" x14ac:dyDescent="0.2">
      <c r="Z14157" s="93"/>
      <c r="AA14157" s="93"/>
    </row>
    <row r="14158" spans="26:27" x14ac:dyDescent="0.2">
      <c r="Z14158" s="93"/>
      <c r="AA14158" s="93"/>
    </row>
    <row r="14159" spans="26:27" x14ac:dyDescent="0.2">
      <c r="Z14159" s="93"/>
      <c r="AA14159" s="93"/>
    </row>
    <row r="14160" spans="26:27" x14ac:dyDescent="0.2">
      <c r="Z14160" s="93"/>
      <c r="AA14160" s="93"/>
    </row>
    <row r="14161" spans="26:27" x14ac:dyDescent="0.2">
      <c r="Z14161" s="93"/>
      <c r="AA14161" s="93"/>
    </row>
    <row r="14162" spans="26:27" x14ac:dyDescent="0.2">
      <c r="Z14162" s="93"/>
      <c r="AA14162" s="93"/>
    </row>
    <row r="14163" spans="26:27" x14ac:dyDescent="0.2">
      <c r="Z14163" s="93"/>
      <c r="AA14163" s="93"/>
    </row>
    <row r="14164" spans="26:27" x14ac:dyDescent="0.2">
      <c r="Z14164" s="93"/>
      <c r="AA14164" s="93"/>
    </row>
    <row r="14165" spans="26:27" x14ac:dyDescent="0.2">
      <c r="Z14165" s="93"/>
      <c r="AA14165" s="93"/>
    </row>
    <row r="14166" spans="26:27" x14ac:dyDescent="0.2">
      <c r="Z14166" s="93"/>
      <c r="AA14166" s="93"/>
    </row>
    <row r="14167" spans="26:27" x14ac:dyDescent="0.2">
      <c r="Z14167" s="93"/>
      <c r="AA14167" s="93"/>
    </row>
    <row r="14168" spans="26:27" x14ac:dyDescent="0.2">
      <c r="Z14168" s="93"/>
      <c r="AA14168" s="93"/>
    </row>
    <row r="14169" spans="26:27" x14ac:dyDescent="0.2">
      <c r="Z14169" s="93"/>
      <c r="AA14169" s="93"/>
    </row>
    <row r="14170" spans="26:27" x14ac:dyDescent="0.2">
      <c r="Z14170" s="93"/>
      <c r="AA14170" s="93"/>
    </row>
    <row r="14171" spans="26:27" x14ac:dyDescent="0.2">
      <c r="Z14171" s="93"/>
      <c r="AA14171" s="93"/>
    </row>
    <row r="14172" spans="26:27" x14ac:dyDescent="0.2">
      <c r="Z14172" s="93"/>
      <c r="AA14172" s="93"/>
    </row>
    <row r="14173" spans="26:27" x14ac:dyDescent="0.2">
      <c r="Z14173" s="93"/>
      <c r="AA14173" s="93"/>
    </row>
    <row r="14174" spans="26:27" x14ac:dyDescent="0.2">
      <c r="Z14174" s="93"/>
      <c r="AA14174" s="93"/>
    </row>
    <row r="14175" spans="26:27" x14ac:dyDescent="0.2">
      <c r="Z14175" s="93"/>
      <c r="AA14175" s="93"/>
    </row>
    <row r="14176" spans="26:27" x14ac:dyDescent="0.2">
      <c r="Z14176" s="93"/>
      <c r="AA14176" s="93"/>
    </row>
    <row r="14177" spans="26:27" x14ac:dyDescent="0.2">
      <c r="Z14177" s="93"/>
      <c r="AA14177" s="93"/>
    </row>
    <row r="14178" spans="26:27" x14ac:dyDescent="0.2">
      <c r="Z14178" s="93"/>
      <c r="AA14178" s="93"/>
    </row>
    <row r="14179" spans="26:27" x14ac:dyDescent="0.2">
      <c r="Z14179" s="93"/>
      <c r="AA14179" s="93"/>
    </row>
    <row r="14180" spans="26:27" x14ac:dyDescent="0.2">
      <c r="Z14180" s="93"/>
      <c r="AA14180" s="93"/>
    </row>
    <row r="14181" spans="26:27" x14ac:dyDescent="0.2">
      <c r="Z14181" s="93"/>
      <c r="AA14181" s="93"/>
    </row>
    <row r="14182" spans="26:27" x14ac:dyDescent="0.2">
      <c r="Z14182" s="93"/>
      <c r="AA14182" s="93"/>
    </row>
    <row r="14183" spans="26:27" x14ac:dyDescent="0.2">
      <c r="Z14183" s="93"/>
      <c r="AA14183" s="93"/>
    </row>
    <row r="14184" spans="26:27" x14ac:dyDescent="0.2">
      <c r="Z14184" s="93"/>
      <c r="AA14184" s="93"/>
    </row>
    <row r="14185" spans="26:27" x14ac:dyDescent="0.2">
      <c r="Z14185" s="93"/>
      <c r="AA14185" s="93"/>
    </row>
    <row r="14186" spans="26:27" x14ac:dyDescent="0.2">
      <c r="Z14186" s="93"/>
      <c r="AA14186" s="93"/>
    </row>
    <row r="14187" spans="26:27" x14ac:dyDescent="0.2">
      <c r="Z14187" s="93"/>
      <c r="AA14187" s="93"/>
    </row>
    <row r="14188" spans="26:27" x14ac:dyDescent="0.2">
      <c r="Z14188" s="93"/>
      <c r="AA14188" s="93"/>
    </row>
    <row r="14189" spans="26:27" x14ac:dyDescent="0.2">
      <c r="Z14189" s="93"/>
      <c r="AA14189" s="93"/>
    </row>
    <row r="14190" spans="26:27" x14ac:dyDescent="0.2">
      <c r="Z14190" s="93"/>
      <c r="AA14190" s="93"/>
    </row>
    <row r="14191" spans="26:27" x14ac:dyDescent="0.2">
      <c r="Z14191" s="93"/>
      <c r="AA14191" s="93"/>
    </row>
    <row r="14192" spans="26:27" x14ac:dyDescent="0.2">
      <c r="Z14192" s="93"/>
      <c r="AA14192" s="93"/>
    </row>
    <row r="14193" spans="26:27" x14ac:dyDescent="0.2">
      <c r="Z14193" s="93"/>
      <c r="AA14193" s="93"/>
    </row>
    <row r="14194" spans="26:27" x14ac:dyDescent="0.2">
      <c r="Z14194" s="93"/>
      <c r="AA14194" s="93"/>
    </row>
    <row r="14195" spans="26:27" x14ac:dyDescent="0.2">
      <c r="Z14195" s="93"/>
      <c r="AA14195" s="93"/>
    </row>
    <row r="14196" spans="26:27" x14ac:dyDescent="0.2">
      <c r="Z14196" s="93"/>
      <c r="AA14196" s="93"/>
    </row>
    <row r="14197" spans="26:27" x14ac:dyDescent="0.2">
      <c r="Z14197" s="93"/>
      <c r="AA14197" s="93"/>
    </row>
    <row r="14198" spans="26:27" x14ac:dyDescent="0.2">
      <c r="Z14198" s="93"/>
      <c r="AA14198" s="93"/>
    </row>
    <row r="14199" spans="26:27" x14ac:dyDescent="0.2">
      <c r="Z14199" s="93"/>
      <c r="AA14199" s="93"/>
    </row>
    <row r="14200" spans="26:27" x14ac:dyDescent="0.2">
      <c r="Z14200" s="93"/>
      <c r="AA14200" s="93"/>
    </row>
    <row r="14201" spans="26:27" x14ac:dyDescent="0.2">
      <c r="Z14201" s="93"/>
      <c r="AA14201" s="93"/>
    </row>
    <row r="14202" spans="26:27" x14ac:dyDescent="0.2">
      <c r="Z14202" s="93"/>
      <c r="AA14202" s="93"/>
    </row>
    <row r="14203" spans="26:27" x14ac:dyDescent="0.2">
      <c r="Z14203" s="93"/>
      <c r="AA14203" s="93"/>
    </row>
    <row r="14204" spans="26:27" x14ac:dyDescent="0.2">
      <c r="Z14204" s="93"/>
      <c r="AA14204" s="93"/>
    </row>
    <row r="14205" spans="26:27" x14ac:dyDescent="0.2">
      <c r="Z14205" s="93"/>
      <c r="AA14205" s="93"/>
    </row>
    <row r="14206" spans="26:27" x14ac:dyDescent="0.2">
      <c r="Z14206" s="93"/>
      <c r="AA14206" s="93"/>
    </row>
    <row r="14207" spans="26:27" x14ac:dyDescent="0.2">
      <c r="Z14207" s="93"/>
      <c r="AA14207" s="93"/>
    </row>
    <row r="14208" spans="26:27" x14ac:dyDescent="0.2">
      <c r="Z14208" s="93"/>
      <c r="AA14208" s="93"/>
    </row>
    <row r="14209" spans="26:27" x14ac:dyDescent="0.2">
      <c r="Z14209" s="93"/>
      <c r="AA14209" s="93"/>
    </row>
    <row r="14210" spans="26:27" x14ac:dyDescent="0.2">
      <c r="Z14210" s="93"/>
      <c r="AA14210" s="93"/>
    </row>
    <row r="14211" spans="26:27" x14ac:dyDescent="0.2">
      <c r="Z14211" s="93"/>
      <c r="AA14211" s="93"/>
    </row>
    <row r="14212" spans="26:27" x14ac:dyDescent="0.2">
      <c r="Z14212" s="93"/>
      <c r="AA14212" s="93"/>
    </row>
    <row r="14213" spans="26:27" x14ac:dyDescent="0.2">
      <c r="Z14213" s="93"/>
      <c r="AA14213" s="93"/>
    </row>
    <row r="14214" spans="26:27" x14ac:dyDescent="0.2">
      <c r="Z14214" s="93"/>
      <c r="AA14214" s="93"/>
    </row>
    <row r="14215" spans="26:27" x14ac:dyDescent="0.2">
      <c r="Z14215" s="93"/>
      <c r="AA14215" s="93"/>
    </row>
    <row r="14216" spans="26:27" x14ac:dyDescent="0.2">
      <c r="Z14216" s="93"/>
      <c r="AA14216" s="93"/>
    </row>
    <row r="14217" spans="26:27" x14ac:dyDescent="0.2">
      <c r="Z14217" s="93"/>
      <c r="AA14217" s="93"/>
    </row>
    <row r="14218" spans="26:27" x14ac:dyDescent="0.2">
      <c r="Z14218" s="93"/>
      <c r="AA14218" s="93"/>
    </row>
    <row r="14219" spans="26:27" x14ac:dyDescent="0.2">
      <c r="Z14219" s="93"/>
      <c r="AA14219" s="93"/>
    </row>
    <row r="14220" spans="26:27" x14ac:dyDescent="0.2">
      <c r="Z14220" s="93"/>
      <c r="AA14220" s="93"/>
    </row>
    <row r="14221" spans="26:27" x14ac:dyDescent="0.2">
      <c r="Z14221" s="93"/>
      <c r="AA14221" s="93"/>
    </row>
    <row r="14222" spans="26:27" x14ac:dyDescent="0.2">
      <c r="Z14222" s="93"/>
      <c r="AA14222" s="93"/>
    </row>
    <row r="14223" spans="26:27" x14ac:dyDescent="0.2">
      <c r="Z14223" s="93"/>
      <c r="AA14223" s="93"/>
    </row>
    <row r="14224" spans="26:27" x14ac:dyDescent="0.2">
      <c r="Z14224" s="93"/>
      <c r="AA14224" s="93"/>
    </row>
    <row r="14225" spans="26:27" x14ac:dyDescent="0.2">
      <c r="Z14225" s="93"/>
      <c r="AA14225" s="93"/>
    </row>
    <row r="14226" spans="26:27" x14ac:dyDescent="0.2">
      <c r="Z14226" s="93"/>
      <c r="AA14226" s="93"/>
    </row>
    <row r="14227" spans="26:27" x14ac:dyDescent="0.2">
      <c r="Z14227" s="93"/>
      <c r="AA14227" s="93"/>
    </row>
    <row r="14228" spans="26:27" x14ac:dyDescent="0.2">
      <c r="Z14228" s="93"/>
      <c r="AA14228" s="93"/>
    </row>
    <row r="14229" spans="26:27" x14ac:dyDescent="0.2">
      <c r="Z14229" s="93"/>
      <c r="AA14229" s="93"/>
    </row>
    <row r="14230" spans="26:27" x14ac:dyDescent="0.2">
      <c r="Z14230" s="93"/>
      <c r="AA14230" s="93"/>
    </row>
    <row r="14231" spans="26:27" x14ac:dyDescent="0.2">
      <c r="Z14231" s="93"/>
      <c r="AA14231" s="93"/>
    </row>
    <row r="14232" spans="26:27" x14ac:dyDescent="0.2">
      <c r="Z14232" s="93"/>
      <c r="AA14232" s="93"/>
    </row>
    <row r="14233" spans="26:27" x14ac:dyDescent="0.2">
      <c r="Z14233" s="93"/>
      <c r="AA14233" s="93"/>
    </row>
    <row r="14234" spans="26:27" x14ac:dyDescent="0.2">
      <c r="Z14234" s="93"/>
      <c r="AA14234" s="93"/>
    </row>
    <row r="14235" spans="26:27" x14ac:dyDescent="0.2">
      <c r="Z14235" s="93"/>
      <c r="AA14235" s="93"/>
    </row>
    <row r="14236" spans="26:27" x14ac:dyDescent="0.2">
      <c r="Z14236" s="93"/>
      <c r="AA14236" s="93"/>
    </row>
    <row r="14237" spans="26:27" x14ac:dyDescent="0.2">
      <c r="Z14237" s="93"/>
      <c r="AA14237" s="93"/>
    </row>
    <row r="14238" spans="26:27" x14ac:dyDescent="0.2">
      <c r="Z14238" s="93"/>
      <c r="AA14238" s="93"/>
    </row>
    <row r="14239" spans="26:27" x14ac:dyDescent="0.2">
      <c r="Z14239" s="93"/>
      <c r="AA14239" s="93"/>
    </row>
    <row r="14240" spans="26:27" x14ac:dyDescent="0.2">
      <c r="Z14240" s="93"/>
      <c r="AA14240" s="93"/>
    </row>
    <row r="14241" spans="26:27" x14ac:dyDescent="0.2">
      <c r="Z14241" s="93"/>
      <c r="AA14241" s="93"/>
    </row>
    <row r="14242" spans="26:27" x14ac:dyDescent="0.2">
      <c r="Z14242" s="93"/>
      <c r="AA14242" s="93"/>
    </row>
    <row r="14243" spans="26:27" x14ac:dyDescent="0.2">
      <c r="Z14243" s="93"/>
      <c r="AA14243" s="93"/>
    </row>
    <row r="14244" spans="26:27" x14ac:dyDescent="0.2">
      <c r="Z14244" s="93"/>
      <c r="AA14244" s="93"/>
    </row>
    <row r="14245" spans="26:27" x14ac:dyDescent="0.2">
      <c r="Z14245" s="93"/>
      <c r="AA14245" s="93"/>
    </row>
    <row r="14246" spans="26:27" x14ac:dyDescent="0.2">
      <c r="Z14246" s="93"/>
      <c r="AA14246" s="93"/>
    </row>
    <row r="14247" spans="26:27" x14ac:dyDescent="0.2">
      <c r="Z14247" s="93"/>
      <c r="AA14247" s="93"/>
    </row>
    <row r="14248" spans="26:27" x14ac:dyDescent="0.2">
      <c r="Z14248" s="93"/>
      <c r="AA14248" s="93"/>
    </row>
    <row r="14249" spans="26:27" x14ac:dyDescent="0.2">
      <c r="Z14249" s="93"/>
      <c r="AA14249" s="93"/>
    </row>
    <row r="14250" spans="26:27" x14ac:dyDescent="0.2">
      <c r="Z14250" s="93"/>
      <c r="AA14250" s="93"/>
    </row>
    <row r="14251" spans="26:27" x14ac:dyDescent="0.2">
      <c r="Z14251" s="93"/>
      <c r="AA14251" s="93"/>
    </row>
    <row r="14252" spans="26:27" x14ac:dyDescent="0.2">
      <c r="Z14252" s="93"/>
      <c r="AA14252" s="93"/>
    </row>
    <row r="14253" spans="26:27" x14ac:dyDescent="0.2">
      <c r="Z14253" s="93"/>
      <c r="AA14253" s="93"/>
    </row>
    <row r="14254" spans="26:27" x14ac:dyDescent="0.2">
      <c r="Z14254" s="93"/>
      <c r="AA14254" s="93"/>
    </row>
    <row r="14255" spans="26:27" x14ac:dyDescent="0.2">
      <c r="Z14255" s="93"/>
      <c r="AA14255" s="93"/>
    </row>
    <row r="14256" spans="26:27" x14ac:dyDescent="0.2">
      <c r="Z14256" s="93"/>
      <c r="AA14256" s="93"/>
    </row>
    <row r="14257" spans="26:27" x14ac:dyDescent="0.2">
      <c r="Z14257" s="93"/>
      <c r="AA14257" s="93"/>
    </row>
    <row r="14258" spans="26:27" x14ac:dyDescent="0.2">
      <c r="Z14258" s="93"/>
      <c r="AA14258" s="93"/>
    </row>
    <row r="14259" spans="26:27" x14ac:dyDescent="0.2">
      <c r="Z14259" s="93"/>
      <c r="AA14259" s="93"/>
    </row>
    <row r="14260" spans="26:27" x14ac:dyDescent="0.2">
      <c r="Z14260" s="93"/>
      <c r="AA14260" s="93"/>
    </row>
    <row r="14261" spans="26:27" x14ac:dyDescent="0.2">
      <c r="Z14261" s="93"/>
      <c r="AA14261" s="93"/>
    </row>
    <row r="14262" spans="26:27" x14ac:dyDescent="0.2">
      <c r="Z14262" s="93"/>
      <c r="AA14262" s="93"/>
    </row>
    <row r="14263" spans="26:27" x14ac:dyDescent="0.2">
      <c r="Z14263" s="93"/>
      <c r="AA14263" s="93"/>
    </row>
    <row r="14264" spans="26:27" x14ac:dyDescent="0.2">
      <c r="Z14264" s="93"/>
      <c r="AA14264" s="93"/>
    </row>
    <row r="14265" spans="26:27" x14ac:dyDescent="0.2">
      <c r="Z14265" s="93"/>
      <c r="AA14265" s="93"/>
    </row>
    <row r="14266" spans="26:27" x14ac:dyDescent="0.2">
      <c r="Z14266" s="93"/>
      <c r="AA14266" s="93"/>
    </row>
    <row r="14267" spans="26:27" x14ac:dyDescent="0.2">
      <c r="Z14267" s="93"/>
      <c r="AA14267" s="93"/>
    </row>
    <row r="14268" spans="26:27" x14ac:dyDescent="0.2">
      <c r="Z14268" s="93"/>
      <c r="AA14268" s="93"/>
    </row>
    <row r="14269" spans="26:27" x14ac:dyDescent="0.2">
      <c r="Z14269" s="93"/>
      <c r="AA14269" s="93"/>
    </row>
    <row r="14270" spans="26:27" x14ac:dyDescent="0.2">
      <c r="Z14270" s="93"/>
      <c r="AA14270" s="93"/>
    </row>
    <row r="14271" spans="26:27" x14ac:dyDescent="0.2">
      <c r="Z14271" s="93"/>
      <c r="AA14271" s="93"/>
    </row>
    <row r="14272" spans="26:27" x14ac:dyDescent="0.2">
      <c r="Z14272" s="93"/>
      <c r="AA14272" s="93"/>
    </row>
    <row r="14273" spans="26:27" x14ac:dyDescent="0.2">
      <c r="Z14273" s="93"/>
      <c r="AA14273" s="93"/>
    </row>
    <row r="14274" spans="26:27" x14ac:dyDescent="0.2">
      <c r="Z14274" s="93"/>
      <c r="AA14274" s="93"/>
    </row>
    <row r="14275" spans="26:27" x14ac:dyDescent="0.2">
      <c r="Z14275" s="93"/>
      <c r="AA14275" s="93"/>
    </row>
    <row r="14276" spans="26:27" x14ac:dyDescent="0.2">
      <c r="Z14276" s="93"/>
      <c r="AA14276" s="93"/>
    </row>
    <row r="14277" spans="26:27" x14ac:dyDescent="0.2">
      <c r="Z14277" s="93"/>
      <c r="AA14277" s="93"/>
    </row>
    <row r="14278" spans="26:27" x14ac:dyDescent="0.2">
      <c r="Z14278" s="93"/>
      <c r="AA14278" s="93"/>
    </row>
    <row r="14279" spans="26:27" x14ac:dyDescent="0.2">
      <c r="Z14279" s="93"/>
      <c r="AA14279" s="93"/>
    </row>
    <row r="14280" spans="26:27" x14ac:dyDescent="0.2">
      <c r="Z14280" s="93"/>
      <c r="AA14280" s="93"/>
    </row>
    <row r="14281" spans="26:27" x14ac:dyDescent="0.2">
      <c r="Z14281" s="93"/>
      <c r="AA14281" s="93"/>
    </row>
    <row r="14282" spans="26:27" x14ac:dyDescent="0.2">
      <c r="Z14282" s="93"/>
      <c r="AA14282" s="93"/>
    </row>
    <row r="14283" spans="26:27" x14ac:dyDescent="0.2">
      <c r="Z14283" s="93"/>
      <c r="AA14283" s="93"/>
    </row>
    <row r="14284" spans="26:27" x14ac:dyDescent="0.2">
      <c r="Z14284" s="93"/>
      <c r="AA14284" s="93"/>
    </row>
    <row r="14285" spans="26:27" x14ac:dyDescent="0.2">
      <c r="Z14285" s="93"/>
      <c r="AA14285" s="93"/>
    </row>
    <row r="14286" spans="26:27" x14ac:dyDescent="0.2">
      <c r="Z14286" s="93"/>
      <c r="AA14286" s="93"/>
    </row>
    <row r="14287" spans="26:27" x14ac:dyDescent="0.2">
      <c r="Z14287" s="93"/>
      <c r="AA14287" s="93"/>
    </row>
    <row r="14288" spans="26:27" x14ac:dyDescent="0.2">
      <c r="Z14288" s="93"/>
      <c r="AA14288" s="93"/>
    </row>
    <row r="14289" spans="26:27" x14ac:dyDescent="0.2">
      <c r="Z14289" s="93"/>
      <c r="AA14289" s="93"/>
    </row>
    <row r="14290" spans="26:27" x14ac:dyDescent="0.2">
      <c r="Z14290" s="93"/>
      <c r="AA14290" s="93"/>
    </row>
    <row r="14291" spans="26:27" x14ac:dyDescent="0.2">
      <c r="Z14291" s="93"/>
      <c r="AA14291" s="93"/>
    </row>
    <row r="14292" spans="26:27" x14ac:dyDescent="0.2">
      <c r="Z14292" s="93"/>
      <c r="AA14292" s="93"/>
    </row>
    <row r="14293" spans="26:27" x14ac:dyDescent="0.2">
      <c r="Z14293" s="93"/>
      <c r="AA14293" s="93"/>
    </row>
    <row r="14294" spans="26:27" x14ac:dyDescent="0.2">
      <c r="Z14294" s="93"/>
      <c r="AA14294" s="93"/>
    </row>
    <row r="14295" spans="26:27" x14ac:dyDescent="0.2">
      <c r="Z14295" s="93"/>
      <c r="AA14295" s="93"/>
    </row>
    <row r="14296" spans="26:27" x14ac:dyDescent="0.2">
      <c r="Z14296" s="93"/>
      <c r="AA14296" s="93"/>
    </row>
    <row r="14297" spans="26:27" x14ac:dyDescent="0.2">
      <c r="Z14297" s="93"/>
      <c r="AA14297" s="93"/>
    </row>
    <row r="14298" spans="26:27" x14ac:dyDescent="0.2">
      <c r="Z14298" s="93"/>
      <c r="AA14298" s="93"/>
    </row>
    <row r="14299" spans="26:27" x14ac:dyDescent="0.2">
      <c r="Z14299" s="93"/>
      <c r="AA14299" s="93"/>
    </row>
    <row r="14300" spans="26:27" x14ac:dyDescent="0.2">
      <c r="Z14300" s="93"/>
      <c r="AA14300" s="93"/>
    </row>
    <row r="14301" spans="26:27" x14ac:dyDescent="0.2">
      <c r="Z14301" s="93"/>
      <c r="AA14301" s="93"/>
    </row>
    <row r="14302" spans="26:27" x14ac:dyDescent="0.2">
      <c r="Z14302" s="93"/>
      <c r="AA14302" s="93"/>
    </row>
    <row r="14303" spans="26:27" x14ac:dyDescent="0.2">
      <c r="Z14303" s="93"/>
      <c r="AA14303" s="93"/>
    </row>
    <row r="14304" spans="26:27" x14ac:dyDescent="0.2">
      <c r="Z14304" s="93"/>
      <c r="AA14304" s="93"/>
    </row>
    <row r="14305" spans="26:27" x14ac:dyDescent="0.2">
      <c r="Z14305" s="93"/>
      <c r="AA14305" s="93"/>
    </row>
    <row r="14306" spans="26:27" x14ac:dyDescent="0.2">
      <c r="Z14306" s="93"/>
      <c r="AA14306" s="93"/>
    </row>
    <row r="14307" spans="26:27" x14ac:dyDescent="0.2">
      <c r="Z14307" s="93"/>
      <c r="AA14307" s="93"/>
    </row>
    <row r="14308" spans="26:27" x14ac:dyDescent="0.2">
      <c r="Z14308" s="93"/>
      <c r="AA14308" s="93"/>
    </row>
    <row r="14309" spans="26:27" x14ac:dyDescent="0.2">
      <c r="Z14309" s="93"/>
      <c r="AA14309" s="93"/>
    </row>
    <row r="14310" spans="26:27" x14ac:dyDescent="0.2">
      <c r="Z14310" s="93"/>
      <c r="AA14310" s="93"/>
    </row>
    <row r="14311" spans="26:27" x14ac:dyDescent="0.2">
      <c r="Z14311" s="93"/>
      <c r="AA14311" s="93"/>
    </row>
    <row r="14312" spans="26:27" x14ac:dyDescent="0.2">
      <c r="Z14312" s="93"/>
      <c r="AA14312" s="93"/>
    </row>
    <row r="14313" spans="26:27" x14ac:dyDescent="0.2">
      <c r="Z14313" s="93"/>
      <c r="AA14313" s="93"/>
    </row>
    <row r="14314" spans="26:27" x14ac:dyDescent="0.2">
      <c r="Z14314" s="93"/>
      <c r="AA14314" s="93"/>
    </row>
    <row r="14315" spans="26:27" x14ac:dyDescent="0.2">
      <c r="Z14315" s="93"/>
      <c r="AA14315" s="93"/>
    </row>
    <row r="14316" spans="26:27" x14ac:dyDescent="0.2">
      <c r="Z14316" s="93"/>
      <c r="AA14316" s="93"/>
    </row>
    <row r="14317" spans="26:27" x14ac:dyDescent="0.2">
      <c r="Z14317" s="93"/>
      <c r="AA14317" s="93"/>
    </row>
    <row r="14318" spans="26:27" x14ac:dyDescent="0.2">
      <c r="Z14318" s="93"/>
      <c r="AA14318" s="93"/>
    </row>
    <row r="14319" spans="26:27" x14ac:dyDescent="0.2">
      <c r="Z14319" s="93"/>
      <c r="AA14319" s="93"/>
    </row>
    <row r="14320" spans="26:27" x14ac:dyDescent="0.2">
      <c r="Z14320" s="93"/>
      <c r="AA14320" s="93"/>
    </row>
    <row r="14321" spans="26:27" x14ac:dyDescent="0.2">
      <c r="Z14321" s="93"/>
      <c r="AA14321" s="93"/>
    </row>
    <row r="14322" spans="26:27" x14ac:dyDescent="0.2">
      <c r="Z14322" s="93"/>
      <c r="AA14322" s="93"/>
    </row>
    <row r="14323" spans="26:27" x14ac:dyDescent="0.2">
      <c r="Z14323" s="93"/>
      <c r="AA14323" s="93"/>
    </row>
    <row r="14324" spans="26:27" x14ac:dyDescent="0.2">
      <c r="Z14324" s="93"/>
      <c r="AA14324" s="93"/>
    </row>
    <row r="14325" spans="26:27" x14ac:dyDescent="0.2">
      <c r="Z14325" s="93"/>
      <c r="AA14325" s="93"/>
    </row>
    <row r="14326" spans="26:27" x14ac:dyDescent="0.2">
      <c r="Z14326" s="93"/>
      <c r="AA14326" s="93"/>
    </row>
    <row r="14327" spans="26:27" x14ac:dyDescent="0.2">
      <c r="Z14327" s="93"/>
      <c r="AA14327" s="93"/>
    </row>
    <row r="14328" spans="26:27" x14ac:dyDescent="0.2">
      <c r="Z14328" s="93"/>
      <c r="AA14328" s="93"/>
    </row>
    <row r="14329" spans="26:27" x14ac:dyDescent="0.2">
      <c r="Z14329" s="93"/>
      <c r="AA14329" s="93"/>
    </row>
    <row r="14330" spans="26:27" x14ac:dyDescent="0.2">
      <c r="Z14330" s="93"/>
      <c r="AA14330" s="93"/>
    </row>
    <row r="14331" spans="26:27" x14ac:dyDescent="0.2">
      <c r="Z14331" s="93"/>
      <c r="AA14331" s="93"/>
    </row>
    <row r="14332" spans="26:27" x14ac:dyDescent="0.2">
      <c r="Z14332" s="93"/>
      <c r="AA14332" s="93"/>
    </row>
    <row r="14333" spans="26:27" x14ac:dyDescent="0.2">
      <c r="Z14333" s="93"/>
      <c r="AA14333" s="93"/>
    </row>
    <row r="14334" spans="26:27" x14ac:dyDescent="0.2">
      <c r="Z14334" s="93"/>
      <c r="AA14334" s="93"/>
    </row>
    <row r="14335" spans="26:27" x14ac:dyDescent="0.2">
      <c r="Z14335" s="93"/>
      <c r="AA14335" s="93"/>
    </row>
    <row r="14336" spans="26:27" x14ac:dyDescent="0.2">
      <c r="Z14336" s="93"/>
      <c r="AA14336" s="93"/>
    </row>
    <row r="14337" spans="26:27" x14ac:dyDescent="0.2">
      <c r="Z14337" s="93"/>
      <c r="AA14337" s="93"/>
    </row>
    <row r="14338" spans="26:27" x14ac:dyDescent="0.2">
      <c r="Z14338" s="93"/>
      <c r="AA14338" s="93"/>
    </row>
    <row r="14339" spans="26:27" x14ac:dyDescent="0.2">
      <c r="Z14339" s="93"/>
      <c r="AA14339" s="93"/>
    </row>
    <row r="14340" spans="26:27" x14ac:dyDescent="0.2">
      <c r="Z14340" s="93"/>
      <c r="AA14340" s="93"/>
    </row>
    <row r="14341" spans="26:27" x14ac:dyDescent="0.2">
      <c r="Z14341" s="93"/>
      <c r="AA14341" s="93"/>
    </row>
    <row r="14342" spans="26:27" x14ac:dyDescent="0.2">
      <c r="Z14342" s="93"/>
      <c r="AA14342" s="93"/>
    </row>
    <row r="14343" spans="26:27" x14ac:dyDescent="0.2">
      <c r="Z14343" s="93"/>
      <c r="AA14343" s="93"/>
    </row>
    <row r="14344" spans="26:27" x14ac:dyDescent="0.2">
      <c r="Z14344" s="93"/>
      <c r="AA14344" s="93"/>
    </row>
    <row r="14345" spans="26:27" x14ac:dyDescent="0.2">
      <c r="Z14345" s="93"/>
      <c r="AA14345" s="93"/>
    </row>
    <row r="14346" spans="26:27" x14ac:dyDescent="0.2">
      <c r="Z14346" s="93"/>
      <c r="AA14346" s="93"/>
    </row>
    <row r="14347" spans="26:27" x14ac:dyDescent="0.2">
      <c r="Z14347" s="93"/>
      <c r="AA14347" s="93"/>
    </row>
    <row r="14348" spans="26:27" x14ac:dyDescent="0.2">
      <c r="Z14348" s="93"/>
      <c r="AA14348" s="93"/>
    </row>
    <row r="14349" spans="26:27" x14ac:dyDescent="0.2">
      <c r="Z14349" s="93"/>
      <c r="AA14349" s="93"/>
    </row>
    <row r="14350" spans="26:27" x14ac:dyDescent="0.2">
      <c r="Z14350" s="93"/>
      <c r="AA14350" s="93"/>
    </row>
    <row r="14351" spans="26:27" x14ac:dyDescent="0.2">
      <c r="Z14351" s="93"/>
      <c r="AA14351" s="93"/>
    </row>
    <row r="14352" spans="26:27" x14ac:dyDescent="0.2">
      <c r="Z14352" s="93"/>
      <c r="AA14352" s="93"/>
    </row>
    <row r="14353" spans="26:27" x14ac:dyDescent="0.2">
      <c r="Z14353" s="93"/>
      <c r="AA14353" s="93"/>
    </row>
    <row r="14354" spans="26:27" x14ac:dyDescent="0.2">
      <c r="Z14354" s="93"/>
      <c r="AA14354" s="93"/>
    </row>
    <row r="14355" spans="26:27" x14ac:dyDescent="0.2">
      <c r="Z14355" s="93"/>
      <c r="AA14355" s="93"/>
    </row>
    <row r="14356" spans="26:27" x14ac:dyDescent="0.2">
      <c r="Z14356" s="93"/>
      <c r="AA14356" s="93"/>
    </row>
    <row r="14357" spans="26:27" x14ac:dyDescent="0.2">
      <c r="Z14357" s="93"/>
      <c r="AA14357" s="93"/>
    </row>
    <row r="14358" spans="26:27" x14ac:dyDescent="0.2">
      <c r="Z14358" s="93"/>
      <c r="AA14358" s="93"/>
    </row>
    <row r="14359" spans="26:27" x14ac:dyDescent="0.2">
      <c r="Z14359" s="93"/>
      <c r="AA14359" s="93"/>
    </row>
    <row r="14360" spans="26:27" x14ac:dyDescent="0.2">
      <c r="Z14360" s="93"/>
      <c r="AA14360" s="93"/>
    </row>
    <row r="14361" spans="26:27" x14ac:dyDescent="0.2">
      <c r="Z14361" s="93"/>
      <c r="AA14361" s="93"/>
    </row>
    <row r="14362" spans="26:27" x14ac:dyDescent="0.2">
      <c r="Z14362" s="93"/>
      <c r="AA14362" s="93"/>
    </row>
    <row r="14363" spans="26:27" x14ac:dyDescent="0.2">
      <c r="Z14363" s="93"/>
      <c r="AA14363" s="93"/>
    </row>
    <row r="14364" spans="26:27" x14ac:dyDescent="0.2">
      <c r="Z14364" s="93"/>
      <c r="AA14364" s="93"/>
    </row>
    <row r="14365" spans="26:27" x14ac:dyDescent="0.2">
      <c r="Z14365" s="93"/>
      <c r="AA14365" s="93"/>
    </row>
    <row r="14366" spans="26:27" x14ac:dyDescent="0.2">
      <c r="Z14366" s="93"/>
      <c r="AA14366" s="93"/>
    </row>
    <row r="14367" spans="26:27" x14ac:dyDescent="0.2">
      <c r="Z14367" s="93"/>
      <c r="AA14367" s="93"/>
    </row>
    <row r="14368" spans="26:27" x14ac:dyDescent="0.2">
      <c r="Z14368" s="93"/>
      <c r="AA14368" s="93"/>
    </row>
    <row r="14369" spans="26:27" x14ac:dyDescent="0.2">
      <c r="Z14369" s="93"/>
      <c r="AA14369" s="93"/>
    </row>
    <row r="14370" spans="26:27" x14ac:dyDescent="0.2">
      <c r="Z14370" s="93"/>
      <c r="AA14370" s="93"/>
    </row>
    <row r="14371" spans="26:27" x14ac:dyDescent="0.2">
      <c r="Z14371" s="93"/>
      <c r="AA14371" s="93"/>
    </row>
    <row r="14372" spans="26:27" x14ac:dyDescent="0.2">
      <c r="Z14372" s="93"/>
      <c r="AA14372" s="93"/>
    </row>
    <row r="14373" spans="26:27" x14ac:dyDescent="0.2">
      <c r="Z14373" s="93"/>
      <c r="AA14373" s="93"/>
    </row>
    <row r="14374" spans="26:27" x14ac:dyDescent="0.2">
      <c r="Z14374" s="93"/>
      <c r="AA14374" s="93"/>
    </row>
    <row r="14375" spans="26:27" x14ac:dyDescent="0.2">
      <c r="Z14375" s="93"/>
      <c r="AA14375" s="93"/>
    </row>
    <row r="14376" spans="26:27" x14ac:dyDescent="0.2">
      <c r="Z14376" s="93"/>
      <c r="AA14376" s="93"/>
    </row>
    <row r="14377" spans="26:27" x14ac:dyDescent="0.2">
      <c r="Z14377" s="93"/>
      <c r="AA14377" s="93"/>
    </row>
    <row r="14378" spans="26:27" x14ac:dyDescent="0.2">
      <c r="Z14378" s="93"/>
      <c r="AA14378" s="93"/>
    </row>
    <row r="14379" spans="26:27" x14ac:dyDescent="0.2">
      <c r="Z14379" s="93"/>
      <c r="AA14379" s="93"/>
    </row>
    <row r="14380" spans="26:27" x14ac:dyDescent="0.2">
      <c r="Z14380" s="93"/>
      <c r="AA14380" s="93"/>
    </row>
    <row r="14381" spans="26:27" x14ac:dyDescent="0.2">
      <c r="Z14381" s="93"/>
      <c r="AA14381" s="93"/>
    </row>
    <row r="14382" spans="26:27" x14ac:dyDescent="0.2">
      <c r="Z14382" s="93"/>
      <c r="AA14382" s="93"/>
    </row>
    <row r="14383" spans="26:27" x14ac:dyDescent="0.2">
      <c r="Z14383" s="93"/>
      <c r="AA14383" s="93"/>
    </row>
    <row r="14384" spans="26:27" x14ac:dyDescent="0.2">
      <c r="Z14384" s="93"/>
      <c r="AA14384" s="93"/>
    </row>
    <row r="14385" spans="26:27" x14ac:dyDescent="0.2">
      <c r="Z14385" s="93"/>
      <c r="AA14385" s="93"/>
    </row>
    <row r="14386" spans="26:27" x14ac:dyDescent="0.2">
      <c r="Z14386" s="93"/>
      <c r="AA14386" s="93"/>
    </row>
    <row r="14387" spans="26:27" x14ac:dyDescent="0.2">
      <c r="Z14387" s="93"/>
      <c r="AA14387" s="93"/>
    </row>
    <row r="14388" spans="26:27" x14ac:dyDescent="0.2">
      <c r="Z14388" s="93"/>
      <c r="AA14388" s="93"/>
    </row>
    <row r="14389" spans="26:27" x14ac:dyDescent="0.2">
      <c r="Z14389" s="93"/>
      <c r="AA14389" s="93"/>
    </row>
    <row r="14390" spans="26:27" x14ac:dyDescent="0.2">
      <c r="Z14390" s="93"/>
      <c r="AA14390" s="93"/>
    </row>
    <row r="14391" spans="26:27" x14ac:dyDescent="0.2">
      <c r="Z14391" s="93"/>
      <c r="AA14391" s="93"/>
    </row>
    <row r="14392" spans="26:27" x14ac:dyDescent="0.2">
      <c r="Z14392" s="93"/>
      <c r="AA14392" s="93"/>
    </row>
    <row r="14393" spans="26:27" x14ac:dyDescent="0.2">
      <c r="Z14393" s="93"/>
      <c r="AA14393" s="93"/>
    </row>
    <row r="14394" spans="26:27" x14ac:dyDescent="0.2">
      <c r="Z14394" s="93"/>
      <c r="AA14394" s="93"/>
    </row>
    <row r="14395" spans="26:27" x14ac:dyDescent="0.2">
      <c r="Z14395" s="93"/>
      <c r="AA14395" s="93"/>
    </row>
    <row r="14396" spans="26:27" x14ac:dyDescent="0.2">
      <c r="Z14396" s="93"/>
      <c r="AA14396" s="93"/>
    </row>
    <row r="14397" spans="26:27" x14ac:dyDescent="0.2">
      <c r="Z14397" s="93"/>
      <c r="AA14397" s="93"/>
    </row>
    <row r="14398" spans="26:27" x14ac:dyDescent="0.2">
      <c r="Z14398" s="93"/>
      <c r="AA14398" s="93"/>
    </row>
    <row r="14399" spans="26:27" x14ac:dyDescent="0.2">
      <c r="Z14399" s="93"/>
      <c r="AA14399" s="93"/>
    </row>
    <row r="14400" spans="26:27" x14ac:dyDescent="0.2">
      <c r="Z14400" s="93"/>
      <c r="AA14400" s="93"/>
    </row>
    <row r="14401" spans="26:27" x14ac:dyDescent="0.2">
      <c r="Z14401" s="93"/>
      <c r="AA14401" s="93"/>
    </row>
    <row r="14402" spans="26:27" x14ac:dyDescent="0.2">
      <c r="Z14402" s="93"/>
      <c r="AA14402" s="93"/>
    </row>
    <row r="14403" spans="26:27" x14ac:dyDescent="0.2">
      <c r="Z14403" s="93"/>
      <c r="AA14403" s="93"/>
    </row>
    <row r="14404" spans="26:27" x14ac:dyDescent="0.2">
      <c r="Z14404" s="93"/>
      <c r="AA14404" s="93"/>
    </row>
    <row r="14405" spans="26:27" x14ac:dyDescent="0.2">
      <c r="Z14405" s="93"/>
      <c r="AA14405" s="93"/>
    </row>
    <row r="14406" spans="26:27" x14ac:dyDescent="0.2">
      <c r="Z14406" s="93"/>
      <c r="AA14406" s="93"/>
    </row>
    <row r="14407" spans="26:27" x14ac:dyDescent="0.2">
      <c r="Z14407" s="93"/>
      <c r="AA14407" s="93"/>
    </row>
    <row r="14408" spans="26:27" x14ac:dyDescent="0.2">
      <c r="Z14408" s="93"/>
      <c r="AA14408" s="93"/>
    </row>
    <row r="14409" spans="26:27" x14ac:dyDescent="0.2">
      <c r="Z14409" s="93"/>
      <c r="AA14409" s="93"/>
    </row>
    <row r="14410" spans="26:27" x14ac:dyDescent="0.2">
      <c r="Z14410" s="93"/>
      <c r="AA14410" s="93"/>
    </row>
    <row r="14411" spans="26:27" x14ac:dyDescent="0.2">
      <c r="Z14411" s="93"/>
      <c r="AA14411" s="93"/>
    </row>
    <row r="14412" spans="26:27" x14ac:dyDescent="0.2">
      <c r="Z14412" s="93"/>
      <c r="AA14412" s="93"/>
    </row>
    <row r="14413" spans="26:27" x14ac:dyDescent="0.2">
      <c r="Z14413" s="93"/>
      <c r="AA14413" s="93"/>
    </row>
    <row r="14414" spans="26:27" x14ac:dyDescent="0.2">
      <c r="Z14414" s="93"/>
      <c r="AA14414" s="93"/>
    </row>
    <row r="14415" spans="26:27" x14ac:dyDescent="0.2">
      <c r="Z14415" s="93"/>
      <c r="AA14415" s="93"/>
    </row>
    <row r="14416" spans="26:27" x14ac:dyDescent="0.2">
      <c r="Z14416" s="93"/>
      <c r="AA14416" s="93"/>
    </row>
    <row r="14417" spans="26:27" x14ac:dyDescent="0.2">
      <c r="Z14417" s="93"/>
      <c r="AA14417" s="93"/>
    </row>
    <row r="14418" spans="26:27" x14ac:dyDescent="0.2">
      <c r="Z14418" s="93"/>
      <c r="AA14418" s="93"/>
    </row>
    <row r="14419" spans="26:27" x14ac:dyDescent="0.2">
      <c r="Z14419" s="93"/>
      <c r="AA14419" s="93"/>
    </row>
    <row r="14420" spans="26:27" x14ac:dyDescent="0.2">
      <c r="Z14420" s="93"/>
      <c r="AA14420" s="93"/>
    </row>
    <row r="14421" spans="26:27" x14ac:dyDescent="0.2">
      <c r="Z14421" s="93"/>
      <c r="AA14421" s="93"/>
    </row>
    <row r="14422" spans="26:27" x14ac:dyDescent="0.2">
      <c r="Z14422" s="93"/>
      <c r="AA14422" s="93"/>
    </row>
    <row r="14423" spans="26:27" x14ac:dyDescent="0.2">
      <c r="Z14423" s="93"/>
      <c r="AA14423" s="93"/>
    </row>
    <row r="14424" spans="26:27" x14ac:dyDescent="0.2">
      <c r="Z14424" s="93"/>
      <c r="AA14424" s="93"/>
    </row>
    <row r="14425" spans="26:27" x14ac:dyDescent="0.2">
      <c r="Z14425" s="93"/>
      <c r="AA14425" s="93"/>
    </row>
    <row r="14426" spans="26:27" x14ac:dyDescent="0.2">
      <c r="Z14426" s="93"/>
      <c r="AA14426" s="93"/>
    </row>
    <row r="14427" spans="26:27" x14ac:dyDescent="0.2">
      <c r="Z14427" s="93"/>
      <c r="AA14427" s="93"/>
    </row>
    <row r="14428" spans="26:27" x14ac:dyDescent="0.2">
      <c r="Z14428" s="93"/>
      <c r="AA14428" s="93"/>
    </row>
    <row r="14429" spans="26:27" x14ac:dyDescent="0.2">
      <c r="Z14429" s="93"/>
      <c r="AA14429" s="93"/>
    </row>
    <row r="14430" spans="26:27" x14ac:dyDescent="0.2">
      <c r="Z14430" s="93"/>
      <c r="AA14430" s="93"/>
    </row>
    <row r="14431" spans="26:27" x14ac:dyDescent="0.2">
      <c r="Z14431" s="93"/>
      <c r="AA14431" s="93"/>
    </row>
    <row r="14432" spans="26:27" x14ac:dyDescent="0.2">
      <c r="Z14432" s="93"/>
      <c r="AA14432" s="93"/>
    </row>
    <row r="14433" spans="26:27" x14ac:dyDescent="0.2">
      <c r="Z14433" s="93"/>
      <c r="AA14433" s="93"/>
    </row>
    <row r="14434" spans="26:27" x14ac:dyDescent="0.2">
      <c r="Z14434" s="93"/>
      <c r="AA14434" s="93"/>
    </row>
    <row r="14435" spans="26:27" x14ac:dyDescent="0.2">
      <c r="Z14435" s="93"/>
      <c r="AA14435" s="93"/>
    </row>
    <row r="14436" spans="26:27" x14ac:dyDescent="0.2">
      <c r="Z14436" s="93"/>
      <c r="AA14436" s="93"/>
    </row>
    <row r="14437" spans="26:27" x14ac:dyDescent="0.2">
      <c r="Z14437" s="93"/>
      <c r="AA14437" s="93"/>
    </row>
    <row r="14438" spans="26:27" x14ac:dyDescent="0.2">
      <c r="Z14438" s="93"/>
      <c r="AA14438" s="93"/>
    </row>
    <row r="14439" spans="26:27" x14ac:dyDescent="0.2">
      <c r="Z14439" s="93"/>
      <c r="AA14439" s="93"/>
    </row>
    <row r="14440" spans="26:27" x14ac:dyDescent="0.2">
      <c r="Z14440" s="93"/>
      <c r="AA14440" s="93"/>
    </row>
    <row r="14441" spans="26:27" x14ac:dyDescent="0.2">
      <c r="Z14441" s="93"/>
      <c r="AA14441" s="93"/>
    </row>
    <row r="14442" spans="26:27" x14ac:dyDescent="0.2">
      <c r="Z14442" s="93"/>
      <c r="AA14442" s="93"/>
    </row>
    <row r="14443" spans="26:27" x14ac:dyDescent="0.2">
      <c r="Z14443" s="93"/>
      <c r="AA14443" s="93"/>
    </row>
    <row r="14444" spans="26:27" x14ac:dyDescent="0.2">
      <c r="Z14444" s="93"/>
      <c r="AA14444" s="93"/>
    </row>
    <row r="14445" spans="26:27" x14ac:dyDescent="0.2">
      <c r="Z14445" s="93"/>
      <c r="AA14445" s="93"/>
    </row>
    <row r="14446" spans="26:27" x14ac:dyDescent="0.2">
      <c r="Z14446" s="93"/>
      <c r="AA14446" s="93"/>
    </row>
    <row r="14447" spans="26:27" x14ac:dyDescent="0.2">
      <c r="Z14447" s="93"/>
      <c r="AA14447" s="93"/>
    </row>
    <row r="14448" spans="26:27" x14ac:dyDescent="0.2">
      <c r="Z14448" s="93"/>
      <c r="AA14448" s="93"/>
    </row>
    <row r="14449" spans="26:27" x14ac:dyDescent="0.2">
      <c r="Z14449" s="93"/>
      <c r="AA14449" s="93"/>
    </row>
    <row r="14450" spans="26:27" x14ac:dyDescent="0.2">
      <c r="Z14450" s="93"/>
      <c r="AA14450" s="93"/>
    </row>
    <row r="14451" spans="26:27" x14ac:dyDescent="0.2">
      <c r="Z14451" s="93"/>
      <c r="AA14451" s="93"/>
    </row>
    <row r="14452" spans="26:27" x14ac:dyDescent="0.2">
      <c r="Z14452" s="93"/>
      <c r="AA14452" s="93"/>
    </row>
    <row r="14453" spans="26:27" x14ac:dyDescent="0.2">
      <c r="Z14453" s="93"/>
      <c r="AA14453" s="93"/>
    </row>
    <row r="14454" spans="26:27" x14ac:dyDescent="0.2">
      <c r="Z14454" s="93"/>
      <c r="AA14454" s="93"/>
    </row>
    <row r="14455" spans="26:27" x14ac:dyDescent="0.2">
      <c r="Z14455" s="93"/>
      <c r="AA14455" s="93"/>
    </row>
    <row r="14456" spans="26:27" x14ac:dyDescent="0.2">
      <c r="Z14456" s="93"/>
      <c r="AA14456" s="93"/>
    </row>
    <row r="14457" spans="26:27" x14ac:dyDescent="0.2">
      <c r="Z14457" s="93"/>
      <c r="AA14457" s="93"/>
    </row>
    <row r="14458" spans="26:27" x14ac:dyDescent="0.2">
      <c r="Z14458" s="93"/>
      <c r="AA14458" s="93"/>
    </row>
    <row r="14459" spans="26:27" x14ac:dyDescent="0.2">
      <c r="Z14459" s="93"/>
      <c r="AA14459" s="93"/>
    </row>
    <row r="14460" spans="26:27" x14ac:dyDescent="0.2">
      <c r="Z14460" s="93"/>
      <c r="AA14460" s="93"/>
    </row>
    <row r="14461" spans="26:27" x14ac:dyDescent="0.2">
      <c r="Z14461" s="93"/>
      <c r="AA14461" s="93"/>
    </row>
    <row r="14462" spans="26:27" x14ac:dyDescent="0.2">
      <c r="Z14462" s="93"/>
      <c r="AA14462" s="93"/>
    </row>
    <row r="14463" spans="26:27" x14ac:dyDescent="0.2">
      <c r="Z14463" s="93"/>
      <c r="AA14463" s="93"/>
    </row>
    <row r="14464" spans="26:27" x14ac:dyDescent="0.2">
      <c r="Z14464" s="93"/>
      <c r="AA14464" s="93"/>
    </row>
    <row r="14465" spans="26:27" x14ac:dyDescent="0.2">
      <c r="Z14465" s="93"/>
      <c r="AA14465" s="93"/>
    </row>
    <row r="14466" spans="26:27" x14ac:dyDescent="0.2">
      <c r="Z14466" s="93"/>
      <c r="AA14466" s="93"/>
    </row>
    <row r="14467" spans="26:27" x14ac:dyDescent="0.2">
      <c r="Z14467" s="93"/>
      <c r="AA14467" s="93"/>
    </row>
    <row r="14468" spans="26:27" x14ac:dyDescent="0.2">
      <c r="Z14468" s="93"/>
      <c r="AA14468" s="93"/>
    </row>
    <row r="14469" spans="26:27" x14ac:dyDescent="0.2">
      <c r="Z14469" s="93"/>
      <c r="AA14469" s="93"/>
    </row>
    <row r="14470" spans="26:27" x14ac:dyDescent="0.2">
      <c r="Z14470" s="93"/>
      <c r="AA14470" s="93"/>
    </row>
    <row r="14471" spans="26:27" x14ac:dyDescent="0.2">
      <c r="Z14471" s="93"/>
      <c r="AA14471" s="93"/>
    </row>
    <row r="14472" spans="26:27" x14ac:dyDescent="0.2">
      <c r="Z14472" s="93"/>
      <c r="AA14472" s="93"/>
    </row>
    <row r="14473" spans="26:27" x14ac:dyDescent="0.2">
      <c r="Z14473" s="93"/>
      <c r="AA14473" s="93"/>
    </row>
    <row r="14474" spans="26:27" x14ac:dyDescent="0.2">
      <c r="Z14474" s="93"/>
      <c r="AA14474" s="93"/>
    </row>
    <row r="14475" spans="26:27" x14ac:dyDescent="0.2">
      <c r="Z14475" s="93"/>
      <c r="AA14475" s="93"/>
    </row>
    <row r="14476" spans="26:27" x14ac:dyDescent="0.2">
      <c r="Z14476" s="93"/>
      <c r="AA14476" s="93"/>
    </row>
    <row r="14477" spans="26:27" x14ac:dyDescent="0.2">
      <c r="Z14477" s="93"/>
      <c r="AA14477" s="93"/>
    </row>
    <row r="14478" spans="26:27" x14ac:dyDescent="0.2">
      <c r="Z14478" s="93"/>
      <c r="AA14478" s="93"/>
    </row>
    <row r="14479" spans="26:27" x14ac:dyDescent="0.2">
      <c r="Z14479" s="93"/>
      <c r="AA14479" s="93"/>
    </row>
    <row r="14480" spans="26:27" x14ac:dyDescent="0.2">
      <c r="Z14480" s="93"/>
      <c r="AA14480" s="93"/>
    </row>
    <row r="14481" spans="26:27" x14ac:dyDescent="0.2">
      <c r="Z14481" s="93"/>
      <c r="AA14481" s="93"/>
    </row>
    <row r="14482" spans="26:27" x14ac:dyDescent="0.2">
      <c r="Z14482" s="93"/>
      <c r="AA14482" s="93"/>
    </row>
    <row r="14483" spans="26:27" x14ac:dyDescent="0.2">
      <c r="Z14483" s="93"/>
      <c r="AA14483" s="93"/>
    </row>
    <row r="14484" spans="26:27" x14ac:dyDescent="0.2">
      <c r="Z14484" s="93"/>
      <c r="AA14484" s="93"/>
    </row>
    <row r="14485" spans="26:27" x14ac:dyDescent="0.2">
      <c r="Z14485" s="93"/>
      <c r="AA14485" s="93"/>
    </row>
    <row r="14486" spans="26:27" x14ac:dyDescent="0.2">
      <c r="Z14486" s="93"/>
      <c r="AA14486" s="93"/>
    </row>
    <row r="14487" spans="26:27" x14ac:dyDescent="0.2">
      <c r="Z14487" s="93"/>
      <c r="AA14487" s="93"/>
    </row>
    <row r="14488" spans="26:27" x14ac:dyDescent="0.2">
      <c r="Z14488" s="93"/>
      <c r="AA14488" s="93"/>
    </row>
    <row r="14489" spans="26:27" x14ac:dyDescent="0.2">
      <c r="Z14489" s="93"/>
      <c r="AA14489" s="93"/>
    </row>
    <row r="14490" spans="26:27" x14ac:dyDescent="0.2">
      <c r="Z14490" s="93"/>
      <c r="AA14490" s="93"/>
    </row>
    <row r="14491" spans="26:27" x14ac:dyDescent="0.2">
      <c r="Z14491" s="93"/>
      <c r="AA14491" s="93"/>
    </row>
    <row r="14492" spans="26:27" x14ac:dyDescent="0.2">
      <c r="Z14492" s="93"/>
      <c r="AA14492" s="93"/>
    </row>
    <row r="14493" spans="26:27" x14ac:dyDescent="0.2">
      <c r="Z14493" s="93"/>
      <c r="AA14493" s="93"/>
    </row>
    <row r="14494" spans="26:27" x14ac:dyDescent="0.2">
      <c r="Z14494" s="93"/>
      <c r="AA14494" s="93"/>
    </row>
    <row r="14495" spans="26:27" x14ac:dyDescent="0.2">
      <c r="Z14495" s="93"/>
      <c r="AA14495" s="93"/>
    </row>
    <row r="14496" spans="26:27" x14ac:dyDescent="0.2">
      <c r="Z14496" s="93"/>
      <c r="AA14496" s="93"/>
    </row>
    <row r="14497" spans="26:27" x14ac:dyDescent="0.2">
      <c r="Z14497" s="93"/>
      <c r="AA14497" s="93"/>
    </row>
    <row r="14498" spans="26:27" x14ac:dyDescent="0.2">
      <c r="Z14498" s="93"/>
      <c r="AA14498" s="93"/>
    </row>
    <row r="14499" spans="26:27" x14ac:dyDescent="0.2">
      <c r="Z14499" s="93"/>
      <c r="AA14499" s="93"/>
    </row>
    <row r="14500" spans="26:27" x14ac:dyDescent="0.2">
      <c r="Z14500" s="93"/>
      <c r="AA14500" s="93"/>
    </row>
    <row r="14501" spans="26:27" x14ac:dyDescent="0.2">
      <c r="Z14501" s="93"/>
      <c r="AA14501" s="93"/>
    </row>
    <row r="14502" spans="26:27" x14ac:dyDescent="0.2">
      <c r="Z14502" s="93"/>
      <c r="AA14502" s="93"/>
    </row>
    <row r="14503" spans="26:27" x14ac:dyDescent="0.2">
      <c r="Z14503" s="93"/>
      <c r="AA14503" s="93"/>
    </row>
    <row r="14504" spans="26:27" x14ac:dyDescent="0.2">
      <c r="Z14504" s="93"/>
      <c r="AA14504" s="93"/>
    </row>
    <row r="14505" spans="26:27" x14ac:dyDescent="0.2">
      <c r="Z14505" s="93"/>
      <c r="AA14505" s="93"/>
    </row>
    <row r="14506" spans="26:27" x14ac:dyDescent="0.2">
      <c r="Z14506" s="93"/>
      <c r="AA14506" s="93"/>
    </row>
    <row r="14507" spans="26:27" x14ac:dyDescent="0.2">
      <c r="Z14507" s="93"/>
      <c r="AA14507" s="93"/>
    </row>
    <row r="14508" spans="26:27" x14ac:dyDescent="0.2">
      <c r="Z14508" s="93"/>
      <c r="AA14508" s="93"/>
    </row>
    <row r="14509" spans="26:27" x14ac:dyDescent="0.2">
      <c r="Z14509" s="93"/>
      <c r="AA14509" s="93"/>
    </row>
    <row r="14510" spans="26:27" x14ac:dyDescent="0.2">
      <c r="Z14510" s="93"/>
      <c r="AA14510" s="93"/>
    </row>
    <row r="14511" spans="26:27" x14ac:dyDescent="0.2">
      <c r="Z14511" s="93"/>
      <c r="AA14511" s="93"/>
    </row>
    <row r="14512" spans="26:27" x14ac:dyDescent="0.2">
      <c r="Z14512" s="93"/>
      <c r="AA14512" s="93"/>
    </row>
    <row r="14513" spans="26:27" x14ac:dyDescent="0.2">
      <c r="Z14513" s="93"/>
      <c r="AA14513" s="93"/>
    </row>
    <row r="14514" spans="26:27" x14ac:dyDescent="0.2">
      <c r="Z14514" s="93"/>
      <c r="AA14514" s="93"/>
    </row>
    <row r="14515" spans="26:27" x14ac:dyDescent="0.2">
      <c r="Z14515" s="93"/>
      <c r="AA14515" s="93"/>
    </row>
    <row r="14516" spans="26:27" x14ac:dyDescent="0.2">
      <c r="Z14516" s="93"/>
      <c r="AA14516" s="93"/>
    </row>
    <row r="14517" spans="26:27" x14ac:dyDescent="0.2">
      <c r="Z14517" s="93"/>
      <c r="AA14517" s="93"/>
    </row>
    <row r="14518" spans="26:27" x14ac:dyDescent="0.2">
      <c r="Z14518" s="93"/>
      <c r="AA14518" s="93"/>
    </row>
    <row r="14519" spans="26:27" x14ac:dyDescent="0.2">
      <c r="Z14519" s="93"/>
      <c r="AA14519" s="93"/>
    </row>
    <row r="14520" spans="26:27" x14ac:dyDescent="0.2">
      <c r="Z14520" s="93"/>
      <c r="AA14520" s="93"/>
    </row>
    <row r="14521" spans="26:27" x14ac:dyDescent="0.2">
      <c r="Z14521" s="93"/>
      <c r="AA14521" s="93"/>
    </row>
    <row r="14522" spans="26:27" x14ac:dyDescent="0.2">
      <c r="Z14522" s="93"/>
      <c r="AA14522" s="93"/>
    </row>
    <row r="14523" spans="26:27" x14ac:dyDescent="0.2">
      <c r="Z14523" s="93"/>
      <c r="AA14523" s="93"/>
    </row>
    <row r="14524" spans="26:27" x14ac:dyDescent="0.2">
      <c r="Z14524" s="93"/>
      <c r="AA14524" s="93"/>
    </row>
    <row r="14525" spans="26:27" x14ac:dyDescent="0.2">
      <c r="Z14525" s="93"/>
      <c r="AA14525" s="93"/>
    </row>
    <row r="14526" spans="26:27" x14ac:dyDescent="0.2">
      <c r="Z14526" s="93"/>
      <c r="AA14526" s="93"/>
    </row>
    <row r="14527" spans="26:27" x14ac:dyDescent="0.2">
      <c r="Z14527" s="93"/>
      <c r="AA14527" s="93"/>
    </row>
    <row r="14528" spans="26:27" x14ac:dyDescent="0.2">
      <c r="Z14528" s="93"/>
      <c r="AA14528" s="93"/>
    </row>
    <row r="14529" spans="26:27" x14ac:dyDescent="0.2">
      <c r="Z14529" s="93"/>
      <c r="AA14529" s="93"/>
    </row>
    <row r="14530" spans="26:27" x14ac:dyDescent="0.2">
      <c r="Z14530" s="93"/>
      <c r="AA14530" s="93"/>
    </row>
    <row r="14531" spans="26:27" x14ac:dyDescent="0.2">
      <c r="Z14531" s="93"/>
      <c r="AA14531" s="93"/>
    </row>
    <row r="14532" spans="26:27" x14ac:dyDescent="0.2">
      <c r="Z14532" s="93"/>
      <c r="AA14532" s="93"/>
    </row>
    <row r="14533" spans="26:27" x14ac:dyDescent="0.2">
      <c r="Z14533" s="93"/>
      <c r="AA14533" s="93"/>
    </row>
    <row r="14534" spans="26:27" x14ac:dyDescent="0.2">
      <c r="Z14534" s="93"/>
      <c r="AA14534" s="93"/>
    </row>
    <row r="14535" spans="26:27" x14ac:dyDescent="0.2">
      <c r="Z14535" s="93"/>
      <c r="AA14535" s="93"/>
    </row>
    <row r="14536" spans="26:27" x14ac:dyDescent="0.2">
      <c r="Z14536" s="93"/>
      <c r="AA14536" s="93"/>
    </row>
    <row r="14537" spans="26:27" x14ac:dyDescent="0.2">
      <c r="Z14537" s="93"/>
      <c r="AA14537" s="93"/>
    </row>
    <row r="14538" spans="26:27" x14ac:dyDescent="0.2">
      <c r="Z14538" s="93"/>
      <c r="AA14538" s="93"/>
    </row>
    <row r="14539" spans="26:27" x14ac:dyDescent="0.2">
      <c r="Z14539" s="93"/>
      <c r="AA14539" s="93"/>
    </row>
    <row r="14540" spans="26:27" x14ac:dyDescent="0.2">
      <c r="Z14540" s="93"/>
      <c r="AA14540" s="93"/>
    </row>
    <row r="14541" spans="26:27" x14ac:dyDescent="0.2">
      <c r="Z14541" s="93"/>
      <c r="AA14541" s="93"/>
    </row>
    <row r="14542" spans="26:27" x14ac:dyDescent="0.2">
      <c r="Z14542" s="93"/>
      <c r="AA14542" s="93"/>
    </row>
    <row r="14543" spans="26:27" x14ac:dyDescent="0.2">
      <c r="Z14543" s="93"/>
      <c r="AA14543" s="93"/>
    </row>
    <row r="14544" spans="26:27" x14ac:dyDescent="0.2">
      <c r="Z14544" s="93"/>
      <c r="AA14544" s="93"/>
    </row>
    <row r="14545" spans="26:27" x14ac:dyDescent="0.2">
      <c r="Z14545" s="93"/>
      <c r="AA14545" s="93"/>
    </row>
    <row r="14546" spans="26:27" x14ac:dyDescent="0.2">
      <c r="Z14546" s="93"/>
      <c r="AA14546" s="93"/>
    </row>
    <row r="14547" spans="26:27" x14ac:dyDescent="0.2">
      <c r="Z14547" s="93"/>
      <c r="AA14547" s="93"/>
    </row>
    <row r="14548" spans="26:27" x14ac:dyDescent="0.2">
      <c r="Z14548" s="93"/>
      <c r="AA14548" s="93"/>
    </row>
    <row r="14549" spans="26:27" x14ac:dyDescent="0.2">
      <c r="Z14549" s="93"/>
      <c r="AA14549" s="93"/>
    </row>
    <row r="14550" spans="26:27" x14ac:dyDescent="0.2">
      <c r="Z14550" s="93"/>
      <c r="AA14550" s="93"/>
    </row>
    <row r="14551" spans="26:27" x14ac:dyDescent="0.2">
      <c r="Z14551" s="93"/>
      <c r="AA14551" s="93"/>
    </row>
    <row r="14552" spans="26:27" x14ac:dyDescent="0.2">
      <c r="Z14552" s="93"/>
      <c r="AA14552" s="93"/>
    </row>
    <row r="14553" spans="26:27" x14ac:dyDescent="0.2">
      <c r="Z14553" s="93"/>
      <c r="AA14553" s="93"/>
    </row>
    <row r="14554" spans="26:27" x14ac:dyDescent="0.2">
      <c r="Z14554" s="93"/>
      <c r="AA14554" s="93"/>
    </row>
    <row r="14555" spans="26:27" x14ac:dyDescent="0.2">
      <c r="Z14555" s="93"/>
      <c r="AA14555" s="93"/>
    </row>
    <row r="14556" spans="26:27" x14ac:dyDescent="0.2">
      <c r="Z14556" s="93"/>
      <c r="AA14556" s="93"/>
    </row>
    <row r="14557" spans="26:27" x14ac:dyDescent="0.2">
      <c r="Z14557" s="93"/>
      <c r="AA14557" s="93"/>
    </row>
    <row r="14558" spans="26:27" x14ac:dyDescent="0.2">
      <c r="Z14558" s="93"/>
      <c r="AA14558" s="93"/>
    </row>
    <row r="14559" spans="26:27" x14ac:dyDescent="0.2">
      <c r="Z14559" s="93"/>
      <c r="AA14559" s="93"/>
    </row>
    <row r="14560" spans="26:27" x14ac:dyDescent="0.2">
      <c r="Z14560" s="93"/>
      <c r="AA14560" s="93"/>
    </row>
    <row r="14561" spans="26:27" x14ac:dyDescent="0.2">
      <c r="Z14561" s="93"/>
      <c r="AA14561" s="93"/>
    </row>
    <row r="14562" spans="26:27" x14ac:dyDescent="0.2">
      <c r="Z14562" s="93"/>
      <c r="AA14562" s="93"/>
    </row>
    <row r="14563" spans="26:27" x14ac:dyDescent="0.2">
      <c r="Z14563" s="93"/>
      <c r="AA14563" s="93"/>
    </row>
    <row r="14564" spans="26:27" x14ac:dyDescent="0.2">
      <c r="Z14564" s="93"/>
      <c r="AA14564" s="93"/>
    </row>
    <row r="14565" spans="26:27" x14ac:dyDescent="0.2">
      <c r="Z14565" s="93"/>
      <c r="AA14565" s="93"/>
    </row>
    <row r="14566" spans="26:27" x14ac:dyDescent="0.2">
      <c r="Z14566" s="93"/>
      <c r="AA14566" s="93"/>
    </row>
    <row r="14567" spans="26:27" x14ac:dyDescent="0.2">
      <c r="Z14567" s="93"/>
      <c r="AA14567" s="93"/>
    </row>
    <row r="14568" spans="26:27" x14ac:dyDescent="0.2">
      <c r="Z14568" s="93"/>
      <c r="AA14568" s="93"/>
    </row>
    <row r="14569" spans="26:27" x14ac:dyDescent="0.2">
      <c r="Z14569" s="93"/>
      <c r="AA14569" s="93"/>
    </row>
    <row r="14570" spans="26:27" x14ac:dyDescent="0.2">
      <c r="Z14570" s="93"/>
      <c r="AA14570" s="93"/>
    </row>
    <row r="14571" spans="26:27" x14ac:dyDescent="0.2">
      <c r="Z14571" s="93"/>
      <c r="AA14571" s="93"/>
    </row>
    <row r="14572" spans="26:27" x14ac:dyDescent="0.2">
      <c r="Z14572" s="93"/>
      <c r="AA14572" s="93"/>
    </row>
    <row r="14573" spans="26:27" x14ac:dyDescent="0.2">
      <c r="Z14573" s="93"/>
      <c r="AA14573" s="93"/>
    </row>
    <row r="14574" spans="26:27" x14ac:dyDescent="0.2">
      <c r="Z14574" s="93"/>
      <c r="AA14574" s="93"/>
    </row>
    <row r="14575" spans="26:27" x14ac:dyDescent="0.2">
      <c r="Z14575" s="93"/>
      <c r="AA14575" s="93"/>
    </row>
    <row r="14576" spans="26:27" x14ac:dyDescent="0.2">
      <c r="Z14576" s="93"/>
      <c r="AA14576" s="93"/>
    </row>
    <row r="14577" spans="26:27" x14ac:dyDescent="0.2">
      <c r="Z14577" s="93"/>
      <c r="AA14577" s="93"/>
    </row>
    <row r="14578" spans="26:27" x14ac:dyDescent="0.2">
      <c r="Z14578" s="93"/>
      <c r="AA14578" s="93"/>
    </row>
    <row r="14579" spans="26:27" x14ac:dyDescent="0.2">
      <c r="Z14579" s="93"/>
      <c r="AA14579" s="93"/>
    </row>
    <row r="14580" spans="26:27" x14ac:dyDescent="0.2">
      <c r="Z14580" s="93"/>
      <c r="AA14580" s="93"/>
    </row>
    <row r="14581" spans="26:27" x14ac:dyDescent="0.2">
      <c r="Z14581" s="93"/>
      <c r="AA14581" s="93"/>
    </row>
    <row r="14582" spans="26:27" x14ac:dyDescent="0.2">
      <c r="Z14582" s="93"/>
      <c r="AA14582" s="93"/>
    </row>
    <row r="14583" spans="26:27" x14ac:dyDescent="0.2">
      <c r="Z14583" s="93"/>
      <c r="AA14583" s="93"/>
    </row>
    <row r="14584" spans="26:27" x14ac:dyDescent="0.2">
      <c r="Z14584" s="93"/>
      <c r="AA14584" s="93"/>
    </row>
    <row r="14585" spans="26:27" x14ac:dyDescent="0.2">
      <c r="Z14585" s="93"/>
      <c r="AA14585" s="93"/>
    </row>
    <row r="14586" spans="26:27" x14ac:dyDescent="0.2">
      <c r="Z14586" s="93"/>
      <c r="AA14586" s="93"/>
    </row>
    <row r="14587" spans="26:27" x14ac:dyDescent="0.2">
      <c r="Z14587" s="93"/>
      <c r="AA14587" s="93"/>
    </row>
    <row r="14588" spans="26:27" x14ac:dyDescent="0.2">
      <c r="Z14588" s="93"/>
      <c r="AA14588" s="93"/>
    </row>
    <row r="14589" spans="26:27" x14ac:dyDescent="0.2">
      <c r="Z14589" s="93"/>
      <c r="AA14589" s="93"/>
    </row>
    <row r="14590" spans="26:27" x14ac:dyDescent="0.2">
      <c r="Z14590" s="93"/>
      <c r="AA14590" s="93"/>
    </row>
    <row r="14591" spans="26:27" x14ac:dyDescent="0.2">
      <c r="Z14591" s="93"/>
      <c r="AA14591" s="93"/>
    </row>
    <row r="14592" spans="26:27" x14ac:dyDescent="0.2">
      <c r="Z14592" s="93"/>
      <c r="AA14592" s="93"/>
    </row>
    <row r="14593" spans="26:27" x14ac:dyDescent="0.2">
      <c r="Z14593" s="93"/>
      <c r="AA14593" s="93"/>
    </row>
    <row r="14594" spans="26:27" x14ac:dyDescent="0.2">
      <c r="Z14594" s="93"/>
      <c r="AA14594" s="93"/>
    </row>
    <row r="14595" spans="26:27" x14ac:dyDescent="0.2">
      <c r="Z14595" s="93"/>
      <c r="AA14595" s="93"/>
    </row>
    <row r="14596" spans="26:27" x14ac:dyDescent="0.2">
      <c r="Z14596" s="93"/>
      <c r="AA14596" s="93"/>
    </row>
    <row r="14597" spans="26:27" x14ac:dyDescent="0.2">
      <c r="Z14597" s="93"/>
      <c r="AA14597" s="93"/>
    </row>
    <row r="14598" spans="26:27" x14ac:dyDescent="0.2">
      <c r="Z14598" s="93"/>
      <c r="AA14598" s="93"/>
    </row>
    <row r="14599" spans="26:27" x14ac:dyDescent="0.2">
      <c r="Z14599" s="93"/>
      <c r="AA14599" s="93"/>
    </row>
    <row r="14600" spans="26:27" x14ac:dyDescent="0.2">
      <c r="Z14600" s="93"/>
      <c r="AA14600" s="93"/>
    </row>
    <row r="14601" spans="26:27" x14ac:dyDescent="0.2">
      <c r="Z14601" s="93"/>
      <c r="AA14601" s="93"/>
    </row>
    <row r="14602" spans="26:27" x14ac:dyDescent="0.2">
      <c r="Z14602" s="93"/>
      <c r="AA14602" s="93"/>
    </row>
    <row r="14603" spans="26:27" x14ac:dyDescent="0.2">
      <c r="Z14603" s="93"/>
      <c r="AA14603" s="93"/>
    </row>
    <row r="14604" spans="26:27" x14ac:dyDescent="0.2">
      <c r="Z14604" s="93"/>
      <c r="AA14604" s="93"/>
    </row>
    <row r="14605" spans="26:27" x14ac:dyDescent="0.2">
      <c r="Z14605" s="93"/>
      <c r="AA14605" s="93"/>
    </row>
    <row r="14606" spans="26:27" x14ac:dyDescent="0.2">
      <c r="Z14606" s="93"/>
      <c r="AA14606" s="93"/>
    </row>
    <row r="14607" spans="26:27" x14ac:dyDescent="0.2">
      <c r="Z14607" s="93"/>
      <c r="AA14607" s="93"/>
    </row>
    <row r="14608" spans="26:27" x14ac:dyDescent="0.2">
      <c r="Z14608" s="93"/>
      <c r="AA14608" s="93"/>
    </row>
    <row r="14609" spans="26:27" x14ac:dyDescent="0.2">
      <c r="Z14609" s="93"/>
      <c r="AA14609" s="93"/>
    </row>
    <row r="14610" spans="26:27" x14ac:dyDescent="0.2">
      <c r="Z14610" s="93"/>
      <c r="AA14610" s="93"/>
    </row>
    <row r="14611" spans="26:27" x14ac:dyDescent="0.2">
      <c r="Z14611" s="93"/>
      <c r="AA14611" s="93"/>
    </row>
    <row r="14612" spans="26:27" x14ac:dyDescent="0.2">
      <c r="Z14612" s="93"/>
      <c r="AA14612" s="93"/>
    </row>
    <row r="14613" spans="26:27" x14ac:dyDescent="0.2">
      <c r="Z14613" s="93"/>
      <c r="AA14613" s="93"/>
    </row>
    <row r="14614" spans="26:27" x14ac:dyDescent="0.2">
      <c r="Z14614" s="93"/>
      <c r="AA14614" s="93"/>
    </row>
    <row r="14615" spans="26:27" x14ac:dyDescent="0.2">
      <c r="Z14615" s="93"/>
      <c r="AA14615" s="93"/>
    </row>
    <row r="14616" spans="26:27" x14ac:dyDescent="0.2">
      <c r="Z14616" s="93"/>
      <c r="AA14616" s="93"/>
    </row>
    <row r="14617" spans="26:27" x14ac:dyDescent="0.2">
      <c r="Z14617" s="93"/>
      <c r="AA14617" s="93"/>
    </row>
    <row r="14618" spans="26:27" x14ac:dyDescent="0.2">
      <c r="Z14618" s="93"/>
      <c r="AA14618" s="93"/>
    </row>
    <row r="14619" spans="26:27" x14ac:dyDescent="0.2">
      <c r="Z14619" s="93"/>
      <c r="AA14619" s="93"/>
    </row>
    <row r="14620" spans="26:27" x14ac:dyDescent="0.2">
      <c r="Z14620" s="93"/>
      <c r="AA14620" s="93"/>
    </row>
    <row r="14621" spans="26:27" x14ac:dyDescent="0.2">
      <c r="Z14621" s="93"/>
      <c r="AA14621" s="93"/>
    </row>
    <row r="14622" spans="26:27" x14ac:dyDescent="0.2">
      <c r="Z14622" s="93"/>
      <c r="AA14622" s="93"/>
    </row>
    <row r="14623" spans="26:27" x14ac:dyDescent="0.2">
      <c r="Z14623" s="93"/>
      <c r="AA14623" s="93"/>
    </row>
    <row r="14624" spans="26:27" x14ac:dyDescent="0.2">
      <c r="Z14624" s="93"/>
      <c r="AA14624" s="93"/>
    </row>
    <row r="14625" spans="26:27" x14ac:dyDescent="0.2">
      <c r="Z14625" s="93"/>
      <c r="AA14625" s="93"/>
    </row>
    <row r="14626" spans="26:27" x14ac:dyDescent="0.2">
      <c r="Z14626" s="93"/>
      <c r="AA14626" s="93"/>
    </row>
    <row r="14627" spans="26:27" x14ac:dyDescent="0.2">
      <c r="Z14627" s="93"/>
      <c r="AA14627" s="93"/>
    </row>
    <row r="14628" spans="26:27" x14ac:dyDescent="0.2">
      <c r="Z14628" s="93"/>
      <c r="AA14628" s="93"/>
    </row>
    <row r="14629" spans="26:27" x14ac:dyDescent="0.2">
      <c r="Z14629" s="93"/>
      <c r="AA14629" s="93"/>
    </row>
    <row r="14630" spans="26:27" x14ac:dyDescent="0.2">
      <c r="Z14630" s="93"/>
      <c r="AA14630" s="93"/>
    </row>
    <row r="14631" spans="26:27" x14ac:dyDescent="0.2">
      <c r="Z14631" s="93"/>
      <c r="AA14631" s="93"/>
    </row>
    <row r="14632" spans="26:27" x14ac:dyDescent="0.2">
      <c r="Z14632" s="93"/>
      <c r="AA14632" s="93"/>
    </row>
    <row r="14633" spans="26:27" x14ac:dyDescent="0.2">
      <c r="Z14633" s="93"/>
      <c r="AA14633" s="93"/>
    </row>
    <row r="14634" spans="26:27" x14ac:dyDescent="0.2">
      <c r="Z14634" s="93"/>
      <c r="AA14634" s="93"/>
    </row>
    <row r="14635" spans="26:27" x14ac:dyDescent="0.2">
      <c r="Z14635" s="93"/>
      <c r="AA14635" s="93"/>
    </row>
    <row r="14636" spans="26:27" x14ac:dyDescent="0.2">
      <c r="Z14636" s="93"/>
      <c r="AA14636" s="93"/>
    </row>
    <row r="14637" spans="26:27" x14ac:dyDescent="0.2">
      <c r="Z14637" s="93"/>
      <c r="AA14637" s="93"/>
    </row>
    <row r="14638" spans="26:27" x14ac:dyDescent="0.2">
      <c r="Z14638" s="93"/>
      <c r="AA14638" s="93"/>
    </row>
    <row r="14639" spans="26:27" x14ac:dyDescent="0.2">
      <c r="Z14639" s="93"/>
      <c r="AA14639" s="93"/>
    </row>
    <row r="14640" spans="26:27" x14ac:dyDescent="0.2">
      <c r="Z14640" s="93"/>
      <c r="AA14640" s="93"/>
    </row>
    <row r="14641" spans="26:27" x14ac:dyDescent="0.2">
      <c r="Z14641" s="93"/>
      <c r="AA14641" s="93"/>
    </row>
    <row r="14642" spans="26:27" x14ac:dyDescent="0.2">
      <c r="Z14642" s="93"/>
      <c r="AA14642" s="93"/>
    </row>
    <row r="14643" spans="26:27" x14ac:dyDescent="0.2">
      <c r="Z14643" s="93"/>
      <c r="AA14643" s="93"/>
    </row>
    <row r="14644" spans="26:27" x14ac:dyDescent="0.2">
      <c r="Z14644" s="93"/>
      <c r="AA14644" s="93"/>
    </row>
    <row r="14645" spans="26:27" x14ac:dyDescent="0.2">
      <c r="Z14645" s="93"/>
      <c r="AA14645" s="93"/>
    </row>
    <row r="14646" spans="26:27" x14ac:dyDescent="0.2">
      <c r="Z14646" s="93"/>
      <c r="AA14646" s="93"/>
    </row>
    <row r="14647" spans="26:27" x14ac:dyDescent="0.2">
      <c r="Z14647" s="93"/>
      <c r="AA14647" s="93"/>
    </row>
    <row r="14648" spans="26:27" x14ac:dyDescent="0.2">
      <c r="Z14648" s="93"/>
      <c r="AA14648" s="93"/>
    </row>
    <row r="14649" spans="26:27" x14ac:dyDescent="0.2">
      <c r="Z14649" s="93"/>
      <c r="AA14649" s="93"/>
    </row>
    <row r="14650" spans="26:27" x14ac:dyDescent="0.2">
      <c r="Z14650" s="93"/>
      <c r="AA14650" s="93"/>
    </row>
    <row r="14651" spans="26:27" x14ac:dyDescent="0.2">
      <c r="Z14651" s="93"/>
      <c r="AA14651" s="93"/>
    </row>
    <row r="14652" spans="26:27" x14ac:dyDescent="0.2">
      <c r="Z14652" s="93"/>
      <c r="AA14652" s="93"/>
    </row>
    <row r="14653" spans="26:27" x14ac:dyDescent="0.2">
      <c r="Z14653" s="93"/>
      <c r="AA14653" s="93"/>
    </row>
    <row r="14654" spans="26:27" x14ac:dyDescent="0.2">
      <c r="Z14654" s="93"/>
      <c r="AA14654" s="93"/>
    </row>
    <row r="14655" spans="26:27" x14ac:dyDescent="0.2">
      <c r="Z14655" s="93"/>
      <c r="AA14655" s="93"/>
    </row>
    <row r="14656" spans="26:27" x14ac:dyDescent="0.2">
      <c r="Z14656" s="93"/>
      <c r="AA14656" s="93"/>
    </row>
    <row r="14657" spans="26:27" x14ac:dyDescent="0.2">
      <c r="Z14657" s="93"/>
      <c r="AA14657" s="93"/>
    </row>
    <row r="14658" spans="26:27" x14ac:dyDescent="0.2">
      <c r="Z14658" s="93"/>
      <c r="AA14658" s="93"/>
    </row>
    <row r="14659" spans="26:27" x14ac:dyDescent="0.2">
      <c r="Z14659" s="93"/>
      <c r="AA14659" s="93"/>
    </row>
    <row r="14660" spans="26:27" x14ac:dyDescent="0.2">
      <c r="Z14660" s="93"/>
      <c r="AA14660" s="93"/>
    </row>
    <row r="14661" spans="26:27" x14ac:dyDescent="0.2">
      <c r="Z14661" s="93"/>
      <c r="AA14661" s="93"/>
    </row>
    <row r="14662" spans="26:27" x14ac:dyDescent="0.2">
      <c r="Z14662" s="93"/>
      <c r="AA14662" s="93"/>
    </row>
    <row r="14663" spans="26:27" x14ac:dyDescent="0.2">
      <c r="Z14663" s="93"/>
      <c r="AA14663" s="93"/>
    </row>
    <row r="14664" spans="26:27" x14ac:dyDescent="0.2">
      <c r="Z14664" s="93"/>
      <c r="AA14664" s="93"/>
    </row>
    <row r="14665" spans="26:27" x14ac:dyDescent="0.2">
      <c r="Z14665" s="93"/>
      <c r="AA14665" s="93"/>
    </row>
    <row r="14666" spans="26:27" x14ac:dyDescent="0.2">
      <c r="Z14666" s="93"/>
      <c r="AA14666" s="93"/>
    </row>
    <row r="14667" spans="26:27" x14ac:dyDescent="0.2">
      <c r="Z14667" s="93"/>
      <c r="AA14667" s="93"/>
    </row>
    <row r="14668" spans="26:27" x14ac:dyDescent="0.2">
      <c r="Z14668" s="93"/>
      <c r="AA14668" s="93"/>
    </row>
    <row r="14669" spans="26:27" x14ac:dyDescent="0.2">
      <c r="Z14669" s="93"/>
      <c r="AA14669" s="93"/>
    </row>
    <row r="14670" spans="26:27" x14ac:dyDescent="0.2">
      <c r="Z14670" s="93"/>
      <c r="AA14670" s="93"/>
    </row>
    <row r="14671" spans="26:27" x14ac:dyDescent="0.2">
      <c r="Z14671" s="93"/>
      <c r="AA14671" s="93"/>
    </row>
    <row r="14672" spans="26:27" x14ac:dyDescent="0.2">
      <c r="Z14672" s="93"/>
      <c r="AA14672" s="93"/>
    </row>
    <row r="14673" spans="26:27" x14ac:dyDescent="0.2">
      <c r="Z14673" s="93"/>
      <c r="AA14673" s="93"/>
    </row>
    <row r="14674" spans="26:27" x14ac:dyDescent="0.2">
      <c r="Z14674" s="93"/>
      <c r="AA14674" s="93"/>
    </row>
    <row r="14675" spans="26:27" x14ac:dyDescent="0.2">
      <c r="Z14675" s="93"/>
      <c r="AA14675" s="93"/>
    </row>
    <row r="14676" spans="26:27" x14ac:dyDescent="0.2">
      <c r="Z14676" s="93"/>
      <c r="AA14676" s="93"/>
    </row>
    <row r="14677" spans="26:27" x14ac:dyDescent="0.2">
      <c r="Z14677" s="93"/>
      <c r="AA14677" s="93"/>
    </row>
    <row r="14678" spans="26:27" x14ac:dyDescent="0.2">
      <c r="Z14678" s="93"/>
      <c r="AA14678" s="93"/>
    </row>
    <row r="14679" spans="26:27" x14ac:dyDescent="0.2">
      <c r="Z14679" s="93"/>
      <c r="AA14679" s="93"/>
    </row>
    <row r="14680" spans="26:27" x14ac:dyDescent="0.2">
      <c r="Z14680" s="93"/>
      <c r="AA14680" s="93"/>
    </row>
    <row r="14681" spans="26:27" x14ac:dyDescent="0.2">
      <c r="Z14681" s="93"/>
      <c r="AA14681" s="93"/>
    </row>
    <row r="14682" spans="26:27" x14ac:dyDescent="0.2">
      <c r="Z14682" s="93"/>
      <c r="AA14682" s="93"/>
    </row>
    <row r="14683" spans="26:27" x14ac:dyDescent="0.2">
      <c r="Z14683" s="93"/>
      <c r="AA14683" s="93"/>
    </row>
    <row r="14684" spans="26:27" x14ac:dyDescent="0.2">
      <c r="Z14684" s="93"/>
      <c r="AA14684" s="93"/>
    </row>
    <row r="14685" spans="26:27" x14ac:dyDescent="0.2">
      <c r="Z14685" s="93"/>
      <c r="AA14685" s="93"/>
    </row>
    <row r="14686" spans="26:27" x14ac:dyDescent="0.2">
      <c r="Z14686" s="93"/>
      <c r="AA14686" s="93"/>
    </row>
    <row r="14687" spans="26:27" x14ac:dyDescent="0.2">
      <c r="Z14687" s="93"/>
      <c r="AA14687" s="93"/>
    </row>
    <row r="14688" spans="26:27" x14ac:dyDescent="0.2">
      <c r="Z14688" s="93"/>
      <c r="AA14688" s="93"/>
    </row>
    <row r="14689" spans="26:27" x14ac:dyDescent="0.2">
      <c r="Z14689" s="93"/>
      <c r="AA14689" s="93"/>
    </row>
    <row r="14690" spans="26:27" x14ac:dyDescent="0.2">
      <c r="Z14690" s="93"/>
      <c r="AA14690" s="93"/>
    </row>
    <row r="14691" spans="26:27" x14ac:dyDescent="0.2">
      <c r="Z14691" s="93"/>
      <c r="AA14691" s="93"/>
    </row>
    <row r="14692" spans="26:27" x14ac:dyDescent="0.2">
      <c r="Z14692" s="93"/>
      <c r="AA14692" s="93"/>
    </row>
    <row r="14693" spans="26:27" x14ac:dyDescent="0.2">
      <c r="Z14693" s="93"/>
      <c r="AA14693" s="93"/>
    </row>
    <row r="14694" spans="26:27" x14ac:dyDescent="0.2">
      <c r="Z14694" s="93"/>
      <c r="AA14694" s="93"/>
    </row>
    <row r="14695" spans="26:27" x14ac:dyDescent="0.2">
      <c r="Z14695" s="93"/>
      <c r="AA14695" s="93"/>
    </row>
    <row r="14696" spans="26:27" x14ac:dyDescent="0.2">
      <c r="Z14696" s="93"/>
      <c r="AA14696" s="93"/>
    </row>
    <row r="14697" spans="26:27" x14ac:dyDescent="0.2">
      <c r="Z14697" s="93"/>
      <c r="AA14697" s="93"/>
    </row>
    <row r="14698" spans="26:27" x14ac:dyDescent="0.2">
      <c r="Z14698" s="93"/>
      <c r="AA14698" s="93"/>
    </row>
    <row r="14699" spans="26:27" x14ac:dyDescent="0.2">
      <c r="Z14699" s="93"/>
      <c r="AA14699" s="93"/>
    </row>
    <row r="14700" spans="26:27" x14ac:dyDescent="0.2">
      <c r="Z14700" s="93"/>
      <c r="AA14700" s="93"/>
    </row>
    <row r="14701" spans="26:27" x14ac:dyDescent="0.2">
      <c r="Z14701" s="93"/>
      <c r="AA14701" s="93"/>
    </row>
    <row r="14702" spans="26:27" x14ac:dyDescent="0.2">
      <c r="Z14702" s="93"/>
      <c r="AA14702" s="93"/>
    </row>
    <row r="14703" spans="26:27" x14ac:dyDescent="0.2">
      <c r="Z14703" s="93"/>
      <c r="AA14703" s="93"/>
    </row>
    <row r="14704" spans="26:27" x14ac:dyDescent="0.2">
      <c r="Z14704" s="93"/>
      <c r="AA14704" s="93"/>
    </row>
    <row r="14705" spans="26:27" x14ac:dyDescent="0.2">
      <c r="Z14705" s="93"/>
      <c r="AA14705" s="93"/>
    </row>
    <row r="14706" spans="26:27" x14ac:dyDescent="0.2">
      <c r="Z14706" s="93"/>
      <c r="AA14706" s="93"/>
    </row>
    <row r="14707" spans="26:27" x14ac:dyDescent="0.2">
      <c r="Z14707" s="93"/>
      <c r="AA14707" s="93"/>
    </row>
    <row r="14708" spans="26:27" x14ac:dyDescent="0.2">
      <c r="Z14708" s="93"/>
      <c r="AA14708" s="93"/>
    </row>
    <row r="14709" spans="26:27" x14ac:dyDescent="0.2">
      <c r="Z14709" s="93"/>
      <c r="AA14709" s="93"/>
    </row>
    <row r="14710" spans="26:27" x14ac:dyDescent="0.2">
      <c r="Z14710" s="93"/>
      <c r="AA14710" s="93"/>
    </row>
    <row r="14711" spans="26:27" x14ac:dyDescent="0.2">
      <c r="Z14711" s="93"/>
      <c r="AA14711" s="93"/>
    </row>
    <row r="14712" spans="26:27" x14ac:dyDescent="0.2">
      <c r="Z14712" s="93"/>
      <c r="AA14712" s="93"/>
    </row>
    <row r="14713" spans="26:27" x14ac:dyDescent="0.2">
      <c r="Z14713" s="93"/>
      <c r="AA14713" s="93"/>
    </row>
    <row r="14714" spans="26:27" x14ac:dyDescent="0.2">
      <c r="Z14714" s="93"/>
      <c r="AA14714" s="93"/>
    </row>
    <row r="14715" spans="26:27" x14ac:dyDescent="0.2">
      <c r="Z14715" s="93"/>
      <c r="AA14715" s="93"/>
    </row>
    <row r="14716" spans="26:27" x14ac:dyDescent="0.2">
      <c r="Z14716" s="93"/>
      <c r="AA14716" s="93"/>
    </row>
    <row r="14717" spans="26:27" x14ac:dyDescent="0.2">
      <c r="Z14717" s="93"/>
      <c r="AA14717" s="93"/>
    </row>
    <row r="14718" spans="26:27" x14ac:dyDescent="0.2">
      <c r="Z14718" s="93"/>
      <c r="AA14718" s="93"/>
    </row>
    <row r="14719" spans="26:27" x14ac:dyDescent="0.2">
      <c r="Z14719" s="93"/>
      <c r="AA14719" s="93"/>
    </row>
    <row r="14720" spans="26:27" x14ac:dyDescent="0.2">
      <c r="Z14720" s="93"/>
      <c r="AA14720" s="93"/>
    </row>
    <row r="14721" spans="26:27" x14ac:dyDescent="0.2">
      <c r="Z14721" s="93"/>
      <c r="AA14721" s="93"/>
    </row>
    <row r="14722" spans="26:27" x14ac:dyDescent="0.2">
      <c r="Z14722" s="93"/>
      <c r="AA14722" s="93"/>
    </row>
    <row r="14723" spans="26:27" x14ac:dyDescent="0.2">
      <c r="Z14723" s="93"/>
      <c r="AA14723" s="93"/>
    </row>
    <row r="14724" spans="26:27" x14ac:dyDescent="0.2">
      <c r="Z14724" s="93"/>
      <c r="AA14724" s="93"/>
    </row>
    <row r="14725" spans="26:27" x14ac:dyDescent="0.2">
      <c r="Z14725" s="93"/>
      <c r="AA14725" s="93"/>
    </row>
    <row r="14726" spans="26:27" x14ac:dyDescent="0.2">
      <c r="Z14726" s="93"/>
      <c r="AA14726" s="93"/>
    </row>
    <row r="14727" spans="26:27" x14ac:dyDescent="0.2">
      <c r="Z14727" s="93"/>
      <c r="AA14727" s="93"/>
    </row>
    <row r="14728" spans="26:27" x14ac:dyDescent="0.2">
      <c r="Z14728" s="93"/>
      <c r="AA14728" s="93"/>
    </row>
    <row r="14729" spans="26:27" x14ac:dyDescent="0.2">
      <c r="Z14729" s="93"/>
      <c r="AA14729" s="93"/>
    </row>
    <row r="14730" spans="26:27" x14ac:dyDescent="0.2">
      <c r="Z14730" s="93"/>
      <c r="AA14730" s="93"/>
    </row>
    <row r="14731" spans="26:27" x14ac:dyDescent="0.2">
      <c r="Z14731" s="93"/>
      <c r="AA14731" s="93"/>
    </row>
    <row r="14732" spans="26:27" x14ac:dyDescent="0.2">
      <c r="Z14732" s="93"/>
      <c r="AA14732" s="93"/>
    </row>
    <row r="14733" spans="26:27" x14ac:dyDescent="0.2">
      <c r="Z14733" s="93"/>
      <c r="AA14733" s="93"/>
    </row>
    <row r="14734" spans="26:27" x14ac:dyDescent="0.2">
      <c r="Z14734" s="93"/>
      <c r="AA14734" s="93"/>
    </row>
    <row r="14735" spans="26:27" x14ac:dyDescent="0.2">
      <c r="Z14735" s="93"/>
      <c r="AA14735" s="93"/>
    </row>
    <row r="14736" spans="26:27" x14ac:dyDescent="0.2">
      <c r="Z14736" s="93"/>
      <c r="AA14736" s="93"/>
    </row>
    <row r="14737" spans="26:27" x14ac:dyDescent="0.2">
      <c r="Z14737" s="93"/>
      <c r="AA14737" s="93"/>
    </row>
    <row r="14738" spans="26:27" x14ac:dyDescent="0.2">
      <c r="Z14738" s="93"/>
      <c r="AA14738" s="93"/>
    </row>
    <row r="14739" spans="26:27" x14ac:dyDescent="0.2">
      <c r="Z14739" s="93"/>
      <c r="AA14739" s="93"/>
    </row>
    <row r="14740" spans="26:27" x14ac:dyDescent="0.2">
      <c r="Z14740" s="93"/>
      <c r="AA14740" s="93"/>
    </row>
    <row r="14741" spans="26:27" x14ac:dyDescent="0.2">
      <c r="Z14741" s="93"/>
      <c r="AA14741" s="93"/>
    </row>
    <row r="14742" spans="26:27" x14ac:dyDescent="0.2">
      <c r="Z14742" s="93"/>
      <c r="AA14742" s="93"/>
    </row>
    <row r="14743" spans="26:27" x14ac:dyDescent="0.2">
      <c r="Z14743" s="93"/>
      <c r="AA14743" s="93"/>
    </row>
    <row r="14744" spans="26:27" x14ac:dyDescent="0.2">
      <c r="Z14744" s="93"/>
      <c r="AA14744" s="93"/>
    </row>
    <row r="14745" spans="26:27" x14ac:dyDescent="0.2">
      <c r="Z14745" s="93"/>
      <c r="AA14745" s="93"/>
    </row>
    <row r="14746" spans="26:27" x14ac:dyDescent="0.2">
      <c r="Z14746" s="93"/>
      <c r="AA14746" s="93"/>
    </row>
    <row r="14747" spans="26:27" x14ac:dyDescent="0.2">
      <c r="Z14747" s="93"/>
      <c r="AA14747" s="93"/>
    </row>
    <row r="14748" spans="26:27" x14ac:dyDescent="0.2">
      <c r="Z14748" s="93"/>
      <c r="AA14748" s="93"/>
    </row>
    <row r="14749" spans="26:27" x14ac:dyDescent="0.2">
      <c r="Z14749" s="93"/>
      <c r="AA14749" s="93"/>
    </row>
    <row r="14750" spans="26:27" x14ac:dyDescent="0.2">
      <c r="Z14750" s="93"/>
      <c r="AA14750" s="93"/>
    </row>
    <row r="14751" spans="26:27" x14ac:dyDescent="0.2">
      <c r="Z14751" s="93"/>
      <c r="AA14751" s="93"/>
    </row>
    <row r="14752" spans="26:27" x14ac:dyDescent="0.2">
      <c r="Z14752" s="93"/>
      <c r="AA14752" s="93"/>
    </row>
    <row r="14753" spans="26:27" x14ac:dyDescent="0.2">
      <c r="Z14753" s="93"/>
      <c r="AA14753" s="93"/>
    </row>
    <row r="14754" spans="26:27" x14ac:dyDescent="0.2">
      <c r="Z14754" s="93"/>
      <c r="AA14754" s="93"/>
    </row>
    <row r="14755" spans="26:27" x14ac:dyDescent="0.2">
      <c r="Z14755" s="93"/>
      <c r="AA14755" s="93"/>
    </row>
    <row r="14756" spans="26:27" x14ac:dyDescent="0.2">
      <c r="Z14756" s="93"/>
      <c r="AA14756" s="93"/>
    </row>
    <row r="14757" spans="26:27" x14ac:dyDescent="0.2">
      <c r="Z14757" s="93"/>
      <c r="AA14757" s="93"/>
    </row>
    <row r="14758" spans="26:27" x14ac:dyDescent="0.2">
      <c r="Z14758" s="93"/>
      <c r="AA14758" s="93"/>
    </row>
    <row r="14759" spans="26:27" x14ac:dyDescent="0.2">
      <c r="Z14759" s="93"/>
      <c r="AA14759" s="93"/>
    </row>
    <row r="14760" spans="26:27" x14ac:dyDescent="0.2">
      <c r="Z14760" s="93"/>
      <c r="AA14760" s="93"/>
    </row>
    <row r="14761" spans="26:27" x14ac:dyDescent="0.2">
      <c r="Z14761" s="93"/>
      <c r="AA14761" s="93"/>
    </row>
    <row r="14762" spans="26:27" x14ac:dyDescent="0.2">
      <c r="Z14762" s="93"/>
      <c r="AA14762" s="93"/>
    </row>
    <row r="14763" spans="26:27" x14ac:dyDescent="0.2">
      <c r="Z14763" s="93"/>
      <c r="AA14763" s="93"/>
    </row>
    <row r="14764" spans="26:27" x14ac:dyDescent="0.2">
      <c r="Z14764" s="93"/>
      <c r="AA14764" s="93"/>
    </row>
    <row r="14765" spans="26:27" x14ac:dyDescent="0.2">
      <c r="Z14765" s="93"/>
      <c r="AA14765" s="93"/>
    </row>
    <row r="14766" spans="26:27" x14ac:dyDescent="0.2">
      <c r="Z14766" s="93"/>
      <c r="AA14766" s="93"/>
    </row>
    <row r="14767" spans="26:27" x14ac:dyDescent="0.2">
      <c r="Z14767" s="93"/>
      <c r="AA14767" s="93"/>
    </row>
    <row r="14768" spans="26:27" x14ac:dyDescent="0.2">
      <c r="Z14768" s="93"/>
      <c r="AA14768" s="93"/>
    </row>
    <row r="14769" spans="26:27" x14ac:dyDescent="0.2">
      <c r="Z14769" s="93"/>
      <c r="AA14769" s="93"/>
    </row>
    <row r="14770" spans="26:27" x14ac:dyDescent="0.2">
      <c r="Z14770" s="93"/>
      <c r="AA14770" s="93"/>
    </row>
    <row r="14771" spans="26:27" x14ac:dyDescent="0.2">
      <c r="Z14771" s="93"/>
      <c r="AA14771" s="93"/>
    </row>
    <row r="14772" spans="26:27" x14ac:dyDescent="0.2">
      <c r="Z14772" s="93"/>
      <c r="AA14772" s="93"/>
    </row>
    <row r="14773" spans="26:27" x14ac:dyDescent="0.2">
      <c r="Z14773" s="93"/>
      <c r="AA14773" s="93"/>
    </row>
    <row r="14774" spans="26:27" x14ac:dyDescent="0.2">
      <c r="Z14774" s="93"/>
      <c r="AA14774" s="93"/>
    </row>
    <row r="14775" spans="26:27" x14ac:dyDescent="0.2">
      <c r="Z14775" s="93"/>
      <c r="AA14775" s="93"/>
    </row>
    <row r="14776" spans="26:27" x14ac:dyDescent="0.2">
      <c r="Z14776" s="93"/>
      <c r="AA14776" s="93"/>
    </row>
    <row r="14777" spans="26:27" x14ac:dyDescent="0.2">
      <c r="Z14777" s="93"/>
      <c r="AA14777" s="93"/>
    </row>
    <row r="14778" spans="26:27" x14ac:dyDescent="0.2">
      <c r="Z14778" s="93"/>
      <c r="AA14778" s="93"/>
    </row>
    <row r="14779" spans="26:27" x14ac:dyDescent="0.2">
      <c r="Z14779" s="93"/>
      <c r="AA14779" s="93"/>
    </row>
    <row r="14780" spans="26:27" x14ac:dyDescent="0.2">
      <c r="Z14780" s="93"/>
      <c r="AA14780" s="93"/>
    </row>
    <row r="14781" spans="26:27" x14ac:dyDescent="0.2">
      <c r="Z14781" s="93"/>
      <c r="AA14781" s="93"/>
    </row>
    <row r="14782" spans="26:27" x14ac:dyDescent="0.2">
      <c r="Z14782" s="93"/>
      <c r="AA14782" s="93"/>
    </row>
    <row r="14783" spans="26:27" x14ac:dyDescent="0.2">
      <c r="Z14783" s="93"/>
      <c r="AA14783" s="93"/>
    </row>
    <row r="14784" spans="26:27" x14ac:dyDescent="0.2">
      <c r="Z14784" s="93"/>
      <c r="AA14784" s="93"/>
    </row>
    <row r="14785" spans="26:27" x14ac:dyDescent="0.2">
      <c r="Z14785" s="93"/>
      <c r="AA14785" s="93"/>
    </row>
    <row r="14786" spans="26:27" x14ac:dyDescent="0.2">
      <c r="Z14786" s="93"/>
      <c r="AA14786" s="93"/>
    </row>
    <row r="14787" spans="26:27" x14ac:dyDescent="0.2">
      <c r="Z14787" s="93"/>
      <c r="AA14787" s="93"/>
    </row>
    <row r="14788" spans="26:27" x14ac:dyDescent="0.2">
      <c r="Z14788" s="93"/>
      <c r="AA14788" s="93"/>
    </row>
    <row r="14789" spans="26:27" x14ac:dyDescent="0.2">
      <c r="Z14789" s="93"/>
      <c r="AA14789" s="93"/>
    </row>
    <row r="14790" spans="26:27" x14ac:dyDescent="0.2">
      <c r="Z14790" s="93"/>
      <c r="AA14790" s="93"/>
    </row>
    <row r="14791" spans="26:27" x14ac:dyDescent="0.2">
      <c r="Z14791" s="93"/>
      <c r="AA14791" s="93"/>
    </row>
    <row r="14792" spans="26:27" x14ac:dyDescent="0.2">
      <c r="Z14792" s="93"/>
      <c r="AA14792" s="93"/>
    </row>
    <row r="14793" spans="26:27" x14ac:dyDescent="0.2">
      <c r="Z14793" s="93"/>
      <c r="AA14793" s="93"/>
    </row>
    <row r="14794" spans="26:27" x14ac:dyDescent="0.2">
      <c r="Z14794" s="93"/>
      <c r="AA14794" s="93"/>
    </row>
    <row r="14795" spans="26:27" x14ac:dyDescent="0.2">
      <c r="Z14795" s="93"/>
      <c r="AA14795" s="93"/>
    </row>
    <row r="14796" spans="26:27" x14ac:dyDescent="0.2">
      <c r="Z14796" s="93"/>
      <c r="AA14796" s="93"/>
    </row>
    <row r="14797" spans="26:27" x14ac:dyDescent="0.2">
      <c r="Z14797" s="93"/>
      <c r="AA14797" s="93"/>
    </row>
    <row r="14798" spans="26:27" x14ac:dyDescent="0.2">
      <c r="Z14798" s="93"/>
      <c r="AA14798" s="93"/>
    </row>
    <row r="14799" spans="26:27" x14ac:dyDescent="0.2">
      <c r="Z14799" s="93"/>
      <c r="AA14799" s="93"/>
    </row>
    <row r="14800" spans="26:27" x14ac:dyDescent="0.2">
      <c r="Z14800" s="93"/>
      <c r="AA14800" s="93"/>
    </row>
    <row r="14801" spans="26:27" x14ac:dyDescent="0.2">
      <c r="Z14801" s="93"/>
      <c r="AA14801" s="93"/>
    </row>
    <row r="14802" spans="26:27" x14ac:dyDescent="0.2">
      <c r="Z14802" s="93"/>
      <c r="AA14802" s="93"/>
    </row>
    <row r="14803" spans="26:27" x14ac:dyDescent="0.2">
      <c r="Z14803" s="93"/>
      <c r="AA14803" s="93"/>
    </row>
    <row r="14804" spans="26:27" x14ac:dyDescent="0.2">
      <c r="Z14804" s="93"/>
      <c r="AA14804" s="93"/>
    </row>
    <row r="14805" spans="26:27" x14ac:dyDescent="0.2">
      <c r="Z14805" s="93"/>
      <c r="AA14805" s="93"/>
    </row>
    <row r="14806" spans="26:27" x14ac:dyDescent="0.2">
      <c r="Z14806" s="93"/>
      <c r="AA14806" s="93"/>
    </row>
    <row r="14807" spans="26:27" x14ac:dyDescent="0.2">
      <c r="Z14807" s="93"/>
      <c r="AA14807" s="93"/>
    </row>
    <row r="14808" spans="26:27" x14ac:dyDescent="0.2">
      <c r="Z14808" s="93"/>
      <c r="AA14808" s="93"/>
    </row>
    <row r="14809" spans="26:27" x14ac:dyDescent="0.2">
      <c r="Z14809" s="93"/>
      <c r="AA14809" s="93"/>
    </row>
    <row r="14810" spans="26:27" x14ac:dyDescent="0.2">
      <c r="Z14810" s="93"/>
      <c r="AA14810" s="93"/>
    </row>
    <row r="14811" spans="26:27" x14ac:dyDescent="0.2">
      <c r="Z14811" s="93"/>
      <c r="AA14811" s="93"/>
    </row>
    <row r="14812" spans="26:27" x14ac:dyDescent="0.2">
      <c r="Z14812" s="93"/>
      <c r="AA14812" s="93"/>
    </row>
    <row r="14813" spans="26:27" x14ac:dyDescent="0.2">
      <c r="Z14813" s="93"/>
      <c r="AA14813" s="93"/>
    </row>
    <row r="14814" spans="26:27" x14ac:dyDescent="0.2">
      <c r="Z14814" s="93"/>
      <c r="AA14814" s="93"/>
    </row>
    <row r="14815" spans="26:27" x14ac:dyDescent="0.2">
      <c r="Z14815" s="93"/>
      <c r="AA14815" s="93"/>
    </row>
    <row r="14816" spans="26:27" x14ac:dyDescent="0.2">
      <c r="Z14816" s="93"/>
      <c r="AA14816" s="93"/>
    </row>
    <row r="14817" spans="26:27" x14ac:dyDescent="0.2">
      <c r="Z14817" s="93"/>
      <c r="AA14817" s="93"/>
    </row>
    <row r="14818" spans="26:27" x14ac:dyDescent="0.2">
      <c r="Z14818" s="93"/>
      <c r="AA14818" s="93"/>
    </row>
    <row r="14819" spans="26:27" x14ac:dyDescent="0.2">
      <c r="Z14819" s="93"/>
      <c r="AA14819" s="93"/>
    </row>
    <row r="14820" spans="26:27" x14ac:dyDescent="0.2">
      <c r="Z14820" s="93"/>
      <c r="AA14820" s="93"/>
    </row>
    <row r="14821" spans="26:27" x14ac:dyDescent="0.2">
      <c r="Z14821" s="93"/>
      <c r="AA14821" s="93"/>
    </row>
    <row r="14822" spans="26:27" x14ac:dyDescent="0.2">
      <c r="Z14822" s="93"/>
      <c r="AA14822" s="93"/>
    </row>
    <row r="14823" spans="26:27" x14ac:dyDescent="0.2">
      <c r="Z14823" s="93"/>
      <c r="AA14823" s="93"/>
    </row>
    <row r="14824" spans="26:27" x14ac:dyDescent="0.2">
      <c r="Z14824" s="93"/>
      <c r="AA14824" s="93"/>
    </row>
    <row r="14825" spans="26:27" x14ac:dyDescent="0.2">
      <c r="Z14825" s="93"/>
      <c r="AA14825" s="93"/>
    </row>
    <row r="14826" spans="26:27" x14ac:dyDescent="0.2">
      <c r="Z14826" s="93"/>
      <c r="AA14826" s="93"/>
    </row>
    <row r="14827" spans="26:27" x14ac:dyDescent="0.2">
      <c r="Z14827" s="93"/>
      <c r="AA14827" s="93"/>
    </row>
    <row r="14828" spans="26:27" x14ac:dyDescent="0.2">
      <c r="Z14828" s="93"/>
      <c r="AA14828" s="93"/>
    </row>
    <row r="14829" spans="26:27" x14ac:dyDescent="0.2">
      <c r="Z14829" s="93"/>
      <c r="AA14829" s="93"/>
    </row>
    <row r="14830" spans="26:27" x14ac:dyDescent="0.2">
      <c r="Z14830" s="93"/>
      <c r="AA14830" s="93"/>
    </row>
    <row r="14831" spans="26:27" x14ac:dyDescent="0.2">
      <c r="Z14831" s="93"/>
      <c r="AA14831" s="93"/>
    </row>
    <row r="14832" spans="26:27" x14ac:dyDescent="0.2">
      <c r="Z14832" s="93"/>
      <c r="AA14832" s="93"/>
    </row>
    <row r="14833" spans="26:27" x14ac:dyDescent="0.2">
      <c r="Z14833" s="93"/>
      <c r="AA14833" s="93"/>
    </row>
    <row r="14834" spans="26:27" x14ac:dyDescent="0.2">
      <c r="Z14834" s="93"/>
      <c r="AA14834" s="93"/>
    </row>
    <row r="14835" spans="26:27" x14ac:dyDescent="0.2">
      <c r="Z14835" s="93"/>
      <c r="AA14835" s="93"/>
    </row>
    <row r="14836" spans="26:27" x14ac:dyDescent="0.2">
      <c r="Z14836" s="93"/>
      <c r="AA14836" s="93"/>
    </row>
    <row r="14837" spans="26:27" x14ac:dyDescent="0.2">
      <c r="Z14837" s="93"/>
      <c r="AA14837" s="93"/>
    </row>
    <row r="14838" spans="26:27" x14ac:dyDescent="0.2">
      <c r="Z14838" s="93"/>
      <c r="AA14838" s="93"/>
    </row>
    <row r="14839" spans="26:27" x14ac:dyDescent="0.2">
      <c r="Z14839" s="93"/>
      <c r="AA14839" s="93"/>
    </row>
    <row r="14840" spans="26:27" x14ac:dyDescent="0.2">
      <c r="Z14840" s="93"/>
      <c r="AA14840" s="93"/>
    </row>
    <row r="14841" spans="26:27" x14ac:dyDescent="0.2">
      <c r="Z14841" s="93"/>
      <c r="AA14841" s="93"/>
    </row>
    <row r="14842" spans="26:27" x14ac:dyDescent="0.2">
      <c r="Z14842" s="93"/>
      <c r="AA14842" s="93"/>
    </row>
    <row r="14843" spans="26:27" x14ac:dyDescent="0.2">
      <c r="Z14843" s="93"/>
      <c r="AA14843" s="93"/>
    </row>
    <row r="14844" spans="26:27" x14ac:dyDescent="0.2">
      <c r="Z14844" s="93"/>
      <c r="AA14844" s="93"/>
    </row>
    <row r="14845" spans="26:27" x14ac:dyDescent="0.2">
      <c r="Z14845" s="93"/>
      <c r="AA14845" s="93"/>
    </row>
    <row r="14846" spans="26:27" x14ac:dyDescent="0.2">
      <c r="Z14846" s="93"/>
      <c r="AA14846" s="93"/>
    </row>
    <row r="14847" spans="26:27" x14ac:dyDescent="0.2">
      <c r="Z14847" s="93"/>
      <c r="AA14847" s="93"/>
    </row>
    <row r="14848" spans="26:27" x14ac:dyDescent="0.2">
      <c r="Z14848" s="93"/>
      <c r="AA14848" s="93"/>
    </row>
    <row r="14849" spans="26:27" x14ac:dyDescent="0.2">
      <c r="Z14849" s="93"/>
      <c r="AA14849" s="93"/>
    </row>
    <row r="14850" spans="26:27" x14ac:dyDescent="0.2">
      <c r="Z14850" s="93"/>
      <c r="AA14850" s="93"/>
    </row>
    <row r="14851" spans="26:27" x14ac:dyDescent="0.2">
      <c r="Z14851" s="93"/>
      <c r="AA14851" s="93"/>
    </row>
    <row r="14852" spans="26:27" x14ac:dyDescent="0.2">
      <c r="Z14852" s="93"/>
      <c r="AA14852" s="93"/>
    </row>
    <row r="14853" spans="26:27" x14ac:dyDescent="0.2">
      <c r="Z14853" s="93"/>
      <c r="AA14853" s="93"/>
    </row>
    <row r="14854" spans="26:27" x14ac:dyDescent="0.2">
      <c r="Z14854" s="93"/>
      <c r="AA14854" s="93"/>
    </row>
    <row r="14855" spans="26:27" x14ac:dyDescent="0.2">
      <c r="Z14855" s="93"/>
      <c r="AA14855" s="93"/>
    </row>
    <row r="14856" spans="26:27" x14ac:dyDescent="0.2">
      <c r="Z14856" s="93"/>
      <c r="AA14856" s="93"/>
    </row>
    <row r="14857" spans="26:27" x14ac:dyDescent="0.2">
      <c r="Z14857" s="93"/>
      <c r="AA14857" s="93"/>
    </row>
    <row r="14858" spans="26:27" x14ac:dyDescent="0.2">
      <c r="Z14858" s="93"/>
      <c r="AA14858" s="93"/>
    </row>
    <row r="14859" spans="26:27" x14ac:dyDescent="0.2">
      <c r="Z14859" s="93"/>
      <c r="AA14859" s="93"/>
    </row>
    <row r="14860" spans="26:27" x14ac:dyDescent="0.2">
      <c r="Z14860" s="93"/>
      <c r="AA14860" s="93"/>
    </row>
    <row r="14861" spans="26:27" x14ac:dyDescent="0.2">
      <c r="Z14861" s="93"/>
      <c r="AA14861" s="93"/>
    </row>
    <row r="14862" spans="26:27" x14ac:dyDescent="0.2">
      <c r="Z14862" s="93"/>
      <c r="AA14862" s="93"/>
    </row>
    <row r="14863" spans="26:27" x14ac:dyDescent="0.2">
      <c r="Z14863" s="93"/>
      <c r="AA14863" s="93"/>
    </row>
    <row r="14864" spans="26:27" x14ac:dyDescent="0.2">
      <c r="Z14864" s="93"/>
      <c r="AA14864" s="93"/>
    </row>
    <row r="14865" spans="26:27" x14ac:dyDescent="0.2">
      <c r="Z14865" s="93"/>
      <c r="AA14865" s="93"/>
    </row>
    <row r="14866" spans="26:27" x14ac:dyDescent="0.2">
      <c r="Z14866" s="93"/>
      <c r="AA14866" s="93"/>
    </row>
    <row r="14867" spans="26:27" x14ac:dyDescent="0.2">
      <c r="Z14867" s="93"/>
      <c r="AA14867" s="93"/>
    </row>
    <row r="14868" spans="26:27" x14ac:dyDescent="0.2">
      <c r="Z14868" s="93"/>
      <c r="AA14868" s="93"/>
    </row>
    <row r="14869" spans="26:27" x14ac:dyDescent="0.2">
      <c r="Z14869" s="93"/>
      <c r="AA14869" s="93"/>
    </row>
    <row r="14870" spans="26:27" x14ac:dyDescent="0.2">
      <c r="Z14870" s="93"/>
      <c r="AA14870" s="93"/>
    </row>
    <row r="14871" spans="26:27" x14ac:dyDescent="0.2">
      <c r="Z14871" s="93"/>
      <c r="AA14871" s="93"/>
    </row>
    <row r="14872" spans="26:27" x14ac:dyDescent="0.2">
      <c r="Z14872" s="93"/>
      <c r="AA14872" s="93"/>
    </row>
    <row r="14873" spans="26:27" x14ac:dyDescent="0.2">
      <c r="Z14873" s="93"/>
      <c r="AA14873" s="93"/>
    </row>
    <row r="14874" spans="26:27" x14ac:dyDescent="0.2">
      <c r="Z14874" s="93"/>
      <c r="AA14874" s="93"/>
    </row>
    <row r="14875" spans="26:27" x14ac:dyDescent="0.2">
      <c r="Z14875" s="93"/>
      <c r="AA14875" s="93"/>
    </row>
    <row r="14876" spans="26:27" x14ac:dyDescent="0.2">
      <c r="Z14876" s="93"/>
      <c r="AA14876" s="93"/>
    </row>
    <row r="14877" spans="26:27" x14ac:dyDescent="0.2">
      <c r="Z14877" s="93"/>
      <c r="AA14877" s="93"/>
    </row>
    <row r="14878" spans="26:27" x14ac:dyDescent="0.2">
      <c r="Z14878" s="93"/>
      <c r="AA14878" s="93"/>
    </row>
    <row r="14879" spans="26:27" x14ac:dyDescent="0.2">
      <c r="Z14879" s="93"/>
      <c r="AA14879" s="93"/>
    </row>
    <row r="14880" spans="26:27" x14ac:dyDescent="0.2">
      <c r="Z14880" s="93"/>
      <c r="AA14880" s="93"/>
    </row>
    <row r="14881" spans="26:27" x14ac:dyDescent="0.2">
      <c r="Z14881" s="93"/>
      <c r="AA14881" s="93"/>
    </row>
    <row r="14882" spans="26:27" x14ac:dyDescent="0.2">
      <c r="Z14882" s="93"/>
      <c r="AA14882" s="93"/>
    </row>
    <row r="14883" spans="26:27" x14ac:dyDescent="0.2">
      <c r="Z14883" s="93"/>
      <c r="AA14883" s="93"/>
    </row>
    <row r="14884" spans="26:27" x14ac:dyDescent="0.2">
      <c r="Z14884" s="93"/>
      <c r="AA14884" s="93"/>
    </row>
    <row r="14885" spans="26:27" x14ac:dyDescent="0.2">
      <c r="Z14885" s="93"/>
      <c r="AA14885" s="93"/>
    </row>
    <row r="14886" spans="26:27" x14ac:dyDescent="0.2">
      <c r="Z14886" s="93"/>
      <c r="AA14886" s="93"/>
    </row>
    <row r="14887" spans="26:27" x14ac:dyDescent="0.2">
      <c r="Z14887" s="93"/>
      <c r="AA14887" s="93"/>
    </row>
    <row r="14888" spans="26:27" x14ac:dyDescent="0.2">
      <c r="Z14888" s="93"/>
      <c r="AA14888" s="93"/>
    </row>
    <row r="14889" spans="26:27" x14ac:dyDescent="0.2">
      <c r="Z14889" s="93"/>
      <c r="AA14889" s="93"/>
    </row>
    <row r="14890" spans="26:27" x14ac:dyDescent="0.2">
      <c r="Z14890" s="93"/>
      <c r="AA14890" s="93"/>
    </row>
    <row r="14891" spans="26:27" x14ac:dyDescent="0.2">
      <c r="Z14891" s="93"/>
      <c r="AA14891" s="93"/>
    </row>
    <row r="14892" spans="26:27" x14ac:dyDescent="0.2">
      <c r="Z14892" s="93"/>
      <c r="AA14892" s="93"/>
    </row>
    <row r="14893" spans="26:27" x14ac:dyDescent="0.2">
      <c r="Z14893" s="93"/>
      <c r="AA14893" s="93"/>
    </row>
    <row r="14894" spans="26:27" x14ac:dyDescent="0.2">
      <c r="Z14894" s="93"/>
      <c r="AA14894" s="93"/>
    </row>
    <row r="14895" spans="26:27" x14ac:dyDescent="0.2">
      <c r="Z14895" s="93"/>
      <c r="AA14895" s="93"/>
    </row>
    <row r="14896" spans="26:27" x14ac:dyDescent="0.2">
      <c r="Z14896" s="93"/>
      <c r="AA14896" s="93"/>
    </row>
    <row r="14897" spans="26:27" x14ac:dyDescent="0.2">
      <c r="Z14897" s="93"/>
      <c r="AA14897" s="93"/>
    </row>
    <row r="14898" spans="26:27" x14ac:dyDescent="0.2">
      <c r="Z14898" s="93"/>
      <c r="AA14898" s="93"/>
    </row>
    <row r="14899" spans="26:27" x14ac:dyDescent="0.2">
      <c r="Z14899" s="93"/>
      <c r="AA14899" s="93"/>
    </row>
    <row r="14900" spans="26:27" x14ac:dyDescent="0.2">
      <c r="Z14900" s="93"/>
      <c r="AA14900" s="93"/>
    </row>
    <row r="14901" spans="26:27" x14ac:dyDescent="0.2">
      <c r="Z14901" s="93"/>
      <c r="AA14901" s="93"/>
    </row>
    <row r="14902" spans="26:27" x14ac:dyDescent="0.2">
      <c r="Z14902" s="93"/>
      <c r="AA14902" s="93"/>
    </row>
    <row r="14903" spans="26:27" x14ac:dyDescent="0.2">
      <c r="Z14903" s="93"/>
      <c r="AA14903" s="93"/>
    </row>
    <row r="14904" spans="26:27" x14ac:dyDescent="0.2">
      <c r="Z14904" s="93"/>
      <c r="AA14904" s="93"/>
    </row>
    <row r="14905" spans="26:27" x14ac:dyDescent="0.2">
      <c r="Z14905" s="93"/>
      <c r="AA14905" s="93"/>
    </row>
    <row r="14906" spans="26:27" x14ac:dyDescent="0.2">
      <c r="Z14906" s="93"/>
      <c r="AA14906" s="93"/>
    </row>
    <row r="14907" spans="26:27" x14ac:dyDescent="0.2">
      <c r="Z14907" s="93"/>
      <c r="AA14907" s="93"/>
    </row>
    <row r="14908" spans="26:27" x14ac:dyDescent="0.2">
      <c r="Z14908" s="93"/>
      <c r="AA14908" s="93"/>
    </row>
    <row r="14909" spans="26:27" x14ac:dyDescent="0.2">
      <c r="Z14909" s="93"/>
      <c r="AA14909" s="93"/>
    </row>
    <row r="14910" spans="26:27" x14ac:dyDescent="0.2">
      <c r="Z14910" s="93"/>
      <c r="AA14910" s="93"/>
    </row>
    <row r="14911" spans="26:27" x14ac:dyDescent="0.2">
      <c r="Z14911" s="93"/>
      <c r="AA14911" s="93"/>
    </row>
    <row r="14912" spans="26:27" x14ac:dyDescent="0.2">
      <c r="Z14912" s="93"/>
      <c r="AA14912" s="93"/>
    </row>
    <row r="14913" spans="26:27" x14ac:dyDescent="0.2">
      <c r="Z14913" s="93"/>
      <c r="AA14913" s="93"/>
    </row>
    <row r="14914" spans="26:27" x14ac:dyDescent="0.2">
      <c r="Z14914" s="93"/>
      <c r="AA14914" s="93"/>
    </row>
    <row r="14915" spans="26:27" x14ac:dyDescent="0.2">
      <c r="Z14915" s="93"/>
      <c r="AA14915" s="93"/>
    </row>
    <row r="14916" spans="26:27" x14ac:dyDescent="0.2">
      <c r="Z14916" s="93"/>
      <c r="AA14916" s="93"/>
    </row>
    <row r="14917" spans="26:27" x14ac:dyDescent="0.2">
      <c r="Z14917" s="93"/>
      <c r="AA14917" s="93"/>
    </row>
    <row r="14918" spans="26:27" x14ac:dyDescent="0.2">
      <c r="Z14918" s="93"/>
      <c r="AA14918" s="93"/>
    </row>
    <row r="14919" spans="26:27" x14ac:dyDescent="0.2">
      <c r="Z14919" s="93"/>
      <c r="AA14919" s="93"/>
    </row>
    <row r="14920" spans="26:27" x14ac:dyDescent="0.2">
      <c r="Z14920" s="93"/>
      <c r="AA14920" s="93"/>
    </row>
    <row r="14921" spans="26:27" x14ac:dyDescent="0.2">
      <c r="Z14921" s="93"/>
      <c r="AA14921" s="93"/>
    </row>
    <row r="14922" spans="26:27" x14ac:dyDescent="0.2">
      <c r="Z14922" s="93"/>
      <c r="AA14922" s="93"/>
    </row>
    <row r="14923" spans="26:27" x14ac:dyDescent="0.2">
      <c r="Z14923" s="93"/>
      <c r="AA14923" s="93"/>
    </row>
    <row r="14924" spans="26:27" x14ac:dyDescent="0.2">
      <c r="Z14924" s="93"/>
      <c r="AA14924" s="93"/>
    </row>
    <row r="14925" spans="26:27" x14ac:dyDescent="0.2">
      <c r="Z14925" s="93"/>
      <c r="AA14925" s="93"/>
    </row>
    <row r="14926" spans="26:27" x14ac:dyDescent="0.2">
      <c r="Z14926" s="93"/>
      <c r="AA14926" s="93"/>
    </row>
    <row r="14927" spans="26:27" x14ac:dyDescent="0.2">
      <c r="Z14927" s="93"/>
      <c r="AA14927" s="93"/>
    </row>
    <row r="14928" spans="26:27" x14ac:dyDescent="0.2">
      <c r="Z14928" s="93"/>
      <c r="AA14928" s="93"/>
    </row>
    <row r="14929" spans="26:27" x14ac:dyDescent="0.2">
      <c r="Z14929" s="93"/>
      <c r="AA14929" s="93"/>
    </row>
    <row r="14930" spans="26:27" x14ac:dyDescent="0.2">
      <c r="Z14930" s="93"/>
      <c r="AA14930" s="93"/>
    </row>
    <row r="14931" spans="26:27" x14ac:dyDescent="0.2">
      <c r="Z14931" s="93"/>
      <c r="AA14931" s="93"/>
    </row>
    <row r="14932" spans="26:27" x14ac:dyDescent="0.2">
      <c r="Z14932" s="93"/>
      <c r="AA14932" s="93"/>
    </row>
    <row r="14933" spans="26:27" x14ac:dyDescent="0.2">
      <c r="Z14933" s="93"/>
      <c r="AA14933" s="93"/>
    </row>
    <row r="14934" spans="26:27" x14ac:dyDescent="0.2">
      <c r="Z14934" s="93"/>
      <c r="AA14934" s="93"/>
    </row>
    <row r="14935" spans="26:27" x14ac:dyDescent="0.2">
      <c r="Z14935" s="93"/>
      <c r="AA14935" s="93"/>
    </row>
    <row r="14936" spans="26:27" x14ac:dyDescent="0.2">
      <c r="Z14936" s="93"/>
      <c r="AA14936" s="93"/>
    </row>
    <row r="14937" spans="26:27" x14ac:dyDescent="0.2">
      <c r="Z14937" s="93"/>
      <c r="AA14937" s="93"/>
    </row>
    <row r="14938" spans="26:27" x14ac:dyDescent="0.2">
      <c r="Z14938" s="93"/>
      <c r="AA14938" s="93"/>
    </row>
    <row r="14939" spans="26:27" x14ac:dyDescent="0.2">
      <c r="Z14939" s="93"/>
      <c r="AA14939" s="93"/>
    </row>
    <row r="14940" spans="26:27" x14ac:dyDescent="0.2">
      <c r="Z14940" s="93"/>
      <c r="AA14940" s="93"/>
    </row>
    <row r="14941" spans="26:27" x14ac:dyDescent="0.2">
      <c r="Z14941" s="93"/>
      <c r="AA14941" s="93"/>
    </row>
    <row r="14942" spans="26:27" x14ac:dyDescent="0.2">
      <c r="Z14942" s="93"/>
      <c r="AA14942" s="93"/>
    </row>
    <row r="14943" spans="26:27" x14ac:dyDescent="0.2">
      <c r="Z14943" s="93"/>
      <c r="AA14943" s="93"/>
    </row>
    <row r="14944" spans="26:27" x14ac:dyDescent="0.2">
      <c r="Z14944" s="93"/>
      <c r="AA14944" s="93"/>
    </row>
    <row r="14945" spans="26:27" x14ac:dyDescent="0.2">
      <c r="Z14945" s="93"/>
      <c r="AA14945" s="93"/>
    </row>
    <row r="14946" spans="26:27" x14ac:dyDescent="0.2">
      <c r="Z14946" s="93"/>
      <c r="AA14946" s="93"/>
    </row>
    <row r="14947" spans="26:27" x14ac:dyDescent="0.2">
      <c r="Z14947" s="93"/>
      <c r="AA14947" s="93"/>
    </row>
    <row r="14948" spans="26:27" x14ac:dyDescent="0.2">
      <c r="Z14948" s="93"/>
      <c r="AA14948" s="93"/>
    </row>
    <row r="14949" spans="26:27" x14ac:dyDescent="0.2">
      <c r="Z14949" s="93"/>
      <c r="AA14949" s="93"/>
    </row>
    <row r="14950" spans="26:27" x14ac:dyDescent="0.2">
      <c r="Z14950" s="93"/>
      <c r="AA14950" s="93"/>
    </row>
    <row r="14951" spans="26:27" x14ac:dyDescent="0.2">
      <c r="Z14951" s="93"/>
      <c r="AA14951" s="93"/>
    </row>
    <row r="14952" spans="26:27" x14ac:dyDescent="0.2">
      <c r="Z14952" s="93"/>
      <c r="AA14952" s="93"/>
    </row>
    <row r="14953" spans="26:27" x14ac:dyDescent="0.2">
      <c r="Z14953" s="93"/>
      <c r="AA14953" s="93"/>
    </row>
    <row r="14954" spans="26:27" x14ac:dyDescent="0.2">
      <c r="Z14954" s="93"/>
      <c r="AA14954" s="93"/>
    </row>
    <row r="14955" spans="26:27" x14ac:dyDescent="0.2">
      <c r="Z14955" s="93"/>
      <c r="AA14955" s="93"/>
    </row>
    <row r="14956" spans="26:27" x14ac:dyDescent="0.2">
      <c r="Z14956" s="93"/>
      <c r="AA14956" s="93"/>
    </row>
    <row r="14957" spans="26:27" x14ac:dyDescent="0.2">
      <c r="Z14957" s="93"/>
      <c r="AA14957" s="93"/>
    </row>
    <row r="14958" spans="26:27" x14ac:dyDescent="0.2">
      <c r="Z14958" s="93"/>
      <c r="AA14958" s="93"/>
    </row>
    <row r="14959" spans="26:27" x14ac:dyDescent="0.2">
      <c r="Z14959" s="93"/>
      <c r="AA14959" s="93"/>
    </row>
    <row r="14960" spans="26:27" x14ac:dyDescent="0.2">
      <c r="Z14960" s="93"/>
      <c r="AA14960" s="93"/>
    </row>
    <row r="14961" spans="26:27" x14ac:dyDescent="0.2">
      <c r="Z14961" s="93"/>
      <c r="AA14961" s="93"/>
    </row>
    <row r="14962" spans="26:27" x14ac:dyDescent="0.2">
      <c r="Z14962" s="93"/>
      <c r="AA14962" s="93"/>
    </row>
    <row r="14963" spans="26:27" x14ac:dyDescent="0.2">
      <c r="Z14963" s="93"/>
      <c r="AA14963" s="93"/>
    </row>
    <row r="14964" spans="26:27" x14ac:dyDescent="0.2">
      <c r="Z14964" s="93"/>
      <c r="AA14964" s="93"/>
    </row>
    <row r="14965" spans="26:27" x14ac:dyDescent="0.2">
      <c r="Z14965" s="93"/>
      <c r="AA14965" s="93"/>
    </row>
    <row r="14966" spans="26:27" x14ac:dyDescent="0.2">
      <c r="Z14966" s="93"/>
      <c r="AA14966" s="93"/>
    </row>
    <row r="14967" spans="26:27" x14ac:dyDescent="0.2">
      <c r="Z14967" s="93"/>
      <c r="AA14967" s="93"/>
    </row>
    <row r="14968" spans="26:27" x14ac:dyDescent="0.2">
      <c r="Z14968" s="93"/>
      <c r="AA14968" s="93"/>
    </row>
    <row r="14969" spans="26:27" x14ac:dyDescent="0.2">
      <c r="Z14969" s="93"/>
      <c r="AA14969" s="93"/>
    </row>
    <row r="14970" spans="26:27" x14ac:dyDescent="0.2">
      <c r="Z14970" s="93"/>
      <c r="AA14970" s="93"/>
    </row>
    <row r="14971" spans="26:27" x14ac:dyDescent="0.2">
      <c r="Z14971" s="93"/>
      <c r="AA14971" s="93"/>
    </row>
    <row r="14972" spans="26:27" x14ac:dyDescent="0.2">
      <c r="Z14972" s="93"/>
      <c r="AA14972" s="93"/>
    </row>
    <row r="14973" spans="26:27" x14ac:dyDescent="0.2">
      <c r="Z14973" s="93"/>
      <c r="AA14973" s="93"/>
    </row>
    <row r="14974" spans="26:27" x14ac:dyDescent="0.2">
      <c r="Z14974" s="93"/>
      <c r="AA14974" s="93"/>
    </row>
    <row r="14975" spans="26:27" x14ac:dyDescent="0.2">
      <c r="Z14975" s="93"/>
      <c r="AA14975" s="93"/>
    </row>
    <row r="14976" spans="26:27" x14ac:dyDescent="0.2">
      <c r="Z14976" s="93"/>
      <c r="AA14976" s="93"/>
    </row>
    <row r="14977" spans="26:27" x14ac:dyDescent="0.2">
      <c r="Z14977" s="93"/>
      <c r="AA14977" s="93"/>
    </row>
    <row r="14978" spans="26:27" x14ac:dyDescent="0.2">
      <c r="Z14978" s="93"/>
      <c r="AA14978" s="93"/>
    </row>
    <row r="14979" spans="26:27" x14ac:dyDescent="0.2">
      <c r="Z14979" s="93"/>
      <c r="AA14979" s="93"/>
    </row>
    <row r="14980" spans="26:27" x14ac:dyDescent="0.2">
      <c r="Z14980" s="93"/>
      <c r="AA14980" s="93"/>
    </row>
    <row r="14981" spans="26:27" x14ac:dyDescent="0.2">
      <c r="Z14981" s="93"/>
      <c r="AA14981" s="93"/>
    </row>
    <row r="14982" spans="26:27" x14ac:dyDescent="0.2">
      <c r="Z14982" s="93"/>
      <c r="AA14982" s="93"/>
    </row>
    <row r="14983" spans="26:27" x14ac:dyDescent="0.2">
      <c r="Z14983" s="93"/>
      <c r="AA14983" s="93"/>
    </row>
    <row r="14984" spans="26:27" x14ac:dyDescent="0.2">
      <c r="Z14984" s="93"/>
      <c r="AA14984" s="93"/>
    </row>
    <row r="14985" spans="26:27" x14ac:dyDescent="0.2">
      <c r="Z14985" s="93"/>
      <c r="AA14985" s="93"/>
    </row>
    <row r="14986" spans="26:27" x14ac:dyDescent="0.2">
      <c r="Z14986" s="93"/>
      <c r="AA14986" s="93"/>
    </row>
    <row r="14987" spans="26:27" x14ac:dyDescent="0.2">
      <c r="Z14987" s="93"/>
      <c r="AA14987" s="93"/>
    </row>
    <row r="14988" spans="26:27" x14ac:dyDescent="0.2">
      <c r="Z14988" s="93"/>
      <c r="AA14988" s="93"/>
    </row>
    <row r="14989" spans="26:27" x14ac:dyDescent="0.2">
      <c r="Z14989" s="93"/>
      <c r="AA14989" s="93"/>
    </row>
    <row r="14990" spans="26:27" x14ac:dyDescent="0.2">
      <c r="Z14990" s="93"/>
      <c r="AA14990" s="93"/>
    </row>
    <row r="14991" spans="26:27" x14ac:dyDescent="0.2">
      <c r="Z14991" s="93"/>
      <c r="AA14991" s="93"/>
    </row>
    <row r="14992" spans="26:27" x14ac:dyDescent="0.2">
      <c r="Z14992" s="93"/>
      <c r="AA14992" s="93"/>
    </row>
    <row r="14993" spans="26:27" x14ac:dyDescent="0.2">
      <c r="Z14993" s="93"/>
      <c r="AA14993" s="93"/>
    </row>
    <row r="14994" spans="26:27" x14ac:dyDescent="0.2">
      <c r="Z14994" s="93"/>
      <c r="AA14994" s="93"/>
    </row>
    <row r="14995" spans="26:27" x14ac:dyDescent="0.2">
      <c r="Z14995" s="93"/>
      <c r="AA14995" s="93"/>
    </row>
    <row r="14996" spans="26:27" x14ac:dyDescent="0.2">
      <c r="Z14996" s="93"/>
      <c r="AA14996" s="93"/>
    </row>
    <row r="14997" spans="26:27" x14ac:dyDescent="0.2">
      <c r="Z14997" s="93"/>
      <c r="AA14997" s="93"/>
    </row>
    <row r="14998" spans="26:27" x14ac:dyDescent="0.2">
      <c r="Z14998" s="93"/>
      <c r="AA14998" s="93"/>
    </row>
    <row r="14999" spans="26:27" x14ac:dyDescent="0.2">
      <c r="Z14999" s="93"/>
      <c r="AA14999" s="93"/>
    </row>
    <row r="15000" spans="26:27" x14ac:dyDescent="0.2">
      <c r="Z15000" s="93"/>
      <c r="AA15000" s="93"/>
    </row>
    <row r="15001" spans="26:27" x14ac:dyDescent="0.2">
      <c r="Z15001" s="93"/>
      <c r="AA15001" s="93"/>
    </row>
    <row r="15002" spans="26:27" x14ac:dyDescent="0.2">
      <c r="Z15002" s="93"/>
      <c r="AA15002" s="93"/>
    </row>
    <row r="15003" spans="26:27" x14ac:dyDescent="0.2">
      <c r="Z15003" s="93"/>
      <c r="AA15003" s="93"/>
    </row>
    <row r="15004" spans="26:27" x14ac:dyDescent="0.2">
      <c r="Z15004" s="93"/>
      <c r="AA15004" s="93"/>
    </row>
    <row r="15005" spans="26:27" x14ac:dyDescent="0.2">
      <c r="Z15005" s="93"/>
      <c r="AA15005" s="93"/>
    </row>
    <row r="15006" spans="26:27" x14ac:dyDescent="0.2">
      <c r="Z15006" s="93"/>
      <c r="AA15006" s="93"/>
    </row>
    <row r="15007" spans="26:27" x14ac:dyDescent="0.2">
      <c r="Z15007" s="93"/>
      <c r="AA15007" s="93"/>
    </row>
    <row r="15008" spans="26:27" x14ac:dyDescent="0.2">
      <c r="Z15008" s="93"/>
      <c r="AA15008" s="93"/>
    </row>
    <row r="15009" spans="26:27" x14ac:dyDescent="0.2">
      <c r="Z15009" s="93"/>
      <c r="AA15009" s="93"/>
    </row>
    <row r="15010" spans="26:27" x14ac:dyDescent="0.2">
      <c r="Z15010" s="93"/>
      <c r="AA15010" s="93"/>
    </row>
    <row r="15011" spans="26:27" x14ac:dyDescent="0.2">
      <c r="Z15011" s="93"/>
      <c r="AA15011" s="93"/>
    </row>
    <row r="15012" spans="26:27" x14ac:dyDescent="0.2">
      <c r="Z15012" s="93"/>
      <c r="AA15012" s="93"/>
    </row>
    <row r="15013" spans="26:27" x14ac:dyDescent="0.2">
      <c r="Z15013" s="93"/>
      <c r="AA15013" s="93"/>
    </row>
    <row r="15014" spans="26:27" x14ac:dyDescent="0.2">
      <c r="Z15014" s="93"/>
      <c r="AA15014" s="93"/>
    </row>
    <row r="15015" spans="26:27" x14ac:dyDescent="0.2">
      <c r="Z15015" s="93"/>
      <c r="AA15015" s="93"/>
    </row>
    <row r="15016" spans="26:27" x14ac:dyDescent="0.2">
      <c r="Z15016" s="93"/>
      <c r="AA15016" s="93"/>
    </row>
    <row r="15017" spans="26:27" x14ac:dyDescent="0.2">
      <c r="Z15017" s="93"/>
      <c r="AA15017" s="93"/>
    </row>
    <row r="15018" spans="26:27" x14ac:dyDescent="0.2">
      <c r="Z15018" s="93"/>
      <c r="AA15018" s="93"/>
    </row>
    <row r="15019" spans="26:27" x14ac:dyDescent="0.2">
      <c r="Z15019" s="93"/>
      <c r="AA15019" s="93"/>
    </row>
    <row r="15020" spans="26:27" x14ac:dyDescent="0.2">
      <c r="Z15020" s="93"/>
      <c r="AA15020" s="93"/>
    </row>
    <row r="15021" spans="26:27" x14ac:dyDescent="0.2">
      <c r="Z15021" s="93"/>
      <c r="AA15021" s="93"/>
    </row>
    <row r="15022" spans="26:27" x14ac:dyDescent="0.2">
      <c r="Z15022" s="93"/>
      <c r="AA15022" s="93"/>
    </row>
    <row r="15023" spans="26:27" x14ac:dyDescent="0.2">
      <c r="Z15023" s="93"/>
      <c r="AA15023" s="93"/>
    </row>
    <row r="15024" spans="26:27" x14ac:dyDescent="0.2">
      <c r="Z15024" s="93"/>
      <c r="AA15024" s="93"/>
    </row>
    <row r="15025" spans="26:27" x14ac:dyDescent="0.2">
      <c r="Z15025" s="93"/>
      <c r="AA15025" s="93"/>
    </row>
    <row r="15026" spans="26:27" x14ac:dyDescent="0.2">
      <c r="Z15026" s="93"/>
      <c r="AA15026" s="93"/>
    </row>
    <row r="15027" spans="26:27" x14ac:dyDescent="0.2">
      <c r="Z15027" s="93"/>
      <c r="AA15027" s="93"/>
    </row>
    <row r="15028" spans="26:27" x14ac:dyDescent="0.2">
      <c r="Z15028" s="93"/>
      <c r="AA15028" s="93"/>
    </row>
    <row r="15029" spans="26:27" x14ac:dyDescent="0.2">
      <c r="Z15029" s="93"/>
      <c r="AA15029" s="93"/>
    </row>
    <row r="15030" spans="26:27" x14ac:dyDescent="0.2">
      <c r="Z15030" s="93"/>
      <c r="AA15030" s="93"/>
    </row>
    <row r="15031" spans="26:27" x14ac:dyDescent="0.2">
      <c r="Z15031" s="93"/>
      <c r="AA15031" s="93"/>
    </row>
    <row r="15032" spans="26:27" x14ac:dyDescent="0.2">
      <c r="Z15032" s="93"/>
      <c r="AA15032" s="93"/>
    </row>
    <row r="15033" spans="26:27" x14ac:dyDescent="0.2">
      <c r="Z15033" s="93"/>
      <c r="AA15033" s="93"/>
    </row>
    <row r="15034" spans="26:27" x14ac:dyDescent="0.2">
      <c r="Z15034" s="93"/>
      <c r="AA15034" s="93"/>
    </row>
    <row r="15035" spans="26:27" x14ac:dyDescent="0.2">
      <c r="Z15035" s="93"/>
      <c r="AA15035" s="93"/>
    </row>
    <row r="15036" spans="26:27" x14ac:dyDescent="0.2">
      <c r="Z15036" s="93"/>
      <c r="AA15036" s="93"/>
    </row>
    <row r="15037" spans="26:27" x14ac:dyDescent="0.2">
      <c r="Z15037" s="93"/>
      <c r="AA15037" s="93"/>
    </row>
    <row r="15038" spans="26:27" x14ac:dyDescent="0.2">
      <c r="Z15038" s="93"/>
      <c r="AA15038" s="93"/>
    </row>
    <row r="15039" spans="26:27" x14ac:dyDescent="0.2">
      <c r="Z15039" s="93"/>
      <c r="AA15039" s="93"/>
    </row>
    <row r="15040" spans="26:27" x14ac:dyDescent="0.2">
      <c r="Z15040" s="93"/>
      <c r="AA15040" s="93"/>
    </row>
    <row r="15041" spans="26:27" x14ac:dyDescent="0.2">
      <c r="Z15041" s="93"/>
      <c r="AA15041" s="93"/>
    </row>
    <row r="15042" spans="26:27" x14ac:dyDescent="0.2">
      <c r="Z15042" s="93"/>
      <c r="AA15042" s="93"/>
    </row>
    <row r="15043" spans="26:27" x14ac:dyDescent="0.2">
      <c r="Z15043" s="93"/>
      <c r="AA15043" s="93"/>
    </row>
    <row r="15044" spans="26:27" x14ac:dyDescent="0.2">
      <c r="Z15044" s="93"/>
      <c r="AA15044" s="93"/>
    </row>
    <row r="15045" spans="26:27" x14ac:dyDescent="0.2">
      <c r="Z15045" s="93"/>
      <c r="AA15045" s="93"/>
    </row>
    <row r="15046" spans="26:27" x14ac:dyDescent="0.2">
      <c r="Z15046" s="93"/>
      <c r="AA15046" s="93"/>
    </row>
    <row r="15047" spans="26:27" x14ac:dyDescent="0.2">
      <c r="Z15047" s="93"/>
      <c r="AA15047" s="93"/>
    </row>
    <row r="15048" spans="26:27" x14ac:dyDescent="0.2">
      <c r="Z15048" s="93"/>
      <c r="AA15048" s="93"/>
    </row>
    <row r="15049" spans="26:27" x14ac:dyDescent="0.2">
      <c r="Z15049" s="93"/>
      <c r="AA15049" s="93"/>
    </row>
    <row r="15050" spans="26:27" x14ac:dyDescent="0.2">
      <c r="Z15050" s="93"/>
      <c r="AA15050" s="93"/>
    </row>
    <row r="15051" spans="26:27" x14ac:dyDescent="0.2">
      <c r="Z15051" s="93"/>
      <c r="AA15051" s="93"/>
    </row>
    <row r="15052" spans="26:27" x14ac:dyDescent="0.2">
      <c r="Z15052" s="93"/>
      <c r="AA15052" s="93"/>
    </row>
    <row r="15053" spans="26:27" x14ac:dyDescent="0.2">
      <c r="Z15053" s="93"/>
      <c r="AA15053" s="93"/>
    </row>
    <row r="15054" spans="26:27" x14ac:dyDescent="0.2">
      <c r="Z15054" s="93"/>
      <c r="AA15054" s="93"/>
    </row>
    <row r="15055" spans="26:27" x14ac:dyDescent="0.2">
      <c r="Z15055" s="93"/>
      <c r="AA15055" s="93"/>
    </row>
    <row r="15056" spans="26:27" x14ac:dyDescent="0.2">
      <c r="Z15056" s="93"/>
      <c r="AA15056" s="93"/>
    </row>
    <row r="15057" spans="26:27" x14ac:dyDescent="0.2">
      <c r="Z15057" s="93"/>
      <c r="AA15057" s="93"/>
    </row>
    <row r="15058" spans="26:27" x14ac:dyDescent="0.2">
      <c r="Z15058" s="93"/>
      <c r="AA15058" s="93"/>
    </row>
    <row r="15059" spans="26:27" x14ac:dyDescent="0.2">
      <c r="Z15059" s="93"/>
      <c r="AA15059" s="93"/>
    </row>
    <row r="15060" spans="26:27" x14ac:dyDescent="0.2">
      <c r="Z15060" s="93"/>
      <c r="AA15060" s="93"/>
    </row>
    <row r="15061" spans="26:27" x14ac:dyDescent="0.2">
      <c r="Z15061" s="93"/>
      <c r="AA15061" s="93"/>
    </row>
    <row r="15062" spans="26:27" x14ac:dyDescent="0.2">
      <c r="Z15062" s="93"/>
      <c r="AA15062" s="93"/>
    </row>
    <row r="15063" spans="26:27" x14ac:dyDescent="0.2">
      <c r="Z15063" s="93"/>
      <c r="AA15063" s="93"/>
    </row>
    <row r="15064" spans="26:27" x14ac:dyDescent="0.2">
      <c r="Z15064" s="93"/>
      <c r="AA15064" s="93"/>
    </row>
    <row r="15065" spans="26:27" x14ac:dyDescent="0.2">
      <c r="Z15065" s="93"/>
      <c r="AA15065" s="93"/>
    </row>
    <row r="15066" spans="26:27" x14ac:dyDescent="0.2">
      <c r="Z15066" s="93"/>
      <c r="AA15066" s="93"/>
    </row>
    <row r="15067" spans="26:27" x14ac:dyDescent="0.2">
      <c r="Z15067" s="93"/>
      <c r="AA15067" s="93"/>
    </row>
    <row r="15068" spans="26:27" x14ac:dyDescent="0.2">
      <c r="Z15068" s="93"/>
      <c r="AA15068" s="93"/>
    </row>
    <row r="15069" spans="26:27" x14ac:dyDescent="0.2">
      <c r="Z15069" s="93"/>
      <c r="AA15069" s="93"/>
    </row>
    <row r="15070" spans="26:27" x14ac:dyDescent="0.2">
      <c r="Z15070" s="93"/>
      <c r="AA15070" s="93"/>
    </row>
    <row r="15071" spans="26:27" x14ac:dyDescent="0.2">
      <c r="Z15071" s="93"/>
      <c r="AA15071" s="93"/>
    </row>
    <row r="15072" spans="26:27" x14ac:dyDescent="0.2">
      <c r="Z15072" s="93"/>
      <c r="AA15072" s="93"/>
    </row>
    <row r="15073" spans="26:27" x14ac:dyDescent="0.2">
      <c r="Z15073" s="93"/>
      <c r="AA15073" s="93"/>
    </row>
    <row r="15074" spans="26:27" x14ac:dyDescent="0.2">
      <c r="Z15074" s="93"/>
      <c r="AA15074" s="93"/>
    </row>
    <row r="15075" spans="26:27" x14ac:dyDescent="0.2">
      <c r="Z15075" s="93"/>
      <c r="AA15075" s="93"/>
    </row>
    <row r="15076" spans="26:27" x14ac:dyDescent="0.2">
      <c r="Z15076" s="93"/>
      <c r="AA15076" s="93"/>
    </row>
    <row r="15077" spans="26:27" x14ac:dyDescent="0.2">
      <c r="Z15077" s="93"/>
      <c r="AA15077" s="93"/>
    </row>
    <row r="15078" spans="26:27" x14ac:dyDescent="0.2">
      <c r="Z15078" s="93"/>
      <c r="AA15078" s="93"/>
    </row>
    <row r="15079" spans="26:27" x14ac:dyDescent="0.2">
      <c r="Z15079" s="93"/>
      <c r="AA15079" s="93"/>
    </row>
    <row r="15080" spans="26:27" x14ac:dyDescent="0.2">
      <c r="Z15080" s="93"/>
      <c r="AA15080" s="93"/>
    </row>
    <row r="15081" spans="26:27" x14ac:dyDescent="0.2">
      <c r="Z15081" s="93"/>
      <c r="AA15081" s="93"/>
    </row>
    <row r="15082" spans="26:27" x14ac:dyDescent="0.2">
      <c r="Z15082" s="93"/>
      <c r="AA15082" s="93"/>
    </row>
    <row r="15083" spans="26:27" x14ac:dyDescent="0.2">
      <c r="Z15083" s="93"/>
      <c r="AA15083" s="93"/>
    </row>
    <row r="15084" spans="26:27" x14ac:dyDescent="0.2">
      <c r="Z15084" s="93"/>
      <c r="AA15084" s="93"/>
    </row>
    <row r="15085" spans="26:27" x14ac:dyDescent="0.2">
      <c r="Z15085" s="93"/>
      <c r="AA15085" s="93"/>
    </row>
    <row r="15086" spans="26:27" x14ac:dyDescent="0.2">
      <c r="Z15086" s="93"/>
      <c r="AA15086" s="93"/>
    </row>
    <row r="15087" spans="26:27" x14ac:dyDescent="0.2">
      <c r="Z15087" s="93"/>
      <c r="AA15087" s="93"/>
    </row>
    <row r="15088" spans="26:27" x14ac:dyDescent="0.2">
      <c r="Z15088" s="93"/>
      <c r="AA15088" s="93"/>
    </row>
    <row r="15089" spans="26:27" x14ac:dyDescent="0.2">
      <c r="Z15089" s="93"/>
      <c r="AA15089" s="93"/>
    </row>
    <row r="15090" spans="26:27" x14ac:dyDescent="0.2">
      <c r="Z15090" s="93"/>
      <c r="AA15090" s="93"/>
    </row>
    <row r="15091" spans="26:27" x14ac:dyDescent="0.2">
      <c r="Z15091" s="93"/>
      <c r="AA15091" s="93"/>
    </row>
    <row r="15092" spans="26:27" x14ac:dyDescent="0.2">
      <c r="Z15092" s="93"/>
      <c r="AA15092" s="93"/>
    </row>
    <row r="15093" spans="26:27" x14ac:dyDescent="0.2">
      <c r="Z15093" s="93"/>
      <c r="AA15093" s="93"/>
    </row>
    <row r="15094" spans="26:27" x14ac:dyDescent="0.2">
      <c r="Z15094" s="93"/>
      <c r="AA15094" s="93"/>
    </row>
    <row r="15095" spans="26:27" x14ac:dyDescent="0.2">
      <c r="Z15095" s="93"/>
      <c r="AA15095" s="93"/>
    </row>
    <row r="15096" spans="26:27" x14ac:dyDescent="0.2">
      <c r="Z15096" s="93"/>
      <c r="AA15096" s="93"/>
    </row>
    <row r="15097" spans="26:27" x14ac:dyDescent="0.2">
      <c r="Z15097" s="93"/>
      <c r="AA15097" s="93"/>
    </row>
    <row r="15098" spans="26:27" x14ac:dyDescent="0.2">
      <c r="Z15098" s="93"/>
      <c r="AA15098" s="93"/>
    </row>
    <row r="15099" spans="26:27" x14ac:dyDescent="0.2">
      <c r="Z15099" s="93"/>
      <c r="AA15099" s="93"/>
    </row>
    <row r="15100" spans="26:27" x14ac:dyDescent="0.2">
      <c r="Z15100" s="93"/>
      <c r="AA15100" s="93"/>
    </row>
    <row r="15101" spans="26:27" x14ac:dyDescent="0.2">
      <c r="Z15101" s="93"/>
      <c r="AA15101" s="93"/>
    </row>
    <row r="15102" spans="26:27" x14ac:dyDescent="0.2">
      <c r="Z15102" s="93"/>
      <c r="AA15102" s="93"/>
    </row>
    <row r="15103" spans="26:27" x14ac:dyDescent="0.2">
      <c r="Z15103" s="93"/>
      <c r="AA15103" s="93"/>
    </row>
    <row r="15104" spans="26:27" x14ac:dyDescent="0.2">
      <c r="Z15104" s="93"/>
      <c r="AA15104" s="93"/>
    </row>
    <row r="15105" spans="26:27" x14ac:dyDescent="0.2">
      <c r="Z15105" s="93"/>
      <c r="AA15105" s="93"/>
    </row>
    <row r="15106" spans="26:27" x14ac:dyDescent="0.2">
      <c r="Z15106" s="93"/>
      <c r="AA15106" s="93"/>
    </row>
    <row r="15107" spans="26:27" x14ac:dyDescent="0.2">
      <c r="Z15107" s="93"/>
      <c r="AA15107" s="93"/>
    </row>
    <row r="15108" spans="26:27" x14ac:dyDescent="0.2">
      <c r="Z15108" s="93"/>
      <c r="AA15108" s="93"/>
    </row>
    <row r="15109" spans="26:27" x14ac:dyDescent="0.2">
      <c r="Z15109" s="93"/>
      <c r="AA15109" s="93"/>
    </row>
    <row r="15110" spans="26:27" x14ac:dyDescent="0.2">
      <c r="Z15110" s="93"/>
      <c r="AA15110" s="93"/>
    </row>
    <row r="15111" spans="26:27" x14ac:dyDescent="0.2">
      <c r="Z15111" s="93"/>
      <c r="AA15111" s="93"/>
    </row>
    <row r="15112" spans="26:27" x14ac:dyDescent="0.2">
      <c r="Z15112" s="93"/>
      <c r="AA15112" s="93"/>
    </row>
    <row r="15113" spans="26:27" x14ac:dyDescent="0.2">
      <c r="Z15113" s="93"/>
      <c r="AA15113" s="93"/>
    </row>
    <row r="15114" spans="26:27" x14ac:dyDescent="0.2">
      <c r="Z15114" s="93"/>
      <c r="AA15114" s="93"/>
    </row>
    <row r="15115" spans="26:27" x14ac:dyDescent="0.2">
      <c r="Z15115" s="93"/>
      <c r="AA15115" s="93"/>
    </row>
    <row r="15116" spans="26:27" x14ac:dyDescent="0.2">
      <c r="Z15116" s="93"/>
      <c r="AA15116" s="93"/>
    </row>
    <row r="15117" spans="26:27" x14ac:dyDescent="0.2">
      <c r="Z15117" s="93"/>
      <c r="AA15117" s="93"/>
    </row>
    <row r="15118" spans="26:27" x14ac:dyDescent="0.2">
      <c r="Z15118" s="93"/>
      <c r="AA15118" s="93"/>
    </row>
    <row r="15119" spans="26:27" x14ac:dyDescent="0.2">
      <c r="Z15119" s="93"/>
      <c r="AA15119" s="93"/>
    </row>
    <row r="15120" spans="26:27" x14ac:dyDescent="0.2">
      <c r="Z15120" s="93"/>
      <c r="AA15120" s="93"/>
    </row>
    <row r="15121" spans="26:27" x14ac:dyDescent="0.2">
      <c r="Z15121" s="93"/>
      <c r="AA15121" s="93"/>
    </row>
    <row r="15122" spans="26:27" x14ac:dyDescent="0.2">
      <c r="Z15122" s="93"/>
      <c r="AA15122" s="93"/>
    </row>
    <row r="15123" spans="26:27" x14ac:dyDescent="0.2">
      <c r="Z15123" s="93"/>
      <c r="AA15123" s="93"/>
    </row>
    <row r="15124" spans="26:27" x14ac:dyDescent="0.2">
      <c r="Z15124" s="93"/>
      <c r="AA15124" s="93"/>
    </row>
    <row r="15125" spans="26:27" x14ac:dyDescent="0.2">
      <c r="Z15125" s="93"/>
      <c r="AA15125" s="93"/>
    </row>
    <row r="15126" spans="26:27" x14ac:dyDescent="0.2">
      <c r="Z15126" s="93"/>
      <c r="AA15126" s="93"/>
    </row>
    <row r="15127" spans="26:27" x14ac:dyDescent="0.2">
      <c r="Z15127" s="93"/>
      <c r="AA15127" s="93"/>
    </row>
    <row r="15128" spans="26:27" x14ac:dyDescent="0.2">
      <c r="Z15128" s="93"/>
      <c r="AA15128" s="93"/>
    </row>
    <row r="15129" spans="26:27" x14ac:dyDescent="0.2">
      <c r="Z15129" s="93"/>
      <c r="AA15129" s="93"/>
    </row>
    <row r="15130" spans="26:27" x14ac:dyDescent="0.2">
      <c r="Z15130" s="93"/>
      <c r="AA15130" s="93"/>
    </row>
    <row r="15131" spans="26:27" x14ac:dyDescent="0.2">
      <c r="Z15131" s="93"/>
      <c r="AA15131" s="93"/>
    </row>
    <row r="15132" spans="26:27" x14ac:dyDescent="0.2">
      <c r="Z15132" s="93"/>
      <c r="AA15132" s="93"/>
    </row>
    <row r="15133" spans="26:27" x14ac:dyDescent="0.2">
      <c r="Z15133" s="93"/>
      <c r="AA15133" s="93"/>
    </row>
    <row r="15134" spans="26:27" x14ac:dyDescent="0.2">
      <c r="Z15134" s="93"/>
      <c r="AA15134" s="93"/>
    </row>
    <row r="15135" spans="26:27" x14ac:dyDescent="0.2">
      <c r="Z15135" s="93"/>
      <c r="AA15135" s="93"/>
    </row>
    <row r="15136" spans="26:27" x14ac:dyDescent="0.2">
      <c r="Z15136" s="93"/>
      <c r="AA15136" s="93"/>
    </row>
    <row r="15137" spans="26:27" x14ac:dyDescent="0.2">
      <c r="Z15137" s="93"/>
      <c r="AA15137" s="93"/>
    </row>
    <row r="15138" spans="26:27" x14ac:dyDescent="0.2">
      <c r="Z15138" s="93"/>
      <c r="AA15138" s="93"/>
    </row>
    <row r="15139" spans="26:27" x14ac:dyDescent="0.2">
      <c r="Z15139" s="93"/>
      <c r="AA15139" s="93"/>
    </row>
    <row r="15140" spans="26:27" x14ac:dyDescent="0.2">
      <c r="Z15140" s="93"/>
      <c r="AA15140" s="93"/>
    </row>
    <row r="15141" spans="26:27" x14ac:dyDescent="0.2">
      <c r="Z15141" s="93"/>
      <c r="AA15141" s="93"/>
    </row>
    <row r="15142" spans="26:27" x14ac:dyDescent="0.2">
      <c r="Z15142" s="93"/>
      <c r="AA15142" s="93"/>
    </row>
    <row r="15143" spans="26:27" x14ac:dyDescent="0.2">
      <c r="Z15143" s="93"/>
      <c r="AA15143" s="93"/>
    </row>
    <row r="15144" spans="26:27" x14ac:dyDescent="0.2">
      <c r="Z15144" s="93"/>
      <c r="AA15144" s="93"/>
    </row>
    <row r="15145" spans="26:27" x14ac:dyDescent="0.2">
      <c r="Z15145" s="93"/>
      <c r="AA15145" s="93"/>
    </row>
    <row r="15146" spans="26:27" x14ac:dyDescent="0.2">
      <c r="Z15146" s="93"/>
      <c r="AA15146" s="93"/>
    </row>
    <row r="15147" spans="26:27" x14ac:dyDescent="0.2">
      <c r="Z15147" s="93"/>
      <c r="AA15147" s="93"/>
    </row>
    <row r="15148" spans="26:27" x14ac:dyDescent="0.2">
      <c r="Z15148" s="93"/>
      <c r="AA15148" s="93"/>
    </row>
    <row r="15149" spans="26:27" x14ac:dyDescent="0.2">
      <c r="Z15149" s="93"/>
      <c r="AA15149" s="93"/>
    </row>
    <row r="15150" spans="26:27" x14ac:dyDescent="0.2">
      <c r="Z15150" s="93"/>
      <c r="AA15150" s="93"/>
    </row>
    <row r="15151" spans="26:27" x14ac:dyDescent="0.2">
      <c r="Z15151" s="93"/>
      <c r="AA15151" s="93"/>
    </row>
    <row r="15152" spans="26:27" x14ac:dyDescent="0.2">
      <c r="Z15152" s="93"/>
      <c r="AA15152" s="93"/>
    </row>
    <row r="15153" spans="26:27" x14ac:dyDescent="0.2">
      <c r="Z15153" s="93"/>
      <c r="AA15153" s="93"/>
    </row>
    <row r="15154" spans="26:27" x14ac:dyDescent="0.2">
      <c r="Z15154" s="93"/>
      <c r="AA15154" s="93"/>
    </row>
    <row r="15155" spans="26:27" x14ac:dyDescent="0.2">
      <c r="Z15155" s="93"/>
      <c r="AA15155" s="93"/>
    </row>
    <row r="15156" spans="26:27" x14ac:dyDescent="0.2">
      <c r="Z15156" s="93"/>
      <c r="AA15156" s="93"/>
    </row>
    <row r="15157" spans="26:27" x14ac:dyDescent="0.2">
      <c r="Z15157" s="93"/>
      <c r="AA15157" s="93"/>
    </row>
    <row r="15158" spans="26:27" x14ac:dyDescent="0.2">
      <c r="Z15158" s="93"/>
      <c r="AA15158" s="93"/>
    </row>
    <row r="15159" spans="26:27" x14ac:dyDescent="0.2">
      <c r="Z15159" s="93"/>
      <c r="AA15159" s="93"/>
    </row>
    <row r="15160" spans="26:27" x14ac:dyDescent="0.2">
      <c r="Z15160" s="93"/>
      <c r="AA15160" s="93"/>
    </row>
    <row r="15161" spans="26:27" x14ac:dyDescent="0.2">
      <c r="Z15161" s="93"/>
      <c r="AA15161" s="93"/>
    </row>
    <row r="15162" spans="26:27" x14ac:dyDescent="0.2">
      <c r="Z15162" s="93"/>
      <c r="AA15162" s="93"/>
    </row>
    <row r="15163" spans="26:27" x14ac:dyDescent="0.2">
      <c r="Z15163" s="93"/>
      <c r="AA15163" s="93"/>
    </row>
    <row r="15164" spans="26:27" x14ac:dyDescent="0.2">
      <c r="Z15164" s="93"/>
      <c r="AA15164" s="93"/>
    </row>
    <row r="15165" spans="26:27" x14ac:dyDescent="0.2">
      <c r="Z15165" s="93"/>
      <c r="AA15165" s="93"/>
    </row>
    <row r="15166" spans="26:27" x14ac:dyDescent="0.2">
      <c r="Z15166" s="93"/>
      <c r="AA15166" s="93"/>
    </row>
    <row r="15167" spans="26:27" x14ac:dyDescent="0.2">
      <c r="Z15167" s="93"/>
      <c r="AA15167" s="93"/>
    </row>
    <row r="15168" spans="26:27" x14ac:dyDescent="0.2">
      <c r="Z15168" s="93"/>
      <c r="AA15168" s="93"/>
    </row>
    <row r="15169" spans="26:27" x14ac:dyDescent="0.2">
      <c r="Z15169" s="93"/>
      <c r="AA15169" s="93"/>
    </row>
    <row r="15170" spans="26:27" x14ac:dyDescent="0.2">
      <c r="Z15170" s="93"/>
      <c r="AA15170" s="93"/>
    </row>
    <row r="15171" spans="26:27" x14ac:dyDescent="0.2">
      <c r="Z15171" s="93"/>
      <c r="AA15171" s="93"/>
    </row>
    <row r="15172" spans="26:27" x14ac:dyDescent="0.2">
      <c r="Z15172" s="93"/>
      <c r="AA15172" s="93"/>
    </row>
    <row r="15173" spans="26:27" x14ac:dyDescent="0.2">
      <c r="Z15173" s="93"/>
      <c r="AA15173" s="93"/>
    </row>
    <row r="15174" spans="26:27" x14ac:dyDescent="0.2">
      <c r="Z15174" s="93"/>
      <c r="AA15174" s="93"/>
    </row>
    <row r="15175" spans="26:27" x14ac:dyDescent="0.2">
      <c r="Z15175" s="93"/>
      <c r="AA15175" s="93"/>
    </row>
    <row r="15176" spans="26:27" x14ac:dyDescent="0.2">
      <c r="Z15176" s="93"/>
      <c r="AA15176" s="93"/>
    </row>
    <row r="15177" spans="26:27" x14ac:dyDescent="0.2">
      <c r="Z15177" s="93"/>
      <c r="AA15177" s="93"/>
    </row>
    <row r="15178" spans="26:27" x14ac:dyDescent="0.2">
      <c r="Z15178" s="93"/>
      <c r="AA15178" s="93"/>
    </row>
    <row r="15179" spans="26:27" x14ac:dyDescent="0.2">
      <c r="Z15179" s="93"/>
      <c r="AA15179" s="93"/>
    </row>
    <row r="15180" spans="26:27" x14ac:dyDescent="0.2">
      <c r="Z15180" s="93"/>
      <c r="AA15180" s="93"/>
    </row>
    <row r="15181" spans="26:27" x14ac:dyDescent="0.2">
      <c r="Z15181" s="93"/>
      <c r="AA15181" s="93"/>
    </row>
    <row r="15182" spans="26:27" x14ac:dyDescent="0.2">
      <c r="Z15182" s="93"/>
      <c r="AA15182" s="93"/>
    </row>
    <row r="15183" spans="26:27" x14ac:dyDescent="0.2">
      <c r="Z15183" s="93"/>
      <c r="AA15183" s="93"/>
    </row>
    <row r="15184" spans="26:27" x14ac:dyDescent="0.2">
      <c r="Z15184" s="93"/>
      <c r="AA15184" s="93"/>
    </row>
    <row r="15185" spans="26:27" x14ac:dyDescent="0.2">
      <c r="Z15185" s="93"/>
      <c r="AA15185" s="93"/>
    </row>
    <row r="15186" spans="26:27" x14ac:dyDescent="0.2">
      <c r="Z15186" s="93"/>
      <c r="AA15186" s="93"/>
    </row>
    <row r="15187" spans="26:27" x14ac:dyDescent="0.2">
      <c r="Z15187" s="93"/>
      <c r="AA15187" s="93"/>
    </row>
    <row r="15188" spans="26:27" x14ac:dyDescent="0.2">
      <c r="Z15188" s="93"/>
      <c r="AA15188" s="93"/>
    </row>
    <row r="15189" spans="26:27" x14ac:dyDescent="0.2">
      <c r="Z15189" s="93"/>
      <c r="AA15189" s="93"/>
    </row>
    <row r="15190" spans="26:27" x14ac:dyDescent="0.2">
      <c r="Z15190" s="93"/>
      <c r="AA15190" s="93"/>
    </row>
    <row r="15191" spans="26:27" x14ac:dyDescent="0.2">
      <c r="Z15191" s="93"/>
      <c r="AA15191" s="93"/>
    </row>
    <row r="15192" spans="26:27" x14ac:dyDescent="0.2">
      <c r="Z15192" s="93"/>
      <c r="AA15192" s="93"/>
    </row>
    <row r="15193" spans="26:27" x14ac:dyDescent="0.2">
      <c r="Z15193" s="93"/>
      <c r="AA15193" s="93"/>
    </row>
    <row r="15194" spans="26:27" x14ac:dyDescent="0.2">
      <c r="Z15194" s="93"/>
      <c r="AA15194" s="93"/>
    </row>
    <row r="15195" spans="26:27" x14ac:dyDescent="0.2">
      <c r="Z15195" s="93"/>
      <c r="AA15195" s="93"/>
    </row>
    <row r="15196" spans="26:27" x14ac:dyDescent="0.2">
      <c r="Z15196" s="93"/>
      <c r="AA15196" s="93"/>
    </row>
    <row r="15197" spans="26:27" x14ac:dyDescent="0.2">
      <c r="Z15197" s="93"/>
      <c r="AA15197" s="93"/>
    </row>
    <row r="15198" spans="26:27" x14ac:dyDescent="0.2">
      <c r="Z15198" s="93"/>
      <c r="AA15198" s="93"/>
    </row>
    <row r="15199" spans="26:27" x14ac:dyDescent="0.2">
      <c r="Z15199" s="93"/>
      <c r="AA15199" s="93"/>
    </row>
    <row r="15200" spans="26:27" x14ac:dyDescent="0.2">
      <c r="Z15200" s="93"/>
      <c r="AA15200" s="93"/>
    </row>
    <row r="15201" spans="26:27" x14ac:dyDescent="0.2">
      <c r="Z15201" s="93"/>
      <c r="AA15201" s="93"/>
    </row>
    <row r="15202" spans="26:27" x14ac:dyDescent="0.2">
      <c r="Z15202" s="93"/>
      <c r="AA15202" s="93"/>
    </row>
    <row r="15203" spans="26:27" x14ac:dyDescent="0.2">
      <c r="Z15203" s="93"/>
      <c r="AA15203" s="93"/>
    </row>
    <row r="15204" spans="26:27" x14ac:dyDescent="0.2">
      <c r="Z15204" s="93"/>
      <c r="AA15204" s="93"/>
    </row>
    <row r="15205" spans="26:27" x14ac:dyDescent="0.2">
      <c r="Z15205" s="93"/>
      <c r="AA15205" s="93"/>
    </row>
    <row r="15206" spans="26:27" x14ac:dyDescent="0.2">
      <c r="Z15206" s="93"/>
      <c r="AA15206" s="93"/>
    </row>
    <row r="15207" spans="26:27" x14ac:dyDescent="0.2">
      <c r="Z15207" s="93"/>
      <c r="AA15207" s="93"/>
    </row>
    <row r="15208" spans="26:27" x14ac:dyDescent="0.2">
      <c r="Z15208" s="93"/>
      <c r="AA15208" s="93"/>
    </row>
    <row r="15209" spans="26:27" x14ac:dyDescent="0.2">
      <c r="Z15209" s="93"/>
      <c r="AA15209" s="93"/>
    </row>
    <row r="15210" spans="26:27" x14ac:dyDescent="0.2">
      <c r="Z15210" s="93"/>
      <c r="AA15210" s="93"/>
    </row>
    <row r="15211" spans="26:27" x14ac:dyDescent="0.2">
      <c r="Z15211" s="93"/>
      <c r="AA15211" s="93"/>
    </row>
    <row r="15212" spans="26:27" x14ac:dyDescent="0.2">
      <c r="Z15212" s="93"/>
      <c r="AA15212" s="93"/>
    </row>
    <row r="15213" spans="26:27" x14ac:dyDescent="0.2">
      <c r="Z15213" s="93"/>
      <c r="AA15213" s="93"/>
    </row>
    <row r="15214" spans="26:27" x14ac:dyDescent="0.2">
      <c r="Z15214" s="93"/>
      <c r="AA15214" s="93"/>
    </row>
    <row r="15215" spans="26:27" x14ac:dyDescent="0.2">
      <c r="Z15215" s="93"/>
      <c r="AA15215" s="93"/>
    </row>
    <row r="15216" spans="26:27" x14ac:dyDescent="0.2">
      <c r="Z15216" s="93"/>
      <c r="AA15216" s="93"/>
    </row>
    <row r="15217" spans="26:27" x14ac:dyDescent="0.2">
      <c r="Z15217" s="93"/>
      <c r="AA15217" s="93"/>
    </row>
    <row r="15218" spans="26:27" x14ac:dyDescent="0.2">
      <c r="Z15218" s="93"/>
      <c r="AA15218" s="93"/>
    </row>
    <row r="15219" spans="26:27" x14ac:dyDescent="0.2">
      <c r="Z15219" s="93"/>
      <c r="AA15219" s="93"/>
    </row>
    <row r="15220" spans="26:27" x14ac:dyDescent="0.2">
      <c r="Z15220" s="93"/>
      <c r="AA15220" s="93"/>
    </row>
    <row r="15221" spans="26:27" x14ac:dyDescent="0.2">
      <c r="Z15221" s="93"/>
      <c r="AA15221" s="93"/>
    </row>
    <row r="15222" spans="26:27" x14ac:dyDescent="0.2">
      <c r="Z15222" s="93"/>
      <c r="AA15222" s="93"/>
    </row>
    <row r="15223" spans="26:27" x14ac:dyDescent="0.2">
      <c r="Z15223" s="93"/>
      <c r="AA15223" s="93"/>
    </row>
    <row r="15224" spans="26:27" x14ac:dyDescent="0.2">
      <c r="Z15224" s="93"/>
      <c r="AA15224" s="93"/>
    </row>
    <row r="15225" spans="26:27" x14ac:dyDescent="0.2">
      <c r="Z15225" s="93"/>
      <c r="AA15225" s="93"/>
    </row>
    <row r="15226" spans="26:27" x14ac:dyDescent="0.2">
      <c r="Z15226" s="93"/>
      <c r="AA15226" s="93"/>
    </row>
    <row r="15227" spans="26:27" x14ac:dyDescent="0.2">
      <c r="Z15227" s="93"/>
      <c r="AA15227" s="93"/>
    </row>
    <row r="15228" spans="26:27" x14ac:dyDescent="0.2">
      <c r="Z15228" s="93"/>
      <c r="AA15228" s="93"/>
    </row>
    <row r="15229" spans="26:27" x14ac:dyDescent="0.2">
      <c r="Z15229" s="93"/>
      <c r="AA15229" s="93"/>
    </row>
    <row r="15230" spans="26:27" x14ac:dyDescent="0.2">
      <c r="Z15230" s="93"/>
      <c r="AA15230" s="93"/>
    </row>
    <row r="15231" spans="26:27" x14ac:dyDescent="0.2">
      <c r="Z15231" s="93"/>
      <c r="AA15231" s="93"/>
    </row>
    <row r="15232" spans="26:27" x14ac:dyDescent="0.2">
      <c r="Z15232" s="93"/>
      <c r="AA15232" s="93"/>
    </row>
    <row r="15233" spans="26:27" x14ac:dyDescent="0.2">
      <c r="Z15233" s="93"/>
      <c r="AA15233" s="93"/>
    </row>
    <row r="15234" spans="26:27" x14ac:dyDescent="0.2">
      <c r="Z15234" s="93"/>
      <c r="AA15234" s="93"/>
    </row>
    <row r="15235" spans="26:27" x14ac:dyDescent="0.2">
      <c r="Z15235" s="93"/>
      <c r="AA15235" s="93"/>
    </row>
    <row r="15236" spans="26:27" x14ac:dyDescent="0.2">
      <c r="Z15236" s="93"/>
      <c r="AA15236" s="93"/>
    </row>
    <row r="15237" spans="26:27" x14ac:dyDescent="0.2">
      <c r="Z15237" s="93"/>
      <c r="AA15237" s="93"/>
    </row>
    <row r="15238" spans="26:27" x14ac:dyDescent="0.2">
      <c r="Z15238" s="93"/>
      <c r="AA15238" s="93"/>
    </row>
    <row r="15239" spans="26:27" x14ac:dyDescent="0.2">
      <c r="Z15239" s="93"/>
      <c r="AA15239" s="93"/>
    </row>
    <row r="15240" spans="26:27" x14ac:dyDescent="0.2">
      <c r="Z15240" s="93"/>
      <c r="AA15240" s="93"/>
    </row>
    <row r="15241" spans="26:27" x14ac:dyDescent="0.2">
      <c r="Z15241" s="93"/>
      <c r="AA15241" s="93"/>
    </row>
    <row r="15242" spans="26:27" x14ac:dyDescent="0.2">
      <c r="Z15242" s="93"/>
      <c r="AA15242" s="93"/>
    </row>
    <row r="15243" spans="26:27" x14ac:dyDescent="0.2">
      <c r="Z15243" s="93"/>
      <c r="AA15243" s="93"/>
    </row>
    <row r="15244" spans="26:27" x14ac:dyDescent="0.2">
      <c r="Z15244" s="93"/>
      <c r="AA15244" s="93"/>
    </row>
    <row r="15245" spans="26:27" x14ac:dyDescent="0.2">
      <c r="Z15245" s="93"/>
      <c r="AA15245" s="93"/>
    </row>
    <row r="15246" spans="26:27" x14ac:dyDescent="0.2">
      <c r="Z15246" s="93"/>
      <c r="AA15246" s="93"/>
    </row>
    <row r="15247" spans="26:27" x14ac:dyDescent="0.2">
      <c r="Z15247" s="93"/>
      <c r="AA15247" s="93"/>
    </row>
    <row r="15248" spans="26:27" x14ac:dyDescent="0.2">
      <c r="Z15248" s="93"/>
      <c r="AA15248" s="93"/>
    </row>
    <row r="15249" spans="26:27" x14ac:dyDescent="0.2">
      <c r="Z15249" s="93"/>
      <c r="AA15249" s="93"/>
    </row>
    <row r="15250" spans="26:27" x14ac:dyDescent="0.2">
      <c r="Z15250" s="93"/>
      <c r="AA15250" s="93"/>
    </row>
    <row r="15251" spans="26:27" x14ac:dyDescent="0.2">
      <c r="Z15251" s="93"/>
      <c r="AA15251" s="93"/>
    </row>
    <row r="15252" spans="26:27" x14ac:dyDescent="0.2">
      <c r="Z15252" s="93"/>
      <c r="AA15252" s="93"/>
    </row>
    <row r="15253" spans="26:27" x14ac:dyDescent="0.2">
      <c r="Z15253" s="93"/>
      <c r="AA15253" s="93"/>
    </row>
    <row r="15254" spans="26:27" x14ac:dyDescent="0.2">
      <c r="Z15254" s="93"/>
      <c r="AA15254" s="93"/>
    </row>
    <row r="15255" spans="26:27" x14ac:dyDescent="0.2">
      <c r="Z15255" s="93"/>
      <c r="AA15255" s="93"/>
    </row>
    <row r="15256" spans="26:27" x14ac:dyDescent="0.2">
      <c r="Z15256" s="93"/>
      <c r="AA15256" s="93"/>
    </row>
    <row r="15257" spans="26:27" x14ac:dyDescent="0.2">
      <c r="Z15257" s="93"/>
      <c r="AA15257" s="93"/>
    </row>
    <row r="15258" spans="26:27" x14ac:dyDescent="0.2">
      <c r="Z15258" s="93"/>
      <c r="AA15258" s="93"/>
    </row>
    <row r="15259" spans="26:27" x14ac:dyDescent="0.2">
      <c r="Z15259" s="93"/>
      <c r="AA15259" s="93"/>
    </row>
    <row r="15260" spans="26:27" x14ac:dyDescent="0.2">
      <c r="Z15260" s="93"/>
      <c r="AA15260" s="93"/>
    </row>
    <row r="15261" spans="26:27" x14ac:dyDescent="0.2">
      <c r="Z15261" s="93"/>
      <c r="AA15261" s="93"/>
    </row>
    <row r="15262" spans="26:27" x14ac:dyDescent="0.2">
      <c r="Z15262" s="93"/>
      <c r="AA15262" s="93"/>
    </row>
    <row r="15263" spans="26:27" x14ac:dyDescent="0.2">
      <c r="Z15263" s="93"/>
      <c r="AA15263" s="93"/>
    </row>
    <row r="15264" spans="26:27" x14ac:dyDescent="0.2">
      <c r="Z15264" s="93"/>
      <c r="AA15264" s="93"/>
    </row>
    <row r="15265" spans="26:27" x14ac:dyDescent="0.2">
      <c r="Z15265" s="93"/>
      <c r="AA15265" s="93"/>
    </row>
    <row r="15266" spans="26:27" x14ac:dyDescent="0.2">
      <c r="Z15266" s="93"/>
      <c r="AA15266" s="93"/>
    </row>
    <row r="15267" spans="26:27" x14ac:dyDescent="0.2">
      <c r="Z15267" s="93"/>
      <c r="AA15267" s="93"/>
    </row>
    <row r="15268" spans="26:27" x14ac:dyDescent="0.2">
      <c r="Z15268" s="93"/>
      <c r="AA15268" s="93"/>
    </row>
    <row r="15269" spans="26:27" x14ac:dyDescent="0.2">
      <c r="Z15269" s="93"/>
      <c r="AA15269" s="93"/>
    </row>
    <row r="15270" spans="26:27" x14ac:dyDescent="0.2">
      <c r="Z15270" s="93"/>
      <c r="AA15270" s="93"/>
    </row>
    <row r="15271" spans="26:27" x14ac:dyDescent="0.2">
      <c r="Z15271" s="93"/>
      <c r="AA15271" s="93"/>
    </row>
    <row r="15272" spans="26:27" x14ac:dyDescent="0.2">
      <c r="Z15272" s="93"/>
      <c r="AA15272" s="93"/>
    </row>
    <row r="15273" spans="26:27" x14ac:dyDescent="0.2">
      <c r="Z15273" s="93"/>
      <c r="AA15273" s="93"/>
    </row>
    <row r="15274" spans="26:27" x14ac:dyDescent="0.2">
      <c r="Z15274" s="93"/>
      <c r="AA15274" s="93"/>
    </row>
    <row r="15275" spans="26:27" x14ac:dyDescent="0.2">
      <c r="Z15275" s="93"/>
      <c r="AA15275" s="93"/>
    </row>
    <row r="15276" spans="26:27" x14ac:dyDescent="0.2">
      <c r="Z15276" s="93"/>
      <c r="AA15276" s="93"/>
    </row>
    <row r="15277" spans="26:27" x14ac:dyDescent="0.2">
      <c r="Z15277" s="93"/>
      <c r="AA15277" s="93"/>
    </row>
    <row r="15278" spans="26:27" x14ac:dyDescent="0.2">
      <c r="Z15278" s="93"/>
      <c r="AA15278" s="93"/>
    </row>
    <row r="15279" spans="26:27" x14ac:dyDescent="0.2">
      <c r="Z15279" s="93"/>
      <c r="AA15279" s="93"/>
    </row>
    <row r="15280" spans="26:27" x14ac:dyDescent="0.2">
      <c r="Z15280" s="93"/>
      <c r="AA15280" s="93"/>
    </row>
    <row r="15281" spans="26:27" x14ac:dyDescent="0.2">
      <c r="Z15281" s="93"/>
      <c r="AA15281" s="93"/>
    </row>
    <row r="15282" spans="26:27" x14ac:dyDescent="0.2">
      <c r="Z15282" s="93"/>
      <c r="AA15282" s="93"/>
    </row>
    <row r="15283" spans="26:27" x14ac:dyDescent="0.2">
      <c r="Z15283" s="93"/>
      <c r="AA15283" s="93"/>
    </row>
    <row r="15284" spans="26:27" x14ac:dyDescent="0.2">
      <c r="Z15284" s="93"/>
      <c r="AA15284" s="93"/>
    </row>
    <row r="15285" spans="26:27" x14ac:dyDescent="0.2">
      <c r="Z15285" s="93"/>
      <c r="AA15285" s="93"/>
    </row>
    <row r="15286" spans="26:27" x14ac:dyDescent="0.2">
      <c r="Z15286" s="93"/>
      <c r="AA15286" s="93"/>
    </row>
    <row r="15287" spans="26:27" x14ac:dyDescent="0.2">
      <c r="Z15287" s="93"/>
      <c r="AA15287" s="93"/>
    </row>
    <row r="15288" spans="26:27" x14ac:dyDescent="0.2">
      <c r="Z15288" s="93"/>
      <c r="AA15288" s="93"/>
    </row>
    <row r="15289" spans="26:27" x14ac:dyDescent="0.2">
      <c r="Z15289" s="93"/>
      <c r="AA15289" s="93"/>
    </row>
    <row r="15290" spans="26:27" x14ac:dyDescent="0.2">
      <c r="Z15290" s="93"/>
      <c r="AA15290" s="93"/>
    </row>
    <row r="15291" spans="26:27" x14ac:dyDescent="0.2">
      <c r="Z15291" s="93"/>
      <c r="AA15291" s="93"/>
    </row>
    <row r="15292" spans="26:27" x14ac:dyDescent="0.2">
      <c r="Z15292" s="93"/>
      <c r="AA15292" s="93"/>
    </row>
    <row r="15293" spans="26:27" x14ac:dyDescent="0.2">
      <c r="Z15293" s="93"/>
      <c r="AA15293" s="93"/>
    </row>
    <row r="15294" spans="26:27" x14ac:dyDescent="0.2">
      <c r="Z15294" s="93"/>
      <c r="AA15294" s="93"/>
    </row>
    <row r="15295" spans="26:27" x14ac:dyDescent="0.2">
      <c r="Z15295" s="93"/>
      <c r="AA15295" s="93"/>
    </row>
    <row r="15296" spans="26:27" x14ac:dyDescent="0.2">
      <c r="Z15296" s="93"/>
      <c r="AA15296" s="93"/>
    </row>
    <row r="15297" spans="26:27" x14ac:dyDescent="0.2">
      <c r="Z15297" s="93"/>
      <c r="AA15297" s="93"/>
    </row>
    <row r="15298" spans="26:27" x14ac:dyDescent="0.2">
      <c r="Z15298" s="93"/>
      <c r="AA15298" s="93"/>
    </row>
    <row r="15299" spans="26:27" x14ac:dyDescent="0.2">
      <c r="Z15299" s="93"/>
      <c r="AA15299" s="93"/>
    </row>
    <row r="15300" spans="26:27" x14ac:dyDescent="0.2">
      <c r="Z15300" s="93"/>
      <c r="AA15300" s="93"/>
    </row>
    <row r="15301" spans="26:27" x14ac:dyDescent="0.2">
      <c r="Z15301" s="93"/>
      <c r="AA15301" s="93"/>
    </row>
    <row r="15302" spans="26:27" x14ac:dyDescent="0.2">
      <c r="Z15302" s="93"/>
      <c r="AA15302" s="93"/>
    </row>
    <row r="15303" spans="26:27" x14ac:dyDescent="0.2">
      <c r="Z15303" s="93"/>
      <c r="AA15303" s="93"/>
    </row>
    <row r="15304" spans="26:27" x14ac:dyDescent="0.2">
      <c r="Z15304" s="93"/>
      <c r="AA15304" s="93"/>
    </row>
    <row r="15305" spans="26:27" x14ac:dyDescent="0.2">
      <c r="Z15305" s="93"/>
      <c r="AA15305" s="93"/>
    </row>
    <row r="15306" spans="26:27" x14ac:dyDescent="0.2">
      <c r="Z15306" s="93"/>
      <c r="AA15306" s="93"/>
    </row>
    <row r="15307" spans="26:27" x14ac:dyDescent="0.2">
      <c r="Z15307" s="93"/>
      <c r="AA15307" s="93"/>
    </row>
    <row r="15308" spans="26:27" x14ac:dyDescent="0.2">
      <c r="Z15308" s="93"/>
      <c r="AA15308" s="93"/>
    </row>
    <row r="15309" spans="26:27" x14ac:dyDescent="0.2">
      <c r="Z15309" s="93"/>
      <c r="AA15309" s="93"/>
    </row>
    <row r="15310" spans="26:27" x14ac:dyDescent="0.2">
      <c r="Z15310" s="93"/>
      <c r="AA15310" s="93"/>
    </row>
    <row r="15311" spans="26:27" x14ac:dyDescent="0.2">
      <c r="Z15311" s="93"/>
      <c r="AA15311" s="93"/>
    </row>
    <row r="15312" spans="26:27" x14ac:dyDescent="0.2">
      <c r="Z15312" s="93"/>
      <c r="AA15312" s="93"/>
    </row>
    <row r="15313" spans="26:27" x14ac:dyDescent="0.2">
      <c r="Z15313" s="93"/>
      <c r="AA15313" s="93"/>
    </row>
    <row r="15314" spans="26:27" x14ac:dyDescent="0.2">
      <c r="Z15314" s="93"/>
      <c r="AA15314" s="93"/>
    </row>
    <row r="15315" spans="26:27" x14ac:dyDescent="0.2">
      <c r="Z15315" s="93"/>
      <c r="AA15315" s="93"/>
    </row>
    <row r="15316" spans="26:27" x14ac:dyDescent="0.2">
      <c r="Z15316" s="93"/>
      <c r="AA15316" s="93"/>
    </row>
    <row r="15317" spans="26:27" x14ac:dyDescent="0.2">
      <c r="Z15317" s="93"/>
      <c r="AA15317" s="93"/>
    </row>
    <row r="15318" spans="26:27" x14ac:dyDescent="0.2">
      <c r="Z15318" s="93"/>
      <c r="AA15318" s="93"/>
    </row>
    <row r="15319" spans="26:27" x14ac:dyDescent="0.2">
      <c r="Z15319" s="93"/>
      <c r="AA15319" s="93"/>
    </row>
    <row r="15320" spans="26:27" x14ac:dyDescent="0.2">
      <c r="Z15320" s="93"/>
      <c r="AA15320" s="93"/>
    </row>
    <row r="15321" spans="26:27" x14ac:dyDescent="0.2">
      <c r="Z15321" s="93"/>
      <c r="AA15321" s="93"/>
    </row>
    <row r="15322" spans="26:27" x14ac:dyDescent="0.2">
      <c r="Z15322" s="93"/>
      <c r="AA15322" s="93"/>
    </row>
    <row r="15323" spans="26:27" x14ac:dyDescent="0.2">
      <c r="Z15323" s="93"/>
      <c r="AA15323" s="93"/>
    </row>
    <row r="15324" spans="26:27" x14ac:dyDescent="0.2">
      <c r="Z15324" s="93"/>
      <c r="AA15324" s="93"/>
    </row>
    <row r="15325" spans="26:27" x14ac:dyDescent="0.2">
      <c r="Z15325" s="93"/>
      <c r="AA15325" s="93"/>
    </row>
    <row r="15326" spans="26:27" x14ac:dyDescent="0.2">
      <c r="Z15326" s="93"/>
      <c r="AA15326" s="93"/>
    </row>
    <row r="15327" spans="26:27" x14ac:dyDescent="0.2">
      <c r="Z15327" s="93"/>
      <c r="AA15327" s="93"/>
    </row>
    <row r="15328" spans="26:27" x14ac:dyDescent="0.2">
      <c r="Z15328" s="93"/>
      <c r="AA15328" s="93"/>
    </row>
    <row r="15329" spans="26:27" x14ac:dyDescent="0.2">
      <c r="Z15329" s="93"/>
      <c r="AA15329" s="93"/>
    </row>
    <row r="15330" spans="26:27" x14ac:dyDescent="0.2">
      <c r="Z15330" s="93"/>
      <c r="AA15330" s="93"/>
    </row>
    <row r="15331" spans="26:27" x14ac:dyDescent="0.2">
      <c r="Z15331" s="93"/>
      <c r="AA15331" s="93"/>
    </row>
    <row r="15332" spans="26:27" x14ac:dyDescent="0.2">
      <c r="Z15332" s="93"/>
      <c r="AA15332" s="93"/>
    </row>
    <row r="15333" spans="26:27" x14ac:dyDescent="0.2">
      <c r="Z15333" s="93"/>
      <c r="AA15333" s="93"/>
    </row>
    <row r="15334" spans="26:27" x14ac:dyDescent="0.2">
      <c r="Z15334" s="93"/>
      <c r="AA15334" s="93"/>
    </row>
    <row r="15335" spans="26:27" x14ac:dyDescent="0.2">
      <c r="Z15335" s="93"/>
      <c r="AA15335" s="93"/>
    </row>
    <row r="15336" spans="26:27" x14ac:dyDescent="0.2">
      <c r="Z15336" s="93"/>
      <c r="AA15336" s="93"/>
    </row>
    <row r="15337" spans="26:27" x14ac:dyDescent="0.2">
      <c r="Z15337" s="93"/>
      <c r="AA15337" s="93"/>
    </row>
    <row r="15338" spans="26:27" x14ac:dyDescent="0.2">
      <c r="Z15338" s="93"/>
      <c r="AA15338" s="93"/>
    </row>
    <row r="15339" spans="26:27" x14ac:dyDescent="0.2">
      <c r="Z15339" s="93"/>
      <c r="AA15339" s="93"/>
    </row>
    <row r="15340" spans="26:27" x14ac:dyDescent="0.2">
      <c r="Z15340" s="93"/>
      <c r="AA15340" s="93"/>
    </row>
    <row r="15341" spans="26:27" x14ac:dyDescent="0.2">
      <c r="Z15341" s="93"/>
      <c r="AA15341" s="93"/>
    </row>
    <row r="15342" spans="26:27" x14ac:dyDescent="0.2">
      <c r="Z15342" s="93"/>
      <c r="AA15342" s="93"/>
    </row>
    <row r="15343" spans="26:27" x14ac:dyDescent="0.2">
      <c r="Z15343" s="93"/>
      <c r="AA15343" s="93"/>
    </row>
    <row r="15344" spans="26:27" x14ac:dyDescent="0.2">
      <c r="Z15344" s="93"/>
      <c r="AA15344" s="93"/>
    </row>
    <row r="15345" spans="26:27" x14ac:dyDescent="0.2">
      <c r="Z15345" s="93"/>
      <c r="AA15345" s="93"/>
    </row>
    <row r="15346" spans="26:27" x14ac:dyDescent="0.2">
      <c r="Z15346" s="93"/>
      <c r="AA15346" s="93"/>
    </row>
    <row r="15347" spans="26:27" x14ac:dyDescent="0.2">
      <c r="Z15347" s="93"/>
      <c r="AA15347" s="93"/>
    </row>
    <row r="15348" spans="26:27" x14ac:dyDescent="0.2">
      <c r="Z15348" s="93"/>
      <c r="AA15348" s="93"/>
    </row>
    <row r="15349" spans="26:27" x14ac:dyDescent="0.2">
      <c r="Z15349" s="93"/>
      <c r="AA15349" s="93"/>
    </row>
    <row r="15350" spans="26:27" x14ac:dyDescent="0.2">
      <c r="Z15350" s="93"/>
      <c r="AA15350" s="93"/>
    </row>
    <row r="15351" spans="26:27" x14ac:dyDescent="0.2">
      <c r="Z15351" s="93"/>
      <c r="AA15351" s="93"/>
    </row>
    <row r="15352" spans="26:27" x14ac:dyDescent="0.2">
      <c r="Z15352" s="93"/>
      <c r="AA15352" s="93"/>
    </row>
    <row r="15353" spans="26:27" x14ac:dyDescent="0.2">
      <c r="Z15353" s="93"/>
      <c r="AA15353" s="93"/>
    </row>
    <row r="15354" spans="26:27" x14ac:dyDescent="0.2">
      <c r="Z15354" s="93"/>
      <c r="AA15354" s="93"/>
    </row>
    <row r="15355" spans="26:27" x14ac:dyDescent="0.2">
      <c r="Z15355" s="93"/>
      <c r="AA15355" s="93"/>
    </row>
    <row r="15356" spans="26:27" x14ac:dyDescent="0.2">
      <c r="Z15356" s="93"/>
      <c r="AA15356" s="93"/>
    </row>
    <row r="15357" spans="26:27" x14ac:dyDescent="0.2">
      <c r="Z15357" s="93"/>
      <c r="AA15357" s="93"/>
    </row>
    <row r="15358" spans="26:27" x14ac:dyDescent="0.2">
      <c r="Z15358" s="93"/>
      <c r="AA15358" s="93"/>
    </row>
    <row r="15359" spans="26:27" x14ac:dyDescent="0.2">
      <c r="Z15359" s="93"/>
      <c r="AA15359" s="93"/>
    </row>
    <row r="15360" spans="26:27" x14ac:dyDescent="0.2">
      <c r="Z15360" s="93"/>
      <c r="AA15360" s="93"/>
    </row>
    <row r="15361" spans="26:27" x14ac:dyDescent="0.2">
      <c r="Z15361" s="93"/>
      <c r="AA15361" s="93"/>
    </row>
    <row r="15362" spans="26:27" x14ac:dyDescent="0.2">
      <c r="Z15362" s="93"/>
      <c r="AA15362" s="93"/>
    </row>
    <row r="15363" spans="26:27" x14ac:dyDescent="0.2">
      <c r="Z15363" s="93"/>
      <c r="AA15363" s="93"/>
    </row>
    <row r="15364" spans="26:27" x14ac:dyDescent="0.2">
      <c r="Z15364" s="93"/>
      <c r="AA15364" s="93"/>
    </row>
    <row r="15365" spans="26:27" x14ac:dyDescent="0.2">
      <c r="Z15365" s="93"/>
      <c r="AA15365" s="93"/>
    </row>
    <row r="15366" spans="26:27" x14ac:dyDescent="0.2">
      <c r="Z15366" s="93"/>
      <c r="AA15366" s="93"/>
    </row>
    <row r="15367" spans="26:27" x14ac:dyDescent="0.2">
      <c r="Z15367" s="93"/>
      <c r="AA15367" s="93"/>
    </row>
    <row r="15368" spans="26:27" x14ac:dyDescent="0.2">
      <c r="Z15368" s="93"/>
      <c r="AA15368" s="93"/>
    </row>
    <row r="15369" spans="26:27" x14ac:dyDescent="0.2">
      <c r="Z15369" s="93"/>
      <c r="AA15369" s="93"/>
    </row>
    <row r="15370" spans="26:27" x14ac:dyDescent="0.2">
      <c r="Z15370" s="93"/>
      <c r="AA15370" s="93"/>
    </row>
    <row r="15371" spans="26:27" x14ac:dyDescent="0.2">
      <c r="Z15371" s="93"/>
      <c r="AA15371" s="93"/>
    </row>
    <row r="15372" spans="26:27" x14ac:dyDescent="0.2">
      <c r="Z15372" s="93"/>
      <c r="AA15372" s="93"/>
    </row>
    <row r="15373" spans="26:27" x14ac:dyDescent="0.2">
      <c r="Z15373" s="93"/>
      <c r="AA15373" s="93"/>
    </row>
    <row r="15374" spans="26:27" x14ac:dyDescent="0.2">
      <c r="Z15374" s="93"/>
      <c r="AA15374" s="93"/>
    </row>
    <row r="15375" spans="26:27" x14ac:dyDescent="0.2">
      <c r="Z15375" s="93"/>
      <c r="AA15375" s="93"/>
    </row>
    <row r="15376" spans="26:27" x14ac:dyDescent="0.2">
      <c r="Z15376" s="93"/>
      <c r="AA15376" s="93"/>
    </row>
    <row r="15377" spans="26:27" x14ac:dyDescent="0.2">
      <c r="Z15377" s="93"/>
      <c r="AA15377" s="93"/>
    </row>
    <row r="15378" spans="26:27" x14ac:dyDescent="0.2">
      <c r="Z15378" s="93"/>
      <c r="AA15378" s="93"/>
    </row>
    <row r="15379" spans="26:27" x14ac:dyDescent="0.2">
      <c r="Z15379" s="93"/>
      <c r="AA15379" s="93"/>
    </row>
    <row r="15380" spans="26:27" x14ac:dyDescent="0.2">
      <c r="Z15380" s="93"/>
      <c r="AA15380" s="93"/>
    </row>
    <row r="15381" spans="26:27" x14ac:dyDescent="0.2">
      <c r="Z15381" s="93"/>
      <c r="AA15381" s="93"/>
    </row>
    <row r="15382" spans="26:27" x14ac:dyDescent="0.2">
      <c r="Z15382" s="93"/>
      <c r="AA15382" s="93"/>
    </row>
    <row r="15383" spans="26:27" x14ac:dyDescent="0.2">
      <c r="Z15383" s="93"/>
      <c r="AA15383" s="93"/>
    </row>
    <row r="15384" spans="26:27" x14ac:dyDescent="0.2">
      <c r="Z15384" s="93"/>
      <c r="AA15384" s="93"/>
    </row>
    <row r="15385" spans="26:27" x14ac:dyDescent="0.2">
      <c r="Z15385" s="93"/>
      <c r="AA15385" s="93"/>
    </row>
    <row r="15386" spans="26:27" x14ac:dyDescent="0.2">
      <c r="Z15386" s="93"/>
      <c r="AA15386" s="93"/>
    </row>
    <row r="15387" spans="26:27" x14ac:dyDescent="0.2">
      <c r="Z15387" s="93"/>
      <c r="AA15387" s="93"/>
    </row>
    <row r="15388" spans="26:27" x14ac:dyDescent="0.2">
      <c r="Z15388" s="93"/>
      <c r="AA15388" s="93"/>
    </row>
    <row r="15389" spans="26:27" x14ac:dyDescent="0.2">
      <c r="Z15389" s="93"/>
      <c r="AA15389" s="93"/>
    </row>
    <row r="15390" spans="26:27" x14ac:dyDescent="0.2">
      <c r="Z15390" s="93"/>
      <c r="AA15390" s="93"/>
    </row>
    <row r="15391" spans="26:27" x14ac:dyDescent="0.2">
      <c r="Z15391" s="93"/>
      <c r="AA15391" s="93"/>
    </row>
    <row r="15392" spans="26:27" x14ac:dyDescent="0.2">
      <c r="Z15392" s="93"/>
      <c r="AA15392" s="93"/>
    </row>
    <row r="15393" spans="26:27" x14ac:dyDescent="0.2">
      <c r="Z15393" s="93"/>
      <c r="AA15393" s="93"/>
    </row>
    <row r="15394" spans="26:27" x14ac:dyDescent="0.2">
      <c r="Z15394" s="93"/>
      <c r="AA15394" s="93"/>
    </row>
    <row r="15395" spans="26:27" x14ac:dyDescent="0.2">
      <c r="Z15395" s="93"/>
      <c r="AA15395" s="93"/>
    </row>
    <row r="15396" spans="26:27" x14ac:dyDescent="0.2">
      <c r="Z15396" s="93"/>
      <c r="AA15396" s="93"/>
    </row>
    <row r="15397" spans="26:27" x14ac:dyDescent="0.2">
      <c r="Z15397" s="93"/>
      <c r="AA15397" s="93"/>
    </row>
    <row r="15398" spans="26:27" x14ac:dyDescent="0.2">
      <c r="Z15398" s="93"/>
      <c r="AA15398" s="93"/>
    </row>
    <row r="15399" spans="26:27" x14ac:dyDescent="0.2">
      <c r="Z15399" s="93"/>
      <c r="AA15399" s="93"/>
    </row>
    <row r="15400" spans="26:27" x14ac:dyDescent="0.2">
      <c r="Z15400" s="93"/>
      <c r="AA15400" s="93"/>
    </row>
    <row r="15401" spans="26:27" x14ac:dyDescent="0.2">
      <c r="Z15401" s="93"/>
      <c r="AA15401" s="93"/>
    </row>
    <row r="15402" spans="26:27" x14ac:dyDescent="0.2">
      <c r="Z15402" s="93"/>
      <c r="AA15402" s="93"/>
    </row>
    <row r="15403" spans="26:27" x14ac:dyDescent="0.2">
      <c r="Z15403" s="93"/>
      <c r="AA15403" s="93"/>
    </row>
    <row r="15404" spans="26:27" x14ac:dyDescent="0.2">
      <c r="Z15404" s="93"/>
      <c r="AA15404" s="93"/>
    </row>
    <row r="15405" spans="26:27" x14ac:dyDescent="0.2">
      <c r="Z15405" s="93"/>
      <c r="AA15405" s="93"/>
    </row>
    <row r="15406" spans="26:27" x14ac:dyDescent="0.2">
      <c r="Z15406" s="93"/>
      <c r="AA15406" s="93"/>
    </row>
    <row r="15407" spans="26:27" x14ac:dyDescent="0.2">
      <c r="Z15407" s="93"/>
      <c r="AA15407" s="93"/>
    </row>
    <row r="15408" spans="26:27" x14ac:dyDescent="0.2">
      <c r="Z15408" s="93"/>
      <c r="AA15408" s="93"/>
    </row>
    <row r="15409" spans="26:27" x14ac:dyDescent="0.2">
      <c r="Z15409" s="93"/>
      <c r="AA15409" s="93"/>
    </row>
    <row r="15410" spans="26:27" x14ac:dyDescent="0.2">
      <c r="Z15410" s="93"/>
      <c r="AA15410" s="93"/>
    </row>
    <row r="15411" spans="26:27" x14ac:dyDescent="0.2">
      <c r="Z15411" s="93"/>
      <c r="AA15411" s="93"/>
    </row>
    <row r="15412" spans="26:27" x14ac:dyDescent="0.2">
      <c r="Z15412" s="93"/>
      <c r="AA15412" s="93"/>
    </row>
    <row r="15413" spans="26:27" x14ac:dyDescent="0.2">
      <c r="Z15413" s="93"/>
      <c r="AA15413" s="93"/>
    </row>
    <row r="15414" spans="26:27" x14ac:dyDescent="0.2">
      <c r="Z15414" s="93"/>
      <c r="AA15414" s="93"/>
    </row>
    <row r="15415" spans="26:27" x14ac:dyDescent="0.2">
      <c r="Z15415" s="93"/>
      <c r="AA15415" s="93"/>
    </row>
    <row r="15416" spans="26:27" x14ac:dyDescent="0.2">
      <c r="Z15416" s="93"/>
      <c r="AA15416" s="93"/>
    </row>
    <row r="15417" spans="26:27" x14ac:dyDescent="0.2">
      <c r="Z15417" s="93"/>
      <c r="AA15417" s="93"/>
    </row>
    <row r="15418" spans="26:27" x14ac:dyDescent="0.2">
      <c r="Z15418" s="93"/>
      <c r="AA15418" s="93"/>
    </row>
    <row r="15419" spans="26:27" x14ac:dyDescent="0.2">
      <c r="Z15419" s="93"/>
      <c r="AA15419" s="93"/>
    </row>
    <row r="15420" spans="26:27" x14ac:dyDescent="0.2">
      <c r="Z15420" s="93"/>
      <c r="AA15420" s="93"/>
    </row>
    <row r="15421" spans="26:27" x14ac:dyDescent="0.2">
      <c r="Z15421" s="93"/>
      <c r="AA15421" s="93"/>
    </row>
    <row r="15422" spans="26:27" x14ac:dyDescent="0.2">
      <c r="Z15422" s="93"/>
      <c r="AA15422" s="93"/>
    </row>
    <row r="15423" spans="26:27" x14ac:dyDescent="0.2">
      <c r="Z15423" s="93"/>
      <c r="AA15423" s="93"/>
    </row>
    <row r="15424" spans="26:27" x14ac:dyDescent="0.2">
      <c r="Z15424" s="93"/>
      <c r="AA15424" s="93"/>
    </row>
    <row r="15425" spans="26:27" x14ac:dyDescent="0.2">
      <c r="Z15425" s="93"/>
      <c r="AA15425" s="93"/>
    </row>
    <row r="15426" spans="26:27" x14ac:dyDescent="0.2">
      <c r="Z15426" s="93"/>
      <c r="AA15426" s="93"/>
    </row>
    <row r="15427" spans="26:27" x14ac:dyDescent="0.2">
      <c r="Z15427" s="93"/>
      <c r="AA15427" s="93"/>
    </row>
    <row r="15428" spans="26:27" x14ac:dyDescent="0.2">
      <c r="Z15428" s="93"/>
      <c r="AA15428" s="93"/>
    </row>
    <row r="15429" spans="26:27" x14ac:dyDescent="0.2">
      <c r="Z15429" s="93"/>
      <c r="AA15429" s="93"/>
    </row>
    <row r="15430" spans="26:27" x14ac:dyDescent="0.2">
      <c r="Z15430" s="93"/>
      <c r="AA15430" s="93"/>
    </row>
    <row r="15431" spans="26:27" x14ac:dyDescent="0.2">
      <c r="Z15431" s="93"/>
      <c r="AA15431" s="93"/>
    </row>
    <row r="15432" spans="26:27" x14ac:dyDescent="0.2">
      <c r="Z15432" s="93"/>
      <c r="AA15432" s="93"/>
    </row>
    <row r="15433" spans="26:27" x14ac:dyDescent="0.2">
      <c r="Z15433" s="93"/>
      <c r="AA15433" s="93"/>
    </row>
    <row r="15434" spans="26:27" x14ac:dyDescent="0.2">
      <c r="Z15434" s="93"/>
      <c r="AA15434" s="93"/>
    </row>
    <row r="15435" spans="26:27" x14ac:dyDescent="0.2">
      <c r="Z15435" s="93"/>
      <c r="AA15435" s="93"/>
    </row>
    <row r="15436" spans="26:27" x14ac:dyDescent="0.2">
      <c r="Z15436" s="93"/>
      <c r="AA15436" s="93"/>
    </row>
    <row r="15437" spans="26:27" x14ac:dyDescent="0.2">
      <c r="Z15437" s="93"/>
      <c r="AA15437" s="93"/>
    </row>
    <row r="15438" spans="26:27" x14ac:dyDescent="0.2">
      <c r="Z15438" s="93"/>
      <c r="AA15438" s="93"/>
    </row>
    <row r="15439" spans="26:27" x14ac:dyDescent="0.2">
      <c r="Z15439" s="93"/>
      <c r="AA15439" s="93"/>
    </row>
    <row r="15440" spans="26:27" x14ac:dyDescent="0.2">
      <c r="Z15440" s="93"/>
      <c r="AA15440" s="93"/>
    </row>
    <row r="15441" spans="26:27" x14ac:dyDescent="0.2">
      <c r="Z15441" s="93"/>
      <c r="AA15441" s="93"/>
    </row>
    <row r="15442" spans="26:27" x14ac:dyDescent="0.2">
      <c r="Z15442" s="93"/>
      <c r="AA15442" s="93"/>
    </row>
    <row r="15443" spans="26:27" x14ac:dyDescent="0.2">
      <c r="Z15443" s="93"/>
      <c r="AA15443" s="93"/>
    </row>
    <row r="15444" spans="26:27" x14ac:dyDescent="0.2">
      <c r="Z15444" s="93"/>
      <c r="AA15444" s="93"/>
    </row>
    <row r="15445" spans="26:27" x14ac:dyDescent="0.2">
      <c r="Z15445" s="93"/>
      <c r="AA15445" s="93"/>
    </row>
    <row r="15446" spans="26:27" x14ac:dyDescent="0.2">
      <c r="Z15446" s="93"/>
      <c r="AA15446" s="93"/>
    </row>
    <row r="15447" spans="26:27" x14ac:dyDescent="0.2">
      <c r="Z15447" s="93"/>
      <c r="AA15447" s="93"/>
    </row>
    <row r="15448" spans="26:27" x14ac:dyDescent="0.2">
      <c r="Z15448" s="93"/>
      <c r="AA15448" s="93"/>
    </row>
    <row r="15449" spans="26:27" x14ac:dyDescent="0.2">
      <c r="Z15449" s="93"/>
      <c r="AA15449" s="93"/>
    </row>
    <row r="15450" spans="26:27" x14ac:dyDescent="0.2">
      <c r="Z15450" s="93"/>
      <c r="AA15450" s="93"/>
    </row>
    <row r="15451" spans="26:27" x14ac:dyDescent="0.2">
      <c r="Z15451" s="93"/>
      <c r="AA15451" s="93"/>
    </row>
    <row r="15452" spans="26:27" x14ac:dyDescent="0.2">
      <c r="Z15452" s="93"/>
      <c r="AA15452" s="93"/>
    </row>
    <row r="15453" spans="26:27" x14ac:dyDescent="0.2">
      <c r="Z15453" s="93"/>
      <c r="AA15453" s="93"/>
    </row>
    <row r="15454" spans="26:27" x14ac:dyDescent="0.2">
      <c r="Z15454" s="93"/>
      <c r="AA15454" s="93"/>
    </row>
    <row r="15455" spans="26:27" x14ac:dyDescent="0.2">
      <c r="Z15455" s="93"/>
      <c r="AA15455" s="93"/>
    </row>
    <row r="15456" spans="26:27" x14ac:dyDescent="0.2">
      <c r="Z15456" s="93"/>
      <c r="AA15456" s="93"/>
    </row>
    <row r="15457" spans="26:27" x14ac:dyDescent="0.2">
      <c r="Z15457" s="93"/>
      <c r="AA15457" s="93"/>
    </row>
    <row r="15458" spans="26:27" x14ac:dyDescent="0.2">
      <c r="Z15458" s="93"/>
      <c r="AA15458" s="93"/>
    </row>
    <row r="15459" spans="26:27" x14ac:dyDescent="0.2">
      <c r="Z15459" s="93"/>
      <c r="AA15459" s="93"/>
    </row>
    <row r="15460" spans="26:27" x14ac:dyDescent="0.2">
      <c r="Z15460" s="93"/>
      <c r="AA15460" s="93"/>
    </row>
    <row r="15461" spans="26:27" x14ac:dyDescent="0.2">
      <c r="Z15461" s="93"/>
      <c r="AA15461" s="93"/>
    </row>
    <row r="15462" spans="26:27" x14ac:dyDescent="0.2">
      <c r="Z15462" s="93"/>
      <c r="AA15462" s="93"/>
    </row>
    <row r="15463" spans="26:27" x14ac:dyDescent="0.2">
      <c r="Z15463" s="93"/>
      <c r="AA15463" s="93"/>
    </row>
    <row r="15464" spans="26:27" x14ac:dyDescent="0.2">
      <c r="Z15464" s="93"/>
      <c r="AA15464" s="93"/>
    </row>
    <row r="15465" spans="26:27" x14ac:dyDescent="0.2">
      <c r="Z15465" s="93"/>
      <c r="AA15465" s="93"/>
    </row>
    <row r="15466" spans="26:27" x14ac:dyDescent="0.2">
      <c r="Z15466" s="93"/>
      <c r="AA15466" s="93"/>
    </row>
    <row r="15467" spans="26:27" x14ac:dyDescent="0.2">
      <c r="Z15467" s="93"/>
      <c r="AA15467" s="93"/>
    </row>
    <row r="15468" spans="26:27" x14ac:dyDescent="0.2">
      <c r="Z15468" s="93"/>
      <c r="AA15468" s="93"/>
    </row>
    <row r="15469" spans="26:27" x14ac:dyDescent="0.2">
      <c r="Z15469" s="93"/>
      <c r="AA15469" s="93"/>
    </row>
    <row r="15470" spans="26:27" x14ac:dyDescent="0.2">
      <c r="Z15470" s="93"/>
      <c r="AA15470" s="93"/>
    </row>
    <row r="15471" spans="26:27" x14ac:dyDescent="0.2">
      <c r="Z15471" s="93"/>
      <c r="AA15471" s="93"/>
    </row>
    <row r="15472" spans="26:27" x14ac:dyDescent="0.2">
      <c r="Z15472" s="93"/>
      <c r="AA15472" s="93"/>
    </row>
    <row r="15473" spans="26:27" x14ac:dyDescent="0.2">
      <c r="Z15473" s="93"/>
      <c r="AA15473" s="93"/>
    </row>
    <row r="15474" spans="26:27" x14ac:dyDescent="0.2">
      <c r="Z15474" s="93"/>
      <c r="AA15474" s="93"/>
    </row>
    <row r="15475" spans="26:27" x14ac:dyDescent="0.2">
      <c r="Z15475" s="93"/>
      <c r="AA15475" s="93"/>
    </row>
    <row r="15476" spans="26:27" x14ac:dyDescent="0.2">
      <c r="Z15476" s="93"/>
      <c r="AA15476" s="93"/>
    </row>
    <row r="15477" spans="26:27" x14ac:dyDescent="0.2">
      <c r="Z15477" s="93"/>
      <c r="AA15477" s="93"/>
    </row>
    <row r="15478" spans="26:27" x14ac:dyDescent="0.2">
      <c r="Z15478" s="93"/>
      <c r="AA15478" s="93"/>
    </row>
    <row r="15479" spans="26:27" x14ac:dyDescent="0.2">
      <c r="Z15479" s="93"/>
      <c r="AA15479" s="93"/>
    </row>
    <row r="15480" spans="26:27" x14ac:dyDescent="0.2">
      <c r="Z15480" s="93"/>
      <c r="AA15480" s="93"/>
    </row>
    <row r="15481" spans="26:27" x14ac:dyDescent="0.2">
      <c r="Z15481" s="93"/>
      <c r="AA15481" s="93"/>
    </row>
    <row r="15482" spans="26:27" x14ac:dyDescent="0.2">
      <c r="Z15482" s="93"/>
      <c r="AA15482" s="93"/>
    </row>
    <row r="15483" spans="26:27" x14ac:dyDescent="0.2">
      <c r="Z15483" s="93"/>
      <c r="AA15483" s="93"/>
    </row>
    <row r="15484" spans="26:27" x14ac:dyDescent="0.2">
      <c r="Z15484" s="93"/>
      <c r="AA15484" s="93"/>
    </row>
    <row r="15485" spans="26:27" x14ac:dyDescent="0.2">
      <c r="Z15485" s="93"/>
      <c r="AA15485" s="93"/>
    </row>
    <row r="15486" spans="26:27" x14ac:dyDescent="0.2">
      <c r="Z15486" s="93"/>
      <c r="AA15486" s="93"/>
    </row>
    <row r="15487" spans="26:27" x14ac:dyDescent="0.2">
      <c r="Z15487" s="93"/>
      <c r="AA15487" s="93"/>
    </row>
    <row r="15488" spans="26:27" x14ac:dyDescent="0.2">
      <c r="Z15488" s="93"/>
      <c r="AA15488" s="93"/>
    </row>
    <row r="15489" spans="26:27" x14ac:dyDescent="0.2">
      <c r="Z15489" s="93"/>
      <c r="AA15489" s="93"/>
    </row>
    <row r="15490" spans="26:27" x14ac:dyDescent="0.2">
      <c r="Z15490" s="93"/>
      <c r="AA15490" s="93"/>
    </row>
    <row r="15491" spans="26:27" x14ac:dyDescent="0.2">
      <c r="Z15491" s="93"/>
      <c r="AA15491" s="93"/>
    </row>
    <row r="15492" spans="26:27" x14ac:dyDescent="0.2">
      <c r="Z15492" s="93"/>
      <c r="AA15492" s="93"/>
    </row>
    <row r="15493" spans="26:27" x14ac:dyDescent="0.2">
      <c r="Z15493" s="93"/>
      <c r="AA15493" s="93"/>
    </row>
    <row r="15494" spans="26:27" x14ac:dyDescent="0.2">
      <c r="Z15494" s="93"/>
      <c r="AA15494" s="93"/>
    </row>
    <row r="15495" spans="26:27" x14ac:dyDescent="0.2">
      <c r="Z15495" s="93"/>
      <c r="AA15495" s="93"/>
    </row>
    <row r="15496" spans="26:27" x14ac:dyDescent="0.2">
      <c r="Z15496" s="93"/>
      <c r="AA15496" s="93"/>
    </row>
    <row r="15497" spans="26:27" x14ac:dyDescent="0.2">
      <c r="Z15497" s="93"/>
      <c r="AA15497" s="93"/>
    </row>
    <row r="15498" spans="26:27" x14ac:dyDescent="0.2">
      <c r="Z15498" s="93"/>
      <c r="AA15498" s="93"/>
    </row>
    <row r="15499" spans="26:27" x14ac:dyDescent="0.2">
      <c r="Z15499" s="93"/>
      <c r="AA15499" s="93"/>
    </row>
    <row r="15500" spans="26:27" x14ac:dyDescent="0.2">
      <c r="Z15500" s="93"/>
      <c r="AA15500" s="93"/>
    </row>
    <row r="15501" spans="26:27" x14ac:dyDescent="0.2">
      <c r="Z15501" s="93"/>
      <c r="AA15501" s="93"/>
    </row>
    <row r="15502" spans="26:27" x14ac:dyDescent="0.2">
      <c r="Z15502" s="93"/>
      <c r="AA15502" s="93"/>
    </row>
    <row r="15503" spans="26:27" x14ac:dyDescent="0.2">
      <c r="Z15503" s="93"/>
      <c r="AA15503" s="93"/>
    </row>
    <row r="15504" spans="26:27" x14ac:dyDescent="0.2">
      <c r="Z15504" s="93"/>
      <c r="AA15504" s="93"/>
    </row>
    <row r="15505" spans="26:27" x14ac:dyDescent="0.2">
      <c r="Z15505" s="93"/>
      <c r="AA15505" s="93"/>
    </row>
    <row r="15506" spans="26:27" x14ac:dyDescent="0.2">
      <c r="Z15506" s="93"/>
      <c r="AA15506" s="93"/>
    </row>
    <row r="15507" spans="26:27" x14ac:dyDescent="0.2">
      <c r="Z15507" s="93"/>
      <c r="AA15507" s="93"/>
    </row>
    <row r="15508" spans="26:27" x14ac:dyDescent="0.2">
      <c r="Z15508" s="93"/>
      <c r="AA15508" s="93"/>
    </row>
    <row r="15509" spans="26:27" x14ac:dyDescent="0.2">
      <c r="Z15509" s="93"/>
      <c r="AA15509" s="93"/>
    </row>
    <row r="15510" spans="26:27" x14ac:dyDescent="0.2">
      <c r="Z15510" s="93"/>
      <c r="AA15510" s="93"/>
    </row>
    <row r="15511" spans="26:27" x14ac:dyDescent="0.2">
      <c r="Z15511" s="93"/>
      <c r="AA15511" s="93"/>
    </row>
    <row r="15512" spans="26:27" x14ac:dyDescent="0.2">
      <c r="Z15512" s="93"/>
      <c r="AA15512" s="93"/>
    </row>
    <row r="15513" spans="26:27" x14ac:dyDescent="0.2">
      <c r="Z15513" s="93"/>
      <c r="AA15513" s="93"/>
    </row>
    <row r="15514" spans="26:27" x14ac:dyDescent="0.2">
      <c r="Z15514" s="93"/>
      <c r="AA15514" s="93"/>
    </row>
    <row r="15515" spans="26:27" x14ac:dyDescent="0.2">
      <c r="Z15515" s="93"/>
      <c r="AA15515" s="93"/>
    </row>
    <row r="15516" spans="26:27" x14ac:dyDescent="0.2">
      <c r="Z15516" s="93"/>
      <c r="AA15516" s="93"/>
    </row>
    <row r="15517" spans="26:27" x14ac:dyDescent="0.2">
      <c r="Z15517" s="93"/>
      <c r="AA15517" s="93"/>
    </row>
    <row r="15518" spans="26:27" x14ac:dyDescent="0.2">
      <c r="Z15518" s="93"/>
      <c r="AA15518" s="93"/>
    </row>
    <row r="15519" spans="26:27" x14ac:dyDescent="0.2">
      <c r="Z15519" s="93"/>
      <c r="AA15519" s="93"/>
    </row>
    <row r="15520" spans="26:27" x14ac:dyDescent="0.2">
      <c r="Z15520" s="93"/>
      <c r="AA15520" s="93"/>
    </row>
    <row r="15521" spans="26:27" x14ac:dyDescent="0.2">
      <c r="Z15521" s="93"/>
      <c r="AA15521" s="93"/>
    </row>
    <row r="15522" spans="26:27" x14ac:dyDescent="0.2">
      <c r="Z15522" s="93"/>
      <c r="AA15522" s="93"/>
    </row>
    <row r="15523" spans="26:27" x14ac:dyDescent="0.2">
      <c r="Z15523" s="93"/>
      <c r="AA15523" s="93"/>
    </row>
    <row r="15524" spans="26:27" x14ac:dyDescent="0.2">
      <c r="Z15524" s="93"/>
      <c r="AA15524" s="93"/>
    </row>
    <row r="15525" spans="26:27" x14ac:dyDescent="0.2">
      <c r="Z15525" s="93"/>
      <c r="AA15525" s="93"/>
    </row>
    <row r="15526" spans="26:27" x14ac:dyDescent="0.2">
      <c r="Z15526" s="93"/>
      <c r="AA15526" s="93"/>
    </row>
    <row r="15527" spans="26:27" x14ac:dyDescent="0.2">
      <c r="Z15527" s="93"/>
      <c r="AA15527" s="93"/>
    </row>
    <row r="15528" spans="26:27" x14ac:dyDescent="0.2">
      <c r="Z15528" s="93"/>
      <c r="AA15528" s="93"/>
    </row>
    <row r="15529" spans="26:27" x14ac:dyDescent="0.2">
      <c r="Z15529" s="93"/>
      <c r="AA15529" s="93"/>
    </row>
    <row r="15530" spans="26:27" x14ac:dyDescent="0.2">
      <c r="Z15530" s="93"/>
      <c r="AA15530" s="93"/>
    </row>
    <row r="15531" spans="26:27" x14ac:dyDescent="0.2">
      <c r="Z15531" s="93"/>
      <c r="AA15531" s="93"/>
    </row>
    <row r="15532" spans="26:27" x14ac:dyDescent="0.2">
      <c r="Z15532" s="93"/>
      <c r="AA15532" s="93"/>
    </row>
    <row r="15533" spans="26:27" x14ac:dyDescent="0.2">
      <c r="Z15533" s="93"/>
      <c r="AA15533" s="93"/>
    </row>
    <row r="15534" spans="26:27" x14ac:dyDescent="0.2">
      <c r="Z15534" s="93"/>
      <c r="AA15534" s="93"/>
    </row>
    <row r="15535" spans="26:27" x14ac:dyDescent="0.2">
      <c r="Z15535" s="93"/>
      <c r="AA15535" s="93"/>
    </row>
    <row r="15536" spans="26:27" x14ac:dyDescent="0.2">
      <c r="Z15536" s="93"/>
      <c r="AA15536" s="93"/>
    </row>
    <row r="15537" spans="26:27" x14ac:dyDescent="0.2">
      <c r="Z15537" s="93"/>
      <c r="AA15537" s="93"/>
    </row>
    <row r="15538" spans="26:27" x14ac:dyDescent="0.2">
      <c r="Z15538" s="93"/>
      <c r="AA15538" s="93"/>
    </row>
    <row r="15539" spans="26:27" x14ac:dyDescent="0.2">
      <c r="Z15539" s="93"/>
      <c r="AA15539" s="93"/>
    </row>
    <row r="15540" spans="26:27" x14ac:dyDescent="0.2">
      <c r="Z15540" s="93"/>
      <c r="AA15540" s="93"/>
    </row>
    <row r="15541" spans="26:27" x14ac:dyDescent="0.2">
      <c r="Z15541" s="93"/>
      <c r="AA15541" s="93"/>
    </row>
    <row r="15542" spans="26:27" x14ac:dyDescent="0.2">
      <c r="Z15542" s="93"/>
      <c r="AA15542" s="93"/>
    </row>
    <row r="15543" spans="26:27" x14ac:dyDescent="0.2">
      <c r="Z15543" s="93"/>
      <c r="AA15543" s="93"/>
    </row>
    <row r="15544" spans="26:27" x14ac:dyDescent="0.2">
      <c r="Z15544" s="93"/>
      <c r="AA15544" s="93"/>
    </row>
    <row r="15545" spans="26:27" x14ac:dyDescent="0.2">
      <c r="Z15545" s="93"/>
      <c r="AA15545" s="93"/>
    </row>
    <row r="15546" spans="26:27" x14ac:dyDescent="0.2">
      <c r="Z15546" s="93"/>
      <c r="AA15546" s="93"/>
    </row>
    <row r="15547" spans="26:27" x14ac:dyDescent="0.2">
      <c r="Z15547" s="93"/>
      <c r="AA15547" s="93"/>
    </row>
    <row r="15548" spans="26:27" x14ac:dyDescent="0.2">
      <c r="Z15548" s="93"/>
      <c r="AA15548" s="93"/>
    </row>
    <row r="15549" spans="26:27" x14ac:dyDescent="0.2">
      <c r="Z15549" s="93"/>
      <c r="AA15549" s="93"/>
    </row>
    <row r="15550" spans="26:27" x14ac:dyDescent="0.2">
      <c r="Z15550" s="93"/>
      <c r="AA15550" s="93"/>
    </row>
    <row r="15551" spans="26:27" x14ac:dyDescent="0.2">
      <c r="Z15551" s="93"/>
      <c r="AA15551" s="93"/>
    </row>
    <row r="15552" spans="26:27" x14ac:dyDescent="0.2">
      <c r="Z15552" s="93"/>
      <c r="AA15552" s="93"/>
    </row>
    <row r="15553" spans="26:27" x14ac:dyDescent="0.2">
      <c r="Z15553" s="93"/>
      <c r="AA15553" s="93"/>
    </row>
    <row r="15554" spans="26:27" x14ac:dyDescent="0.2">
      <c r="Z15554" s="93"/>
      <c r="AA15554" s="93"/>
    </row>
    <row r="15555" spans="26:27" x14ac:dyDescent="0.2">
      <c r="Z15555" s="93"/>
      <c r="AA15555" s="93"/>
    </row>
    <row r="15556" spans="26:27" x14ac:dyDescent="0.2">
      <c r="Z15556" s="93"/>
      <c r="AA15556" s="93"/>
    </row>
    <row r="15557" spans="26:27" x14ac:dyDescent="0.2">
      <c r="Z15557" s="93"/>
      <c r="AA15557" s="93"/>
    </row>
    <row r="15558" spans="26:27" x14ac:dyDescent="0.2">
      <c r="Z15558" s="93"/>
      <c r="AA15558" s="93"/>
    </row>
    <row r="15559" spans="26:27" x14ac:dyDescent="0.2">
      <c r="Z15559" s="93"/>
      <c r="AA15559" s="93"/>
    </row>
    <row r="15560" spans="26:27" x14ac:dyDescent="0.2">
      <c r="Z15560" s="93"/>
      <c r="AA15560" s="93"/>
    </row>
    <row r="15561" spans="26:27" x14ac:dyDescent="0.2">
      <c r="Z15561" s="93"/>
      <c r="AA15561" s="93"/>
    </row>
    <row r="15562" spans="26:27" x14ac:dyDescent="0.2">
      <c r="Z15562" s="93"/>
      <c r="AA15562" s="93"/>
    </row>
    <row r="15563" spans="26:27" x14ac:dyDescent="0.2">
      <c r="Z15563" s="93"/>
      <c r="AA15563" s="93"/>
    </row>
    <row r="15564" spans="26:27" x14ac:dyDescent="0.2">
      <c r="Z15564" s="93"/>
      <c r="AA15564" s="93"/>
    </row>
    <row r="15565" spans="26:27" x14ac:dyDescent="0.2">
      <c r="Z15565" s="93"/>
      <c r="AA15565" s="93"/>
    </row>
    <row r="15566" spans="26:27" x14ac:dyDescent="0.2">
      <c r="Z15566" s="93"/>
      <c r="AA15566" s="93"/>
    </row>
    <row r="15567" spans="26:27" x14ac:dyDescent="0.2">
      <c r="Z15567" s="93"/>
      <c r="AA15567" s="93"/>
    </row>
    <row r="15568" spans="26:27" x14ac:dyDescent="0.2">
      <c r="Z15568" s="93"/>
      <c r="AA15568" s="93"/>
    </row>
    <row r="15569" spans="26:27" x14ac:dyDescent="0.2">
      <c r="Z15569" s="93"/>
      <c r="AA15569" s="93"/>
    </row>
    <row r="15570" spans="26:27" x14ac:dyDescent="0.2">
      <c r="Z15570" s="93"/>
      <c r="AA15570" s="93"/>
    </row>
    <row r="15571" spans="26:27" x14ac:dyDescent="0.2">
      <c r="Z15571" s="93"/>
      <c r="AA15571" s="93"/>
    </row>
    <row r="15572" spans="26:27" x14ac:dyDescent="0.2">
      <c r="Z15572" s="93"/>
      <c r="AA15572" s="93"/>
    </row>
    <row r="15573" spans="26:27" x14ac:dyDescent="0.2">
      <c r="Z15573" s="93"/>
      <c r="AA15573" s="93"/>
    </row>
    <row r="15574" spans="26:27" x14ac:dyDescent="0.2">
      <c r="Z15574" s="93"/>
      <c r="AA15574" s="93"/>
    </row>
    <row r="15575" spans="26:27" x14ac:dyDescent="0.2">
      <c r="Z15575" s="93"/>
      <c r="AA15575" s="93"/>
    </row>
    <row r="15576" spans="26:27" x14ac:dyDescent="0.2">
      <c r="Z15576" s="93"/>
      <c r="AA15576" s="93"/>
    </row>
    <row r="15577" spans="26:27" x14ac:dyDescent="0.2">
      <c r="Z15577" s="93"/>
      <c r="AA15577" s="93"/>
    </row>
    <row r="15578" spans="26:27" x14ac:dyDescent="0.2">
      <c r="Z15578" s="93"/>
      <c r="AA15578" s="93"/>
    </row>
    <row r="15579" spans="26:27" x14ac:dyDescent="0.2">
      <c r="Z15579" s="93"/>
      <c r="AA15579" s="93"/>
    </row>
    <row r="15580" spans="26:27" x14ac:dyDescent="0.2">
      <c r="Z15580" s="93"/>
      <c r="AA15580" s="93"/>
    </row>
    <row r="15581" spans="26:27" x14ac:dyDescent="0.2">
      <c r="Z15581" s="93"/>
      <c r="AA15581" s="93"/>
    </row>
    <row r="15582" spans="26:27" x14ac:dyDescent="0.2">
      <c r="Z15582" s="93"/>
      <c r="AA15582" s="93"/>
    </row>
    <row r="15583" spans="26:27" x14ac:dyDescent="0.2">
      <c r="Z15583" s="93"/>
      <c r="AA15583" s="93"/>
    </row>
    <row r="15584" spans="26:27" x14ac:dyDescent="0.2">
      <c r="Z15584" s="93"/>
      <c r="AA15584" s="93"/>
    </row>
    <row r="15585" spans="26:27" x14ac:dyDescent="0.2">
      <c r="Z15585" s="93"/>
      <c r="AA15585" s="93"/>
    </row>
    <row r="15586" spans="26:27" x14ac:dyDescent="0.2">
      <c r="Z15586" s="93"/>
      <c r="AA15586" s="93"/>
    </row>
    <row r="15587" spans="26:27" x14ac:dyDescent="0.2">
      <c r="Z15587" s="93"/>
      <c r="AA15587" s="93"/>
    </row>
    <row r="15588" spans="26:27" x14ac:dyDescent="0.2">
      <c r="Z15588" s="93"/>
      <c r="AA15588" s="93"/>
    </row>
    <row r="15589" spans="26:27" x14ac:dyDescent="0.2">
      <c r="Z15589" s="93"/>
      <c r="AA15589" s="93"/>
    </row>
    <row r="15590" spans="26:27" x14ac:dyDescent="0.2">
      <c r="Z15590" s="93"/>
      <c r="AA15590" s="93"/>
    </row>
    <row r="15591" spans="26:27" x14ac:dyDescent="0.2">
      <c r="Z15591" s="93"/>
      <c r="AA15591" s="93"/>
    </row>
    <row r="15592" spans="26:27" x14ac:dyDescent="0.2">
      <c r="Z15592" s="93"/>
      <c r="AA15592" s="93"/>
    </row>
    <row r="15593" spans="26:27" x14ac:dyDescent="0.2">
      <c r="Z15593" s="93"/>
      <c r="AA15593" s="93"/>
    </row>
    <row r="15594" spans="26:27" x14ac:dyDescent="0.2">
      <c r="Z15594" s="93"/>
      <c r="AA15594" s="93"/>
    </row>
    <row r="15595" spans="26:27" x14ac:dyDescent="0.2">
      <c r="Z15595" s="93"/>
      <c r="AA15595" s="93"/>
    </row>
    <row r="15596" spans="26:27" x14ac:dyDescent="0.2">
      <c r="Z15596" s="93"/>
      <c r="AA15596" s="93"/>
    </row>
    <row r="15597" spans="26:27" x14ac:dyDescent="0.2">
      <c r="Z15597" s="93"/>
      <c r="AA15597" s="93"/>
    </row>
    <row r="15598" spans="26:27" x14ac:dyDescent="0.2">
      <c r="Z15598" s="93"/>
      <c r="AA15598" s="93"/>
    </row>
    <row r="15599" spans="26:27" x14ac:dyDescent="0.2">
      <c r="Z15599" s="93"/>
      <c r="AA15599" s="93"/>
    </row>
    <row r="15600" spans="26:27" x14ac:dyDescent="0.2">
      <c r="Z15600" s="93"/>
      <c r="AA15600" s="93"/>
    </row>
    <row r="15601" spans="26:27" x14ac:dyDescent="0.2">
      <c r="Z15601" s="93"/>
      <c r="AA15601" s="93"/>
    </row>
    <row r="15602" spans="26:27" x14ac:dyDescent="0.2">
      <c r="Z15602" s="93"/>
      <c r="AA15602" s="93"/>
    </row>
    <row r="15603" spans="26:27" x14ac:dyDescent="0.2">
      <c r="Z15603" s="93"/>
      <c r="AA15603" s="93"/>
    </row>
    <row r="15604" spans="26:27" x14ac:dyDescent="0.2">
      <c r="Z15604" s="93"/>
      <c r="AA15604" s="93"/>
    </row>
    <row r="15605" spans="26:27" x14ac:dyDescent="0.2">
      <c r="Z15605" s="93"/>
      <c r="AA15605" s="93"/>
    </row>
    <row r="15606" spans="26:27" x14ac:dyDescent="0.2">
      <c r="Z15606" s="93"/>
      <c r="AA15606" s="93"/>
    </row>
    <row r="15607" spans="26:27" x14ac:dyDescent="0.2">
      <c r="Z15607" s="93"/>
      <c r="AA15607" s="93"/>
    </row>
    <row r="15608" spans="26:27" x14ac:dyDescent="0.2">
      <c r="Z15608" s="93"/>
      <c r="AA15608" s="93"/>
    </row>
    <row r="15609" spans="26:27" x14ac:dyDescent="0.2">
      <c r="Z15609" s="93"/>
      <c r="AA15609" s="93"/>
    </row>
    <row r="15610" spans="26:27" x14ac:dyDescent="0.2">
      <c r="Z15610" s="93"/>
      <c r="AA15610" s="93"/>
    </row>
    <row r="15611" spans="26:27" x14ac:dyDescent="0.2">
      <c r="Z15611" s="93"/>
      <c r="AA15611" s="93"/>
    </row>
    <row r="15612" spans="26:27" x14ac:dyDescent="0.2">
      <c r="Z15612" s="93"/>
      <c r="AA15612" s="93"/>
    </row>
    <row r="15613" spans="26:27" x14ac:dyDescent="0.2">
      <c r="Z15613" s="93"/>
      <c r="AA15613" s="93"/>
    </row>
    <row r="15614" spans="26:27" x14ac:dyDescent="0.2">
      <c r="Z15614" s="93"/>
      <c r="AA15614" s="93"/>
    </row>
    <row r="15615" spans="26:27" x14ac:dyDescent="0.2">
      <c r="Z15615" s="93"/>
      <c r="AA15615" s="93"/>
    </row>
    <row r="15616" spans="26:27" x14ac:dyDescent="0.2">
      <c r="Z15616" s="93"/>
      <c r="AA15616" s="93"/>
    </row>
    <row r="15617" spans="26:27" x14ac:dyDescent="0.2">
      <c r="Z15617" s="93"/>
      <c r="AA15617" s="93"/>
    </row>
    <row r="15618" spans="26:27" x14ac:dyDescent="0.2">
      <c r="Z15618" s="93"/>
      <c r="AA15618" s="93"/>
    </row>
    <row r="15619" spans="26:27" x14ac:dyDescent="0.2">
      <c r="Z15619" s="93"/>
      <c r="AA15619" s="93"/>
    </row>
    <row r="15620" spans="26:27" x14ac:dyDescent="0.2">
      <c r="Z15620" s="93"/>
      <c r="AA15620" s="93"/>
    </row>
    <row r="15621" spans="26:27" x14ac:dyDescent="0.2">
      <c r="Z15621" s="93"/>
      <c r="AA15621" s="93"/>
    </row>
    <row r="15622" spans="26:27" x14ac:dyDescent="0.2">
      <c r="Z15622" s="93"/>
      <c r="AA15622" s="93"/>
    </row>
    <row r="15623" spans="26:27" x14ac:dyDescent="0.2">
      <c r="Z15623" s="93"/>
      <c r="AA15623" s="93"/>
    </row>
    <row r="15624" spans="26:27" x14ac:dyDescent="0.2">
      <c r="Z15624" s="93"/>
      <c r="AA15624" s="93"/>
    </row>
    <row r="15625" spans="26:27" x14ac:dyDescent="0.2">
      <c r="Z15625" s="93"/>
      <c r="AA15625" s="93"/>
    </row>
    <row r="15626" spans="26:27" x14ac:dyDescent="0.2">
      <c r="Z15626" s="93"/>
      <c r="AA15626" s="93"/>
    </row>
    <row r="15627" spans="26:27" x14ac:dyDescent="0.2">
      <c r="Z15627" s="93"/>
      <c r="AA15627" s="93"/>
    </row>
    <row r="15628" spans="26:27" x14ac:dyDescent="0.2">
      <c r="Z15628" s="93"/>
      <c r="AA15628" s="93"/>
    </row>
    <row r="15629" spans="26:27" x14ac:dyDescent="0.2">
      <c r="Z15629" s="93"/>
      <c r="AA15629" s="93"/>
    </row>
    <row r="15630" spans="26:27" x14ac:dyDescent="0.2">
      <c r="Z15630" s="93"/>
      <c r="AA15630" s="93"/>
    </row>
    <row r="15631" spans="26:27" x14ac:dyDescent="0.2">
      <c r="Z15631" s="93"/>
      <c r="AA15631" s="93"/>
    </row>
    <row r="15632" spans="26:27" x14ac:dyDescent="0.2">
      <c r="Z15632" s="93"/>
      <c r="AA15632" s="93"/>
    </row>
    <row r="15633" spans="26:27" x14ac:dyDescent="0.2">
      <c r="Z15633" s="93"/>
      <c r="AA15633" s="93"/>
    </row>
    <row r="15634" spans="26:27" x14ac:dyDescent="0.2">
      <c r="Z15634" s="93"/>
      <c r="AA15634" s="93"/>
    </row>
    <row r="15635" spans="26:27" x14ac:dyDescent="0.2">
      <c r="Z15635" s="93"/>
      <c r="AA15635" s="93"/>
    </row>
    <row r="15636" spans="26:27" x14ac:dyDescent="0.2">
      <c r="Z15636" s="93"/>
      <c r="AA15636" s="93"/>
    </row>
    <row r="15637" spans="26:27" x14ac:dyDescent="0.2">
      <c r="Z15637" s="93"/>
      <c r="AA15637" s="93"/>
    </row>
    <row r="15638" spans="26:27" x14ac:dyDescent="0.2">
      <c r="Z15638" s="93"/>
      <c r="AA15638" s="93"/>
    </row>
    <row r="15639" spans="26:27" x14ac:dyDescent="0.2">
      <c r="Z15639" s="93"/>
      <c r="AA15639" s="93"/>
    </row>
    <row r="15640" spans="26:27" x14ac:dyDescent="0.2">
      <c r="Z15640" s="93"/>
      <c r="AA15640" s="93"/>
    </row>
    <row r="15641" spans="26:27" x14ac:dyDescent="0.2">
      <c r="Z15641" s="93"/>
      <c r="AA15641" s="93"/>
    </row>
    <row r="15642" spans="26:27" x14ac:dyDescent="0.2">
      <c r="Z15642" s="93"/>
      <c r="AA15642" s="93"/>
    </row>
    <row r="15643" spans="26:27" x14ac:dyDescent="0.2">
      <c r="Z15643" s="93"/>
      <c r="AA15643" s="93"/>
    </row>
    <row r="15644" spans="26:27" x14ac:dyDescent="0.2">
      <c r="Z15644" s="93"/>
      <c r="AA15644" s="93"/>
    </row>
    <row r="15645" spans="26:27" x14ac:dyDescent="0.2">
      <c r="Z15645" s="93"/>
      <c r="AA15645" s="93"/>
    </row>
    <row r="15646" spans="26:27" x14ac:dyDescent="0.2">
      <c r="Z15646" s="93"/>
      <c r="AA15646" s="93"/>
    </row>
    <row r="15647" spans="26:27" x14ac:dyDescent="0.2">
      <c r="Z15647" s="93"/>
      <c r="AA15647" s="93"/>
    </row>
    <row r="15648" spans="26:27" x14ac:dyDescent="0.2">
      <c r="Z15648" s="93"/>
      <c r="AA15648" s="93"/>
    </row>
    <row r="15649" spans="26:27" x14ac:dyDescent="0.2">
      <c r="Z15649" s="93"/>
      <c r="AA15649" s="93"/>
    </row>
    <row r="15650" spans="26:27" x14ac:dyDescent="0.2">
      <c r="Z15650" s="93"/>
      <c r="AA15650" s="93"/>
    </row>
    <row r="15651" spans="26:27" x14ac:dyDescent="0.2">
      <c r="Z15651" s="93"/>
      <c r="AA15651" s="93"/>
    </row>
    <row r="15652" spans="26:27" x14ac:dyDescent="0.2">
      <c r="Z15652" s="93"/>
      <c r="AA15652" s="93"/>
    </row>
    <row r="15653" spans="26:27" x14ac:dyDescent="0.2">
      <c r="Z15653" s="93"/>
      <c r="AA15653" s="93"/>
    </row>
    <row r="15654" spans="26:27" x14ac:dyDescent="0.2">
      <c r="Z15654" s="93"/>
      <c r="AA15654" s="93"/>
    </row>
    <row r="15655" spans="26:27" x14ac:dyDescent="0.2">
      <c r="Z15655" s="93"/>
      <c r="AA15655" s="93"/>
    </row>
    <row r="15656" spans="26:27" x14ac:dyDescent="0.2">
      <c r="Z15656" s="93"/>
      <c r="AA15656" s="93"/>
    </row>
    <row r="15657" spans="26:27" x14ac:dyDescent="0.2">
      <c r="Z15657" s="93"/>
      <c r="AA15657" s="93"/>
    </row>
    <row r="15658" spans="26:27" x14ac:dyDescent="0.2">
      <c r="Z15658" s="93"/>
      <c r="AA15658" s="93"/>
    </row>
    <row r="15659" spans="26:27" x14ac:dyDescent="0.2">
      <c r="Z15659" s="93"/>
      <c r="AA15659" s="93"/>
    </row>
    <row r="15660" spans="26:27" x14ac:dyDescent="0.2">
      <c r="Z15660" s="93"/>
      <c r="AA15660" s="93"/>
    </row>
    <row r="15661" spans="26:27" x14ac:dyDescent="0.2">
      <c r="Z15661" s="93"/>
      <c r="AA15661" s="93"/>
    </row>
    <row r="15662" spans="26:27" x14ac:dyDescent="0.2">
      <c r="Z15662" s="93"/>
      <c r="AA15662" s="93"/>
    </row>
    <row r="15663" spans="26:27" x14ac:dyDescent="0.2">
      <c r="Z15663" s="93"/>
      <c r="AA15663" s="93"/>
    </row>
    <row r="15664" spans="26:27" x14ac:dyDescent="0.2">
      <c r="Z15664" s="93"/>
      <c r="AA15664" s="93"/>
    </row>
    <row r="15665" spans="26:27" x14ac:dyDescent="0.2">
      <c r="Z15665" s="93"/>
      <c r="AA15665" s="93"/>
    </row>
    <row r="15666" spans="26:27" x14ac:dyDescent="0.2">
      <c r="Z15666" s="93"/>
      <c r="AA15666" s="93"/>
    </row>
    <row r="15667" spans="26:27" x14ac:dyDescent="0.2">
      <c r="Z15667" s="93"/>
      <c r="AA15667" s="93"/>
    </row>
    <row r="15668" spans="26:27" x14ac:dyDescent="0.2">
      <c r="Z15668" s="93"/>
      <c r="AA15668" s="93"/>
    </row>
    <row r="15669" spans="26:27" x14ac:dyDescent="0.2">
      <c r="Z15669" s="93"/>
      <c r="AA15669" s="93"/>
    </row>
    <row r="15670" spans="26:27" x14ac:dyDescent="0.2">
      <c r="Z15670" s="93"/>
      <c r="AA15670" s="93"/>
    </row>
    <row r="15671" spans="26:27" x14ac:dyDescent="0.2">
      <c r="Z15671" s="93"/>
      <c r="AA15671" s="93"/>
    </row>
    <row r="15672" spans="26:27" x14ac:dyDescent="0.2">
      <c r="Z15672" s="93"/>
      <c r="AA15672" s="93"/>
    </row>
    <row r="15673" spans="26:27" x14ac:dyDescent="0.2">
      <c r="Z15673" s="93"/>
      <c r="AA15673" s="93"/>
    </row>
    <row r="15674" spans="26:27" x14ac:dyDescent="0.2">
      <c r="Z15674" s="93"/>
      <c r="AA15674" s="93"/>
    </row>
    <row r="15675" spans="26:27" x14ac:dyDescent="0.2">
      <c r="Z15675" s="93"/>
      <c r="AA15675" s="93"/>
    </row>
    <row r="15676" spans="26:27" x14ac:dyDescent="0.2">
      <c r="Z15676" s="93"/>
      <c r="AA15676" s="93"/>
    </row>
    <row r="15677" spans="26:27" x14ac:dyDescent="0.2">
      <c r="Z15677" s="93"/>
      <c r="AA15677" s="93"/>
    </row>
    <row r="15678" spans="26:27" x14ac:dyDescent="0.2">
      <c r="Z15678" s="93"/>
      <c r="AA15678" s="93"/>
    </row>
    <row r="15679" spans="26:27" x14ac:dyDescent="0.2">
      <c r="Z15679" s="93"/>
      <c r="AA15679" s="93"/>
    </row>
    <row r="15680" spans="26:27" x14ac:dyDescent="0.2">
      <c r="Z15680" s="93"/>
      <c r="AA15680" s="93"/>
    </row>
    <row r="15681" spans="26:27" x14ac:dyDescent="0.2">
      <c r="Z15681" s="93"/>
      <c r="AA15681" s="93"/>
    </row>
    <row r="15682" spans="26:27" x14ac:dyDescent="0.2">
      <c r="Z15682" s="93"/>
      <c r="AA15682" s="93"/>
    </row>
    <row r="15683" spans="26:27" x14ac:dyDescent="0.2">
      <c r="Z15683" s="93"/>
      <c r="AA15683" s="93"/>
    </row>
    <row r="15684" spans="26:27" x14ac:dyDescent="0.2">
      <c r="Z15684" s="93"/>
      <c r="AA15684" s="93"/>
    </row>
    <row r="15685" spans="26:27" x14ac:dyDescent="0.2">
      <c r="Z15685" s="93"/>
      <c r="AA15685" s="93"/>
    </row>
    <row r="15686" spans="26:27" x14ac:dyDescent="0.2">
      <c r="Z15686" s="93"/>
      <c r="AA15686" s="93"/>
    </row>
    <row r="15687" spans="26:27" x14ac:dyDescent="0.2">
      <c r="Z15687" s="93"/>
      <c r="AA15687" s="93"/>
    </row>
    <row r="15688" spans="26:27" x14ac:dyDescent="0.2">
      <c r="Z15688" s="93"/>
      <c r="AA15688" s="93"/>
    </row>
    <row r="15689" spans="26:27" x14ac:dyDescent="0.2">
      <c r="Z15689" s="93"/>
      <c r="AA15689" s="93"/>
    </row>
    <row r="15690" spans="26:27" x14ac:dyDescent="0.2">
      <c r="Z15690" s="93"/>
      <c r="AA15690" s="93"/>
    </row>
    <row r="15691" spans="26:27" x14ac:dyDescent="0.2">
      <c r="Z15691" s="93"/>
      <c r="AA15691" s="93"/>
    </row>
    <row r="15692" spans="26:27" x14ac:dyDescent="0.2">
      <c r="Z15692" s="93"/>
      <c r="AA15692" s="93"/>
    </row>
    <row r="15693" spans="26:27" x14ac:dyDescent="0.2">
      <c r="Z15693" s="93"/>
      <c r="AA15693" s="93"/>
    </row>
    <row r="15694" spans="26:27" x14ac:dyDescent="0.2">
      <c r="Z15694" s="93"/>
      <c r="AA15694" s="93"/>
    </row>
    <row r="15695" spans="26:27" x14ac:dyDescent="0.2">
      <c r="Z15695" s="93"/>
      <c r="AA15695" s="93"/>
    </row>
    <row r="15696" spans="26:27" x14ac:dyDescent="0.2">
      <c r="Z15696" s="93"/>
      <c r="AA15696" s="93"/>
    </row>
    <row r="15697" spans="26:27" x14ac:dyDescent="0.2">
      <c r="Z15697" s="93"/>
      <c r="AA15697" s="93"/>
    </row>
    <row r="15698" spans="26:27" x14ac:dyDescent="0.2">
      <c r="Z15698" s="93"/>
      <c r="AA15698" s="93"/>
    </row>
    <row r="15699" spans="26:27" x14ac:dyDescent="0.2">
      <c r="Z15699" s="93"/>
      <c r="AA15699" s="93"/>
    </row>
    <row r="15700" spans="26:27" x14ac:dyDescent="0.2">
      <c r="Z15700" s="93"/>
      <c r="AA15700" s="93"/>
    </row>
    <row r="15701" spans="26:27" x14ac:dyDescent="0.2">
      <c r="Z15701" s="93"/>
      <c r="AA15701" s="93"/>
    </row>
    <row r="15702" spans="26:27" x14ac:dyDescent="0.2">
      <c r="Z15702" s="93"/>
      <c r="AA15702" s="93"/>
    </row>
    <row r="15703" spans="26:27" x14ac:dyDescent="0.2">
      <c r="Z15703" s="93"/>
      <c r="AA15703" s="93"/>
    </row>
    <row r="15704" spans="26:27" x14ac:dyDescent="0.2">
      <c r="Z15704" s="93"/>
      <c r="AA15704" s="93"/>
    </row>
    <row r="15705" spans="26:27" x14ac:dyDescent="0.2">
      <c r="Z15705" s="93"/>
      <c r="AA15705" s="93"/>
    </row>
    <row r="15706" spans="26:27" x14ac:dyDescent="0.2">
      <c r="Z15706" s="93"/>
      <c r="AA15706" s="93"/>
    </row>
    <row r="15707" spans="26:27" x14ac:dyDescent="0.2">
      <c r="Z15707" s="93"/>
      <c r="AA15707" s="93"/>
    </row>
    <row r="15708" spans="26:27" x14ac:dyDescent="0.2">
      <c r="Z15708" s="93"/>
      <c r="AA15708" s="93"/>
    </row>
    <row r="15709" spans="26:27" x14ac:dyDescent="0.2">
      <c r="Z15709" s="93"/>
      <c r="AA15709" s="93"/>
    </row>
    <row r="15710" spans="26:27" x14ac:dyDescent="0.2">
      <c r="Z15710" s="93"/>
      <c r="AA15710" s="93"/>
    </row>
    <row r="15711" spans="26:27" x14ac:dyDescent="0.2">
      <c r="Z15711" s="93"/>
      <c r="AA15711" s="93"/>
    </row>
    <row r="15712" spans="26:27" x14ac:dyDescent="0.2">
      <c r="Z15712" s="93"/>
      <c r="AA15712" s="93"/>
    </row>
    <row r="15713" spans="26:27" x14ac:dyDescent="0.2">
      <c r="Z15713" s="93"/>
      <c r="AA15713" s="93"/>
    </row>
    <row r="15714" spans="26:27" x14ac:dyDescent="0.2">
      <c r="Z15714" s="93"/>
      <c r="AA15714" s="93"/>
    </row>
    <row r="15715" spans="26:27" x14ac:dyDescent="0.2">
      <c r="Z15715" s="93"/>
      <c r="AA15715" s="93"/>
    </row>
    <row r="15716" spans="26:27" x14ac:dyDescent="0.2">
      <c r="Z15716" s="93"/>
      <c r="AA15716" s="93"/>
    </row>
    <row r="15717" spans="26:27" x14ac:dyDescent="0.2">
      <c r="Z15717" s="93"/>
      <c r="AA15717" s="93"/>
    </row>
    <row r="15718" spans="26:27" x14ac:dyDescent="0.2">
      <c r="Z15718" s="93"/>
      <c r="AA15718" s="93"/>
    </row>
    <row r="15719" spans="26:27" x14ac:dyDescent="0.2">
      <c r="Z15719" s="93"/>
      <c r="AA15719" s="93"/>
    </row>
    <row r="15720" spans="26:27" x14ac:dyDescent="0.2">
      <c r="Z15720" s="93"/>
      <c r="AA15720" s="93"/>
    </row>
    <row r="15721" spans="26:27" x14ac:dyDescent="0.2">
      <c r="Z15721" s="93"/>
      <c r="AA15721" s="93"/>
    </row>
    <row r="15722" spans="26:27" x14ac:dyDescent="0.2">
      <c r="Z15722" s="93"/>
      <c r="AA15722" s="93"/>
    </row>
    <row r="15723" spans="26:27" x14ac:dyDescent="0.2">
      <c r="Z15723" s="93"/>
      <c r="AA15723" s="93"/>
    </row>
    <row r="15724" spans="26:27" x14ac:dyDescent="0.2">
      <c r="Z15724" s="93"/>
      <c r="AA15724" s="93"/>
    </row>
    <row r="15725" spans="26:27" x14ac:dyDescent="0.2">
      <c r="Z15725" s="93"/>
      <c r="AA15725" s="93"/>
    </row>
    <row r="15726" spans="26:27" x14ac:dyDescent="0.2">
      <c r="Z15726" s="93"/>
      <c r="AA15726" s="93"/>
    </row>
    <row r="15727" spans="26:27" x14ac:dyDescent="0.2">
      <c r="Z15727" s="93"/>
      <c r="AA15727" s="93"/>
    </row>
    <row r="15728" spans="26:27" x14ac:dyDescent="0.2">
      <c r="Z15728" s="93"/>
      <c r="AA15728" s="93"/>
    </row>
    <row r="15729" spans="26:27" x14ac:dyDescent="0.2">
      <c r="Z15729" s="93"/>
      <c r="AA15729" s="93"/>
    </row>
    <row r="15730" spans="26:27" x14ac:dyDescent="0.2">
      <c r="Z15730" s="93"/>
      <c r="AA15730" s="93"/>
    </row>
    <row r="15731" spans="26:27" x14ac:dyDescent="0.2">
      <c r="Z15731" s="93"/>
      <c r="AA15731" s="93"/>
    </row>
    <row r="15732" spans="26:27" x14ac:dyDescent="0.2">
      <c r="Z15732" s="93"/>
      <c r="AA15732" s="93"/>
    </row>
    <row r="15733" spans="26:27" x14ac:dyDescent="0.2">
      <c r="Z15733" s="93"/>
      <c r="AA15733" s="93"/>
    </row>
    <row r="15734" spans="26:27" x14ac:dyDescent="0.2">
      <c r="Z15734" s="93"/>
      <c r="AA15734" s="93"/>
    </row>
    <row r="15735" spans="26:27" x14ac:dyDescent="0.2">
      <c r="Z15735" s="93"/>
      <c r="AA15735" s="93"/>
    </row>
    <row r="15736" spans="26:27" x14ac:dyDescent="0.2">
      <c r="Z15736" s="93"/>
      <c r="AA15736" s="93"/>
    </row>
    <row r="15737" spans="26:27" x14ac:dyDescent="0.2">
      <c r="Z15737" s="93"/>
      <c r="AA15737" s="93"/>
    </row>
    <row r="15738" spans="26:27" x14ac:dyDescent="0.2">
      <c r="Z15738" s="93"/>
      <c r="AA15738" s="93"/>
    </row>
    <row r="15739" spans="26:27" x14ac:dyDescent="0.2">
      <c r="Z15739" s="93"/>
      <c r="AA15739" s="93"/>
    </row>
    <row r="15740" spans="26:27" x14ac:dyDescent="0.2">
      <c r="Z15740" s="93"/>
      <c r="AA15740" s="93"/>
    </row>
    <row r="15741" spans="26:27" x14ac:dyDescent="0.2">
      <c r="Z15741" s="93"/>
      <c r="AA15741" s="93"/>
    </row>
    <row r="15742" spans="26:27" x14ac:dyDescent="0.2">
      <c r="Z15742" s="93"/>
      <c r="AA15742" s="93"/>
    </row>
    <row r="15743" spans="26:27" x14ac:dyDescent="0.2">
      <c r="Z15743" s="93"/>
      <c r="AA15743" s="93"/>
    </row>
    <row r="15744" spans="26:27" x14ac:dyDescent="0.2">
      <c r="Z15744" s="93"/>
      <c r="AA15744" s="93"/>
    </row>
    <row r="15745" spans="26:27" x14ac:dyDescent="0.2">
      <c r="Z15745" s="93"/>
      <c r="AA15745" s="93"/>
    </row>
    <row r="15746" spans="26:27" x14ac:dyDescent="0.2">
      <c r="Z15746" s="93"/>
      <c r="AA15746" s="93"/>
    </row>
    <row r="15747" spans="26:27" x14ac:dyDescent="0.2">
      <c r="Z15747" s="93"/>
      <c r="AA15747" s="93"/>
    </row>
    <row r="15748" spans="26:27" x14ac:dyDescent="0.2">
      <c r="Z15748" s="93"/>
      <c r="AA15748" s="93"/>
    </row>
    <row r="15749" spans="26:27" x14ac:dyDescent="0.2">
      <c r="Z15749" s="93"/>
      <c r="AA15749" s="93"/>
    </row>
    <row r="15750" spans="26:27" x14ac:dyDescent="0.2">
      <c r="Z15750" s="93"/>
      <c r="AA15750" s="93"/>
    </row>
    <row r="15751" spans="26:27" x14ac:dyDescent="0.2">
      <c r="Z15751" s="93"/>
      <c r="AA15751" s="93"/>
    </row>
    <row r="15752" spans="26:27" x14ac:dyDescent="0.2">
      <c r="Z15752" s="93"/>
      <c r="AA15752" s="93"/>
    </row>
    <row r="15753" spans="26:27" x14ac:dyDescent="0.2">
      <c r="Z15753" s="93"/>
      <c r="AA15753" s="93"/>
    </row>
    <row r="15754" spans="26:27" x14ac:dyDescent="0.2">
      <c r="Z15754" s="93"/>
      <c r="AA15754" s="93"/>
    </row>
    <row r="15755" spans="26:27" x14ac:dyDescent="0.2">
      <c r="Z15755" s="93"/>
      <c r="AA15755" s="93"/>
    </row>
    <row r="15756" spans="26:27" x14ac:dyDescent="0.2">
      <c r="Z15756" s="93"/>
      <c r="AA15756" s="93"/>
    </row>
    <row r="15757" spans="26:27" x14ac:dyDescent="0.2">
      <c r="Z15757" s="93"/>
      <c r="AA15757" s="93"/>
    </row>
    <row r="15758" spans="26:27" x14ac:dyDescent="0.2">
      <c r="Z15758" s="93"/>
      <c r="AA15758" s="93"/>
    </row>
    <row r="15759" spans="26:27" x14ac:dyDescent="0.2">
      <c r="Z15759" s="93"/>
      <c r="AA15759" s="93"/>
    </row>
    <row r="15760" spans="26:27" x14ac:dyDescent="0.2">
      <c r="Z15760" s="93"/>
      <c r="AA15760" s="93"/>
    </row>
    <row r="15761" spans="26:27" x14ac:dyDescent="0.2">
      <c r="Z15761" s="93"/>
      <c r="AA15761" s="93"/>
    </row>
    <row r="15762" spans="26:27" x14ac:dyDescent="0.2">
      <c r="Z15762" s="93"/>
      <c r="AA15762" s="93"/>
    </row>
    <row r="15763" spans="26:27" x14ac:dyDescent="0.2">
      <c r="Z15763" s="93"/>
      <c r="AA15763" s="93"/>
    </row>
    <row r="15764" spans="26:27" x14ac:dyDescent="0.2">
      <c r="Z15764" s="93"/>
      <c r="AA15764" s="93"/>
    </row>
    <row r="15765" spans="26:27" x14ac:dyDescent="0.2">
      <c r="Z15765" s="93"/>
      <c r="AA15765" s="93"/>
    </row>
    <row r="15766" spans="26:27" x14ac:dyDescent="0.2">
      <c r="Z15766" s="93"/>
      <c r="AA15766" s="93"/>
    </row>
    <row r="15767" spans="26:27" x14ac:dyDescent="0.2">
      <c r="Z15767" s="93"/>
      <c r="AA15767" s="93"/>
    </row>
    <row r="15768" spans="26:27" x14ac:dyDescent="0.2">
      <c r="Z15768" s="93"/>
      <c r="AA15768" s="93"/>
    </row>
    <row r="15769" spans="26:27" x14ac:dyDescent="0.2">
      <c r="Z15769" s="93"/>
      <c r="AA15769" s="93"/>
    </row>
    <row r="15770" spans="26:27" x14ac:dyDescent="0.2">
      <c r="Z15770" s="93"/>
      <c r="AA15770" s="93"/>
    </row>
    <row r="15771" spans="26:27" x14ac:dyDescent="0.2">
      <c r="Z15771" s="93"/>
      <c r="AA15771" s="93"/>
    </row>
    <row r="15772" spans="26:27" x14ac:dyDescent="0.2">
      <c r="Z15772" s="93"/>
      <c r="AA15772" s="93"/>
    </row>
    <row r="15773" spans="26:27" x14ac:dyDescent="0.2">
      <c r="Z15773" s="93"/>
      <c r="AA15773" s="93"/>
    </row>
    <row r="15774" spans="26:27" x14ac:dyDescent="0.2">
      <c r="Z15774" s="93"/>
      <c r="AA15774" s="93"/>
    </row>
    <row r="15775" spans="26:27" x14ac:dyDescent="0.2">
      <c r="Z15775" s="93"/>
      <c r="AA15775" s="93"/>
    </row>
    <row r="15776" spans="26:27" x14ac:dyDescent="0.2">
      <c r="Z15776" s="93"/>
      <c r="AA15776" s="93"/>
    </row>
    <row r="15777" spans="26:27" x14ac:dyDescent="0.2">
      <c r="Z15777" s="93"/>
      <c r="AA15777" s="93"/>
    </row>
    <row r="15778" spans="26:27" x14ac:dyDescent="0.2">
      <c r="Z15778" s="93"/>
      <c r="AA15778" s="93"/>
    </row>
    <row r="15779" spans="26:27" x14ac:dyDescent="0.2">
      <c r="Z15779" s="93"/>
      <c r="AA15779" s="93"/>
    </row>
    <row r="15780" spans="26:27" x14ac:dyDescent="0.2">
      <c r="Z15780" s="93"/>
      <c r="AA15780" s="93"/>
    </row>
    <row r="15781" spans="26:27" x14ac:dyDescent="0.2">
      <c r="Z15781" s="93"/>
      <c r="AA15781" s="93"/>
    </row>
    <row r="15782" spans="26:27" x14ac:dyDescent="0.2">
      <c r="Z15782" s="93"/>
      <c r="AA15782" s="93"/>
    </row>
    <row r="15783" spans="26:27" x14ac:dyDescent="0.2">
      <c r="Z15783" s="93"/>
      <c r="AA15783" s="93"/>
    </row>
    <row r="15784" spans="26:27" x14ac:dyDescent="0.2">
      <c r="Z15784" s="93"/>
      <c r="AA15784" s="93"/>
    </row>
    <row r="15785" spans="26:27" x14ac:dyDescent="0.2">
      <c r="Z15785" s="93"/>
      <c r="AA15785" s="93"/>
    </row>
    <row r="15786" spans="26:27" x14ac:dyDescent="0.2">
      <c r="Z15786" s="93"/>
      <c r="AA15786" s="93"/>
    </row>
    <row r="15787" spans="26:27" x14ac:dyDescent="0.2">
      <c r="Z15787" s="93"/>
      <c r="AA15787" s="93"/>
    </row>
    <row r="15788" spans="26:27" x14ac:dyDescent="0.2">
      <c r="Z15788" s="93"/>
      <c r="AA15788" s="93"/>
    </row>
    <row r="15789" spans="26:27" x14ac:dyDescent="0.2">
      <c r="Z15789" s="93"/>
      <c r="AA15789" s="93"/>
    </row>
    <row r="15790" spans="26:27" x14ac:dyDescent="0.2">
      <c r="Z15790" s="93"/>
      <c r="AA15790" s="93"/>
    </row>
    <row r="15791" spans="26:27" x14ac:dyDescent="0.2">
      <c r="Z15791" s="93"/>
      <c r="AA15791" s="93"/>
    </row>
    <row r="15792" spans="26:27" x14ac:dyDescent="0.2">
      <c r="Z15792" s="93"/>
      <c r="AA15792" s="93"/>
    </row>
    <row r="15793" spans="26:27" x14ac:dyDescent="0.2">
      <c r="Z15793" s="93"/>
      <c r="AA15793" s="93"/>
    </row>
    <row r="15794" spans="26:27" x14ac:dyDescent="0.2">
      <c r="Z15794" s="93"/>
      <c r="AA15794" s="93"/>
    </row>
    <row r="15795" spans="26:27" x14ac:dyDescent="0.2">
      <c r="Z15795" s="93"/>
      <c r="AA15795" s="93"/>
    </row>
    <row r="15796" spans="26:27" x14ac:dyDescent="0.2">
      <c r="Z15796" s="93"/>
      <c r="AA15796" s="93"/>
    </row>
    <row r="15797" spans="26:27" x14ac:dyDescent="0.2">
      <c r="Z15797" s="93"/>
      <c r="AA15797" s="93"/>
    </row>
    <row r="15798" spans="26:27" x14ac:dyDescent="0.2">
      <c r="Z15798" s="93"/>
      <c r="AA15798" s="93"/>
    </row>
    <row r="15799" spans="26:27" x14ac:dyDescent="0.2">
      <c r="Z15799" s="93"/>
      <c r="AA15799" s="93"/>
    </row>
    <row r="15800" spans="26:27" x14ac:dyDescent="0.2">
      <c r="Z15800" s="93"/>
      <c r="AA15800" s="93"/>
    </row>
    <row r="15801" spans="26:27" x14ac:dyDescent="0.2">
      <c r="Z15801" s="93"/>
      <c r="AA15801" s="93"/>
    </row>
    <row r="15802" spans="26:27" x14ac:dyDescent="0.2">
      <c r="Z15802" s="93"/>
      <c r="AA15802" s="93"/>
    </row>
    <row r="15803" spans="26:27" x14ac:dyDescent="0.2">
      <c r="Z15803" s="93"/>
      <c r="AA15803" s="93"/>
    </row>
    <row r="15804" spans="26:27" x14ac:dyDescent="0.2">
      <c r="Z15804" s="93"/>
      <c r="AA15804" s="93"/>
    </row>
    <row r="15805" spans="26:27" x14ac:dyDescent="0.2">
      <c r="Z15805" s="93"/>
      <c r="AA15805" s="93"/>
    </row>
    <row r="15806" spans="26:27" x14ac:dyDescent="0.2">
      <c r="Z15806" s="93"/>
      <c r="AA15806" s="93"/>
    </row>
    <row r="15807" spans="26:27" x14ac:dyDescent="0.2">
      <c r="Z15807" s="93"/>
      <c r="AA15807" s="93"/>
    </row>
    <row r="15808" spans="26:27" x14ac:dyDescent="0.2">
      <c r="Z15808" s="93"/>
      <c r="AA15808" s="93"/>
    </row>
    <row r="15809" spans="26:27" x14ac:dyDescent="0.2">
      <c r="Z15809" s="93"/>
      <c r="AA15809" s="93"/>
    </row>
    <row r="15810" spans="26:27" x14ac:dyDescent="0.2">
      <c r="Z15810" s="93"/>
      <c r="AA15810" s="93"/>
    </row>
    <row r="15811" spans="26:27" x14ac:dyDescent="0.2">
      <c r="Z15811" s="93"/>
      <c r="AA15811" s="93"/>
    </row>
    <row r="15812" spans="26:27" x14ac:dyDescent="0.2">
      <c r="Z15812" s="93"/>
      <c r="AA15812" s="93"/>
    </row>
    <row r="15813" spans="26:27" x14ac:dyDescent="0.2">
      <c r="Z15813" s="93"/>
      <c r="AA15813" s="93"/>
    </row>
    <row r="15814" spans="26:27" x14ac:dyDescent="0.2">
      <c r="Z15814" s="93"/>
      <c r="AA15814" s="93"/>
    </row>
    <row r="15815" spans="26:27" x14ac:dyDescent="0.2">
      <c r="Z15815" s="93"/>
      <c r="AA15815" s="93"/>
    </row>
    <row r="15816" spans="26:27" x14ac:dyDescent="0.2">
      <c r="Z15816" s="93"/>
      <c r="AA15816" s="93"/>
    </row>
    <row r="15817" spans="26:27" x14ac:dyDescent="0.2">
      <c r="Z15817" s="93"/>
      <c r="AA15817" s="93"/>
    </row>
    <row r="15818" spans="26:27" x14ac:dyDescent="0.2">
      <c r="Z15818" s="93"/>
      <c r="AA15818" s="93"/>
    </row>
    <row r="15819" spans="26:27" x14ac:dyDescent="0.2">
      <c r="Z15819" s="93"/>
      <c r="AA15819" s="93"/>
    </row>
    <row r="15820" spans="26:27" x14ac:dyDescent="0.2">
      <c r="Z15820" s="93"/>
      <c r="AA15820" s="93"/>
    </row>
    <row r="15821" spans="26:27" x14ac:dyDescent="0.2">
      <c r="Z15821" s="93"/>
      <c r="AA15821" s="93"/>
    </row>
    <row r="15822" spans="26:27" x14ac:dyDescent="0.2">
      <c r="Z15822" s="93"/>
      <c r="AA15822" s="93"/>
    </row>
    <row r="15823" spans="26:27" x14ac:dyDescent="0.2">
      <c r="Z15823" s="93"/>
      <c r="AA15823" s="93"/>
    </row>
    <row r="15824" spans="26:27" x14ac:dyDescent="0.2">
      <c r="Z15824" s="93"/>
      <c r="AA15824" s="93"/>
    </row>
    <row r="15825" spans="26:27" x14ac:dyDescent="0.2">
      <c r="Z15825" s="93"/>
      <c r="AA15825" s="93"/>
    </row>
    <row r="15826" spans="26:27" x14ac:dyDescent="0.2">
      <c r="Z15826" s="93"/>
      <c r="AA15826" s="93"/>
    </row>
    <row r="15827" spans="26:27" x14ac:dyDescent="0.2">
      <c r="Z15827" s="93"/>
      <c r="AA15827" s="93"/>
    </row>
    <row r="15828" spans="26:27" x14ac:dyDescent="0.2">
      <c r="Z15828" s="93"/>
      <c r="AA15828" s="93"/>
    </row>
    <row r="15829" spans="26:27" x14ac:dyDescent="0.2">
      <c r="Z15829" s="93"/>
      <c r="AA15829" s="93"/>
    </row>
    <row r="15830" spans="26:27" x14ac:dyDescent="0.2">
      <c r="Z15830" s="93"/>
      <c r="AA15830" s="93"/>
    </row>
    <row r="15831" spans="26:27" x14ac:dyDescent="0.2">
      <c r="Z15831" s="93"/>
      <c r="AA15831" s="93"/>
    </row>
    <row r="15832" spans="26:27" x14ac:dyDescent="0.2">
      <c r="Z15832" s="93"/>
      <c r="AA15832" s="93"/>
    </row>
    <row r="15833" spans="26:27" x14ac:dyDescent="0.2">
      <c r="Z15833" s="93"/>
      <c r="AA15833" s="93"/>
    </row>
    <row r="15834" spans="26:27" x14ac:dyDescent="0.2">
      <c r="Z15834" s="93"/>
      <c r="AA15834" s="93"/>
    </row>
    <row r="15835" spans="26:27" x14ac:dyDescent="0.2">
      <c r="Z15835" s="93"/>
      <c r="AA15835" s="93"/>
    </row>
    <row r="15836" spans="26:27" x14ac:dyDescent="0.2">
      <c r="Z15836" s="93"/>
      <c r="AA15836" s="93"/>
    </row>
    <row r="15837" spans="26:27" x14ac:dyDescent="0.2">
      <c r="Z15837" s="93"/>
      <c r="AA15837" s="93"/>
    </row>
    <row r="15838" spans="26:27" x14ac:dyDescent="0.2">
      <c r="Z15838" s="93"/>
      <c r="AA15838" s="93"/>
    </row>
    <row r="15839" spans="26:27" x14ac:dyDescent="0.2">
      <c r="Z15839" s="93"/>
      <c r="AA15839" s="93"/>
    </row>
    <row r="15840" spans="26:27" x14ac:dyDescent="0.2">
      <c r="Z15840" s="93"/>
      <c r="AA15840" s="93"/>
    </row>
    <row r="15841" spans="26:27" x14ac:dyDescent="0.2">
      <c r="Z15841" s="93"/>
      <c r="AA15841" s="93"/>
    </row>
    <row r="15842" spans="26:27" x14ac:dyDescent="0.2">
      <c r="Z15842" s="93"/>
      <c r="AA15842" s="93"/>
    </row>
    <row r="15843" spans="26:27" x14ac:dyDescent="0.2">
      <c r="Z15843" s="93"/>
      <c r="AA15843" s="93"/>
    </row>
    <row r="15844" spans="26:27" x14ac:dyDescent="0.2">
      <c r="Z15844" s="93"/>
      <c r="AA15844" s="93"/>
    </row>
    <row r="15845" spans="26:27" x14ac:dyDescent="0.2">
      <c r="Z15845" s="93"/>
      <c r="AA15845" s="93"/>
    </row>
    <row r="15846" spans="26:27" x14ac:dyDescent="0.2">
      <c r="Z15846" s="93"/>
      <c r="AA15846" s="93"/>
    </row>
    <row r="15847" spans="26:27" x14ac:dyDescent="0.2">
      <c r="Z15847" s="93"/>
      <c r="AA15847" s="93"/>
    </row>
    <row r="15848" spans="26:27" x14ac:dyDescent="0.2">
      <c r="Z15848" s="93"/>
      <c r="AA15848" s="93"/>
    </row>
    <row r="15849" spans="26:27" x14ac:dyDescent="0.2">
      <c r="Z15849" s="93"/>
      <c r="AA15849" s="93"/>
    </row>
    <row r="15850" spans="26:27" x14ac:dyDescent="0.2">
      <c r="Z15850" s="93"/>
      <c r="AA15850" s="93"/>
    </row>
    <row r="15851" spans="26:27" x14ac:dyDescent="0.2">
      <c r="Z15851" s="93"/>
      <c r="AA15851" s="93"/>
    </row>
    <row r="15852" spans="26:27" x14ac:dyDescent="0.2">
      <c r="Z15852" s="93"/>
      <c r="AA15852" s="93"/>
    </row>
    <row r="15853" spans="26:27" x14ac:dyDescent="0.2">
      <c r="Z15853" s="93"/>
      <c r="AA15853" s="93"/>
    </row>
    <row r="15854" spans="26:27" x14ac:dyDescent="0.2">
      <c r="Z15854" s="93"/>
      <c r="AA15854" s="93"/>
    </row>
    <row r="15855" spans="26:27" x14ac:dyDescent="0.2">
      <c r="Z15855" s="93"/>
      <c r="AA15855" s="93"/>
    </row>
    <row r="15856" spans="26:27" x14ac:dyDescent="0.2">
      <c r="Z15856" s="93"/>
      <c r="AA15856" s="93"/>
    </row>
    <row r="15857" spans="26:27" x14ac:dyDescent="0.2">
      <c r="Z15857" s="93"/>
      <c r="AA15857" s="93"/>
    </row>
    <row r="15858" spans="26:27" x14ac:dyDescent="0.2">
      <c r="Z15858" s="93"/>
      <c r="AA15858" s="93"/>
    </row>
    <row r="15859" spans="26:27" x14ac:dyDescent="0.2">
      <c r="Z15859" s="93"/>
      <c r="AA15859" s="93"/>
    </row>
    <row r="15860" spans="26:27" x14ac:dyDescent="0.2">
      <c r="Z15860" s="93"/>
      <c r="AA15860" s="93"/>
    </row>
    <row r="15861" spans="26:27" x14ac:dyDescent="0.2">
      <c r="Z15861" s="93"/>
      <c r="AA15861" s="93"/>
    </row>
    <row r="15862" spans="26:27" x14ac:dyDescent="0.2">
      <c r="Z15862" s="93"/>
      <c r="AA15862" s="93"/>
    </row>
    <row r="15863" spans="26:27" x14ac:dyDescent="0.2">
      <c r="Z15863" s="93"/>
      <c r="AA15863" s="93"/>
    </row>
    <row r="15864" spans="26:27" x14ac:dyDescent="0.2">
      <c r="Z15864" s="93"/>
      <c r="AA15864" s="93"/>
    </row>
    <row r="15865" spans="26:27" x14ac:dyDescent="0.2">
      <c r="Z15865" s="93"/>
      <c r="AA15865" s="93"/>
    </row>
    <row r="15866" spans="26:27" x14ac:dyDescent="0.2">
      <c r="Z15866" s="93"/>
      <c r="AA15866" s="93"/>
    </row>
    <row r="15867" spans="26:27" x14ac:dyDescent="0.2">
      <c r="Z15867" s="93"/>
      <c r="AA15867" s="93"/>
    </row>
    <row r="15868" spans="26:27" x14ac:dyDescent="0.2">
      <c r="Z15868" s="93"/>
      <c r="AA15868" s="93"/>
    </row>
    <row r="15869" spans="26:27" x14ac:dyDescent="0.2">
      <c r="Z15869" s="93"/>
      <c r="AA15869" s="93"/>
    </row>
    <row r="15870" spans="26:27" x14ac:dyDescent="0.2">
      <c r="Z15870" s="93"/>
      <c r="AA15870" s="93"/>
    </row>
    <row r="15871" spans="26:27" x14ac:dyDescent="0.2">
      <c r="Z15871" s="93"/>
      <c r="AA15871" s="93"/>
    </row>
    <row r="15872" spans="26:27" x14ac:dyDescent="0.2">
      <c r="Z15872" s="93"/>
      <c r="AA15872" s="93"/>
    </row>
    <row r="15873" spans="26:27" x14ac:dyDescent="0.2">
      <c r="Z15873" s="93"/>
      <c r="AA15873" s="93"/>
    </row>
    <row r="15874" spans="26:27" x14ac:dyDescent="0.2">
      <c r="Z15874" s="93"/>
      <c r="AA15874" s="93"/>
    </row>
    <row r="15875" spans="26:27" x14ac:dyDescent="0.2">
      <c r="Z15875" s="93"/>
      <c r="AA15875" s="93"/>
    </row>
    <row r="15876" spans="26:27" x14ac:dyDescent="0.2">
      <c r="Z15876" s="93"/>
      <c r="AA15876" s="93"/>
    </row>
    <row r="15877" spans="26:27" x14ac:dyDescent="0.2">
      <c r="Z15877" s="93"/>
      <c r="AA15877" s="93"/>
    </row>
    <row r="15878" spans="26:27" x14ac:dyDescent="0.2">
      <c r="Z15878" s="93"/>
      <c r="AA15878" s="93"/>
    </row>
    <row r="15879" spans="26:27" x14ac:dyDescent="0.2">
      <c r="Z15879" s="93"/>
      <c r="AA15879" s="93"/>
    </row>
    <row r="15880" spans="26:27" x14ac:dyDescent="0.2">
      <c r="Z15880" s="93"/>
      <c r="AA15880" s="93"/>
    </row>
    <row r="15881" spans="26:27" x14ac:dyDescent="0.2">
      <c r="Z15881" s="93"/>
      <c r="AA15881" s="93"/>
    </row>
    <row r="15882" spans="26:27" x14ac:dyDescent="0.2">
      <c r="Z15882" s="93"/>
      <c r="AA15882" s="93"/>
    </row>
    <row r="15883" spans="26:27" x14ac:dyDescent="0.2">
      <c r="Z15883" s="93"/>
      <c r="AA15883" s="93"/>
    </row>
    <row r="15884" spans="26:27" x14ac:dyDescent="0.2">
      <c r="Z15884" s="93"/>
      <c r="AA15884" s="93"/>
    </row>
    <row r="15885" spans="26:27" x14ac:dyDescent="0.2">
      <c r="Z15885" s="93"/>
      <c r="AA15885" s="93"/>
    </row>
    <row r="15886" spans="26:27" x14ac:dyDescent="0.2">
      <c r="Z15886" s="93"/>
      <c r="AA15886" s="93"/>
    </row>
    <row r="15887" spans="26:27" x14ac:dyDescent="0.2">
      <c r="Z15887" s="93"/>
      <c r="AA15887" s="93"/>
    </row>
    <row r="15888" spans="26:27" x14ac:dyDescent="0.2">
      <c r="Z15888" s="93"/>
      <c r="AA15888" s="93"/>
    </row>
    <row r="15889" spans="26:27" x14ac:dyDescent="0.2">
      <c r="Z15889" s="93"/>
      <c r="AA15889" s="93"/>
    </row>
    <row r="15890" spans="26:27" x14ac:dyDescent="0.2">
      <c r="Z15890" s="93"/>
      <c r="AA15890" s="93"/>
    </row>
    <row r="15891" spans="26:27" x14ac:dyDescent="0.2">
      <c r="Z15891" s="93"/>
      <c r="AA15891" s="93"/>
    </row>
    <row r="15892" spans="26:27" x14ac:dyDescent="0.2">
      <c r="Z15892" s="93"/>
      <c r="AA15892" s="93"/>
    </row>
    <row r="15893" spans="26:27" x14ac:dyDescent="0.2">
      <c r="Z15893" s="93"/>
      <c r="AA15893" s="93"/>
    </row>
    <row r="15894" spans="26:27" x14ac:dyDescent="0.2">
      <c r="Z15894" s="93"/>
      <c r="AA15894" s="93"/>
    </row>
    <row r="15895" spans="26:27" x14ac:dyDescent="0.2">
      <c r="Z15895" s="93"/>
      <c r="AA15895" s="93"/>
    </row>
    <row r="15896" spans="26:27" x14ac:dyDescent="0.2">
      <c r="Z15896" s="93"/>
      <c r="AA15896" s="93"/>
    </row>
    <row r="15897" spans="26:27" x14ac:dyDescent="0.2">
      <c r="Z15897" s="93"/>
      <c r="AA15897" s="93"/>
    </row>
    <row r="15898" spans="26:27" x14ac:dyDescent="0.2">
      <c r="Z15898" s="93"/>
      <c r="AA15898" s="93"/>
    </row>
    <row r="15899" spans="26:27" x14ac:dyDescent="0.2">
      <c r="Z15899" s="93"/>
      <c r="AA15899" s="93"/>
    </row>
    <row r="15900" spans="26:27" x14ac:dyDescent="0.2">
      <c r="Z15900" s="93"/>
      <c r="AA15900" s="93"/>
    </row>
    <row r="15901" spans="26:27" x14ac:dyDescent="0.2">
      <c r="Z15901" s="93"/>
      <c r="AA15901" s="93"/>
    </row>
    <row r="15902" spans="26:27" x14ac:dyDescent="0.2">
      <c r="Z15902" s="93"/>
      <c r="AA15902" s="93"/>
    </row>
    <row r="15903" spans="26:27" x14ac:dyDescent="0.2">
      <c r="Z15903" s="93"/>
      <c r="AA15903" s="93"/>
    </row>
    <row r="15904" spans="26:27" x14ac:dyDescent="0.2">
      <c r="Z15904" s="93"/>
      <c r="AA15904" s="93"/>
    </row>
    <row r="15905" spans="26:27" x14ac:dyDescent="0.2">
      <c r="Z15905" s="93"/>
      <c r="AA15905" s="93"/>
    </row>
    <row r="15906" spans="26:27" x14ac:dyDescent="0.2">
      <c r="Z15906" s="93"/>
      <c r="AA15906" s="93"/>
    </row>
    <row r="15907" spans="26:27" x14ac:dyDescent="0.2">
      <c r="Z15907" s="93"/>
      <c r="AA15907" s="93"/>
    </row>
    <row r="15908" spans="26:27" x14ac:dyDescent="0.2">
      <c r="Z15908" s="93"/>
      <c r="AA15908" s="93"/>
    </row>
    <row r="15909" spans="26:27" x14ac:dyDescent="0.2">
      <c r="Z15909" s="93"/>
      <c r="AA15909" s="93"/>
    </row>
    <row r="15910" spans="26:27" x14ac:dyDescent="0.2">
      <c r="Z15910" s="93"/>
      <c r="AA15910" s="93"/>
    </row>
    <row r="15911" spans="26:27" x14ac:dyDescent="0.2">
      <c r="Z15911" s="93"/>
      <c r="AA15911" s="93"/>
    </row>
    <row r="15912" spans="26:27" x14ac:dyDescent="0.2">
      <c r="Z15912" s="93"/>
      <c r="AA15912" s="93"/>
    </row>
    <row r="15913" spans="26:27" x14ac:dyDescent="0.2">
      <c r="Z15913" s="93"/>
      <c r="AA15913" s="93"/>
    </row>
    <row r="15914" spans="26:27" x14ac:dyDescent="0.2">
      <c r="Z15914" s="93"/>
      <c r="AA15914" s="93"/>
    </row>
    <row r="15915" spans="26:27" x14ac:dyDescent="0.2">
      <c r="Z15915" s="93"/>
      <c r="AA15915" s="93"/>
    </row>
    <row r="15916" spans="26:27" x14ac:dyDescent="0.2">
      <c r="Z15916" s="93"/>
      <c r="AA15916" s="93"/>
    </row>
    <row r="15917" spans="26:27" x14ac:dyDescent="0.2">
      <c r="Z15917" s="93"/>
      <c r="AA15917" s="93"/>
    </row>
    <row r="15918" spans="26:27" x14ac:dyDescent="0.2">
      <c r="Z15918" s="93"/>
      <c r="AA15918" s="93"/>
    </row>
    <row r="15919" spans="26:27" x14ac:dyDescent="0.2">
      <c r="Z15919" s="93"/>
      <c r="AA15919" s="93"/>
    </row>
    <row r="15920" spans="26:27" x14ac:dyDescent="0.2">
      <c r="Z15920" s="93"/>
      <c r="AA15920" s="93"/>
    </row>
    <row r="15921" spans="26:27" x14ac:dyDescent="0.2">
      <c r="Z15921" s="93"/>
      <c r="AA15921" s="93"/>
    </row>
    <row r="15922" spans="26:27" x14ac:dyDescent="0.2">
      <c r="Z15922" s="93"/>
      <c r="AA15922" s="93"/>
    </row>
    <row r="15923" spans="26:27" x14ac:dyDescent="0.2">
      <c r="Z15923" s="93"/>
      <c r="AA15923" s="93"/>
    </row>
    <row r="15924" spans="26:27" x14ac:dyDescent="0.2">
      <c r="Z15924" s="93"/>
      <c r="AA15924" s="93"/>
    </row>
    <row r="15925" spans="26:27" x14ac:dyDescent="0.2">
      <c r="Z15925" s="93"/>
      <c r="AA15925" s="93"/>
    </row>
    <row r="15926" spans="26:27" x14ac:dyDescent="0.2">
      <c r="Z15926" s="93"/>
      <c r="AA15926" s="93"/>
    </row>
    <row r="15927" spans="26:27" x14ac:dyDescent="0.2">
      <c r="Z15927" s="93"/>
      <c r="AA15927" s="93"/>
    </row>
    <row r="15928" spans="26:27" x14ac:dyDescent="0.2">
      <c r="Z15928" s="93"/>
      <c r="AA15928" s="93"/>
    </row>
    <row r="15929" spans="26:27" x14ac:dyDescent="0.2">
      <c r="Z15929" s="93"/>
      <c r="AA15929" s="93"/>
    </row>
    <row r="15930" spans="26:27" x14ac:dyDescent="0.2">
      <c r="Z15930" s="93"/>
      <c r="AA15930" s="93"/>
    </row>
    <row r="15931" spans="26:27" x14ac:dyDescent="0.2">
      <c r="Z15931" s="93"/>
      <c r="AA15931" s="93"/>
    </row>
    <row r="15932" spans="26:27" x14ac:dyDescent="0.2">
      <c r="Z15932" s="93"/>
      <c r="AA15932" s="93"/>
    </row>
    <row r="15933" spans="26:27" x14ac:dyDescent="0.2">
      <c r="Z15933" s="93"/>
      <c r="AA15933" s="93"/>
    </row>
    <row r="15934" spans="26:27" x14ac:dyDescent="0.2">
      <c r="Z15934" s="93"/>
      <c r="AA15934" s="93"/>
    </row>
    <row r="15935" spans="26:27" x14ac:dyDescent="0.2">
      <c r="Z15935" s="93"/>
      <c r="AA15935" s="93"/>
    </row>
    <row r="15936" spans="26:27" x14ac:dyDescent="0.2">
      <c r="Z15936" s="93"/>
      <c r="AA15936" s="93"/>
    </row>
    <row r="15937" spans="26:27" x14ac:dyDescent="0.2">
      <c r="Z15937" s="93"/>
      <c r="AA15937" s="93"/>
    </row>
    <row r="15938" spans="26:27" x14ac:dyDescent="0.2">
      <c r="Z15938" s="93"/>
      <c r="AA15938" s="93"/>
    </row>
    <row r="15939" spans="26:27" x14ac:dyDescent="0.2">
      <c r="Z15939" s="93"/>
      <c r="AA15939" s="93"/>
    </row>
    <row r="15940" spans="26:27" x14ac:dyDescent="0.2">
      <c r="Z15940" s="93"/>
      <c r="AA15940" s="93"/>
    </row>
    <row r="15941" spans="26:27" x14ac:dyDescent="0.2">
      <c r="Z15941" s="93"/>
      <c r="AA15941" s="93"/>
    </row>
    <row r="15942" spans="26:27" x14ac:dyDescent="0.2">
      <c r="Z15942" s="93"/>
      <c r="AA15942" s="93"/>
    </row>
    <row r="15943" spans="26:27" x14ac:dyDescent="0.2">
      <c r="Z15943" s="93"/>
      <c r="AA15943" s="93"/>
    </row>
    <row r="15944" spans="26:27" x14ac:dyDescent="0.2">
      <c r="Z15944" s="93"/>
      <c r="AA15944" s="93"/>
    </row>
    <row r="15945" spans="26:27" x14ac:dyDescent="0.2">
      <c r="Z15945" s="93"/>
      <c r="AA15945" s="93"/>
    </row>
    <row r="15946" spans="26:27" x14ac:dyDescent="0.2">
      <c r="Z15946" s="93"/>
      <c r="AA15946" s="93"/>
    </row>
    <row r="15947" spans="26:27" x14ac:dyDescent="0.2">
      <c r="Z15947" s="93"/>
      <c r="AA15947" s="93"/>
    </row>
    <row r="15948" spans="26:27" x14ac:dyDescent="0.2">
      <c r="Z15948" s="93"/>
      <c r="AA15948" s="93"/>
    </row>
    <row r="15949" spans="26:27" x14ac:dyDescent="0.2">
      <c r="Z15949" s="93"/>
      <c r="AA15949" s="93"/>
    </row>
    <row r="15950" spans="26:27" x14ac:dyDescent="0.2">
      <c r="Z15950" s="93"/>
      <c r="AA15950" s="93"/>
    </row>
    <row r="15951" spans="26:27" x14ac:dyDescent="0.2">
      <c r="Z15951" s="93"/>
      <c r="AA15951" s="93"/>
    </row>
    <row r="15952" spans="26:27" x14ac:dyDescent="0.2">
      <c r="Z15952" s="93"/>
      <c r="AA15952" s="93"/>
    </row>
    <row r="15953" spans="26:27" x14ac:dyDescent="0.2">
      <c r="Z15953" s="93"/>
      <c r="AA15953" s="93"/>
    </row>
    <row r="15954" spans="26:27" x14ac:dyDescent="0.2">
      <c r="Z15954" s="93"/>
      <c r="AA15954" s="93"/>
    </row>
    <row r="15955" spans="26:27" x14ac:dyDescent="0.2">
      <c r="Z15955" s="93"/>
      <c r="AA15955" s="93"/>
    </row>
    <row r="15956" spans="26:27" x14ac:dyDescent="0.2">
      <c r="Z15956" s="93"/>
      <c r="AA15956" s="93"/>
    </row>
    <row r="15957" spans="26:27" x14ac:dyDescent="0.2">
      <c r="Z15957" s="93"/>
      <c r="AA15957" s="93"/>
    </row>
    <row r="15958" spans="26:27" x14ac:dyDescent="0.2">
      <c r="Z15958" s="93"/>
      <c r="AA15958" s="93"/>
    </row>
    <row r="15959" spans="26:27" x14ac:dyDescent="0.2">
      <c r="Z15959" s="93"/>
      <c r="AA15959" s="93"/>
    </row>
    <row r="15960" spans="26:27" x14ac:dyDescent="0.2">
      <c r="Z15960" s="93"/>
      <c r="AA15960" s="93"/>
    </row>
    <row r="15961" spans="26:27" x14ac:dyDescent="0.2">
      <c r="Z15961" s="93"/>
      <c r="AA15961" s="93"/>
    </row>
    <row r="15962" spans="26:27" x14ac:dyDescent="0.2">
      <c r="Z15962" s="93"/>
      <c r="AA15962" s="93"/>
    </row>
    <row r="15963" spans="26:27" x14ac:dyDescent="0.2">
      <c r="Z15963" s="93"/>
      <c r="AA15963" s="93"/>
    </row>
    <row r="15964" spans="26:27" x14ac:dyDescent="0.2">
      <c r="Z15964" s="93"/>
      <c r="AA15964" s="93"/>
    </row>
    <row r="15965" spans="26:27" x14ac:dyDescent="0.2">
      <c r="Z15965" s="93"/>
      <c r="AA15965" s="93"/>
    </row>
    <row r="15966" spans="26:27" x14ac:dyDescent="0.2">
      <c r="Z15966" s="93"/>
      <c r="AA15966" s="93"/>
    </row>
  </sheetData>
  <autoFilter ref="A1:AQ111">
    <sortState ref="A2:AZ114">
      <sortCondition ref="B1:B114"/>
    </sortState>
  </autoFilter>
  <sortState ref="A2:BB75">
    <sortCondition ref="M2:M75"/>
    <sortCondition ref="S2:S75"/>
    <sortCondition ref="AB2:AB75"/>
    <sortCondition ref="AF2:AF75"/>
  </sortState>
  <mergeCells count="3">
    <mergeCell ref="C88:AA88"/>
    <mergeCell ref="A87:B87"/>
    <mergeCell ref="A88:B88"/>
  </mergeCells>
  <conditionalFormatting sqref="M1:M24 M26:M87 M89:M1048576">
    <cfRule type="cellIs" dxfId="3" priority="53" operator="greaterThan">
      <formula>2.5</formula>
    </cfRule>
  </conditionalFormatting>
  <conditionalFormatting sqref="M25">
    <cfRule type="cellIs" dxfId="2" priority="37" operator="greaterThan">
      <formula>2.5</formula>
    </cfRule>
  </conditionalFormatting>
  <conditionalFormatting sqref="AG26:AG85 AG1:AG24 AG88 AG90:AG1048576">
    <cfRule type="cellIs" dxfId="1" priority="28" operator="lessThan">
      <formula>0.05</formula>
    </cfRule>
  </conditionalFormatting>
  <conditionalFormatting sqref="AG25">
    <cfRule type="cellIs" dxfId="0" priority="23" operator="lessThan">
      <formula>0.05</formula>
    </cfRule>
  </conditionalFormatting>
  <pageMargins left="0.5" right="0.5" top="0.5" bottom="0.5" header="0.5" footer="0.5"/>
  <pageSetup paperSize="17"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cat</vt:lpstr>
      <vt:lpstr>pivot</vt:lpstr>
      <vt:lpstr>pivot 2</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G. Rachello-Dolmen</dc:creator>
  <cp:lastModifiedBy>egrossman</cp:lastModifiedBy>
  <cp:lastPrinted>2019-04-10T02:25:07Z</cp:lastPrinted>
  <dcterms:created xsi:type="dcterms:W3CDTF">2017-03-28T22:25:48Z</dcterms:created>
  <dcterms:modified xsi:type="dcterms:W3CDTF">2019-04-10T02:25:16Z</dcterms:modified>
</cp:coreProperties>
</file>