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730" windowHeight="11760"/>
  </bookViews>
  <sheets>
    <sheet name="EMP. Oxford (S-19 + PR)" sheetId="1" r:id="rId1"/>
    <sheet name="EMP.Std Oxford" sheetId="2" r:id="rId2"/>
    <sheet name="LA-ICP-MS.Dublin (S-19 +PR)" sheetId="3" r:id="rId3"/>
    <sheet name="LA-ICP-MS.Stds Dublin " sheetId="4" r:id="rId4"/>
    <sheet name="EMP.Rome S-19 Post-CI-Pre-NYT " sheetId="5" r:id="rId5"/>
  </sheets>
  <externalReferences>
    <externalReference r:id="rId6"/>
  </externalReferences>
  <definedNames>
    <definedName name="chon">#REF!</definedName>
    <definedName name="element">#REF!</definedName>
    <definedName name="fcal">#REF!</definedName>
    <definedName name="fCr">#REF!</definedName>
    <definedName name="kind">#REF!</definedName>
    <definedName name="sample">#REF!</definedName>
    <definedName name="Si.factor">#REF!</definedName>
  </definedNames>
  <calcPr calcId="145621" concurrentCalc="0"/>
</workbook>
</file>

<file path=xl/calcChain.xml><?xml version="1.0" encoding="utf-8"?>
<calcChain xmlns="http://schemas.openxmlformats.org/spreadsheetml/2006/main">
  <c r="R95" i="1" l="1"/>
  <c r="B70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D98" i="2"/>
  <c r="D48" i="2"/>
  <c r="O35" i="5"/>
  <c r="O34" i="5"/>
  <c r="O36" i="5"/>
  <c r="O37" i="5"/>
  <c r="O38" i="5"/>
  <c r="O39" i="5"/>
  <c r="O40" i="5"/>
  <c r="O41" i="5"/>
  <c r="O42" i="5"/>
  <c r="O43" i="5"/>
  <c r="O4" i="5"/>
  <c r="O5" i="5"/>
  <c r="O6" i="5"/>
  <c r="O7" i="5"/>
  <c r="O8" i="5"/>
  <c r="O9" i="5"/>
  <c r="O10" i="5"/>
  <c r="O12" i="5"/>
  <c r="O13" i="5"/>
  <c r="O14" i="5"/>
  <c r="O15" i="5"/>
  <c r="O16" i="5"/>
  <c r="O17" i="5"/>
  <c r="O18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" i="5"/>
  <c r="O2" i="5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X62" i="4"/>
  <c r="X65" i="4"/>
  <c r="W62" i="4"/>
  <c r="W65" i="4"/>
  <c r="V62" i="4"/>
  <c r="V65" i="4"/>
  <c r="U62" i="4"/>
  <c r="U65" i="4"/>
  <c r="T62" i="4"/>
  <c r="T65" i="4"/>
  <c r="S62" i="4"/>
  <c r="S65" i="4"/>
  <c r="R62" i="4"/>
  <c r="R65" i="4"/>
  <c r="Q62" i="4"/>
  <c r="Q65" i="4"/>
  <c r="P62" i="4"/>
  <c r="P65" i="4"/>
  <c r="O62" i="4"/>
  <c r="O65" i="4"/>
  <c r="N62" i="4"/>
  <c r="N65" i="4"/>
  <c r="M62" i="4"/>
  <c r="M65" i="4"/>
  <c r="L62" i="4"/>
  <c r="L65" i="4"/>
  <c r="K62" i="4"/>
  <c r="K65" i="4"/>
  <c r="J62" i="4"/>
  <c r="J65" i="4"/>
  <c r="I62" i="4"/>
  <c r="I65" i="4"/>
  <c r="H62" i="4"/>
  <c r="H65" i="4"/>
  <c r="G62" i="4"/>
  <c r="G65" i="4"/>
  <c r="F62" i="4"/>
  <c r="F65" i="4"/>
  <c r="E62" i="4"/>
  <c r="E65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X42" i="4"/>
  <c r="X45" i="4"/>
  <c r="W42" i="4"/>
  <c r="W45" i="4"/>
  <c r="V42" i="4"/>
  <c r="V45" i="4"/>
  <c r="U42" i="4"/>
  <c r="U45" i="4"/>
  <c r="T42" i="4"/>
  <c r="T45" i="4"/>
  <c r="S42" i="4"/>
  <c r="S45" i="4"/>
  <c r="R42" i="4"/>
  <c r="R45" i="4"/>
  <c r="Q42" i="4"/>
  <c r="Q45" i="4"/>
  <c r="P42" i="4"/>
  <c r="P45" i="4"/>
  <c r="O42" i="4"/>
  <c r="O45" i="4"/>
  <c r="N42" i="4"/>
  <c r="N45" i="4"/>
  <c r="M42" i="4"/>
  <c r="M45" i="4"/>
  <c r="L42" i="4"/>
  <c r="L45" i="4"/>
  <c r="K42" i="4"/>
  <c r="K45" i="4"/>
  <c r="J42" i="4"/>
  <c r="J45" i="4"/>
  <c r="I42" i="4"/>
  <c r="I45" i="4"/>
  <c r="H42" i="4"/>
  <c r="H45" i="4"/>
  <c r="G42" i="4"/>
  <c r="G45" i="4"/>
  <c r="F42" i="4"/>
  <c r="F45" i="4"/>
  <c r="E42" i="4"/>
  <c r="E45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X24" i="4"/>
  <c r="X26" i="4"/>
  <c r="W24" i="4"/>
  <c r="W26" i="4"/>
  <c r="V24" i="4"/>
  <c r="V26" i="4"/>
  <c r="T24" i="4"/>
  <c r="T26" i="4"/>
  <c r="S24" i="4"/>
  <c r="S26" i="4"/>
  <c r="R24" i="4"/>
  <c r="R26" i="4"/>
  <c r="Q24" i="4"/>
  <c r="Q26" i="4"/>
  <c r="P24" i="4"/>
  <c r="P26" i="4"/>
  <c r="O24" i="4"/>
  <c r="O26" i="4"/>
  <c r="N24" i="4"/>
  <c r="N26" i="4"/>
  <c r="M24" i="4"/>
  <c r="M26" i="4"/>
  <c r="L24" i="4"/>
  <c r="L26" i="4"/>
  <c r="K24" i="4"/>
  <c r="K26" i="4"/>
  <c r="J24" i="4"/>
  <c r="J26" i="4"/>
  <c r="I24" i="4"/>
  <c r="I26" i="4"/>
  <c r="H24" i="4"/>
  <c r="H26" i="4"/>
  <c r="G24" i="4"/>
  <c r="G26" i="4"/>
  <c r="F24" i="4"/>
  <c r="F26" i="4"/>
  <c r="E24" i="4"/>
  <c r="E26" i="4"/>
  <c r="X25" i="4"/>
  <c r="W25" i="4"/>
  <c r="V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X11" i="4"/>
  <c r="X13" i="4"/>
  <c r="W11" i="4"/>
  <c r="W13" i="4"/>
  <c r="V11" i="4"/>
  <c r="V13" i="4"/>
  <c r="T11" i="4"/>
  <c r="T13" i="4"/>
  <c r="S11" i="4"/>
  <c r="S13" i="4"/>
  <c r="R11" i="4"/>
  <c r="R13" i="4"/>
  <c r="Q11" i="4"/>
  <c r="Q13" i="4"/>
  <c r="P11" i="4"/>
  <c r="P13" i="4"/>
  <c r="O11" i="4"/>
  <c r="O13" i="4"/>
  <c r="N11" i="4"/>
  <c r="N13" i="4"/>
  <c r="M11" i="4"/>
  <c r="M13" i="4"/>
  <c r="L11" i="4"/>
  <c r="L13" i="4"/>
  <c r="K11" i="4"/>
  <c r="K13" i="4"/>
  <c r="J11" i="4"/>
  <c r="J13" i="4"/>
  <c r="I11" i="4"/>
  <c r="I13" i="4"/>
  <c r="H11" i="4"/>
  <c r="H13" i="4"/>
  <c r="G11" i="4"/>
  <c r="G13" i="4"/>
  <c r="F11" i="4"/>
  <c r="F13" i="4"/>
  <c r="E11" i="4"/>
  <c r="E13" i="4"/>
  <c r="X12" i="4"/>
  <c r="W12" i="4"/>
  <c r="V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N150" i="2"/>
  <c r="N149" i="2"/>
  <c r="M150" i="2"/>
  <c r="M149" i="2"/>
  <c r="L150" i="2"/>
  <c r="L149" i="2"/>
  <c r="K150" i="2"/>
  <c r="K149" i="2"/>
  <c r="J150" i="2"/>
  <c r="J149" i="2"/>
  <c r="I150" i="2"/>
  <c r="I149" i="2"/>
  <c r="H150" i="2"/>
  <c r="H149" i="2"/>
  <c r="G150" i="2"/>
  <c r="G149" i="2"/>
  <c r="F150" i="2"/>
  <c r="F149" i="2"/>
  <c r="E150" i="2"/>
  <c r="E149" i="2"/>
  <c r="D150" i="2"/>
  <c r="D149" i="2"/>
  <c r="C149" i="2"/>
  <c r="N99" i="2"/>
  <c r="N98" i="2"/>
  <c r="M99" i="2"/>
  <c r="M98" i="2"/>
  <c r="L99" i="2"/>
  <c r="L98" i="2"/>
  <c r="K99" i="2"/>
  <c r="K98" i="2"/>
  <c r="J99" i="2"/>
  <c r="J98" i="2"/>
  <c r="I99" i="2"/>
  <c r="I98" i="2"/>
  <c r="H99" i="2"/>
  <c r="H98" i="2"/>
  <c r="G99" i="2"/>
  <c r="G98" i="2"/>
  <c r="F99" i="2"/>
  <c r="F98" i="2"/>
  <c r="E99" i="2"/>
  <c r="E98" i="2"/>
  <c r="D99" i="2"/>
  <c r="N49" i="2"/>
  <c r="N48" i="2"/>
  <c r="M49" i="2"/>
  <c r="M48" i="2"/>
  <c r="L49" i="2"/>
  <c r="L48" i="2"/>
  <c r="K49" i="2"/>
  <c r="K48" i="2"/>
  <c r="J49" i="2"/>
  <c r="J48" i="2"/>
  <c r="I49" i="2"/>
  <c r="I48" i="2"/>
  <c r="H49" i="2"/>
  <c r="H48" i="2"/>
  <c r="G49" i="2"/>
  <c r="G48" i="2"/>
  <c r="F49" i="2"/>
  <c r="F48" i="2"/>
  <c r="E49" i="2"/>
  <c r="E48" i="2"/>
  <c r="D49" i="2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3" i="1"/>
</calcChain>
</file>

<file path=xl/sharedStrings.xml><?xml version="1.0" encoding="utf-8"?>
<sst xmlns="http://schemas.openxmlformats.org/spreadsheetml/2006/main" count="1616" uniqueCount="514">
  <si>
    <t>Label</t>
  </si>
  <si>
    <t>Strat. Pos.</t>
  </si>
  <si>
    <t>No</t>
  </si>
  <si>
    <t>Na2O</t>
  </si>
  <si>
    <t>MgO</t>
  </si>
  <si>
    <t>Al2O3</t>
  </si>
  <si>
    <t>SiO2</t>
  </si>
  <si>
    <t>P2O5</t>
  </si>
  <si>
    <t>Cl</t>
  </si>
  <si>
    <t>K2O</t>
  </si>
  <si>
    <t>CaO</t>
  </si>
  <si>
    <t>TiO2</t>
  </si>
  <si>
    <t>MnO</t>
  </si>
  <si>
    <t>FeOt</t>
  </si>
  <si>
    <t>Date of analysis</t>
  </si>
  <si>
    <t>S-19_22.9_11B_1</t>
  </si>
  <si>
    <t>S19</t>
  </si>
  <si>
    <t>Y3</t>
  </si>
  <si>
    <t>240615</t>
  </si>
  <si>
    <t>S-19_22.9_11B_2</t>
  </si>
  <si>
    <t>S-19_22.9_12B_1</t>
  </si>
  <si>
    <t>S-19_22.9_14B_1</t>
  </si>
  <si>
    <t>S-19_22.9_14B_2</t>
  </si>
  <si>
    <t>S-19_22.9_15B_1</t>
  </si>
  <si>
    <t>S-19_22.9_20C_1</t>
  </si>
  <si>
    <t>S-19_22.9_23C_1</t>
  </si>
  <si>
    <t>S-19_22.9_23C_2</t>
  </si>
  <si>
    <t>S-19_22.9_24C_1</t>
  </si>
  <si>
    <t>S-19_22.9_24C_2</t>
  </si>
  <si>
    <t>S-19_22.9_24C_3</t>
  </si>
  <si>
    <t>S-19_22.9_25D_1</t>
  </si>
  <si>
    <t>S-19_22.9_26D_1</t>
  </si>
  <si>
    <t>S-19_22.9_28D_1</t>
  </si>
  <si>
    <t>S-19_22.9_29D_1</t>
  </si>
  <si>
    <t>S-19_22.9_30D_1</t>
  </si>
  <si>
    <t>S-19_22.9_30D_2</t>
  </si>
  <si>
    <t>S-19_22.9_32D_1</t>
  </si>
  <si>
    <t>S-19_22.9_33E_1</t>
  </si>
  <si>
    <t>S-19_22.9_34E_2</t>
  </si>
  <si>
    <t>S-19_22.9_36E_2</t>
  </si>
  <si>
    <t>S-19_22.9_37E_1</t>
  </si>
  <si>
    <t>S-19_22.9_38E_1</t>
  </si>
  <si>
    <t>S-19_22.9_4A_1</t>
  </si>
  <si>
    <t>S-19_22.9_4A_2</t>
  </si>
  <si>
    <t>S-19_22.9_4A_3</t>
  </si>
  <si>
    <t>S-19_22.9_9B_1</t>
  </si>
  <si>
    <t>S-19_22.9_9B_2</t>
  </si>
  <si>
    <t>S-19_25.8_10B_1</t>
  </si>
  <si>
    <t>S-19_25.8_10B_2</t>
  </si>
  <si>
    <t>S-19_25.8_11B_1</t>
  </si>
  <si>
    <t>S-19_25.8_12B_1</t>
  </si>
  <si>
    <t>S-19_25.8_12B_2</t>
  </si>
  <si>
    <t>S-19_25.8_13B_1</t>
  </si>
  <si>
    <t>S-19_25.8_13B_2</t>
  </si>
  <si>
    <t>S-19_25.8_14B_1</t>
  </si>
  <si>
    <t>S-19_25.8_15B_1</t>
  </si>
  <si>
    <t>S-19_25.8_16B_1</t>
  </si>
  <si>
    <t>S-19_25.8_17C_1</t>
  </si>
  <si>
    <t>S-19_25.8_18C_1</t>
  </si>
  <si>
    <t>S-19_25.8_18C_2</t>
  </si>
  <si>
    <t>S-19_25.8_19C_1</t>
  </si>
  <si>
    <t>S-19_25.8_19C_2</t>
  </si>
  <si>
    <t>S-19_25.8_20C_1</t>
  </si>
  <si>
    <t>S-19_25.8_21C_1</t>
  </si>
  <si>
    <t>S-19_25.8_21C_2</t>
  </si>
  <si>
    <t>S-19_25.8_23C_1</t>
  </si>
  <si>
    <t>S-19_25.8_23C_2</t>
  </si>
  <si>
    <t>S-19_25.8_24C_1</t>
  </si>
  <si>
    <t>S-19_25.8_25D_1</t>
  </si>
  <si>
    <t>S-19_25.8_27D_1</t>
  </si>
  <si>
    <t>S-19_25.8_28D_1</t>
  </si>
  <si>
    <t>S-19_25.8_29D_1</t>
  </si>
  <si>
    <t>S-19_25.8_2A_1</t>
  </si>
  <si>
    <t>S-19_25.8_31D_1</t>
  </si>
  <si>
    <t>S-19_25.8_32D_1</t>
  </si>
  <si>
    <t>S-19_25.8_4A_1</t>
  </si>
  <si>
    <t>S-19_25.8_6A_1</t>
  </si>
  <si>
    <t>S-19_25.8_6A_2</t>
  </si>
  <si>
    <t>S-19_25.8_6A_3</t>
  </si>
  <si>
    <t>S-19_25.8_8A_1</t>
  </si>
  <si>
    <t>S-19_25.8_8A_2</t>
  </si>
  <si>
    <t>S-19_25.8_9B_1</t>
  </si>
  <si>
    <t>S-19_25.8_A1</t>
  </si>
  <si>
    <t>S-19_25.8_A2</t>
  </si>
  <si>
    <t>CF131_10B_1</t>
  </si>
  <si>
    <t>P.Rosi</t>
  </si>
  <si>
    <t>Post-CI</t>
  </si>
  <si>
    <t>25.02.14</t>
  </si>
  <si>
    <t>CF131_10B_2</t>
  </si>
  <si>
    <t>CF131_11B_1</t>
  </si>
  <si>
    <t>CF131_11B_2</t>
  </si>
  <si>
    <t>CF131_11B_3</t>
  </si>
  <si>
    <t>CF131_12B_1</t>
  </si>
  <si>
    <t>CF131_13C_1</t>
  </si>
  <si>
    <t>CF131_15C_1</t>
  </si>
  <si>
    <t>CF131_15C_2</t>
  </si>
  <si>
    <t>CF131_16C_1</t>
  </si>
  <si>
    <t>CF131_16C_2</t>
  </si>
  <si>
    <t>CF131_16C_3</t>
  </si>
  <si>
    <t>CF131_17C_1</t>
  </si>
  <si>
    <t>CF131_17C_2</t>
  </si>
  <si>
    <t>CF131_17C_3</t>
  </si>
  <si>
    <t>CF131_19D_1</t>
  </si>
  <si>
    <t>CF131_19D_2</t>
  </si>
  <si>
    <t>CF131_1A_1</t>
  </si>
  <si>
    <t>CF131_1A_2</t>
  </si>
  <si>
    <t>CF131_1A_3</t>
  </si>
  <si>
    <t>CF131_20D_1</t>
  </si>
  <si>
    <t>CF131_20D_2</t>
  </si>
  <si>
    <t>CF131_22D_1</t>
  </si>
  <si>
    <t>CF131_22D_2</t>
  </si>
  <si>
    <t>CF131_23D_1</t>
  </si>
  <si>
    <t>CF131_23D_2</t>
  </si>
  <si>
    <t>CF131_24D_1</t>
  </si>
  <si>
    <t>CF131_24D_2</t>
  </si>
  <si>
    <t>CF131_25E_1</t>
  </si>
  <si>
    <t>CF131_25E_2</t>
  </si>
  <si>
    <t>CF131_26E_1</t>
  </si>
  <si>
    <t>CF131_27E_1</t>
  </si>
  <si>
    <t>CF131_29E_1</t>
  </si>
  <si>
    <t>CF131_2A_1</t>
  </si>
  <si>
    <t>CF131_2A_2</t>
  </si>
  <si>
    <t>CF131_2A_3</t>
  </si>
  <si>
    <t>CF131_30E_1</t>
  </si>
  <si>
    <t>CF131_30E_2</t>
  </si>
  <si>
    <t>CF131_3A_2</t>
  </si>
  <si>
    <t>CF131_3A_4</t>
  </si>
  <si>
    <t>CF131_4A_1</t>
  </si>
  <si>
    <t>CF131_4A_2</t>
  </si>
  <si>
    <t>CF131_4A_3</t>
  </si>
  <si>
    <t>CF131_6A_1</t>
  </si>
  <si>
    <t>CF131_6A_2</t>
  </si>
  <si>
    <t>CF132_1</t>
  </si>
  <si>
    <t>140214</t>
  </si>
  <si>
    <t>CF132_10</t>
  </si>
  <si>
    <t>CF132_11</t>
  </si>
  <si>
    <t>CF132_11B_1</t>
  </si>
  <si>
    <t>CF132_13B_2</t>
  </si>
  <si>
    <t>CF132_14</t>
  </si>
  <si>
    <t>CF132_14B_1</t>
  </si>
  <si>
    <t>CF132_15</t>
  </si>
  <si>
    <t>CF132_15B_1</t>
  </si>
  <si>
    <t>CF132_16</t>
  </si>
  <si>
    <t>CF132_17</t>
  </si>
  <si>
    <t>CF132_18</t>
  </si>
  <si>
    <t>CF132_19</t>
  </si>
  <si>
    <t>CF132_1A_1</t>
  </si>
  <si>
    <t>CF132_23</t>
  </si>
  <si>
    <t>CF132_24</t>
  </si>
  <si>
    <t>CF132_3</t>
  </si>
  <si>
    <t>CF132_4A_1</t>
  </si>
  <si>
    <t>CF132_5</t>
  </si>
  <si>
    <t>CF132_6A_2</t>
  </si>
  <si>
    <t>CF132_7A_1</t>
  </si>
  <si>
    <t>CF132_9</t>
  </si>
  <si>
    <t>CF132_9B_2</t>
  </si>
  <si>
    <t>CF132_9B_3</t>
  </si>
  <si>
    <t>CF129_</t>
  </si>
  <si>
    <t>CF129_1</t>
  </si>
  <si>
    <t>060617</t>
  </si>
  <si>
    <t>CF129_3</t>
  </si>
  <si>
    <t>CF129_4</t>
  </si>
  <si>
    <t>CF129_5</t>
  </si>
  <si>
    <t>CF129_7</t>
  </si>
  <si>
    <t>CF129_8</t>
  </si>
  <si>
    <t>CF129_9</t>
  </si>
  <si>
    <t>CF129_11</t>
  </si>
  <si>
    <t>CF129_12</t>
  </si>
  <si>
    <t>CF129_14</t>
  </si>
  <si>
    <t>CF129_15</t>
  </si>
  <si>
    <t>CF129_6A1</t>
  </si>
  <si>
    <t>CF129_8BLar_1</t>
  </si>
  <si>
    <t>CF129_8Bsm_1</t>
  </si>
  <si>
    <t>CF129_9B_3</t>
  </si>
  <si>
    <t>CF129_9B_4</t>
  </si>
  <si>
    <t>CF129_16C_2</t>
  </si>
  <si>
    <t>CF129_17C_1</t>
  </si>
  <si>
    <t>CF129_17C_2</t>
  </si>
  <si>
    <t>CF129_17C_3</t>
  </si>
  <si>
    <t>CF129_18C_2</t>
  </si>
  <si>
    <t xml:space="preserve">Date </t>
  </si>
  <si>
    <t>Sample</t>
  </si>
  <si>
    <t>24.06.15</t>
  </si>
  <si>
    <t>14.02.14</t>
  </si>
  <si>
    <t>21.03.14</t>
  </si>
  <si>
    <t>06.06.17</t>
  </si>
  <si>
    <t>Sample Ana.</t>
  </si>
  <si>
    <t>Outcrop/Site</t>
  </si>
  <si>
    <t>CF129</t>
  </si>
  <si>
    <t>CF129/Eruptive unit 3</t>
  </si>
  <si>
    <t>CF131/Eruptive unit 4</t>
  </si>
  <si>
    <t>CF132/Eruptive unit 4</t>
  </si>
  <si>
    <t>22.90m/Eruptive unit 3</t>
  </si>
  <si>
    <t>25.80m/Eruptive unit 3</t>
  </si>
  <si>
    <t xml:space="preserve">Ox%(Na) </t>
  </si>
  <si>
    <t xml:space="preserve">Ox%(Mg) </t>
  </si>
  <si>
    <t xml:space="preserve">Ox%(Al) </t>
  </si>
  <si>
    <t xml:space="preserve">Ox%(Si) </t>
  </si>
  <si>
    <t xml:space="preserve">Ox%(P ) </t>
  </si>
  <si>
    <t xml:space="preserve">Ox%(Cl) </t>
  </si>
  <si>
    <t xml:space="preserve">Ox%(K ) </t>
  </si>
  <si>
    <t xml:space="preserve">Ox%(Ca) </t>
  </si>
  <si>
    <t xml:space="preserve">Ox%(Ti) </t>
  </si>
  <si>
    <t xml:space="preserve">Ox%(Mn) </t>
  </si>
  <si>
    <t xml:space="preserve">Ox%(Fe) </t>
  </si>
  <si>
    <t>ATHO-G_1</t>
  </si>
  <si>
    <t>ATHO-G_2</t>
  </si>
  <si>
    <t>ATHO-G_3</t>
  </si>
  <si>
    <t>ATHO-G_4</t>
  </si>
  <si>
    <t>ATHO-G_5</t>
  </si>
  <si>
    <t>ATHO-G_6</t>
  </si>
  <si>
    <t>ATHO-G_10</t>
  </si>
  <si>
    <t>ATHO-G_11</t>
  </si>
  <si>
    <t>ATHO-G_12</t>
  </si>
  <si>
    <t>ATHO-G_13</t>
  </si>
  <si>
    <t>ATHO-G_14</t>
  </si>
  <si>
    <t>ATHO-G_15</t>
  </si>
  <si>
    <t>ATHO-G_16</t>
  </si>
  <si>
    <t>ATHO-G_17</t>
  </si>
  <si>
    <t>ATHO-G_18</t>
  </si>
  <si>
    <t>ATHO-G_7</t>
  </si>
  <si>
    <t>ATHO-G_8</t>
  </si>
  <si>
    <t>ATHO-G_9</t>
  </si>
  <si>
    <t>ATHO1G_1</t>
  </si>
  <si>
    <t>ATHO1G_2</t>
  </si>
  <si>
    <t>ATHO1G_3</t>
  </si>
  <si>
    <t>ATHO1G_4</t>
  </si>
  <si>
    <t>ATHO1G_5</t>
  </si>
  <si>
    <t>ATHO1G_6</t>
  </si>
  <si>
    <t>ATHO1G_7</t>
  </si>
  <si>
    <t>ATHO1G_8</t>
  </si>
  <si>
    <t>ATHO1G_9</t>
  </si>
  <si>
    <t>ATHO1G_10</t>
  </si>
  <si>
    <t>ATHO1G_12</t>
  </si>
  <si>
    <t>ATHO1G_11</t>
  </si>
  <si>
    <t>ATHO1_1</t>
  </si>
  <si>
    <t>ATHO1_2</t>
  </si>
  <si>
    <t>ATHO1_3</t>
  </si>
  <si>
    <t>ATHO1_4</t>
  </si>
  <si>
    <t>ATHO1_5</t>
  </si>
  <si>
    <t>ATHO1_6</t>
  </si>
  <si>
    <t>ATHO1_7</t>
  </si>
  <si>
    <t>ATHO1_8</t>
  </si>
  <si>
    <t>ATHO1_9</t>
  </si>
  <si>
    <t>ATHO1_10</t>
  </si>
  <si>
    <t>ATHO1_11</t>
  </si>
  <si>
    <t>ATHO1_12</t>
  </si>
  <si>
    <t>ATHO1_13</t>
  </si>
  <si>
    <t>GOR128-G_1</t>
  </si>
  <si>
    <t>GOR128-G_10</t>
  </si>
  <si>
    <t>GOR128-G_11</t>
  </si>
  <si>
    <t>GOR128-G_12</t>
  </si>
  <si>
    <t>GOR128-G_13</t>
  </si>
  <si>
    <t>GOR128-G_14</t>
  </si>
  <si>
    <t>GOR128-G_15</t>
  </si>
  <si>
    <t>GOR128-G_16</t>
  </si>
  <si>
    <t>GOR128-G_17</t>
  </si>
  <si>
    <t>GOR128-G_18</t>
  </si>
  <si>
    <t>GOR128-G_2</t>
  </si>
  <si>
    <t>GOR128-G_3</t>
  </si>
  <si>
    <t>GOR128-G_4</t>
  </si>
  <si>
    <t>GOR128-G_5</t>
  </si>
  <si>
    <t>GOR128-G_6</t>
  </si>
  <si>
    <t>GOR128-G_8</t>
  </si>
  <si>
    <t>GOR128-G_9</t>
  </si>
  <si>
    <t>GOR132-G_1</t>
  </si>
  <si>
    <t>GOR132-G_2</t>
  </si>
  <si>
    <t>GOR132-G_3</t>
  </si>
  <si>
    <t>GOR132-G_4</t>
  </si>
  <si>
    <t>GOR132-G_5</t>
  </si>
  <si>
    <t>GOR132-G_6</t>
  </si>
  <si>
    <t>GOR132-G_7</t>
  </si>
  <si>
    <t>GOR132-G_8</t>
  </si>
  <si>
    <t>GOR132-G_9</t>
  </si>
  <si>
    <t>GOR132-G_10</t>
  </si>
  <si>
    <t>GOR132-G_12</t>
  </si>
  <si>
    <t>GOR132-G_11</t>
  </si>
  <si>
    <t>GOR132_1</t>
  </si>
  <si>
    <t>GOR132_2</t>
  </si>
  <si>
    <t>GOR132_3</t>
  </si>
  <si>
    <t>GOR132_4</t>
  </si>
  <si>
    <t>GOR132_5</t>
  </si>
  <si>
    <t>GOR132_6</t>
  </si>
  <si>
    <t>GOR132_7</t>
  </si>
  <si>
    <t>GOR132_8</t>
  </si>
  <si>
    <t>GOR132_9</t>
  </si>
  <si>
    <t>GOR132_10</t>
  </si>
  <si>
    <t>GOR132_11</t>
  </si>
  <si>
    <t>GOR132_12</t>
  </si>
  <si>
    <t>GOR132_13</t>
  </si>
  <si>
    <t>StHs6/80-G_1</t>
  </si>
  <si>
    <t>StHs6/80-G_2</t>
  </si>
  <si>
    <t>StHs6/80-G_3</t>
  </si>
  <si>
    <t>StHs6/80-G_4</t>
  </si>
  <si>
    <t>StHs6/80-G_5</t>
  </si>
  <si>
    <t>StHs6/80-G_6</t>
  </si>
  <si>
    <t>StHs-G_10</t>
  </si>
  <si>
    <t>StHs-G_11</t>
  </si>
  <si>
    <t>StHs-G_12</t>
  </si>
  <si>
    <t>StHs-G_13</t>
  </si>
  <si>
    <t>StHs-G_14</t>
  </si>
  <si>
    <t>StHs-G_15</t>
  </si>
  <si>
    <t>StHs-G_16</t>
  </si>
  <si>
    <t>StHs-G_17</t>
  </si>
  <si>
    <t>StHs-G_18</t>
  </si>
  <si>
    <t>StHs-G_19</t>
  </si>
  <si>
    <t>StHs-G_4</t>
  </si>
  <si>
    <t>StHs-G_7</t>
  </si>
  <si>
    <t>StHs-G_8</t>
  </si>
  <si>
    <t>StHs-G_9</t>
  </si>
  <si>
    <t>StHsG_1</t>
  </si>
  <si>
    <t>StHsG_2</t>
  </si>
  <si>
    <t>StHsG_3</t>
  </si>
  <si>
    <t>StHsG_4</t>
  </si>
  <si>
    <t>StHsG_5</t>
  </si>
  <si>
    <t>StHsG_6</t>
  </si>
  <si>
    <t>StHsG_7</t>
  </si>
  <si>
    <t>StHsG_8</t>
  </si>
  <si>
    <t>StHsG_9</t>
  </si>
  <si>
    <t>StHsG_10</t>
  </si>
  <si>
    <t>StHsG_12</t>
  </si>
  <si>
    <t>StHsG_11</t>
  </si>
  <si>
    <t>StHs_1</t>
  </si>
  <si>
    <t>StHs_2</t>
  </si>
  <si>
    <t>StHs_3</t>
  </si>
  <si>
    <t>StHs_4</t>
  </si>
  <si>
    <t>StHs_5</t>
  </si>
  <si>
    <t>StHs_6</t>
  </si>
  <si>
    <t>StHs_7</t>
  </si>
  <si>
    <t>StHs_8</t>
  </si>
  <si>
    <t>StHs_9</t>
  </si>
  <si>
    <t>StHs_10</t>
  </si>
  <si>
    <t>StHs_11</t>
  </si>
  <si>
    <t>StHs_12</t>
  </si>
  <si>
    <t>StHs_13</t>
  </si>
  <si>
    <t>Date</t>
  </si>
  <si>
    <t>Sample I.d.</t>
  </si>
  <si>
    <t>13.10.15</t>
  </si>
  <si>
    <t>S19_25.80m_1A</t>
  </si>
  <si>
    <t>S19_25.80m_2A</t>
  </si>
  <si>
    <t>S19_25.80m_4A</t>
  </si>
  <si>
    <t>S19_25.80m_6A</t>
  </si>
  <si>
    <t>S19_25.80m_8B</t>
  </si>
  <si>
    <t>S19_25.80m_12B</t>
  </si>
  <si>
    <t>S19_25.80m_16B</t>
  </si>
  <si>
    <t>S19_25.80m_18C</t>
  </si>
  <si>
    <t>S19_25.80m_25D</t>
  </si>
  <si>
    <t>S19_25.80m_27D</t>
  </si>
  <si>
    <t>S19_25.80m_28D</t>
  </si>
  <si>
    <t>S19_25.80m_29D</t>
  </si>
  <si>
    <t>S19_25.80m_9B</t>
  </si>
  <si>
    <t>S19_25.80m_10B</t>
  </si>
  <si>
    <t>S19_25.80m_11B</t>
  </si>
  <si>
    <t>S19_25.80m_15B</t>
  </si>
  <si>
    <t>S19_25.80m_19C</t>
  </si>
  <si>
    <t>S19_25.80m_21C</t>
  </si>
  <si>
    <t>S19_25.80m_14B</t>
  </si>
  <si>
    <t>Intermediate/mixing</t>
  </si>
  <si>
    <t>S19_25.80m_17C</t>
  </si>
  <si>
    <t>S19_22.90m_14B</t>
  </si>
  <si>
    <t>-</t>
  </si>
  <si>
    <t>S19_22.90m_15B</t>
  </si>
  <si>
    <t>S19_22.90m_4A</t>
  </si>
  <si>
    <t>S19_22.90m_11B</t>
  </si>
  <si>
    <t>S19_22.90m_24C</t>
  </si>
  <si>
    <t>S19_22.90m_26D</t>
  </si>
  <si>
    <t>S19_22.90m_29D</t>
  </si>
  <si>
    <t>S19_22.90m_30D</t>
  </si>
  <si>
    <t>S19_22.90m_32D</t>
  </si>
  <si>
    <t>S19_22.90m_23C</t>
  </si>
  <si>
    <t>S19_22.90m_9B</t>
  </si>
  <si>
    <t>12.10.15</t>
  </si>
  <si>
    <t>CF131_2A</t>
  </si>
  <si>
    <t>CF131_3A</t>
  </si>
  <si>
    <t>CF131_4A</t>
  </si>
  <si>
    <t>CF131_11B</t>
  </si>
  <si>
    <t>CF131_15C</t>
  </si>
  <si>
    <t>CF131_16C</t>
  </si>
  <si>
    <t>CF131_19D</t>
  </si>
  <si>
    <t>CF131_22D</t>
  </si>
  <si>
    <t>CF131_23D</t>
  </si>
  <si>
    <t>CF131_30E</t>
  </si>
  <si>
    <t>CF131_6A</t>
  </si>
  <si>
    <t>CF131_10B</t>
  </si>
  <si>
    <t>CF131_13C</t>
  </si>
  <si>
    <t>CF131_17C</t>
  </si>
  <si>
    <t>CF131_1a</t>
  </si>
  <si>
    <t>CF131_20D</t>
  </si>
  <si>
    <t>CF132_4A</t>
  </si>
  <si>
    <t>CF132_7A</t>
  </si>
  <si>
    <t>CF132_10B</t>
  </si>
  <si>
    <t>CF132_14B</t>
  </si>
  <si>
    <t>CF132_15B</t>
  </si>
  <si>
    <t>CF132_16B</t>
  </si>
  <si>
    <t>CF132_19C</t>
  </si>
  <si>
    <t>CF132_6A</t>
  </si>
  <si>
    <t>27.04.17</t>
  </si>
  <si>
    <t>CF129_AH3_1</t>
  </si>
  <si>
    <t>CF129_AH3_3</t>
  </si>
  <si>
    <t>CF129_AH3_4</t>
  </si>
  <si>
    <t>CF129_AH3_6</t>
  </si>
  <si>
    <t>CF129_AH3_7</t>
  </si>
  <si>
    <t>CF129_AH3_8</t>
  </si>
  <si>
    <t>CF129_AH3_11</t>
  </si>
  <si>
    <t>CF129_AH3_12</t>
  </si>
  <si>
    <t>CF129_8Blarge</t>
  </si>
  <si>
    <t>CF129_8Bsmall</t>
  </si>
  <si>
    <t>CF129_8Bsmall_1</t>
  </si>
  <si>
    <t>CF129_9B</t>
  </si>
  <si>
    <t>CF129_9B_1</t>
  </si>
  <si>
    <t>CF129_17C</t>
  </si>
  <si>
    <t>CF129_18C</t>
  </si>
  <si>
    <t>CF129_18C_1</t>
  </si>
  <si>
    <t>2 SE</t>
  </si>
  <si>
    <t>(ppm)</t>
  </si>
  <si>
    <t>V</t>
  </si>
  <si>
    <t>Rb</t>
  </si>
  <si>
    <t>Sr</t>
  </si>
  <si>
    <t>Y</t>
  </si>
  <si>
    <t>Zr</t>
  </si>
  <si>
    <t>Nb</t>
  </si>
  <si>
    <t>Ba</t>
  </si>
  <si>
    <t>La</t>
  </si>
  <si>
    <t>Ce</t>
  </si>
  <si>
    <t>Pr</t>
  </si>
  <si>
    <t>Nd</t>
  </si>
  <si>
    <t>Sm</t>
  </si>
  <si>
    <t>Eu</t>
  </si>
  <si>
    <t>Gd</t>
  </si>
  <si>
    <t>Dy</t>
  </si>
  <si>
    <t>Er</t>
  </si>
  <si>
    <t>Yb</t>
  </si>
  <si>
    <t>Ta</t>
  </si>
  <si>
    <t>Th</t>
  </si>
  <si>
    <t>U</t>
  </si>
  <si>
    <t>LA-ICP-MS</t>
  </si>
  <si>
    <t>Standard</t>
  </si>
  <si>
    <t>Lu</t>
  </si>
  <si>
    <t>ATHO1-G Preffered Values</t>
  </si>
  <si>
    <t>Trinity College Dublin</t>
  </si>
  <si>
    <t>ATHO1G</t>
  </si>
  <si>
    <t>CF131/132</t>
  </si>
  <si>
    <t>&lt;LOD</t>
  </si>
  <si>
    <t>S-19-25.80-22.90</t>
  </si>
  <si>
    <t>AVERAGE</t>
  </si>
  <si>
    <t>2*STDEV</t>
  </si>
  <si>
    <t>% Bias</t>
  </si>
  <si>
    <t>StHs6/80-G Preffered values</t>
  </si>
  <si>
    <t>SthS</t>
  </si>
  <si>
    <t>StHs</t>
  </si>
  <si>
    <t>Standard data from analyses of comparison samples (Albert et al., 2015)</t>
  </si>
  <si>
    <t>micron spot</t>
  </si>
  <si>
    <t>Sample Run</t>
  </si>
  <si>
    <t>RHUL</t>
  </si>
  <si>
    <t>27.05.11</t>
  </si>
  <si>
    <t>ATHO1</t>
  </si>
  <si>
    <t>Y-3 (M5/4/-12)</t>
  </si>
  <si>
    <t>15.12.11</t>
  </si>
  <si>
    <t>ATH01</t>
  </si>
  <si>
    <t>26.11.08</t>
  </si>
  <si>
    <t>CE1 Tephra</t>
  </si>
  <si>
    <t>03.10.11</t>
  </si>
  <si>
    <t>RH0334_TP_9.70</t>
  </si>
  <si>
    <t>20.02.12</t>
  </si>
  <si>
    <t>PRAD 1332</t>
  </si>
  <si>
    <t>19.06.13</t>
  </si>
  <si>
    <t>Average</t>
  </si>
  <si>
    <t>Bias</t>
  </si>
  <si>
    <t>2 std</t>
  </si>
  <si>
    <t>RSD</t>
  </si>
  <si>
    <t>StHs6/80-G</t>
  </si>
  <si>
    <t>Y-3 (M25/4-12)</t>
  </si>
  <si>
    <t>SMP1-e Tephra</t>
  </si>
  <si>
    <t>2 Std</t>
  </si>
  <si>
    <t>Point #1</t>
  </si>
  <si>
    <t>5   S19-18,5</t>
  </si>
  <si>
    <t>6   S19-18,5</t>
  </si>
  <si>
    <t>8   S19-18,5</t>
  </si>
  <si>
    <t>9   S19-18,5</t>
  </si>
  <si>
    <t>0   S19-18,5</t>
  </si>
  <si>
    <t>0   S19=18,5</t>
  </si>
  <si>
    <t>1   S19=18,5</t>
  </si>
  <si>
    <t>2   S19=18,5</t>
  </si>
  <si>
    <t>3   S19=18,5</t>
  </si>
  <si>
    <t>1   S19-18,1</t>
  </si>
  <si>
    <t>3   S19=18,1</t>
  </si>
  <si>
    <t>4   S19=18,1</t>
  </si>
  <si>
    <t>5   S19=18,1</t>
  </si>
  <si>
    <t>6   S19=18,1</t>
  </si>
  <si>
    <t>7   S19=18,1</t>
  </si>
  <si>
    <t>8   S19=18,1</t>
  </si>
  <si>
    <t>S19=17,9</t>
  </si>
  <si>
    <t>0   S19=17,9</t>
  </si>
  <si>
    <t>1   S19=17,9</t>
  </si>
  <si>
    <t>2   S19=17,9</t>
  </si>
  <si>
    <t>2   S19-17,9</t>
  </si>
  <si>
    <t>3   S19-17,9</t>
  </si>
  <si>
    <t>FeO</t>
  </si>
  <si>
    <t>F</t>
  </si>
  <si>
    <t>SO2</t>
  </si>
  <si>
    <t>6   S19-16,8</t>
  </si>
  <si>
    <t>7   S19-16,8</t>
  </si>
  <si>
    <t>8   S19-16,8</t>
  </si>
  <si>
    <t>9   S19-16,8</t>
  </si>
  <si>
    <t>0   S19-16,8</t>
  </si>
  <si>
    <t>1   S19-16,8</t>
  </si>
  <si>
    <t>2   S19-16,8</t>
  </si>
  <si>
    <t>3   S19-16,8</t>
  </si>
  <si>
    <t>4   S19-16,8</t>
  </si>
  <si>
    <t xml:space="preserve"> S19-16,8</t>
  </si>
  <si>
    <t>Intermediate/mixed</t>
  </si>
  <si>
    <t>Major element classification group</t>
  </si>
  <si>
    <t>CF132_9B_4</t>
  </si>
  <si>
    <t>Ana.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</si>
</sst>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rgb="FFFF000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Fill="1"/>
    <xf numFmtId="0" fontId="0" fillId="2" borderId="0" xfId="0" applyFill="1"/>
    <xf numFmtId="0" fontId="3" fillId="0" borderId="0" xfId="0" applyFont="1"/>
    <xf numFmtId="164" fontId="0" fillId="0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3" fillId="0" borderId="0" xfId="0" applyNumberFormat="1" applyFont="1"/>
    <xf numFmtId="164" fontId="0" fillId="0" borderId="0" xfId="0" applyNumberFormat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/>
    <xf numFmtId="0" fontId="4" fillId="0" borderId="0" xfId="2" applyFont="1" applyAlignment="1">
      <alignment horizontal="left"/>
    </xf>
    <xf numFmtId="0" fontId="4" fillId="0" borderId="0" xfId="2" applyFont="1"/>
    <xf numFmtId="0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center"/>
    </xf>
    <xf numFmtId="164" fontId="4" fillId="0" borderId="0" xfId="2" applyNumberFormat="1" applyFont="1"/>
    <xf numFmtId="0" fontId="5" fillId="0" borderId="0" xfId="2" applyFont="1" applyAlignment="1">
      <alignment horizontal="left"/>
    </xf>
    <xf numFmtId="0" fontId="6" fillId="0" borderId="0" xfId="2" applyFont="1"/>
    <xf numFmtId="164" fontId="6" fillId="0" borderId="0" xfId="2" applyNumberFormat="1" applyFont="1" applyAlignment="1">
      <alignment horizontal="center"/>
    </xf>
    <xf numFmtId="0" fontId="5" fillId="0" borderId="0" xfId="2" applyFont="1"/>
    <xf numFmtId="164" fontId="5" fillId="0" borderId="0" xfId="2" applyNumberFormat="1" applyFont="1"/>
    <xf numFmtId="0" fontId="7" fillId="0" borderId="0" xfId="2" applyFont="1" applyAlignment="1">
      <alignment horizontal="left"/>
    </xf>
    <xf numFmtId="0" fontId="8" fillId="0" borderId="0" xfId="2" applyFont="1"/>
    <xf numFmtId="0" fontId="8" fillId="0" borderId="0" xfId="2" applyFont="1" applyAlignment="1">
      <alignment horizontal="left"/>
    </xf>
    <xf numFmtId="164" fontId="8" fillId="0" borderId="0" xfId="2" applyNumberFormat="1" applyFont="1" applyAlignment="1">
      <alignment horizontal="center"/>
    </xf>
    <xf numFmtId="0" fontId="7" fillId="0" borderId="0" xfId="2" applyFont="1"/>
    <xf numFmtId="164" fontId="7" fillId="0" borderId="0" xfId="2" applyNumberFormat="1" applyFont="1"/>
    <xf numFmtId="164" fontId="8" fillId="0" borderId="0" xfId="2" applyNumberFormat="1" applyFont="1" applyAlignment="1">
      <alignment horizontal="left"/>
    </xf>
    <xf numFmtId="0" fontId="8" fillId="0" borderId="0" xfId="2" applyFont="1" applyAlignment="1"/>
    <xf numFmtId="164" fontId="7" fillId="0" borderId="0" xfId="2" applyNumberFormat="1" applyFont="1" applyAlignment="1"/>
    <xf numFmtId="0" fontId="7" fillId="0" borderId="0" xfId="2" applyFont="1" applyAlignment="1"/>
    <xf numFmtId="0" fontId="8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left"/>
    </xf>
    <xf numFmtId="164" fontId="8" fillId="0" borderId="0" xfId="2" applyNumberFormat="1" applyFont="1"/>
    <xf numFmtId="164" fontId="5" fillId="0" borderId="0" xfId="2" applyNumberFormat="1" applyFont="1" applyAlignment="1">
      <alignment horizontal="center"/>
    </xf>
    <xf numFmtId="0" fontId="4" fillId="2" borderId="0" xfId="2" applyFont="1" applyFill="1" applyAlignment="1">
      <alignment horizontal="left"/>
    </xf>
    <xf numFmtId="0" fontId="7" fillId="2" borderId="0" xfId="2" applyFont="1" applyFill="1" applyAlignment="1">
      <alignment horizontal="left"/>
    </xf>
    <xf numFmtId="0" fontId="7" fillId="2" borderId="0" xfId="2" applyNumberFormat="1" applyFont="1" applyFill="1" applyAlignment="1">
      <alignment horizontal="center" vertical="center"/>
    </xf>
    <xf numFmtId="164" fontId="7" fillId="2" borderId="0" xfId="2" applyNumberFormat="1" applyFont="1" applyFill="1" applyAlignment="1">
      <alignment horizontal="center"/>
    </xf>
    <xf numFmtId="164" fontId="7" fillId="2" borderId="0" xfId="2" applyNumberFormat="1" applyFont="1" applyFill="1"/>
    <xf numFmtId="0" fontId="7" fillId="2" borderId="0" xfId="2" applyFont="1" applyFill="1"/>
    <xf numFmtId="0" fontId="7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0" fontId="9" fillId="0" borderId="0" xfId="2" applyNumberFormat="1" applyFont="1" applyAlignment="1">
      <alignment horizontal="center" vertical="center"/>
    </xf>
    <xf numFmtId="164" fontId="9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16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164" fontId="7" fillId="0" borderId="0" xfId="2" applyNumberFormat="1" applyFont="1" applyAlignment="1">
      <alignment horizontal="left"/>
    </xf>
    <xf numFmtId="164" fontId="5" fillId="0" borderId="0" xfId="2" applyNumberFormat="1" applyFont="1" applyAlignment="1">
      <alignment horizontal="left"/>
    </xf>
    <xf numFmtId="0" fontId="7" fillId="0" borderId="0" xfId="2" applyFont="1" applyAlignment="1">
      <alignment horizontal="center" vertical="center"/>
    </xf>
    <xf numFmtId="2" fontId="11" fillId="3" borderId="0" xfId="0" applyNumberFormat="1" applyFont="1" applyFill="1"/>
    <xf numFmtId="43" fontId="12" fillId="0" borderId="0" xfId="1" applyFont="1"/>
    <xf numFmtId="2" fontId="10" fillId="3" borderId="0" xfId="0" applyNumberFormat="1" applyFont="1" applyFill="1"/>
    <xf numFmtId="2" fontId="12" fillId="0" borderId="0" xfId="1" applyNumberFormat="1" applyFont="1"/>
    <xf numFmtId="2" fontId="1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14" fillId="3" borderId="0" xfId="0" applyNumberFormat="1" applyFont="1" applyFill="1" applyAlignment="1">
      <alignment horizontal="center"/>
    </xf>
    <xf numFmtId="2" fontId="10" fillId="0" borderId="0" xfId="0" applyNumberFormat="1" applyFont="1" applyAlignment="1">
      <alignment horizontal="center"/>
    </xf>
    <xf numFmtId="2" fontId="1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2" fontId="1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/>
    <xf numFmtId="2" fontId="15" fillId="0" borderId="0" xfId="0" applyNumberFormat="1" applyFont="1" applyAlignment="1">
      <alignment horizontal="center"/>
    </xf>
    <xf numFmtId="0" fontId="16" fillId="2" borderId="0" xfId="0" applyFont="1" applyFill="1"/>
    <xf numFmtId="2" fontId="16" fillId="2" borderId="0" xfId="0" applyNumberFormat="1" applyFont="1" applyFill="1" applyAlignment="1">
      <alignment horizontal="center"/>
    </xf>
    <xf numFmtId="0" fontId="16" fillId="0" borderId="0" xfId="0" applyFont="1"/>
    <xf numFmtId="2" fontId="16" fillId="0" borderId="0" xfId="0" applyNumberFormat="1" applyFont="1" applyAlignment="1">
      <alignment horizontal="center"/>
    </xf>
    <xf numFmtId="2" fontId="16" fillId="0" borderId="0" xfId="0" applyNumberFormat="1" applyFont="1"/>
    <xf numFmtId="0" fontId="15" fillId="0" borderId="0" xfId="0" applyFont="1" applyAlignment="1">
      <alignment horizontal="center"/>
    </xf>
    <xf numFmtId="0" fontId="16" fillId="0" borderId="0" xfId="0" quotePrefix="1" applyFont="1" applyAlignment="1">
      <alignment horizontal="center"/>
    </xf>
    <xf numFmtId="0" fontId="16" fillId="0" borderId="0" xfId="0" applyFont="1" applyAlignment="1">
      <alignment horizontal="center"/>
    </xf>
    <xf numFmtId="49" fontId="16" fillId="0" borderId="0" xfId="0" quotePrefix="1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6" fillId="2" borderId="0" xfId="0" quotePrefix="1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2" fontId="16" fillId="2" borderId="0" xfId="0" applyNumberFormat="1" applyFont="1" applyFill="1"/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 3" xfId="3"/>
    <cellStyle name="Tit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3_VCS-PA_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e play"/>
      <sheetName val="Reorganised majors"/>
      <sheetName val="EMP sstds"/>
      <sheetName val="S-19-PR131-32 Majors"/>
      <sheetName val="LA-ICP-MS Stds "/>
      <sheetName val="S-19-PR131-32 Trace Comp "/>
      <sheetName val="Albert et al., 2015 EPMA"/>
      <sheetName val="REF-Y-3 Albert et al., 2015"/>
      <sheetName val="REF-Tomlinson et al., 2012"/>
      <sheetName val="Major plots"/>
      <sheetName val="Trace plots"/>
      <sheetName val="Table 1"/>
      <sheetName val="age"/>
    </sheetNames>
    <sheetDataSet>
      <sheetData sheetId="0"/>
      <sheetData sheetId="1"/>
      <sheetData sheetId="2"/>
      <sheetData sheetId="3"/>
      <sheetData sheetId="4"/>
      <sheetData sheetId="5">
        <row r="56">
          <cell r="B56">
            <v>1</v>
          </cell>
        </row>
        <row r="57">
          <cell r="B57">
            <v>1</v>
          </cell>
        </row>
        <row r="58">
          <cell r="B58">
            <v>1</v>
          </cell>
        </row>
        <row r="59">
          <cell r="B59">
            <v>1</v>
          </cell>
        </row>
        <row r="60">
          <cell r="B60">
            <v>1</v>
          </cell>
        </row>
        <row r="61">
          <cell r="B61">
            <v>1</v>
          </cell>
        </row>
        <row r="62">
          <cell r="B62">
            <v>1</v>
          </cell>
        </row>
        <row r="63">
          <cell r="B63">
            <v>1</v>
          </cell>
        </row>
        <row r="64">
          <cell r="B64">
            <v>1</v>
          </cell>
        </row>
        <row r="65">
          <cell r="B65">
            <v>1</v>
          </cell>
        </row>
        <row r="68">
          <cell r="B68">
            <v>3</v>
          </cell>
        </row>
        <row r="69">
          <cell r="B69">
            <v>3</v>
          </cell>
        </row>
        <row r="70">
          <cell r="B70">
            <v>3</v>
          </cell>
        </row>
        <row r="71">
          <cell r="B71">
            <v>3</v>
          </cell>
        </row>
        <row r="72">
          <cell r="B72">
            <v>3</v>
          </cell>
        </row>
        <row r="73">
          <cell r="B73">
            <v>3</v>
          </cell>
        </row>
        <row r="74">
          <cell r="B74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2"/>
  <sheetViews>
    <sheetView tabSelected="1" topLeftCell="A131" zoomScale="85" zoomScaleNormal="85" workbookViewId="0">
      <selection activeCell="A148" sqref="A148:XFD148"/>
    </sheetView>
  </sheetViews>
  <sheetFormatPr defaultRowHeight="14.25" x14ac:dyDescent="0.2"/>
  <cols>
    <col min="1" max="1" width="9.140625" style="70"/>
    <col min="2" max="2" width="12.5703125" style="70" bestFit="1" customWidth="1"/>
    <col min="3" max="3" width="21.85546875" style="70" bestFit="1" customWidth="1"/>
    <col min="4" max="4" width="18.42578125" style="70" bestFit="1" customWidth="1"/>
    <col min="5" max="5" width="11.42578125" style="70" bestFit="1" customWidth="1"/>
    <col min="6" max="6" width="11" style="71" bestFit="1" customWidth="1"/>
    <col min="7" max="17" width="9.140625" style="71"/>
    <col min="18" max="16384" width="9.140625" style="70"/>
  </cols>
  <sheetData>
    <row r="1" spans="1:18" s="66" customFormat="1" ht="15" x14ac:dyDescent="0.25">
      <c r="A1" s="66" t="s">
        <v>14</v>
      </c>
      <c r="B1" s="66" t="s">
        <v>187</v>
      </c>
      <c r="C1" s="66" t="s">
        <v>181</v>
      </c>
      <c r="D1" s="66" t="s">
        <v>186</v>
      </c>
      <c r="E1" s="66" t="s">
        <v>1</v>
      </c>
      <c r="F1" s="67" t="s">
        <v>513</v>
      </c>
      <c r="G1" s="67" t="s">
        <v>6</v>
      </c>
      <c r="H1" s="67" t="s">
        <v>11</v>
      </c>
      <c r="I1" s="67" t="s">
        <v>5</v>
      </c>
      <c r="J1" s="67" t="s">
        <v>13</v>
      </c>
      <c r="K1" s="67" t="s">
        <v>12</v>
      </c>
      <c r="L1" s="67" t="s">
        <v>4</v>
      </c>
      <c r="M1" s="67" t="s">
        <v>10</v>
      </c>
      <c r="N1" s="67" t="s">
        <v>3</v>
      </c>
      <c r="O1" s="67" t="s">
        <v>9</v>
      </c>
      <c r="P1" s="67" t="s">
        <v>7</v>
      </c>
      <c r="Q1" s="67" t="s">
        <v>8</v>
      </c>
    </row>
    <row r="2" spans="1:18" x14ac:dyDescent="0.2">
      <c r="A2" s="68"/>
      <c r="B2" s="68"/>
      <c r="C2" s="68"/>
      <c r="D2" s="68"/>
      <c r="E2" s="68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8" x14ac:dyDescent="0.2">
      <c r="A3" s="70" t="s">
        <v>182</v>
      </c>
      <c r="B3" s="70" t="s">
        <v>16</v>
      </c>
      <c r="C3" s="70" t="s">
        <v>192</v>
      </c>
      <c r="D3" s="70" t="s">
        <v>15</v>
      </c>
      <c r="E3" s="70" t="s">
        <v>17</v>
      </c>
      <c r="F3" s="71">
        <v>98.041799999999995</v>
      </c>
      <c r="G3" s="71">
        <v>59.749699999999997</v>
      </c>
      <c r="H3" s="71">
        <v>0.36470000000000002</v>
      </c>
      <c r="I3" s="71">
        <v>18.762599999999999</v>
      </c>
      <c r="J3" s="71">
        <v>3.7423999999999999</v>
      </c>
      <c r="K3" s="71">
        <v>0.15079999999999999</v>
      </c>
      <c r="L3" s="71">
        <v>0.91859999999999997</v>
      </c>
      <c r="M3" s="71">
        <v>2.7526000000000002</v>
      </c>
      <c r="N3" s="71">
        <v>2.9403000000000001</v>
      </c>
      <c r="O3" s="71">
        <v>10.069599999999999</v>
      </c>
      <c r="P3" s="71">
        <v>0.15190000000000001</v>
      </c>
      <c r="Q3" s="71">
        <v>0.39689999999999998</v>
      </c>
      <c r="R3" s="72">
        <f>SUM(G3:Q3)</f>
        <v>100.00009999999999</v>
      </c>
    </row>
    <row r="4" spans="1:18" x14ac:dyDescent="0.2">
      <c r="A4" s="70" t="s">
        <v>182</v>
      </c>
      <c r="B4" s="70" t="s">
        <v>16</v>
      </c>
      <c r="C4" s="70" t="s">
        <v>192</v>
      </c>
      <c r="D4" s="70" t="s">
        <v>19</v>
      </c>
      <c r="E4" s="70" t="s">
        <v>17</v>
      </c>
      <c r="F4" s="71">
        <v>96.540199999999999</v>
      </c>
      <c r="G4" s="71">
        <v>60.3523</v>
      </c>
      <c r="H4" s="71">
        <v>0.37819999999999998</v>
      </c>
      <c r="I4" s="71">
        <v>18.5321</v>
      </c>
      <c r="J4" s="71">
        <v>3.5659000000000001</v>
      </c>
      <c r="K4" s="71">
        <v>5.3E-3</v>
      </c>
      <c r="L4" s="71">
        <v>0.83330000000000004</v>
      </c>
      <c r="M4" s="71">
        <v>2.8694000000000002</v>
      </c>
      <c r="N4" s="71">
        <v>2.859</v>
      </c>
      <c r="O4" s="71">
        <v>10.035399999999999</v>
      </c>
      <c r="P4" s="71">
        <v>0.19639999999999999</v>
      </c>
      <c r="Q4" s="71">
        <v>0.37280000000000002</v>
      </c>
      <c r="R4" s="72">
        <f t="shared" ref="R4:R67" si="0">SUM(G4:Q4)</f>
        <v>100.00009999999997</v>
      </c>
    </row>
    <row r="5" spans="1:18" x14ac:dyDescent="0.2">
      <c r="A5" s="70" t="s">
        <v>182</v>
      </c>
      <c r="B5" s="70" t="s">
        <v>16</v>
      </c>
      <c r="C5" s="70" t="s">
        <v>192</v>
      </c>
      <c r="D5" s="70" t="s">
        <v>20</v>
      </c>
      <c r="E5" s="70" t="s">
        <v>17</v>
      </c>
      <c r="F5" s="71">
        <v>94.361800000000002</v>
      </c>
      <c r="G5" s="71">
        <v>61.957099999999997</v>
      </c>
      <c r="H5" s="71">
        <v>0.35670000000000002</v>
      </c>
      <c r="I5" s="71">
        <v>18.409400000000002</v>
      </c>
      <c r="J5" s="71">
        <v>2.6238000000000001</v>
      </c>
      <c r="K5" s="71">
        <v>6.5799999999999997E-2</v>
      </c>
      <c r="L5" s="71">
        <v>0.45989999999999998</v>
      </c>
      <c r="M5" s="71">
        <v>2.2351000000000001</v>
      </c>
      <c r="N5" s="71">
        <v>3.9613</v>
      </c>
      <c r="O5" s="71">
        <v>9.1349</v>
      </c>
      <c r="P5" s="71">
        <v>6.4899999999999999E-2</v>
      </c>
      <c r="Q5" s="71">
        <v>0.73099999999999998</v>
      </c>
      <c r="R5" s="72">
        <f t="shared" si="0"/>
        <v>99.999899999999997</v>
      </c>
    </row>
    <row r="6" spans="1:18" x14ac:dyDescent="0.2">
      <c r="A6" s="70" t="s">
        <v>182</v>
      </c>
      <c r="B6" s="70" t="s">
        <v>16</v>
      </c>
      <c r="C6" s="70" t="s">
        <v>192</v>
      </c>
      <c r="D6" s="70" t="s">
        <v>21</v>
      </c>
      <c r="E6" s="70" t="s">
        <v>17</v>
      </c>
      <c r="F6" s="71">
        <v>96.679000000000002</v>
      </c>
      <c r="G6" s="71">
        <v>62.053400000000003</v>
      </c>
      <c r="H6" s="71">
        <v>0.2979</v>
      </c>
      <c r="I6" s="71">
        <v>18.155100000000001</v>
      </c>
      <c r="J6" s="71">
        <v>2.9455</v>
      </c>
      <c r="K6" s="71">
        <v>0.1497</v>
      </c>
      <c r="L6" s="71">
        <v>0.3201</v>
      </c>
      <c r="M6" s="71">
        <v>2.1349999999999998</v>
      </c>
      <c r="N6" s="71">
        <v>4.4840999999999998</v>
      </c>
      <c r="O6" s="71">
        <v>8.4244000000000003</v>
      </c>
      <c r="P6" s="71">
        <v>6.5799999999999997E-2</v>
      </c>
      <c r="Q6" s="71">
        <v>0.96899999999999997</v>
      </c>
      <c r="R6" s="72">
        <f t="shared" si="0"/>
        <v>99.999999999999986</v>
      </c>
    </row>
    <row r="7" spans="1:18" x14ac:dyDescent="0.2">
      <c r="A7" s="70" t="s">
        <v>182</v>
      </c>
      <c r="B7" s="70" t="s">
        <v>16</v>
      </c>
      <c r="C7" s="70" t="s">
        <v>192</v>
      </c>
      <c r="D7" s="70" t="s">
        <v>22</v>
      </c>
      <c r="E7" s="70" t="s">
        <v>17</v>
      </c>
      <c r="F7" s="71">
        <v>95.071399999999997</v>
      </c>
      <c r="G7" s="71">
        <v>62.3964</v>
      </c>
      <c r="H7" s="71">
        <v>0.35659999999999997</v>
      </c>
      <c r="I7" s="71">
        <v>18.220099999999999</v>
      </c>
      <c r="J7" s="71">
        <v>2.5762</v>
      </c>
      <c r="K7" s="71">
        <v>0.189</v>
      </c>
      <c r="L7" s="71">
        <v>0.32469999999999999</v>
      </c>
      <c r="M7" s="71">
        <v>2.0708000000000002</v>
      </c>
      <c r="N7" s="71">
        <v>4.3025000000000002</v>
      </c>
      <c r="O7" s="71">
        <v>8.5485000000000007</v>
      </c>
      <c r="P7" s="71">
        <v>6.4899999999999999E-2</v>
      </c>
      <c r="Q7" s="71">
        <v>0.95040000000000002</v>
      </c>
      <c r="R7" s="72">
        <f t="shared" si="0"/>
        <v>100.00009999999999</v>
      </c>
    </row>
    <row r="8" spans="1:18" x14ac:dyDescent="0.2">
      <c r="A8" s="70" t="s">
        <v>182</v>
      </c>
      <c r="B8" s="70" t="s">
        <v>16</v>
      </c>
      <c r="C8" s="70" t="s">
        <v>192</v>
      </c>
      <c r="D8" s="70" t="s">
        <v>23</v>
      </c>
      <c r="E8" s="70" t="s">
        <v>17</v>
      </c>
      <c r="F8" s="71">
        <v>97.441800000000001</v>
      </c>
      <c r="G8" s="71">
        <v>61.708100000000002</v>
      </c>
      <c r="H8" s="71">
        <v>0.35520000000000002</v>
      </c>
      <c r="I8" s="71">
        <v>18.273199999999999</v>
      </c>
      <c r="J8" s="71">
        <v>2.8988999999999998</v>
      </c>
      <c r="K8" s="71">
        <v>0.18859999999999999</v>
      </c>
      <c r="L8" s="71">
        <v>0.47170000000000001</v>
      </c>
      <c r="M8" s="71">
        <v>2.1728000000000001</v>
      </c>
      <c r="N8" s="71">
        <v>4.0731000000000002</v>
      </c>
      <c r="O8" s="71">
        <v>8.9959000000000007</v>
      </c>
      <c r="P8" s="71">
        <v>9.8699999999999996E-2</v>
      </c>
      <c r="Q8" s="71">
        <v>0.76380000000000003</v>
      </c>
      <c r="R8" s="72">
        <f t="shared" si="0"/>
        <v>99.999999999999986</v>
      </c>
    </row>
    <row r="9" spans="1:18" x14ac:dyDescent="0.2">
      <c r="A9" s="70" t="s">
        <v>182</v>
      </c>
      <c r="B9" s="70" t="s">
        <v>16</v>
      </c>
      <c r="C9" s="70" t="s">
        <v>192</v>
      </c>
      <c r="D9" s="70" t="s">
        <v>24</v>
      </c>
      <c r="E9" s="70" t="s">
        <v>17</v>
      </c>
      <c r="F9" s="71">
        <v>94.684899999999999</v>
      </c>
      <c r="G9" s="71">
        <v>61.611899999999999</v>
      </c>
      <c r="H9" s="71">
        <v>0.37940000000000002</v>
      </c>
      <c r="I9" s="71">
        <v>18.098700000000001</v>
      </c>
      <c r="J9" s="71">
        <v>2.9375</v>
      </c>
      <c r="K9" s="71">
        <v>0.1389</v>
      </c>
      <c r="L9" s="71">
        <v>0.43569999999999998</v>
      </c>
      <c r="M9" s="71">
        <v>2.2222</v>
      </c>
      <c r="N9" s="71">
        <v>4.5457999999999998</v>
      </c>
      <c r="O9" s="71">
        <v>8.8514999999999997</v>
      </c>
      <c r="P9" s="71">
        <v>8.7900000000000006E-2</v>
      </c>
      <c r="Q9" s="71">
        <v>0.69059999999999999</v>
      </c>
      <c r="R9" s="72">
        <f t="shared" si="0"/>
        <v>100.00010000000002</v>
      </c>
    </row>
    <row r="10" spans="1:18" x14ac:dyDescent="0.2">
      <c r="A10" s="70" t="s">
        <v>182</v>
      </c>
      <c r="B10" s="70" t="s">
        <v>16</v>
      </c>
      <c r="C10" s="70" t="s">
        <v>192</v>
      </c>
      <c r="D10" s="70" t="s">
        <v>25</v>
      </c>
      <c r="E10" s="70" t="s">
        <v>17</v>
      </c>
      <c r="F10" s="71">
        <v>98.396199999999993</v>
      </c>
      <c r="G10" s="71">
        <v>62.083199999999998</v>
      </c>
      <c r="H10" s="71">
        <v>0.36549999999999999</v>
      </c>
      <c r="I10" s="71">
        <v>18.410399999999999</v>
      </c>
      <c r="J10" s="71">
        <v>2.6585000000000001</v>
      </c>
      <c r="K10" s="71">
        <v>5.5800000000000002E-2</v>
      </c>
      <c r="L10" s="71">
        <v>0.42980000000000002</v>
      </c>
      <c r="M10" s="71">
        <v>2.2372000000000001</v>
      </c>
      <c r="N10" s="71">
        <v>4.1539000000000001</v>
      </c>
      <c r="O10" s="71">
        <v>8.8343000000000007</v>
      </c>
      <c r="P10" s="71">
        <v>4.2299999999999997E-2</v>
      </c>
      <c r="Q10" s="71">
        <v>0.72919999999999996</v>
      </c>
      <c r="R10" s="72">
        <f t="shared" si="0"/>
        <v>100.00010000000002</v>
      </c>
    </row>
    <row r="11" spans="1:18" x14ac:dyDescent="0.2">
      <c r="A11" s="70" t="s">
        <v>182</v>
      </c>
      <c r="B11" s="70" t="s">
        <v>16</v>
      </c>
      <c r="C11" s="70" t="s">
        <v>192</v>
      </c>
      <c r="D11" s="70" t="s">
        <v>26</v>
      </c>
      <c r="E11" s="70" t="s">
        <v>17</v>
      </c>
      <c r="F11" s="71">
        <v>97.923599999999993</v>
      </c>
      <c r="G11" s="71">
        <v>62.113500000000002</v>
      </c>
      <c r="H11" s="71">
        <v>0.375</v>
      </c>
      <c r="I11" s="71">
        <v>18.218800000000002</v>
      </c>
      <c r="J11" s="71">
        <v>2.915</v>
      </c>
      <c r="K11" s="71">
        <v>0.14280000000000001</v>
      </c>
      <c r="L11" s="71">
        <v>0.438</v>
      </c>
      <c r="M11" s="71">
        <v>2.1880000000000002</v>
      </c>
      <c r="N11" s="71">
        <v>3.9119999999999999</v>
      </c>
      <c r="O11" s="71">
        <v>8.9791000000000007</v>
      </c>
      <c r="P11" s="71">
        <v>0</v>
      </c>
      <c r="Q11" s="71">
        <v>0.7177</v>
      </c>
      <c r="R11" s="72">
        <f t="shared" si="0"/>
        <v>99.999900000000011</v>
      </c>
    </row>
    <row r="12" spans="1:18" x14ac:dyDescent="0.2">
      <c r="A12" s="70" t="s">
        <v>182</v>
      </c>
      <c r="B12" s="70" t="s">
        <v>16</v>
      </c>
      <c r="C12" s="70" t="s">
        <v>192</v>
      </c>
      <c r="D12" s="70" t="s">
        <v>27</v>
      </c>
      <c r="E12" s="70" t="s">
        <v>17</v>
      </c>
      <c r="F12" s="71">
        <v>97.343299999999999</v>
      </c>
      <c r="G12" s="71">
        <v>60.698900000000002</v>
      </c>
      <c r="H12" s="71">
        <v>0.42370000000000002</v>
      </c>
      <c r="I12" s="71">
        <v>18.7255</v>
      </c>
      <c r="J12" s="71">
        <v>3.2885</v>
      </c>
      <c r="K12" s="71">
        <v>7.1499999999999994E-2</v>
      </c>
      <c r="L12" s="71">
        <v>0.63229999999999997</v>
      </c>
      <c r="M12" s="71">
        <v>2.4626000000000001</v>
      </c>
      <c r="N12" s="71">
        <v>3.1452</v>
      </c>
      <c r="O12" s="71">
        <v>9.9288000000000007</v>
      </c>
      <c r="P12" s="71">
        <v>0.15190000000000001</v>
      </c>
      <c r="Q12" s="71">
        <v>0.47120000000000001</v>
      </c>
      <c r="R12" s="72">
        <f t="shared" si="0"/>
        <v>100.00009999999999</v>
      </c>
    </row>
    <row r="13" spans="1:18" x14ac:dyDescent="0.2">
      <c r="A13" s="70" t="s">
        <v>182</v>
      </c>
      <c r="B13" s="70" t="s">
        <v>16</v>
      </c>
      <c r="C13" s="70" t="s">
        <v>192</v>
      </c>
      <c r="D13" s="70" t="s">
        <v>28</v>
      </c>
      <c r="E13" s="70" t="s">
        <v>17</v>
      </c>
      <c r="F13" s="71">
        <v>96.148799999999994</v>
      </c>
      <c r="G13" s="71">
        <v>60.711300000000001</v>
      </c>
      <c r="H13" s="71">
        <v>0.40760000000000002</v>
      </c>
      <c r="I13" s="71">
        <v>18.529199999999999</v>
      </c>
      <c r="J13" s="71">
        <v>3.4169</v>
      </c>
      <c r="K13" s="71">
        <v>4.3900000000000002E-2</v>
      </c>
      <c r="L13" s="71">
        <v>0.76070000000000004</v>
      </c>
      <c r="M13" s="71">
        <v>2.4464999999999999</v>
      </c>
      <c r="N13" s="71">
        <v>3.2988</v>
      </c>
      <c r="O13" s="71">
        <v>9.7730999999999995</v>
      </c>
      <c r="P13" s="71">
        <v>0.15329999999999999</v>
      </c>
      <c r="Q13" s="71">
        <v>0.4587</v>
      </c>
      <c r="R13" s="72">
        <f t="shared" si="0"/>
        <v>99.999999999999986</v>
      </c>
    </row>
    <row r="14" spans="1:18" x14ac:dyDescent="0.2">
      <c r="A14" s="70" t="s">
        <v>182</v>
      </c>
      <c r="B14" s="70" t="s">
        <v>16</v>
      </c>
      <c r="C14" s="70" t="s">
        <v>192</v>
      </c>
      <c r="D14" s="70" t="s">
        <v>29</v>
      </c>
      <c r="E14" s="70" t="s">
        <v>17</v>
      </c>
      <c r="F14" s="71">
        <v>97.486699999999999</v>
      </c>
      <c r="G14" s="71">
        <v>60.686500000000002</v>
      </c>
      <c r="H14" s="71">
        <v>0.37109999999999999</v>
      </c>
      <c r="I14" s="71">
        <v>18.7349</v>
      </c>
      <c r="J14" s="71">
        <v>3.1558000000000002</v>
      </c>
      <c r="K14" s="71">
        <v>0.1234</v>
      </c>
      <c r="L14" s="71">
        <v>0.66069999999999995</v>
      </c>
      <c r="M14" s="71">
        <v>2.5051999999999999</v>
      </c>
      <c r="N14" s="71">
        <v>3.3317999999999999</v>
      </c>
      <c r="O14" s="71">
        <v>9.8849</v>
      </c>
      <c r="P14" s="71">
        <v>9.5200000000000007E-2</v>
      </c>
      <c r="Q14" s="71">
        <v>0.45040000000000002</v>
      </c>
      <c r="R14" s="72">
        <f t="shared" si="0"/>
        <v>99.999900000000025</v>
      </c>
    </row>
    <row r="15" spans="1:18" x14ac:dyDescent="0.2">
      <c r="A15" s="70" t="s">
        <v>182</v>
      </c>
      <c r="B15" s="70" t="s">
        <v>16</v>
      </c>
      <c r="C15" s="70" t="s">
        <v>192</v>
      </c>
      <c r="D15" s="70" t="s">
        <v>30</v>
      </c>
      <c r="E15" s="70" t="s">
        <v>17</v>
      </c>
      <c r="F15" s="71">
        <v>94.295100000000005</v>
      </c>
      <c r="G15" s="71">
        <v>62.329300000000003</v>
      </c>
      <c r="H15" s="71">
        <v>0.38529999999999998</v>
      </c>
      <c r="I15" s="71">
        <v>18.1601</v>
      </c>
      <c r="J15" s="71">
        <v>2.8022</v>
      </c>
      <c r="K15" s="71">
        <v>0.1774</v>
      </c>
      <c r="L15" s="71">
        <v>0.37590000000000001</v>
      </c>
      <c r="M15" s="71">
        <v>2.1852</v>
      </c>
      <c r="N15" s="71">
        <v>4.0734000000000004</v>
      </c>
      <c r="O15" s="71">
        <v>8.6502999999999997</v>
      </c>
      <c r="P15" s="71">
        <v>0</v>
      </c>
      <c r="Q15" s="71">
        <v>0.8609</v>
      </c>
      <c r="R15" s="72">
        <f t="shared" si="0"/>
        <v>100.00000000000001</v>
      </c>
    </row>
    <row r="16" spans="1:18" x14ac:dyDescent="0.2">
      <c r="A16" s="70" t="s">
        <v>182</v>
      </c>
      <c r="B16" s="70" t="s">
        <v>16</v>
      </c>
      <c r="C16" s="70" t="s">
        <v>192</v>
      </c>
      <c r="D16" s="70" t="s">
        <v>31</v>
      </c>
      <c r="E16" s="70" t="s">
        <v>17</v>
      </c>
      <c r="F16" s="71">
        <v>98.655100000000004</v>
      </c>
      <c r="G16" s="71">
        <v>60.368400000000001</v>
      </c>
      <c r="H16" s="71">
        <v>0.39700000000000002</v>
      </c>
      <c r="I16" s="71">
        <v>18.514099999999999</v>
      </c>
      <c r="J16" s="71">
        <v>3.6602999999999999</v>
      </c>
      <c r="K16" s="71">
        <v>2.98E-2</v>
      </c>
      <c r="L16" s="71">
        <v>0.75249999999999995</v>
      </c>
      <c r="M16" s="71">
        <v>2.6248</v>
      </c>
      <c r="N16" s="71">
        <v>3.2374999999999998</v>
      </c>
      <c r="O16" s="71">
        <v>9.8407999999999998</v>
      </c>
      <c r="P16" s="71">
        <v>0.14330000000000001</v>
      </c>
      <c r="Q16" s="71">
        <v>0.43130000000000002</v>
      </c>
      <c r="R16" s="72">
        <f t="shared" si="0"/>
        <v>99.999799999999979</v>
      </c>
    </row>
    <row r="17" spans="1:18" x14ac:dyDescent="0.2">
      <c r="A17" s="70" t="s">
        <v>182</v>
      </c>
      <c r="B17" s="70" t="s">
        <v>16</v>
      </c>
      <c r="C17" s="70" t="s">
        <v>192</v>
      </c>
      <c r="D17" s="70" t="s">
        <v>32</v>
      </c>
      <c r="E17" s="70" t="s">
        <v>17</v>
      </c>
      <c r="F17" s="71">
        <v>96.125100000000003</v>
      </c>
      <c r="G17" s="71">
        <v>61.8217</v>
      </c>
      <c r="H17" s="71">
        <v>0.3614</v>
      </c>
      <c r="I17" s="71">
        <v>18.327200000000001</v>
      </c>
      <c r="J17" s="71">
        <v>3.0043000000000002</v>
      </c>
      <c r="K17" s="71">
        <v>6.6000000000000003E-2</v>
      </c>
      <c r="L17" s="71">
        <v>0.5383</v>
      </c>
      <c r="M17" s="71">
        <v>2.3207</v>
      </c>
      <c r="N17" s="71">
        <v>3.9817999999999998</v>
      </c>
      <c r="O17" s="71">
        <v>8.7612000000000005</v>
      </c>
      <c r="P17" s="71">
        <v>9.2999999999999999E-2</v>
      </c>
      <c r="Q17" s="71">
        <v>0.72450000000000003</v>
      </c>
      <c r="R17" s="72">
        <f t="shared" si="0"/>
        <v>100.00010000000002</v>
      </c>
    </row>
    <row r="18" spans="1:18" x14ac:dyDescent="0.2">
      <c r="A18" s="70" t="s">
        <v>182</v>
      </c>
      <c r="B18" s="70" t="s">
        <v>16</v>
      </c>
      <c r="C18" s="70" t="s">
        <v>192</v>
      </c>
      <c r="D18" s="70" t="s">
        <v>33</v>
      </c>
      <c r="E18" s="70" t="s">
        <v>17</v>
      </c>
      <c r="F18" s="71">
        <v>95.366500000000002</v>
      </c>
      <c r="G18" s="71">
        <v>60.546700000000001</v>
      </c>
      <c r="H18" s="71">
        <v>0.35580000000000001</v>
      </c>
      <c r="I18" s="71">
        <v>18.462499999999999</v>
      </c>
      <c r="J18" s="71">
        <v>3.3593999999999999</v>
      </c>
      <c r="K18" s="71">
        <v>0.1396</v>
      </c>
      <c r="L18" s="71">
        <v>0.77129999999999999</v>
      </c>
      <c r="M18" s="71">
        <v>2.6539999999999999</v>
      </c>
      <c r="N18" s="71">
        <v>3.1579999999999999</v>
      </c>
      <c r="O18" s="71">
        <v>10.010899999999999</v>
      </c>
      <c r="P18" s="71">
        <v>0.13400000000000001</v>
      </c>
      <c r="Q18" s="71">
        <v>0.40789999999999998</v>
      </c>
      <c r="R18" s="72">
        <f t="shared" si="0"/>
        <v>100.0001</v>
      </c>
    </row>
    <row r="19" spans="1:18" x14ac:dyDescent="0.2">
      <c r="A19" s="70" t="s">
        <v>182</v>
      </c>
      <c r="B19" s="70" t="s">
        <v>16</v>
      </c>
      <c r="C19" s="70" t="s">
        <v>192</v>
      </c>
      <c r="D19" s="70" t="s">
        <v>34</v>
      </c>
      <c r="E19" s="70" t="s">
        <v>17</v>
      </c>
      <c r="F19" s="71">
        <v>94.503900000000002</v>
      </c>
      <c r="G19" s="71">
        <v>60.569099999999999</v>
      </c>
      <c r="H19" s="71">
        <v>0.376</v>
      </c>
      <c r="I19" s="71">
        <v>18.4175</v>
      </c>
      <c r="J19" s="71">
        <v>3.3130000000000002</v>
      </c>
      <c r="K19" s="71">
        <v>6.4100000000000004E-2</v>
      </c>
      <c r="L19" s="71">
        <v>0.72860000000000003</v>
      </c>
      <c r="M19" s="71">
        <v>2.4325000000000001</v>
      </c>
      <c r="N19" s="71">
        <v>3.4289000000000001</v>
      </c>
      <c r="O19" s="71">
        <v>10.045199999999999</v>
      </c>
      <c r="P19" s="71">
        <v>0.14990000000000001</v>
      </c>
      <c r="Q19" s="71">
        <v>0.47510000000000002</v>
      </c>
      <c r="R19" s="72">
        <f t="shared" si="0"/>
        <v>99.999899999999997</v>
      </c>
    </row>
    <row r="20" spans="1:18" x14ac:dyDescent="0.2">
      <c r="A20" s="70" t="s">
        <v>182</v>
      </c>
      <c r="B20" s="70" t="s">
        <v>16</v>
      </c>
      <c r="C20" s="70" t="s">
        <v>192</v>
      </c>
      <c r="D20" s="70" t="s">
        <v>35</v>
      </c>
      <c r="E20" s="70" t="s">
        <v>17</v>
      </c>
      <c r="F20" s="71">
        <v>96.117900000000006</v>
      </c>
      <c r="G20" s="71">
        <v>60.593699999999998</v>
      </c>
      <c r="H20" s="71">
        <v>0.32040000000000002</v>
      </c>
      <c r="I20" s="71">
        <v>18.555299999999999</v>
      </c>
      <c r="J20" s="71">
        <v>3.3046000000000002</v>
      </c>
      <c r="K20" s="71">
        <v>0.1188</v>
      </c>
      <c r="L20" s="71">
        <v>0.67390000000000005</v>
      </c>
      <c r="M20" s="71">
        <v>2.508</v>
      </c>
      <c r="N20" s="71">
        <v>3.5609000000000002</v>
      </c>
      <c r="O20" s="71">
        <v>9.7364999999999995</v>
      </c>
      <c r="P20" s="71">
        <v>0.14199999999999999</v>
      </c>
      <c r="Q20" s="71">
        <v>0.4859</v>
      </c>
      <c r="R20" s="72">
        <f t="shared" si="0"/>
        <v>99.999999999999986</v>
      </c>
    </row>
    <row r="21" spans="1:18" x14ac:dyDescent="0.2">
      <c r="A21" s="70" t="s">
        <v>182</v>
      </c>
      <c r="B21" s="70" t="s">
        <v>16</v>
      </c>
      <c r="C21" s="70" t="s">
        <v>192</v>
      </c>
      <c r="D21" s="70" t="s">
        <v>36</v>
      </c>
      <c r="E21" s="70" t="s">
        <v>17</v>
      </c>
      <c r="F21" s="71">
        <v>97.937100000000001</v>
      </c>
      <c r="G21" s="71">
        <v>60.702199999999998</v>
      </c>
      <c r="H21" s="71">
        <v>0.35060000000000002</v>
      </c>
      <c r="I21" s="71">
        <v>18.633400000000002</v>
      </c>
      <c r="J21" s="71">
        <v>3.3801999999999999</v>
      </c>
      <c r="K21" s="71">
        <v>0.1113</v>
      </c>
      <c r="L21" s="71">
        <v>0.66320000000000001</v>
      </c>
      <c r="M21" s="71">
        <v>2.5196999999999998</v>
      </c>
      <c r="N21" s="71">
        <v>3.2282999999999999</v>
      </c>
      <c r="O21" s="71">
        <v>9.8650000000000002</v>
      </c>
      <c r="P21" s="71">
        <v>0.111</v>
      </c>
      <c r="Q21" s="71">
        <v>0.43509999999999999</v>
      </c>
      <c r="R21" s="72">
        <f t="shared" si="0"/>
        <v>100.00000000000001</v>
      </c>
    </row>
    <row r="22" spans="1:18" x14ac:dyDescent="0.2">
      <c r="A22" s="70" t="s">
        <v>182</v>
      </c>
      <c r="B22" s="70" t="s">
        <v>16</v>
      </c>
      <c r="C22" s="70" t="s">
        <v>192</v>
      </c>
      <c r="D22" s="70" t="s">
        <v>37</v>
      </c>
      <c r="E22" s="70" t="s">
        <v>17</v>
      </c>
      <c r="F22" s="71">
        <v>97.414000000000001</v>
      </c>
      <c r="G22" s="71">
        <v>62.075200000000002</v>
      </c>
      <c r="H22" s="71">
        <v>0.3997</v>
      </c>
      <c r="I22" s="71">
        <v>18.204599999999999</v>
      </c>
      <c r="J22" s="71">
        <v>2.9295</v>
      </c>
      <c r="K22" s="71">
        <v>0.17760000000000001</v>
      </c>
      <c r="L22" s="71">
        <v>0.43609999999999999</v>
      </c>
      <c r="M22" s="71">
        <v>2.1524000000000001</v>
      </c>
      <c r="N22" s="71">
        <v>3.9982000000000002</v>
      </c>
      <c r="O22" s="71">
        <v>8.8102</v>
      </c>
      <c r="P22" s="71">
        <v>0.13220000000000001</v>
      </c>
      <c r="Q22" s="71">
        <v>0.68440000000000001</v>
      </c>
      <c r="R22" s="72">
        <f t="shared" si="0"/>
        <v>100.00009999999999</v>
      </c>
    </row>
    <row r="23" spans="1:18" x14ac:dyDescent="0.2">
      <c r="A23" s="70" t="s">
        <v>182</v>
      </c>
      <c r="B23" s="70" t="s">
        <v>16</v>
      </c>
      <c r="C23" s="70" t="s">
        <v>192</v>
      </c>
      <c r="D23" s="70" t="s">
        <v>38</v>
      </c>
      <c r="E23" s="70" t="s">
        <v>17</v>
      </c>
      <c r="F23" s="71">
        <v>94.207300000000004</v>
      </c>
      <c r="G23" s="71">
        <v>62.004399999999997</v>
      </c>
      <c r="H23" s="71">
        <v>0.42799999999999999</v>
      </c>
      <c r="I23" s="71">
        <v>18.185400000000001</v>
      </c>
      <c r="J23" s="71">
        <v>3.0455999999999999</v>
      </c>
      <c r="K23" s="71">
        <v>0.13569999999999999</v>
      </c>
      <c r="L23" s="71">
        <v>0.37540000000000001</v>
      </c>
      <c r="M23" s="71">
        <v>2.2202000000000002</v>
      </c>
      <c r="N23" s="71">
        <v>3.8397000000000001</v>
      </c>
      <c r="O23" s="71">
        <v>8.9924999999999997</v>
      </c>
      <c r="P23" s="71">
        <v>8.9200000000000002E-2</v>
      </c>
      <c r="Q23" s="71">
        <v>0.68379999999999996</v>
      </c>
      <c r="R23" s="72">
        <f t="shared" si="0"/>
        <v>99.999899999999982</v>
      </c>
    </row>
    <row r="24" spans="1:18" x14ac:dyDescent="0.2">
      <c r="A24" s="70" t="s">
        <v>182</v>
      </c>
      <c r="B24" s="70" t="s">
        <v>16</v>
      </c>
      <c r="C24" s="70" t="s">
        <v>192</v>
      </c>
      <c r="D24" s="70" t="s">
        <v>39</v>
      </c>
      <c r="E24" s="70" t="s">
        <v>17</v>
      </c>
      <c r="F24" s="71">
        <v>96.511799999999994</v>
      </c>
      <c r="G24" s="71">
        <v>62.0077</v>
      </c>
      <c r="H24" s="71">
        <v>0.31990000000000002</v>
      </c>
      <c r="I24" s="71">
        <v>18.195399999999999</v>
      </c>
      <c r="J24" s="71">
        <v>2.8294000000000001</v>
      </c>
      <c r="K24" s="71">
        <v>0.13450000000000001</v>
      </c>
      <c r="L24" s="71">
        <v>0.48320000000000002</v>
      </c>
      <c r="M24" s="71">
        <v>2.1246999999999998</v>
      </c>
      <c r="N24" s="71">
        <v>4.4021999999999997</v>
      </c>
      <c r="O24" s="71">
        <v>8.6752000000000002</v>
      </c>
      <c r="P24" s="71">
        <v>6.93E-2</v>
      </c>
      <c r="Q24" s="71">
        <v>0.75870000000000004</v>
      </c>
      <c r="R24" s="72">
        <f t="shared" si="0"/>
        <v>100.00020000000001</v>
      </c>
    </row>
    <row r="25" spans="1:18" x14ac:dyDescent="0.2">
      <c r="A25" s="70" t="s">
        <v>182</v>
      </c>
      <c r="B25" s="70" t="s">
        <v>16</v>
      </c>
      <c r="C25" s="70" t="s">
        <v>192</v>
      </c>
      <c r="D25" s="70" t="s">
        <v>40</v>
      </c>
      <c r="E25" s="70" t="s">
        <v>17</v>
      </c>
      <c r="F25" s="71">
        <v>94.149500000000003</v>
      </c>
      <c r="G25" s="71">
        <v>62.100099999999998</v>
      </c>
      <c r="H25" s="71">
        <v>0.41930000000000001</v>
      </c>
      <c r="I25" s="71">
        <v>18.093</v>
      </c>
      <c r="J25" s="71">
        <v>2.9382000000000001</v>
      </c>
      <c r="K25" s="71">
        <v>6.8000000000000005E-2</v>
      </c>
      <c r="L25" s="71">
        <v>0.4748</v>
      </c>
      <c r="M25" s="71">
        <v>2.2014999999999998</v>
      </c>
      <c r="N25" s="71">
        <v>3.7892000000000001</v>
      </c>
      <c r="O25" s="71">
        <v>9.1782000000000004</v>
      </c>
      <c r="P25" s="71">
        <v>4.8599999999999997E-2</v>
      </c>
      <c r="Q25" s="71">
        <v>0.68910000000000005</v>
      </c>
      <c r="R25" s="72">
        <f t="shared" si="0"/>
        <v>99.999999999999972</v>
      </c>
    </row>
    <row r="26" spans="1:18" x14ac:dyDescent="0.2">
      <c r="A26" s="70" t="s">
        <v>182</v>
      </c>
      <c r="B26" s="70" t="s">
        <v>16</v>
      </c>
      <c r="C26" s="70" t="s">
        <v>192</v>
      </c>
      <c r="D26" s="70" t="s">
        <v>41</v>
      </c>
      <c r="E26" s="70" t="s">
        <v>17</v>
      </c>
      <c r="F26" s="71">
        <v>96.389799999999994</v>
      </c>
      <c r="G26" s="71">
        <v>61.842300000000002</v>
      </c>
      <c r="H26" s="71">
        <v>0.41499999999999998</v>
      </c>
      <c r="I26" s="71">
        <v>18.2544</v>
      </c>
      <c r="J26" s="71">
        <v>2.8451</v>
      </c>
      <c r="K26" s="71">
        <v>0.16020000000000001</v>
      </c>
      <c r="L26" s="71">
        <v>0.52959999999999996</v>
      </c>
      <c r="M26" s="71">
        <v>2.1960000000000002</v>
      </c>
      <c r="N26" s="71">
        <v>3.8460999999999999</v>
      </c>
      <c r="O26" s="71">
        <v>9.1245999999999992</v>
      </c>
      <c r="P26" s="71">
        <v>0.1016</v>
      </c>
      <c r="Q26" s="71">
        <v>0.68510000000000004</v>
      </c>
      <c r="R26" s="72">
        <f t="shared" si="0"/>
        <v>100.00000000000003</v>
      </c>
    </row>
    <row r="27" spans="1:18" x14ac:dyDescent="0.2">
      <c r="A27" s="70" t="s">
        <v>182</v>
      </c>
      <c r="B27" s="70" t="s">
        <v>16</v>
      </c>
      <c r="C27" s="70" t="s">
        <v>192</v>
      </c>
      <c r="D27" s="70" t="s">
        <v>42</v>
      </c>
      <c r="E27" s="70" t="s">
        <v>17</v>
      </c>
      <c r="F27" s="71">
        <v>96.336299999999994</v>
      </c>
      <c r="G27" s="71">
        <v>60.321100000000001</v>
      </c>
      <c r="H27" s="71">
        <v>0.44409999999999999</v>
      </c>
      <c r="I27" s="71">
        <v>18.4712</v>
      </c>
      <c r="J27" s="71">
        <v>3.5918000000000001</v>
      </c>
      <c r="K27" s="71">
        <v>9.3399999999999997E-2</v>
      </c>
      <c r="L27" s="71">
        <v>0.79500000000000004</v>
      </c>
      <c r="M27" s="71">
        <v>2.6120999999999999</v>
      </c>
      <c r="N27" s="71">
        <v>3.1520999999999999</v>
      </c>
      <c r="O27" s="71">
        <v>9.9238</v>
      </c>
      <c r="P27" s="71">
        <v>0.14910000000000001</v>
      </c>
      <c r="Q27" s="71">
        <v>0.44640000000000002</v>
      </c>
      <c r="R27" s="72">
        <f t="shared" si="0"/>
        <v>100.00010000000002</v>
      </c>
    </row>
    <row r="28" spans="1:18" x14ac:dyDescent="0.2">
      <c r="A28" s="70" t="s">
        <v>182</v>
      </c>
      <c r="B28" s="70" t="s">
        <v>16</v>
      </c>
      <c r="C28" s="70" t="s">
        <v>192</v>
      </c>
      <c r="D28" s="70" t="s">
        <v>43</v>
      </c>
      <c r="E28" s="70" t="s">
        <v>17</v>
      </c>
      <c r="F28" s="71">
        <v>97.3185</v>
      </c>
      <c r="G28" s="71">
        <v>60.167099999999998</v>
      </c>
      <c r="H28" s="71">
        <v>0.35520000000000002</v>
      </c>
      <c r="I28" s="71">
        <v>18.507999999999999</v>
      </c>
      <c r="J28" s="71">
        <v>3.5001000000000002</v>
      </c>
      <c r="K28" s="71">
        <v>0.17280000000000001</v>
      </c>
      <c r="L28" s="71">
        <v>0.75539999999999996</v>
      </c>
      <c r="M28" s="71">
        <v>2.5756000000000001</v>
      </c>
      <c r="N28" s="71">
        <v>3.2259000000000002</v>
      </c>
      <c r="O28" s="71">
        <v>10.1111</v>
      </c>
      <c r="P28" s="71">
        <v>0.191</v>
      </c>
      <c r="Q28" s="71">
        <v>0.43780000000000002</v>
      </c>
      <c r="R28" s="72">
        <f t="shared" si="0"/>
        <v>99.999999999999986</v>
      </c>
    </row>
    <row r="29" spans="1:18" x14ac:dyDescent="0.2">
      <c r="A29" s="70" t="s">
        <v>182</v>
      </c>
      <c r="B29" s="70" t="s">
        <v>16</v>
      </c>
      <c r="C29" s="70" t="s">
        <v>192</v>
      </c>
      <c r="D29" s="70" t="s">
        <v>44</v>
      </c>
      <c r="E29" s="70" t="s">
        <v>17</v>
      </c>
      <c r="F29" s="71">
        <v>97.149799999999999</v>
      </c>
      <c r="G29" s="71">
        <v>60.3887</v>
      </c>
      <c r="H29" s="71">
        <v>0.37019999999999997</v>
      </c>
      <c r="I29" s="71">
        <v>18.642199999999999</v>
      </c>
      <c r="J29" s="71">
        <v>3.5569000000000002</v>
      </c>
      <c r="K29" s="71">
        <v>0.11899999999999999</v>
      </c>
      <c r="L29" s="71">
        <v>0.84960000000000002</v>
      </c>
      <c r="M29" s="71">
        <v>2.6269</v>
      </c>
      <c r="N29" s="71">
        <v>2.9506999999999999</v>
      </c>
      <c r="O29" s="71">
        <v>9.9526000000000003</v>
      </c>
      <c r="P29" s="71">
        <v>0.17630000000000001</v>
      </c>
      <c r="Q29" s="71">
        <v>0.36699999999999999</v>
      </c>
      <c r="R29" s="72">
        <f t="shared" si="0"/>
        <v>100.0001</v>
      </c>
    </row>
    <row r="30" spans="1:18" x14ac:dyDescent="0.2">
      <c r="A30" s="70" t="s">
        <v>182</v>
      </c>
      <c r="B30" s="70" t="s">
        <v>16</v>
      </c>
      <c r="C30" s="70" t="s">
        <v>192</v>
      </c>
      <c r="D30" s="70" t="s">
        <v>45</v>
      </c>
      <c r="E30" s="70" t="s">
        <v>17</v>
      </c>
      <c r="F30" s="71">
        <v>94.899199999999993</v>
      </c>
      <c r="G30" s="71">
        <v>61.9161</v>
      </c>
      <c r="H30" s="71">
        <v>0.3054</v>
      </c>
      <c r="I30" s="71">
        <v>18.2544</v>
      </c>
      <c r="J30" s="71">
        <v>3.0215000000000001</v>
      </c>
      <c r="K30" s="71">
        <v>0.152</v>
      </c>
      <c r="L30" s="71">
        <v>0.49419999999999997</v>
      </c>
      <c r="M30" s="71">
        <v>2.2639</v>
      </c>
      <c r="N30" s="71">
        <v>3.9117999999999999</v>
      </c>
      <c r="O30" s="71">
        <v>8.9641000000000002</v>
      </c>
      <c r="P30" s="71">
        <v>3.6900000000000002E-2</v>
      </c>
      <c r="Q30" s="71">
        <v>0.67969999999999997</v>
      </c>
      <c r="R30" s="72">
        <f t="shared" si="0"/>
        <v>100.00000000000001</v>
      </c>
    </row>
    <row r="31" spans="1:18" x14ac:dyDescent="0.2">
      <c r="A31" s="70" t="s">
        <v>182</v>
      </c>
      <c r="B31" s="70" t="s">
        <v>16</v>
      </c>
      <c r="C31" s="70" t="s">
        <v>192</v>
      </c>
      <c r="D31" s="70" t="s">
        <v>46</v>
      </c>
      <c r="E31" s="70" t="s">
        <v>17</v>
      </c>
      <c r="F31" s="71">
        <v>92.849500000000006</v>
      </c>
      <c r="G31" s="71">
        <v>62.107399999999998</v>
      </c>
      <c r="H31" s="71">
        <v>0.34320000000000001</v>
      </c>
      <c r="I31" s="71">
        <v>18.392499999999998</v>
      </c>
      <c r="J31" s="71">
        <v>2.9946999999999999</v>
      </c>
      <c r="K31" s="71">
        <v>3.5099999999999999E-2</v>
      </c>
      <c r="L31" s="71">
        <v>0.45069999999999999</v>
      </c>
      <c r="M31" s="71">
        <v>2.1804999999999999</v>
      </c>
      <c r="N31" s="71">
        <v>3.8774999999999999</v>
      </c>
      <c r="O31" s="71">
        <v>8.8291000000000004</v>
      </c>
      <c r="P31" s="71">
        <v>5.5800000000000002E-2</v>
      </c>
      <c r="Q31" s="71">
        <v>0.73340000000000005</v>
      </c>
      <c r="R31" s="72">
        <f t="shared" si="0"/>
        <v>99.999899999999982</v>
      </c>
    </row>
    <row r="32" spans="1:18" x14ac:dyDescent="0.2">
      <c r="A32" s="68"/>
      <c r="B32" s="68"/>
      <c r="C32" s="68"/>
      <c r="D32" s="68"/>
      <c r="E32" s="68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72"/>
    </row>
    <row r="33" spans="1:18" x14ac:dyDescent="0.2">
      <c r="A33" s="70" t="s">
        <v>182</v>
      </c>
      <c r="B33" s="70" t="s">
        <v>16</v>
      </c>
      <c r="C33" s="70" t="s">
        <v>193</v>
      </c>
      <c r="D33" s="70" t="s">
        <v>47</v>
      </c>
      <c r="E33" s="70" t="s">
        <v>17</v>
      </c>
      <c r="F33" s="71">
        <v>98.971900000000005</v>
      </c>
      <c r="G33" s="71">
        <v>60.034300000000002</v>
      </c>
      <c r="H33" s="71">
        <v>0.36990000000000001</v>
      </c>
      <c r="I33" s="71">
        <v>18.7362</v>
      </c>
      <c r="J33" s="71">
        <v>3.6636000000000002</v>
      </c>
      <c r="K33" s="71">
        <v>0.16889999999999999</v>
      </c>
      <c r="L33" s="71">
        <v>0.76060000000000005</v>
      </c>
      <c r="M33" s="71">
        <v>2.5404</v>
      </c>
      <c r="N33" s="71">
        <v>2.8355999999999999</v>
      </c>
      <c r="O33" s="71">
        <v>10.31</v>
      </c>
      <c r="P33" s="71">
        <v>0.18840000000000001</v>
      </c>
      <c r="Q33" s="71">
        <v>0.39200000000000002</v>
      </c>
      <c r="R33" s="72">
        <f t="shared" si="0"/>
        <v>99.999899999999997</v>
      </c>
    </row>
    <row r="34" spans="1:18" x14ac:dyDescent="0.2">
      <c r="A34" s="70" t="s">
        <v>182</v>
      </c>
      <c r="B34" s="70" t="s">
        <v>16</v>
      </c>
      <c r="C34" s="70" t="s">
        <v>193</v>
      </c>
      <c r="D34" s="70" t="s">
        <v>48</v>
      </c>
      <c r="E34" s="70" t="s">
        <v>17</v>
      </c>
      <c r="F34" s="71">
        <v>98.436499999999995</v>
      </c>
      <c r="G34" s="71">
        <v>59.949800000000003</v>
      </c>
      <c r="H34" s="71">
        <v>0.38269999999999998</v>
      </c>
      <c r="I34" s="71">
        <v>18.7211</v>
      </c>
      <c r="J34" s="71">
        <v>3.6368</v>
      </c>
      <c r="K34" s="71">
        <v>7.9100000000000004E-2</v>
      </c>
      <c r="L34" s="71">
        <v>0.80930000000000002</v>
      </c>
      <c r="M34" s="71">
        <v>2.8031999999999999</v>
      </c>
      <c r="N34" s="71">
        <v>2.8294999999999999</v>
      </c>
      <c r="O34" s="71">
        <v>10.1777</v>
      </c>
      <c r="P34" s="71">
        <v>0.2319</v>
      </c>
      <c r="Q34" s="71">
        <v>0.37880000000000003</v>
      </c>
      <c r="R34" s="72">
        <f t="shared" si="0"/>
        <v>99.999899999999982</v>
      </c>
    </row>
    <row r="35" spans="1:18" x14ac:dyDescent="0.2">
      <c r="A35" s="70" t="s">
        <v>182</v>
      </c>
      <c r="B35" s="70" t="s">
        <v>16</v>
      </c>
      <c r="C35" s="70" t="s">
        <v>193</v>
      </c>
      <c r="D35" s="70" t="s">
        <v>49</v>
      </c>
      <c r="E35" s="70" t="s">
        <v>17</v>
      </c>
      <c r="F35" s="71">
        <v>97.526700000000005</v>
      </c>
      <c r="G35" s="71">
        <v>60.227400000000003</v>
      </c>
      <c r="H35" s="71">
        <v>0.4103</v>
      </c>
      <c r="I35" s="71">
        <v>18.625699999999998</v>
      </c>
      <c r="J35" s="71">
        <v>3.5960000000000001</v>
      </c>
      <c r="K35" s="71">
        <v>0.17480000000000001</v>
      </c>
      <c r="L35" s="71">
        <v>0.85029999999999994</v>
      </c>
      <c r="M35" s="71">
        <v>2.5924999999999998</v>
      </c>
      <c r="N35" s="71">
        <v>2.9361000000000002</v>
      </c>
      <c r="O35" s="71">
        <v>9.9709000000000003</v>
      </c>
      <c r="P35" s="71">
        <v>0.1605</v>
      </c>
      <c r="Q35" s="71">
        <v>0.45540000000000003</v>
      </c>
      <c r="R35" s="72">
        <f t="shared" si="0"/>
        <v>99.999900000000011</v>
      </c>
    </row>
    <row r="36" spans="1:18" x14ac:dyDescent="0.2">
      <c r="A36" s="70" t="s">
        <v>182</v>
      </c>
      <c r="B36" s="70" t="s">
        <v>16</v>
      </c>
      <c r="C36" s="70" t="s">
        <v>193</v>
      </c>
      <c r="D36" s="70" t="s">
        <v>50</v>
      </c>
      <c r="E36" s="70" t="s">
        <v>17</v>
      </c>
      <c r="F36" s="71">
        <v>98.1203</v>
      </c>
      <c r="G36" s="71">
        <v>62.125599999999999</v>
      </c>
      <c r="H36" s="71">
        <v>0.34539999999999998</v>
      </c>
      <c r="I36" s="71">
        <v>18.145399999999999</v>
      </c>
      <c r="J36" s="71">
        <v>2.9241999999999999</v>
      </c>
      <c r="K36" s="71">
        <v>6.2600000000000003E-2</v>
      </c>
      <c r="L36" s="71">
        <v>0.42659999999999998</v>
      </c>
      <c r="M36" s="71">
        <v>2.1261000000000001</v>
      </c>
      <c r="N36" s="71">
        <v>4.4805000000000001</v>
      </c>
      <c r="O36" s="71">
        <v>8.3863000000000003</v>
      </c>
      <c r="P36" s="71">
        <v>4.9299999999999997E-2</v>
      </c>
      <c r="Q36" s="71">
        <v>0.92800000000000005</v>
      </c>
      <c r="R36" s="72">
        <f t="shared" si="0"/>
        <v>100</v>
      </c>
    </row>
    <row r="37" spans="1:18" x14ac:dyDescent="0.2">
      <c r="A37" s="70" t="s">
        <v>182</v>
      </c>
      <c r="B37" s="70" t="s">
        <v>16</v>
      </c>
      <c r="C37" s="70" t="s">
        <v>193</v>
      </c>
      <c r="D37" s="70" t="s">
        <v>51</v>
      </c>
      <c r="E37" s="70" t="s">
        <v>17</v>
      </c>
      <c r="F37" s="71">
        <v>98.285300000000007</v>
      </c>
      <c r="G37" s="71">
        <v>62.248800000000003</v>
      </c>
      <c r="H37" s="71">
        <v>0.32750000000000001</v>
      </c>
      <c r="I37" s="71">
        <v>18.172599999999999</v>
      </c>
      <c r="J37" s="71">
        <v>2.7212000000000001</v>
      </c>
      <c r="K37" s="71">
        <v>6.1100000000000002E-2</v>
      </c>
      <c r="L37" s="71">
        <v>0.34160000000000001</v>
      </c>
      <c r="M37" s="71">
        <v>2.1324000000000001</v>
      </c>
      <c r="N37" s="71">
        <v>4.7130000000000001</v>
      </c>
      <c r="O37" s="71">
        <v>8.3704000000000001</v>
      </c>
      <c r="P37" s="71">
        <v>7.3000000000000001E-3</v>
      </c>
      <c r="Q37" s="71">
        <v>0.90410000000000001</v>
      </c>
      <c r="R37" s="72">
        <f t="shared" si="0"/>
        <v>100</v>
      </c>
    </row>
    <row r="38" spans="1:18" x14ac:dyDescent="0.2">
      <c r="A38" s="70" t="s">
        <v>182</v>
      </c>
      <c r="B38" s="70" t="s">
        <v>16</v>
      </c>
      <c r="C38" s="70" t="s">
        <v>193</v>
      </c>
      <c r="D38" s="70" t="s">
        <v>52</v>
      </c>
      <c r="E38" s="70" t="s">
        <v>17</v>
      </c>
      <c r="F38" s="71">
        <v>99.053299999999993</v>
      </c>
      <c r="G38" s="71">
        <v>58.866900000000001</v>
      </c>
      <c r="H38" s="71">
        <v>0.58069999999999999</v>
      </c>
      <c r="I38" s="71">
        <v>17.364899999999999</v>
      </c>
      <c r="J38" s="71">
        <v>3.9786999999999999</v>
      </c>
      <c r="K38" s="71">
        <v>0.1729</v>
      </c>
      <c r="L38" s="71">
        <v>1.7947</v>
      </c>
      <c r="M38" s="71">
        <v>4.9077999999999999</v>
      </c>
      <c r="N38" s="71">
        <v>3.9916</v>
      </c>
      <c r="O38" s="71">
        <v>7.3628</v>
      </c>
      <c r="P38" s="71">
        <v>0.21029999999999999</v>
      </c>
      <c r="Q38" s="71">
        <v>0.76880000000000004</v>
      </c>
      <c r="R38" s="72">
        <f t="shared" si="0"/>
        <v>100.00010000000002</v>
      </c>
    </row>
    <row r="39" spans="1:18" x14ac:dyDescent="0.2">
      <c r="A39" s="70" t="s">
        <v>182</v>
      </c>
      <c r="B39" s="70" t="s">
        <v>16</v>
      </c>
      <c r="C39" s="70" t="s">
        <v>193</v>
      </c>
      <c r="D39" s="70" t="s">
        <v>53</v>
      </c>
      <c r="E39" s="70" t="s">
        <v>17</v>
      </c>
      <c r="F39" s="71">
        <v>97.889700000000005</v>
      </c>
      <c r="G39" s="71">
        <v>60.138399999999997</v>
      </c>
      <c r="H39" s="71">
        <v>0.4521</v>
      </c>
      <c r="I39" s="71">
        <v>18.1952</v>
      </c>
      <c r="J39" s="71">
        <v>3.6293000000000002</v>
      </c>
      <c r="K39" s="71">
        <v>0.1195</v>
      </c>
      <c r="L39" s="71">
        <v>0.79449999999999998</v>
      </c>
      <c r="M39" s="71">
        <v>2.7782</v>
      </c>
      <c r="N39" s="71">
        <v>4.4344000000000001</v>
      </c>
      <c r="O39" s="71">
        <v>8.3493999999999993</v>
      </c>
      <c r="P39" s="71">
        <v>0.22650000000000001</v>
      </c>
      <c r="Q39" s="71">
        <v>0.88249999999999995</v>
      </c>
      <c r="R39" s="72">
        <f t="shared" si="0"/>
        <v>99.999999999999986</v>
      </c>
    </row>
    <row r="40" spans="1:18" x14ac:dyDescent="0.2">
      <c r="A40" s="70" t="s">
        <v>182</v>
      </c>
      <c r="B40" s="70" t="s">
        <v>16</v>
      </c>
      <c r="C40" s="70" t="s">
        <v>193</v>
      </c>
      <c r="D40" s="70" t="s">
        <v>54</v>
      </c>
      <c r="E40" s="70" t="s">
        <v>17</v>
      </c>
      <c r="F40" s="71">
        <v>98.4054</v>
      </c>
      <c r="G40" s="71">
        <v>59.754399999999997</v>
      </c>
      <c r="H40" s="71">
        <v>0.50260000000000005</v>
      </c>
      <c r="I40" s="71">
        <v>18.449200000000001</v>
      </c>
      <c r="J40" s="71">
        <v>3.7170000000000001</v>
      </c>
      <c r="K40" s="71">
        <v>0.12889999999999999</v>
      </c>
      <c r="L40" s="71">
        <v>0.9778</v>
      </c>
      <c r="M40" s="71">
        <v>3.2865000000000002</v>
      </c>
      <c r="N40" s="71">
        <v>4.1167999999999996</v>
      </c>
      <c r="O40" s="71">
        <v>7.9858000000000002</v>
      </c>
      <c r="P40" s="71">
        <v>0.2235</v>
      </c>
      <c r="Q40" s="71">
        <v>0.85750000000000004</v>
      </c>
      <c r="R40" s="72">
        <f t="shared" si="0"/>
        <v>100</v>
      </c>
    </row>
    <row r="41" spans="1:18" x14ac:dyDescent="0.2">
      <c r="A41" s="70" t="s">
        <v>182</v>
      </c>
      <c r="B41" s="70" t="s">
        <v>16</v>
      </c>
      <c r="C41" s="70" t="s">
        <v>193</v>
      </c>
      <c r="D41" s="70" t="s">
        <v>55</v>
      </c>
      <c r="E41" s="70" t="s">
        <v>17</v>
      </c>
      <c r="F41" s="71">
        <v>96.774900000000002</v>
      </c>
      <c r="G41" s="71">
        <v>60.042000000000002</v>
      </c>
      <c r="H41" s="71">
        <v>0.38250000000000001</v>
      </c>
      <c r="I41" s="71">
        <v>18.7105</v>
      </c>
      <c r="J41" s="71">
        <v>3.3753000000000002</v>
      </c>
      <c r="K41" s="71">
        <v>0.1479</v>
      </c>
      <c r="L41" s="71">
        <v>0.76160000000000005</v>
      </c>
      <c r="M41" s="71">
        <v>2.7008000000000001</v>
      </c>
      <c r="N41" s="71">
        <v>3.3172999999999999</v>
      </c>
      <c r="O41" s="71">
        <v>9.9771999999999998</v>
      </c>
      <c r="P41" s="71">
        <v>0.14069999999999999</v>
      </c>
      <c r="Q41" s="71">
        <v>0.44419999999999998</v>
      </c>
      <c r="R41" s="72">
        <f t="shared" si="0"/>
        <v>100</v>
      </c>
    </row>
    <row r="42" spans="1:18" x14ac:dyDescent="0.2">
      <c r="A42" s="70" t="s">
        <v>182</v>
      </c>
      <c r="B42" s="70" t="s">
        <v>16</v>
      </c>
      <c r="C42" s="70" t="s">
        <v>193</v>
      </c>
      <c r="D42" s="70" t="s">
        <v>56</v>
      </c>
      <c r="E42" s="70" t="s">
        <v>17</v>
      </c>
      <c r="F42" s="71">
        <v>94.929400000000001</v>
      </c>
      <c r="G42" s="71">
        <v>61.6023</v>
      </c>
      <c r="H42" s="71">
        <v>0.40110000000000001</v>
      </c>
      <c r="I42" s="71">
        <v>18.116800000000001</v>
      </c>
      <c r="J42" s="71">
        <v>3.0116999999999998</v>
      </c>
      <c r="K42" s="71">
        <v>0.15690000000000001</v>
      </c>
      <c r="L42" s="71">
        <v>0.55010000000000003</v>
      </c>
      <c r="M42" s="71">
        <v>2.3871000000000002</v>
      </c>
      <c r="N42" s="71">
        <v>4.2141000000000002</v>
      </c>
      <c r="O42" s="71">
        <v>8.6198999999999995</v>
      </c>
      <c r="P42" s="71">
        <v>5.1499999999999997E-2</v>
      </c>
      <c r="Q42" s="71">
        <v>0.88839999999999997</v>
      </c>
      <c r="R42" s="72">
        <f t="shared" si="0"/>
        <v>99.999900000000011</v>
      </c>
    </row>
    <row r="43" spans="1:18" x14ac:dyDescent="0.2">
      <c r="A43" s="70" t="s">
        <v>182</v>
      </c>
      <c r="B43" s="70" t="s">
        <v>16</v>
      </c>
      <c r="C43" s="70" t="s">
        <v>193</v>
      </c>
      <c r="D43" s="70" t="s">
        <v>57</v>
      </c>
      <c r="E43" s="70" t="s">
        <v>17</v>
      </c>
      <c r="F43" s="71">
        <v>98.256399999999999</v>
      </c>
      <c r="G43" s="71">
        <v>60.8508</v>
      </c>
      <c r="H43" s="71">
        <v>0.46160000000000001</v>
      </c>
      <c r="I43" s="71">
        <v>18.281700000000001</v>
      </c>
      <c r="J43" s="71">
        <v>3.1774</v>
      </c>
      <c r="K43" s="71">
        <v>0.12970000000000001</v>
      </c>
      <c r="L43" s="71">
        <v>0.68640000000000001</v>
      </c>
      <c r="M43" s="71">
        <v>2.8267000000000002</v>
      </c>
      <c r="N43" s="71">
        <v>4.3833000000000002</v>
      </c>
      <c r="O43" s="71">
        <v>8.2611000000000008</v>
      </c>
      <c r="P43" s="71">
        <v>0.1137</v>
      </c>
      <c r="Q43" s="71">
        <v>0.8276</v>
      </c>
      <c r="R43" s="72">
        <f t="shared" si="0"/>
        <v>100.00000000000001</v>
      </c>
    </row>
    <row r="44" spans="1:18" x14ac:dyDescent="0.2">
      <c r="A44" s="70" t="s">
        <v>182</v>
      </c>
      <c r="B44" s="70" t="s">
        <v>16</v>
      </c>
      <c r="C44" s="70" t="s">
        <v>193</v>
      </c>
      <c r="D44" s="70" t="s">
        <v>58</v>
      </c>
      <c r="E44" s="70" t="s">
        <v>17</v>
      </c>
      <c r="F44" s="71">
        <v>96.310199999999995</v>
      </c>
      <c r="G44" s="71">
        <v>62.254199999999997</v>
      </c>
      <c r="H44" s="71">
        <v>0.32840000000000003</v>
      </c>
      <c r="I44" s="71">
        <v>18.049199999999999</v>
      </c>
      <c r="J44" s="71">
        <v>2.9458000000000002</v>
      </c>
      <c r="K44" s="71">
        <v>9.4600000000000004E-2</v>
      </c>
      <c r="L44" s="71">
        <v>0.40060000000000001</v>
      </c>
      <c r="M44" s="71">
        <v>2.0381999999999998</v>
      </c>
      <c r="N44" s="71">
        <v>4.3341000000000003</v>
      </c>
      <c r="O44" s="71">
        <v>8.6015999999999995</v>
      </c>
      <c r="P44" s="71">
        <v>5.7799999999999997E-2</v>
      </c>
      <c r="Q44" s="71">
        <v>0.89549999999999996</v>
      </c>
      <c r="R44" s="72">
        <f t="shared" si="0"/>
        <v>100.00000000000001</v>
      </c>
    </row>
    <row r="45" spans="1:18" x14ac:dyDescent="0.2">
      <c r="A45" s="70" t="s">
        <v>182</v>
      </c>
      <c r="B45" s="70" t="s">
        <v>16</v>
      </c>
      <c r="C45" s="70" t="s">
        <v>193</v>
      </c>
      <c r="D45" s="70" t="s">
        <v>59</v>
      </c>
      <c r="E45" s="70" t="s">
        <v>17</v>
      </c>
      <c r="F45" s="71">
        <v>95.795900000000003</v>
      </c>
      <c r="G45" s="71">
        <v>62.0959</v>
      </c>
      <c r="H45" s="71">
        <v>0.36759999999999998</v>
      </c>
      <c r="I45" s="71">
        <v>18.283000000000001</v>
      </c>
      <c r="J45" s="71">
        <v>2.7921</v>
      </c>
      <c r="K45" s="71">
        <v>0.1028</v>
      </c>
      <c r="L45" s="71">
        <v>0.37319999999999998</v>
      </c>
      <c r="M45" s="71">
        <v>2.1642999999999999</v>
      </c>
      <c r="N45" s="71">
        <v>4.1463999999999999</v>
      </c>
      <c r="O45" s="71">
        <v>8.6454000000000004</v>
      </c>
      <c r="P45" s="71">
        <v>6.5299999999999997E-2</v>
      </c>
      <c r="Q45" s="71">
        <v>0.96399999999999997</v>
      </c>
      <c r="R45" s="72">
        <f t="shared" si="0"/>
        <v>99.999999999999986</v>
      </c>
    </row>
    <row r="46" spans="1:18" x14ac:dyDescent="0.2">
      <c r="A46" s="70" t="s">
        <v>182</v>
      </c>
      <c r="B46" s="70" t="s">
        <v>16</v>
      </c>
      <c r="C46" s="70" t="s">
        <v>193</v>
      </c>
      <c r="D46" s="70" t="s">
        <v>60</v>
      </c>
      <c r="E46" s="70" t="s">
        <v>17</v>
      </c>
      <c r="F46" s="71">
        <v>95.7102</v>
      </c>
      <c r="G46" s="71">
        <v>60.462200000000003</v>
      </c>
      <c r="H46" s="71">
        <v>0.36620000000000003</v>
      </c>
      <c r="I46" s="71">
        <v>18.6784</v>
      </c>
      <c r="J46" s="71">
        <v>3.5366</v>
      </c>
      <c r="K46" s="71">
        <v>6.4000000000000001E-2</v>
      </c>
      <c r="L46" s="71">
        <v>0.77200000000000002</v>
      </c>
      <c r="M46" s="71">
        <v>2.5259</v>
      </c>
      <c r="N46" s="71">
        <v>2.8752</v>
      </c>
      <c r="O46" s="71">
        <v>10.104699999999999</v>
      </c>
      <c r="P46" s="71">
        <v>0.18210000000000001</v>
      </c>
      <c r="Q46" s="71">
        <v>0.43269999999999997</v>
      </c>
      <c r="R46" s="72">
        <f t="shared" si="0"/>
        <v>99.999999999999986</v>
      </c>
    </row>
    <row r="47" spans="1:18" x14ac:dyDescent="0.2">
      <c r="A47" s="70" t="s">
        <v>182</v>
      </c>
      <c r="B47" s="70" t="s">
        <v>16</v>
      </c>
      <c r="C47" s="70" t="s">
        <v>193</v>
      </c>
      <c r="D47" s="70" t="s">
        <v>61</v>
      </c>
      <c r="E47" s="70" t="s">
        <v>17</v>
      </c>
      <c r="F47" s="71">
        <v>94.561099999999996</v>
      </c>
      <c r="G47" s="71">
        <v>60.264099999999999</v>
      </c>
      <c r="H47" s="71">
        <v>0.3972</v>
      </c>
      <c r="I47" s="71">
        <v>18.691299999999998</v>
      </c>
      <c r="J47" s="71">
        <v>3.3955000000000002</v>
      </c>
      <c r="K47" s="71">
        <v>5.9400000000000001E-2</v>
      </c>
      <c r="L47" s="71">
        <v>0.78139999999999998</v>
      </c>
      <c r="M47" s="71">
        <v>2.5735000000000001</v>
      </c>
      <c r="N47" s="71">
        <v>3.0413999999999999</v>
      </c>
      <c r="O47" s="71">
        <v>10.2285</v>
      </c>
      <c r="P47" s="71">
        <v>0.1318</v>
      </c>
      <c r="Q47" s="71">
        <v>0.43590000000000001</v>
      </c>
      <c r="R47" s="72">
        <f t="shared" si="0"/>
        <v>99.999999999999986</v>
      </c>
    </row>
    <row r="48" spans="1:18" x14ac:dyDescent="0.2">
      <c r="A48" s="70" t="s">
        <v>182</v>
      </c>
      <c r="B48" s="70" t="s">
        <v>16</v>
      </c>
      <c r="C48" s="70" t="s">
        <v>193</v>
      </c>
      <c r="D48" s="70" t="s">
        <v>62</v>
      </c>
      <c r="E48" s="70" t="s">
        <v>17</v>
      </c>
      <c r="F48" s="71">
        <v>96.101500000000001</v>
      </c>
      <c r="G48" s="71">
        <v>62.343400000000003</v>
      </c>
      <c r="H48" s="71">
        <v>0.32419999999999999</v>
      </c>
      <c r="I48" s="71">
        <v>18.239899999999999</v>
      </c>
      <c r="J48" s="71">
        <v>2.5646</v>
      </c>
      <c r="K48" s="71">
        <v>4.3900000000000002E-2</v>
      </c>
      <c r="L48" s="71">
        <v>0.4153</v>
      </c>
      <c r="M48" s="71">
        <v>2.1111</v>
      </c>
      <c r="N48" s="71">
        <v>4.5461</v>
      </c>
      <c r="O48" s="71">
        <v>8.5267999999999997</v>
      </c>
      <c r="P48" s="71">
        <v>4.24E-2</v>
      </c>
      <c r="Q48" s="71">
        <v>0.84230000000000005</v>
      </c>
      <c r="R48" s="72">
        <f t="shared" si="0"/>
        <v>99.999999999999972</v>
      </c>
    </row>
    <row r="49" spans="1:18" x14ac:dyDescent="0.2">
      <c r="A49" s="70" t="s">
        <v>182</v>
      </c>
      <c r="B49" s="70" t="s">
        <v>16</v>
      </c>
      <c r="C49" s="70" t="s">
        <v>193</v>
      </c>
      <c r="D49" s="70" t="s">
        <v>63</v>
      </c>
      <c r="E49" s="70" t="s">
        <v>17</v>
      </c>
      <c r="F49" s="71">
        <v>98.742400000000004</v>
      </c>
      <c r="G49" s="71">
        <v>60.333399999999997</v>
      </c>
      <c r="H49" s="71">
        <v>0.38540000000000002</v>
      </c>
      <c r="I49" s="71">
        <v>18.435400000000001</v>
      </c>
      <c r="J49" s="71">
        <v>3.4988000000000001</v>
      </c>
      <c r="K49" s="71">
        <v>0.1565</v>
      </c>
      <c r="L49" s="71">
        <v>0.74529999999999996</v>
      </c>
      <c r="M49" s="71">
        <v>2.5929000000000002</v>
      </c>
      <c r="N49" s="71">
        <v>3.1179000000000001</v>
      </c>
      <c r="O49" s="71">
        <v>10.065099999999999</v>
      </c>
      <c r="P49" s="71">
        <v>0.22409999999999999</v>
      </c>
      <c r="Q49" s="71">
        <v>0.44519999999999998</v>
      </c>
      <c r="R49" s="72">
        <f t="shared" si="0"/>
        <v>100.00000000000001</v>
      </c>
    </row>
    <row r="50" spans="1:18" x14ac:dyDescent="0.2">
      <c r="A50" s="70" t="s">
        <v>182</v>
      </c>
      <c r="B50" s="70" t="s">
        <v>16</v>
      </c>
      <c r="C50" s="70" t="s">
        <v>193</v>
      </c>
      <c r="D50" s="70" t="s">
        <v>64</v>
      </c>
      <c r="E50" s="70" t="s">
        <v>17</v>
      </c>
      <c r="F50" s="71">
        <v>98.571200000000005</v>
      </c>
      <c r="G50" s="71">
        <v>60.157600000000002</v>
      </c>
      <c r="H50" s="71">
        <v>0.39360000000000001</v>
      </c>
      <c r="I50" s="71">
        <v>18.653400000000001</v>
      </c>
      <c r="J50" s="71">
        <v>3.3624000000000001</v>
      </c>
      <c r="K50" s="71">
        <v>0.11749999999999999</v>
      </c>
      <c r="L50" s="71">
        <v>0.73240000000000005</v>
      </c>
      <c r="M50" s="71">
        <v>2.6352000000000002</v>
      </c>
      <c r="N50" s="71">
        <v>3.0777999999999999</v>
      </c>
      <c r="O50" s="71">
        <v>10.2105</v>
      </c>
      <c r="P50" s="71">
        <v>0.19850000000000001</v>
      </c>
      <c r="Q50" s="71">
        <v>0.46110000000000001</v>
      </c>
      <c r="R50" s="72">
        <f t="shared" si="0"/>
        <v>99.999999999999986</v>
      </c>
    </row>
    <row r="51" spans="1:18" x14ac:dyDescent="0.2">
      <c r="A51" s="70" t="s">
        <v>182</v>
      </c>
      <c r="B51" s="70" t="s">
        <v>16</v>
      </c>
      <c r="C51" s="70" t="s">
        <v>193</v>
      </c>
      <c r="D51" s="70" t="s">
        <v>65</v>
      </c>
      <c r="E51" s="70" t="s">
        <v>17</v>
      </c>
      <c r="F51" s="71">
        <v>98.0047</v>
      </c>
      <c r="G51" s="71">
        <v>58.206899999999997</v>
      </c>
      <c r="H51" s="71">
        <v>0.50349999999999995</v>
      </c>
      <c r="I51" s="71">
        <v>18.592600000000001</v>
      </c>
      <c r="J51" s="71">
        <v>4.1180000000000003</v>
      </c>
      <c r="K51" s="71">
        <v>9.8500000000000004E-2</v>
      </c>
      <c r="L51" s="71">
        <v>1.3793</v>
      </c>
      <c r="M51" s="71">
        <v>4.0095999999999998</v>
      </c>
      <c r="N51" s="71">
        <v>3.9575999999999998</v>
      </c>
      <c r="O51" s="71">
        <v>7.9273999999999996</v>
      </c>
      <c r="P51" s="71">
        <v>0.36530000000000001</v>
      </c>
      <c r="Q51" s="71">
        <v>0.84140000000000004</v>
      </c>
      <c r="R51" s="72">
        <f t="shared" si="0"/>
        <v>100.0001</v>
      </c>
    </row>
    <row r="52" spans="1:18" x14ac:dyDescent="0.2">
      <c r="A52" s="70" t="s">
        <v>182</v>
      </c>
      <c r="B52" s="70" t="s">
        <v>16</v>
      </c>
      <c r="C52" s="70" t="s">
        <v>193</v>
      </c>
      <c r="D52" s="70" t="s">
        <v>66</v>
      </c>
      <c r="E52" s="70" t="s">
        <v>17</v>
      </c>
      <c r="F52" s="71">
        <v>97.047499999999999</v>
      </c>
      <c r="G52" s="71">
        <v>59.414400000000001</v>
      </c>
      <c r="H52" s="71">
        <v>0.49049999999999999</v>
      </c>
      <c r="I52" s="71">
        <v>18.449200000000001</v>
      </c>
      <c r="J52" s="71">
        <v>3.7492000000000001</v>
      </c>
      <c r="K52" s="71">
        <v>0.125</v>
      </c>
      <c r="L52" s="71">
        <v>1.0636000000000001</v>
      </c>
      <c r="M52" s="71">
        <v>3.5720999999999998</v>
      </c>
      <c r="N52" s="71">
        <v>3.9986000000000002</v>
      </c>
      <c r="O52" s="71">
        <v>8.0518999999999998</v>
      </c>
      <c r="P52" s="71">
        <v>0.25259999999999999</v>
      </c>
      <c r="Q52" s="71">
        <v>0.83299999999999996</v>
      </c>
      <c r="R52" s="72">
        <f t="shared" si="0"/>
        <v>100.0001</v>
      </c>
    </row>
    <row r="53" spans="1:18" x14ac:dyDescent="0.2">
      <c r="A53" s="70" t="s">
        <v>182</v>
      </c>
      <c r="B53" s="70" t="s">
        <v>16</v>
      </c>
      <c r="C53" s="70" t="s">
        <v>193</v>
      </c>
      <c r="D53" s="70" t="s">
        <v>67</v>
      </c>
      <c r="E53" s="70" t="s">
        <v>17</v>
      </c>
      <c r="F53" s="71">
        <v>98.336600000000004</v>
      </c>
      <c r="G53" s="71">
        <v>59.968200000000003</v>
      </c>
      <c r="H53" s="71">
        <v>0.50549999999999995</v>
      </c>
      <c r="I53" s="71">
        <v>18.2502</v>
      </c>
      <c r="J53" s="71">
        <v>3.6391</v>
      </c>
      <c r="K53" s="71">
        <v>4.9299999999999997E-2</v>
      </c>
      <c r="L53" s="71">
        <v>0.94920000000000004</v>
      </c>
      <c r="M53" s="71">
        <v>3.1562999999999999</v>
      </c>
      <c r="N53" s="71">
        <v>4.2038000000000002</v>
      </c>
      <c r="O53" s="71">
        <v>8.1705000000000005</v>
      </c>
      <c r="P53" s="71">
        <v>0.25879999999999997</v>
      </c>
      <c r="Q53" s="71">
        <v>0.84899999999999998</v>
      </c>
      <c r="R53" s="72">
        <f t="shared" si="0"/>
        <v>99.999900000000011</v>
      </c>
    </row>
    <row r="54" spans="1:18" x14ac:dyDescent="0.2">
      <c r="A54" s="70" t="s">
        <v>182</v>
      </c>
      <c r="B54" s="70" t="s">
        <v>16</v>
      </c>
      <c r="C54" s="70" t="s">
        <v>193</v>
      </c>
      <c r="D54" s="70" t="s">
        <v>68</v>
      </c>
      <c r="E54" s="70" t="s">
        <v>17</v>
      </c>
      <c r="F54" s="71">
        <v>94.801900000000003</v>
      </c>
      <c r="G54" s="71">
        <v>62.1248</v>
      </c>
      <c r="H54" s="71">
        <v>0.41549999999999998</v>
      </c>
      <c r="I54" s="71">
        <v>18.174700000000001</v>
      </c>
      <c r="J54" s="71">
        <v>2.7665999999999999</v>
      </c>
      <c r="K54" s="71">
        <v>0.21659999999999999</v>
      </c>
      <c r="L54" s="71">
        <v>0.34110000000000001</v>
      </c>
      <c r="M54" s="71">
        <v>2.0756000000000001</v>
      </c>
      <c r="N54" s="71">
        <v>4.5639000000000003</v>
      </c>
      <c r="O54" s="71">
        <v>8.2775999999999996</v>
      </c>
      <c r="P54" s="71">
        <v>6.3200000000000006E-2</v>
      </c>
      <c r="Q54" s="71">
        <v>0.98040000000000005</v>
      </c>
      <c r="R54" s="72">
        <f t="shared" si="0"/>
        <v>100</v>
      </c>
    </row>
    <row r="55" spans="1:18" x14ac:dyDescent="0.2">
      <c r="A55" s="70" t="s">
        <v>182</v>
      </c>
      <c r="B55" s="70" t="s">
        <v>16</v>
      </c>
      <c r="C55" s="70" t="s">
        <v>193</v>
      </c>
      <c r="D55" s="70" t="s">
        <v>69</v>
      </c>
      <c r="E55" s="70" t="s">
        <v>17</v>
      </c>
      <c r="F55" s="71">
        <v>98.545400000000001</v>
      </c>
      <c r="G55" s="71">
        <v>62.174300000000002</v>
      </c>
      <c r="H55" s="71">
        <v>0.35589999999999999</v>
      </c>
      <c r="I55" s="71">
        <v>18.245999999999999</v>
      </c>
      <c r="J55" s="71">
        <v>2.7652000000000001</v>
      </c>
      <c r="K55" s="71">
        <v>0.1298</v>
      </c>
      <c r="L55" s="71">
        <v>0.36809999999999998</v>
      </c>
      <c r="M55" s="71">
        <v>2.0329000000000002</v>
      </c>
      <c r="N55" s="71">
        <v>4.4969999999999999</v>
      </c>
      <c r="O55" s="71">
        <v>8.4337999999999997</v>
      </c>
      <c r="P55" s="71">
        <v>0.1009</v>
      </c>
      <c r="Q55" s="71">
        <v>0.8962</v>
      </c>
      <c r="R55" s="72">
        <f t="shared" si="0"/>
        <v>100.0001</v>
      </c>
    </row>
    <row r="56" spans="1:18" x14ac:dyDescent="0.2">
      <c r="A56" s="70" t="s">
        <v>182</v>
      </c>
      <c r="B56" s="70" t="s">
        <v>16</v>
      </c>
      <c r="C56" s="70" t="s">
        <v>193</v>
      </c>
      <c r="D56" s="70" t="s">
        <v>70</v>
      </c>
      <c r="E56" s="70" t="s">
        <v>17</v>
      </c>
      <c r="F56" s="71">
        <v>96.590500000000006</v>
      </c>
      <c r="G56" s="71">
        <v>62.2849</v>
      </c>
      <c r="H56" s="71">
        <v>0.4168</v>
      </c>
      <c r="I56" s="71">
        <v>18.047499999999999</v>
      </c>
      <c r="J56" s="71">
        <v>2.7814999999999999</v>
      </c>
      <c r="K56" s="71">
        <v>0.1174</v>
      </c>
      <c r="L56" s="71">
        <v>0.38479999999999998</v>
      </c>
      <c r="M56" s="71">
        <v>2.1311</v>
      </c>
      <c r="N56" s="71">
        <v>4.3464999999999998</v>
      </c>
      <c r="O56" s="71">
        <v>8.4427000000000003</v>
      </c>
      <c r="P56" s="71">
        <v>5.74E-2</v>
      </c>
      <c r="Q56" s="71">
        <v>0.98939999999999995</v>
      </c>
      <c r="R56" s="72">
        <f t="shared" si="0"/>
        <v>100.00000000000001</v>
      </c>
    </row>
    <row r="57" spans="1:18" x14ac:dyDescent="0.2">
      <c r="A57" s="70" t="s">
        <v>182</v>
      </c>
      <c r="B57" s="70" t="s">
        <v>16</v>
      </c>
      <c r="C57" s="70" t="s">
        <v>193</v>
      </c>
      <c r="D57" s="70" t="s">
        <v>71</v>
      </c>
      <c r="E57" s="70" t="s">
        <v>17</v>
      </c>
      <c r="F57" s="71">
        <v>96.347099999999998</v>
      </c>
      <c r="G57" s="71">
        <v>62.446899999999999</v>
      </c>
      <c r="H57" s="71">
        <v>0.43980000000000002</v>
      </c>
      <c r="I57" s="71">
        <v>18.258800000000001</v>
      </c>
      <c r="J57" s="71">
        <v>2.8169</v>
      </c>
      <c r="K57" s="71">
        <v>0.14360000000000001</v>
      </c>
      <c r="L57" s="71">
        <v>0.40689999999999998</v>
      </c>
      <c r="M57" s="71">
        <v>2.11</v>
      </c>
      <c r="N57" s="71">
        <v>4.1288999999999998</v>
      </c>
      <c r="O57" s="71">
        <v>8.3971999999999998</v>
      </c>
      <c r="P57" s="71">
        <v>4.3900000000000002E-2</v>
      </c>
      <c r="Q57" s="71">
        <v>0.80710000000000004</v>
      </c>
      <c r="R57" s="72">
        <f t="shared" si="0"/>
        <v>100</v>
      </c>
    </row>
    <row r="58" spans="1:18" x14ac:dyDescent="0.2">
      <c r="A58" s="70" t="s">
        <v>182</v>
      </c>
      <c r="B58" s="70" t="s">
        <v>16</v>
      </c>
      <c r="C58" s="70" t="s">
        <v>193</v>
      </c>
      <c r="D58" s="70" t="s">
        <v>72</v>
      </c>
      <c r="E58" s="70" t="s">
        <v>17</v>
      </c>
      <c r="F58" s="71">
        <v>96.702600000000004</v>
      </c>
      <c r="G58" s="71">
        <v>62.368600000000001</v>
      </c>
      <c r="H58" s="71">
        <v>0.35370000000000001</v>
      </c>
      <c r="I58" s="71">
        <v>18.1236</v>
      </c>
      <c r="J58" s="71">
        <v>2.8197000000000001</v>
      </c>
      <c r="K58" s="71">
        <v>0.21920000000000001</v>
      </c>
      <c r="L58" s="71">
        <v>0.33839999999999998</v>
      </c>
      <c r="M58" s="71">
        <v>2.1084999999999998</v>
      </c>
      <c r="N58" s="71">
        <v>4.4142999999999999</v>
      </c>
      <c r="O58" s="71">
        <v>8.4039999999999999</v>
      </c>
      <c r="P58" s="71">
        <v>0.08</v>
      </c>
      <c r="Q58" s="71">
        <v>0.77</v>
      </c>
      <c r="R58" s="72">
        <f t="shared" si="0"/>
        <v>99.999999999999986</v>
      </c>
    </row>
    <row r="59" spans="1:18" x14ac:dyDescent="0.2">
      <c r="A59" s="70" t="s">
        <v>182</v>
      </c>
      <c r="B59" s="70" t="s">
        <v>16</v>
      </c>
      <c r="C59" s="70" t="s">
        <v>193</v>
      </c>
      <c r="D59" s="70" t="s">
        <v>73</v>
      </c>
      <c r="E59" s="70" t="s">
        <v>17</v>
      </c>
      <c r="F59" s="71">
        <v>93.274500000000003</v>
      </c>
      <c r="G59" s="71">
        <v>62.1006</v>
      </c>
      <c r="H59" s="71">
        <v>0.34710000000000002</v>
      </c>
      <c r="I59" s="71">
        <v>18.052600000000002</v>
      </c>
      <c r="J59" s="71">
        <v>2.8420000000000001</v>
      </c>
      <c r="K59" s="71">
        <v>0.2286</v>
      </c>
      <c r="L59" s="71">
        <v>0.43159999999999998</v>
      </c>
      <c r="M59" s="71">
        <v>2.0954000000000002</v>
      </c>
      <c r="N59" s="71">
        <v>4.3270999999999997</v>
      </c>
      <c r="O59" s="71">
        <v>8.5457000000000001</v>
      </c>
      <c r="P59" s="71">
        <v>2.2599999999999999E-2</v>
      </c>
      <c r="Q59" s="71">
        <v>1.0065</v>
      </c>
      <c r="R59" s="72">
        <f t="shared" si="0"/>
        <v>99.999799999999993</v>
      </c>
    </row>
    <row r="60" spans="1:18" x14ac:dyDescent="0.2">
      <c r="A60" s="70" t="s">
        <v>182</v>
      </c>
      <c r="B60" s="70" t="s">
        <v>16</v>
      </c>
      <c r="C60" s="70" t="s">
        <v>193</v>
      </c>
      <c r="D60" s="70" t="s">
        <v>74</v>
      </c>
      <c r="E60" s="70" t="s">
        <v>17</v>
      </c>
      <c r="F60" s="71">
        <v>97.529899999999998</v>
      </c>
      <c r="G60" s="71">
        <v>61.969299999999997</v>
      </c>
      <c r="H60" s="71">
        <v>0.3987</v>
      </c>
      <c r="I60" s="71">
        <v>18.1175</v>
      </c>
      <c r="J60" s="71">
        <v>2.7494000000000001</v>
      </c>
      <c r="K60" s="71">
        <v>0.1371</v>
      </c>
      <c r="L60" s="71">
        <v>0.43380000000000002</v>
      </c>
      <c r="M60" s="71">
        <v>2.2202000000000002</v>
      </c>
      <c r="N60" s="71">
        <v>4.4131999999999998</v>
      </c>
      <c r="O60" s="71">
        <v>8.5876000000000001</v>
      </c>
      <c r="P60" s="71">
        <v>7.8299999999999995E-2</v>
      </c>
      <c r="Q60" s="71">
        <v>0.89470000000000005</v>
      </c>
      <c r="R60" s="72">
        <f t="shared" si="0"/>
        <v>99.999800000000008</v>
      </c>
    </row>
    <row r="61" spans="1:18" x14ac:dyDescent="0.2">
      <c r="A61" s="70" t="s">
        <v>182</v>
      </c>
      <c r="B61" s="70" t="s">
        <v>16</v>
      </c>
      <c r="C61" s="70" t="s">
        <v>193</v>
      </c>
      <c r="D61" s="70" t="s">
        <v>75</v>
      </c>
      <c r="E61" s="70" t="s">
        <v>17</v>
      </c>
      <c r="F61" s="71">
        <v>94.762299999999996</v>
      </c>
      <c r="G61" s="71">
        <v>62.121000000000002</v>
      </c>
      <c r="H61" s="71">
        <v>0.34160000000000001</v>
      </c>
      <c r="I61" s="71">
        <v>17.947900000000001</v>
      </c>
      <c r="J61" s="71">
        <v>2.6772</v>
      </c>
      <c r="K61" s="71">
        <v>0.1961</v>
      </c>
      <c r="L61" s="71">
        <v>0.41389999999999999</v>
      </c>
      <c r="M61" s="71">
        <v>2.1576</v>
      </c>
      <c r="N61" s="71">
        <v>4.5952999999999999</v>
      </c>
      <c r="O61" s="71">
        <v>8.5922999999999998</v>
      </c>
      <c r="P61" s="71">
        <v>4.5900000000000003E-2</v>
      </c>
      <c r="Q61" s="71">
        <v>0.91120000000000001</v>
      </c>
      <c r="R61" s="72">
        <f t="shared" si="0"/>
        <v>99.999999999999986</v>
      </c>
    </row>
    <row r="62" spans="1:18" x14ac:dyDescent="0.2">
      <c r="A62" s="70" t="s">
        <v>182</v>
      </c>
      <c r="B62" s="70" t="s">
        <v>16</v>
      </c>
      <c r="C62" s="70" t="s">
        <v>193</v>
      </c>
      <c r="D62" s="70" t="s">
        <v>76</v>
      </c>
      <c r="E62" s="70" t="s">
        <v>17</v>
      </c>
      <c r="F62" s="71">
        <v>97.559799999999996</v>
      </c>
      <c r="G62" s="71">
        <v>61.921999999999997</v>
      </c>
      <c r="H62" s="71">
        <v>0.33119999999999999</v>
      </c>
      <c r="I62" s="71">
        <v>18.3111</v>
      </c>
      <c r="J62" s="71">
        <v>2.9329999999999998</v>
      </c>
      <c r="K62" s="71">
        <v>0.11799999999999999</v>
      </c>
      <c r="L62" s="71">
        <v>0.39350000000000002</v>
      </c>
      <c r="M62" s="71">
        <v>2.2458</v>
      </c>
      <c r="N62" s="71">
        <v>4.3011999999999997</v>
      </c>
      <c r="O62" s="71">
        <v>8.4068000000000005</v>
      </c>
      <c r="P62" s="71">
        <v>0.14080000000000001</v>
      </c>
      <c r="Q62" s="71">
        <v>0.89659999999999995</v>
      </c>
      <c r="R62" s="72">
        <f t="shared" si="0"/>
        <v>100</v>
      </c>
    </row>
    <row r="63" spans="1:18" x14ac:dyDescent="0.2">
      <c r="A63" s="70" t="s">
        <v>182</v>
      </c>
      <c r="B63" s="70" t="s">
        <v>16</v>
      </c>
      <c r="C63" s="70" t="s">
        <v>193</v>
      </c>
      <c r="D63" s="70" t="s">
        <v>77</v>
      </c>
      <c r="E63" s="70" t="s">
        <v>17</v>
      </c>
      <c r="F63" s="71">
        <v>98.6571</v>
      </c>
      <c r="G63" s="71">
        <v>61.708399999999997</v>
      </c>
      <c r="H63" s="71">
        <v>0.31669999999999998</v>
      </c>
      <c r="I63" s="71">
        <v>18.126999999999999</v>
      </c>
      <c r="J63" s="71">
        <v>3.0280999999999998</v>
      </c>
      <c r="K63" s="71">
        <v>0.16200000000000001</v>
      </c>
      <c r="L63" s="71">
        <v>0.46389999999999998</v>
      </c>
      <c r="M63" s="71">
        <v>2.1474000000000002</v>
      </c>
      <c r="N63" s="71">
        <v>4.5843999999999996</v>
      </c>
      <c r="O63" s="71">
        <v>8.44</v>
      </c>
      <c r="P63" s="71">
        <v>0.1069</v>
      </c>
      <c r="Q63" s="71">
        <v>0.91520000000000001</v>
      </c>
      <c r="R63" s="72">
        <f t="shared" si="0"/>
        <v>99.999999999999986</v>
      </c>
    </row>
    <row r="64" spans="1:18" x14ac:dyDescent="0.2">
      <c r="A64" s="70" t="s">
        <v>182</v>
      </c>
      <c r="B64" s="70" t="s">
        <v>16</v>
      </c>
      <c r="C64" s="70" t="s">
        <v>193</v>
      </c>
      <c r="D64" s="70" t="s">
        <v>78</v>
      </c>
      <c r="E64" s="70" t="s">
        <v>17</v>
      </c>
      <c r="F64" s="71">
        <v>97.518900000000002</v>
      </c>
      <c r="G64" s="71">
        <v>62.186300000000003</v>
      </c>
      <c r="H64" s="71">
        <v>0.36499999999999999</v>
      </c>
      <c r="I64" s="71">
        <v>18.1769</v>
      </c>
      <c r="J64" s="71">
        <v>2.9247000000000001</v>
      </c>
      <c r="K64" s="71">
        <v>0.18029999999999999</v>
      </c>
      <c r="L64" s="71">
        <v>0.42280000000000001</v>
      </c>
      <c r="M64" s="71">
        <v>2.2269000000000001</v>
      </c>
      <c r="N64" s="71">
        <v>4.0213000000000001</v>
      </c>
      <c r="O64" s="71">
        <v>8.4802</v>
      </c>
      <c r="P64" s="71">
        <v>6.1499999999999999E-2</v>
      </c>
      <c r="Q64" s="71">
        <v>0.95430000000000004</v>
      </c>
      <c r="R64" s="72">
        <f t="shared" si="0"/>
        <v>100.00019999999999</v>
      </c>
    </row>
    <row r="65" spans="1:18" x14ac:dyDescent="0.2">
      <c r="A65" s="70" t="s">
        <v>182</v>
      </c>
      <c r="B65" s="70" t="s">
        <v>16</v>
      </c>
      <c r="C65" s="70" t="s">
        <v>193</v>
      </c>
      <c r="D65" s="70" t="s">
        <v>79</v>
      </c>
      <c r="E65" s="70" t="s">
        <v>17</v>
      </c>
      <c r="F65" s="71">
        <v>95.114000000000004</v>
      </c>
      <c r="G65" s="71">
        <v>62.032299999999999</v>
      </c>
      <c r="H65" s="71">
        <v>0.42249999999999999</v>
      </c>
      <c r="I65" s="71">
        <v>18.226900000000001</v>
      </c>
      <c r="J65" s="71">
        <v>2.8889999999999998</v>
      </c>
      <c r="K65" s="71">
        <v>0.13170000000000001</v>
      </c>
      <c r="L65" s="71">
        <v>0.37859999999999999</v>
      </c>
      <c r="M65" s="71">
        <v>2.2035</v>
      </c>
      <c r="N65" s="71">
        <v>4.3308999999999997</v>
      </c>
      <c r="O65" s="71">
        <v>8.3783999999999992</v>
      </c>
      <c r="P65" s="71">
        <v>5.7599999999999998E-2</v>
      </c>
      <c r="Q65" s="71">
        <v>0.94869999999999999</v>
      </c>
      <c r="R65" s="72">
        <f t="shared" si="0"/>
        <v>100.0001</v>
      </c>
    </row>
    <row r="66" spans="1:18" x14ac:dyDescent="0.2">
      <c r="A66" s="70" t="s">
        <v>182</v>
      </c>
      <c r="B66" s="70" t="s">
        <v>16</v>
      </c>
      <c r="C66" s="70" t="s">
        <v>193</v>
      </c>
      <c r="D66" s="70" t="s">
        <v>80</v>
      </c>
      <c r="E66" s="70" t="s">
        <v>17</v>
      </c>
      <c r="F66" s="71">
        <v>94.818600000000004</v>
      </c>
      <c r="G66" s="71">
        <v>61.949599999999997</v>
      </c>
      <c r="H66" s="71">
        <v>0.4093</v>
      </c>
      <c r="I66" s="71">
        <v>18.0275</v>
      </c>
      <c r="J66" s="71">
        <v>2.8702999999999999</v>
      </c>
      <c r="K66" s="71">
        <v>0.1242</v>
      </c>
      <c r="L66" s="71">
        <v>0.44469999999999998</v>
      </c>
      <c r="M66" s="71">
        <v>2.1997</v>
      </c>
      <c r="N66" s="71">
        <v>4.4497999999999998</v>
      </c>
      <c r="O66" s="71">
        <v>8.5448000000000004</v>
      </c>
      <c r="P66" s="71">
        <v>0.1043</v>
      </c>
      <c r="Q66" s="71">
        <v>0.87580000000000002</v>
      </c>
      <c r="R66" s="72">
        <f t="shared" si="0"/>
        <v>99.999999999999972</v>
      </c>
    </row>
    <row r="67" spans="1:18" x14ac:dyDescent="0.2">
      <c r="A67" s="70" t="s">
        <v>182</v>
      </c>
      <c r="B67" s="70" t="s">
        <v>16</v>
      </c>
      <c r="C67" s="70" t="s">
        <v>193</v>
      </c>
      <c r="D67" s="70" t="s">
        <v>81</v>
      </c>
      <c r="E67" s="70" t="s">
        <v>17</v>
      </c>
      <c r="F67" s="71">
        <v>94.544799999999995</v>
      </c>
      <c r="G67" s="71">
        <v>60.585799999999999</v>
      </c>
      <c r="H67" s="71">
        <v>0.36499999999999999</v>
      </c>
      <c r="I67" s="71">
        <v>18.620200000000001</v>
      </c>
      <c r="J67" s="71">
        <v>3.3294999999999999</v>
      </c>
      <c r="K67" s="71">
        <v>0.11990000000000001</v>
      </c>
      <c r="L67" s="71">
        <v>0.61890000000000001</v>
      </c>
      <c r="M67" s="71">
        <v>2.5478000000000001</v>
      </c>
      <c r="N67" s="71">
        <v>3.5621</v>
      </c>
      <c r="O67" s="71">
        <v>9.7151999999999994</v>
      </c>
      <c r="P67" s="71">
        <v>8.8200000000000001E-2</v>
      </c>
      <c r="Q67" s="71">
        <v>0.44740000000000002</v>
      </c>
      <c r="R67" s="72">
        <f t="shared" si="0"/>
        <v>99.999999999999986</v>
      </c>
    </row>
    <row r="68" spans="1:18" x14ac:dyDescent="0.2">
      <c r="A68" s="70" t="s">
        <v>182</v>
      </c>
      <c r="B68" s="70" t="s">
        <v>16</v>
      </c>
      <c r="C68" s="70" t="s">
        <v>193</v>
      </c>
      <c r="D68" s="70" t="s">
        <v>82</v>
      </c>
      <c r="E68" s="70" t="s">
        <v>17</v>
      </c>
      <c r="F68" s="71">
        <v>95.350200000000001</v>
      </c>
      <c r="G68" s="71">
        <v>61.807899999999997</v>
      </c>
      <c r="H68" s="71">
        <v>0.36220000000000002</v>
      </c>
      <c r="I68" s="71">
        <v>18.354199999999999</v>
      </c>
      <c r="J68" s="71">
        <v>2.8052000000000001</v>
      </c>
      <c r="K68" s="71">
        <v>0.1918</v>
      </c>
      <c r="L68" s="71">
        <v>0.3906</v>
      </c>
      <c r="M68" s="71">
        <v>2.1589</v>
      </c>
      <c r="N68" s="71">
        <v>4.2904</v>
      </c>
      <c r="O68" s="71">
        <v>8.7362000000000002</v>
      </c>
      <c r="P68" s="71">
        <v>7.9799999999999996E-2</v>
      </c>
      <c r="Q68" s="71">
        <v>0.82269999999999999</v>
      </c>
      <c r="R68" s="72">
        <f t="shared" ref="R68:R131" si="1">SUM(G68:Q68)</f>
        <v>99.999900000000011</v>
      </c>
    </row>
    <row r="69" spans="1:18" x14ac:dyDescent="0.2">
      <c r="A69" s="70" t="s">
        <v>182</v>
      </c>
      <c r="B69" s="70" t="s">
        <v>16</v>
      </c>
      <c r="C69" s="70" t="s">
        <v>193</v>
      </c>
      <c r="D69" s="70" t="s">
        <v>83</v>
      </c>
      <c r="E69" s="70" t="s">
        <v>17</v>
      </c>
      <c r="F69" s="71">
        <v>94.251000000000005</v>
      </c>
      <c r="G69" s="71">
        <v>62.178800000000003</v>
      </c>
      <c r="H69" s="71">
        <v>0.375</v>
      </c>
      <c r="I69" s="71">
        <v>18.259599999999999</v>
      </c>
      <c r="J69" s="71">
        <v>2.8294999999999999</v>
      </c>
      <c r="K69" s="71">
        <v>0.114</v>
      </c>
      <c r="L69" s="71">
        <v>0.4284</v>
      </c>
      <c r="M69" s="71">
        <v>2.1602000000000001</v>
      </c>
      <c r="N69" s="71">
        <v>4.2529000000000003</v>
      </c>
      <c r="O69" s="71">
        <v>8.4844000000000008</v>
      </c>
      <c r="P69" s="71">
        <v>8.8200000000000001E-2</v>
      </c>
      <c r="Q69" s="71">
        <v>0.82920000000000005</v>
      </c>
      <c r="R69" s="72">
        <f t="shared" si="1"/>
        <v>100.00019999999999</v>
      </c>
    </row>
    <row r="70" spans="1:18" x14ac:dyDescent="0.2">
      <c r="A70" s="68"/>
      <c r="B70" s="68"/>
      <c r="C70" s="68"/>
      <c r="D70" s="68"/>
      <c r="E70" s="68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72"/>
    </row>
    <row r="71" spans="1:18" x14ac:dyDescent="0.2">
      <c r="A71" s="70" t="s">
        <v>183</v>
      </c>
      <c r="B71" s="70" t="s">
        <v>85</v>
      </c>
      <c r="C71" s="70" t="s">
        <v>191</v>
      </c>
      <c r="D71" s="70" t="s">
        <v>132</v>
      </c>
      <c r="E71" s="70" t="s">
        <v>86</v>
      </c>
      <c r="F71" s="71">
        <v>92.280500000000004</v>
      </c>
      <c r="G71" s="71">
        <v>62.460541501183883</v>
      </c>
      <c r="H71" s="71">
        <v>0.3726681151489209</v>
      </c>
      <c r="I71" s="71">
        <v>17.943010711905551</v>
      </c>
      <c r="J71" s="71">
        <v>2.8546659370072764</v>
      </c>
      <c r="K71" s="71">
        <v>0.2393788503529998</v>
      </c>
      <c r="L71" s="71">
        <v>0.44256370522483079</v>
      </c>
      <c r="M71" s="71">
        <v>2.0468029540368766</v>
      </c>
      <c r="N71" s="71">
        <v>4.1330508612328716</v>
      </c>
      <c r="O71" s="71">
        <v>8.6515569378145969</v>
      </c>
      <c r="P71" s="71">
        <v>5.1040035543803951E-2</v>
      </c>
      <c r="Q71" s="71">
        <v>0.8047203905483824</v>
      </c>
      <c r="R71" s="72">
        <f t="shared" si="1"/>
        <v>100</v>
      </c>
    </row>
    <row r="72" spans="1:18" x14ac:dyDescent="0.2">
      <c r="A72" s="70" t="s">
        <v>183</v>
      </c>
      <c r="B72" s="70" t="s">
        <v>85</v>
      </c>
      <c r="C72" s="70" t="s">
        <v>191</v>
      </c>
      <c r="D72" s="70" t="s">
        <v>134</v>
      </c>
      <c r="E72" s="70" t="s">
        <v>86</v>
      </c>
      <c r="F72" s="71">
        <v>93.059500000000014</v>
      </c>
      <c r="G72" s="71">
        <v>62.816692546166685</v>
      </c>
      <c r="H72" s="71">
        <v>0.36675460323771342</v>
      </c>
      <c r="I72" s="71">
        <v>17.843207840145283</v>
      </c>
      <c r="J72" s="71">
        <v>2.7828432347046781</v>
      </c>
      <c r="K72" s="71">
        <v>6.2433174474395399E-2</v>
      </c>
      <c r="L72" s="71">
        <v>0.38362552990291149</v>
      </c>
      <c r="M72" s="71">
        <v>2.1414256470322748</v>
      </c>
      <c r="N72" s="71">
        <v>4.2067709368737205</v>
      </c>
      <c r="O72" s="71">
        <v>8.5291668233764391</v>
      </c>
      <c r="P72" s="71">
        <v>6.0928760631638892E-2</v>
      </c>
      <c r="Q72" s="71">
        <v>0.80615090345424156</v>
      </c>
      <c r="R72" s="72">
        <f t="shared" si="1"/>
        <v>99.999999999999986</v>
      </c>
    </row>
    <row r="73" spans="1:18" x14ac:dyDescent="0.2">
      <c r="A73" s="70" t="s">
        <v>183</v>
      </c>
      <c r="B73" s="70" t="s">
        <v>85</v>
      </c>
      <c r="C73" s="70" t="s">
        <v>191</v>
      </c>
      <c r="D73" s="70" t="s">
        <v>135</v>
      </c>
      <c r="E73" s="70" t="s">
        <v>86</v>
      </c>
      <c r="F73" s="71">
        <v>93.973699999999994</v>
      </c>
      <c r="G73" s="71">
        <v>62.765539720155751</v>
      </c>
      <c r="H73" s="71">
        <v>0.38925784554614751</v>
      </c>
      <c r="I73" s="71">
        <v>18.005569643421513</v>
      </c>
      <c r="J73" s="71">
        <v>2.8866587140870266</v>
      </c>
      <c r="K73" s="71">
        <v>5.735647314088943E-2</v>
      </c>
      <c r="L73" s="71">
        <v>0.38830013078127179</v>
      </c>
      <c r="M73" s="71">
        <v>2.0993107646075448</v>
      </c>
      <c r="N73" s="71">
        <v>4.2549138748394499</v>
      </c>
      <c r="O73" s="71">
        <v>8.3475483034082956</v>
      </c>
      <c r="P73" s="71">
        <v>5.6079520121055146E-2</v>
      </c>
      <c r="Q73" s="71">
        <v>0.74946500989106535</v>
      </c>
      <c r="R73" s="72">
        <f t="shared" si="1"/>
        <v>100.00000000000003</v>
      </c>
    </row>
    <row r="74" spans="1:18" x14ac:dyDescent="0.2">
      <c r="A74" s="70" t="s">
        <v>87</v>
      </c>
      <c r="B74" s="70" t="s">
        <v>85</v>
      </c>
      <c r="C74" s="70" t="s">
        <v>191</v>
      </c>
      <c r="D74" s="70" t="s">
        <v>136</v>
      </c>
      <c r="E74" s="70" t="s">
        <v>86</v>
      </c>
      <c r="F74" s="71">
        <v>95.391599999999997</v>
      </c>
      <c r="G74" s="71">
        <v>62.323621786404679</v>
      </c>
      <c r="H74" s="71">
        <v>0.39898691289379773</v>
      </c>
      <c r="I74" s="71">
        <v>18.020035307092026</v>
      </c>
      <c r="J74" s="71">
        <v>2.6396454195128292</v>
      </c>
      <c r="K74" s="71">
        <v>0.2338780353825704</v>
      </c>
      <c r="L74" s="71">
        <v>0.43850821246315186</v>
      </c>
      <c r="M74" s="71">
        <v>2.090750128942171</v>
      </c>
      <c r="N74" s="71">
        <v>4.6292336012814541</v>
      </c>
      <c r="O74" s="71">
        <v>8.3963367843709502</v>
      </c>
      <c r="P74" s="71">
        <v>4.6754640869845987E-2</v>
      </c>
      <c r="Q74" s="71">
        <v>0.78224917078652623</v>
      </c>
      <c r="R74" s="72">
        <f t="shared" si="1"/>
        <v>100.00000000000001</v>
      </c>
    </row>
    <row r="75" spans="1:18" x14ac:dyDescent="0.2">
      <c r="A75" s="70" t="s">
        <v>87</v>
      </c>
      <c r="B75" s="70" t="s">
        <v>85</v>
      </c>
      <c r="C75" s="70" t="s">
        <v>191</v>
      </c>
      <c r="D75" s="70" t="s">
        <v>137</v>
      </c>
      <c r="E75" s="70" t="s">
        <v>86</v>
      </c>
      <c r="F75" s="71">
        <v>94.484099999999998</v>
      </c>
      <c r="G75" s="71">
        <v>62.371446624352664</v>
      </c>
      <c r="H75" s="71">
        <v>0.36344739485267891</v>
      </c>
      <c r="I75" s="71">
        <v>17.842578804264424</v>
      </c>
      <c r="J75" s="71">
        <v>2.8440764107400081</v>
      </c>
      <c r="K75" s="71">
        <v>9.9064287007020246E-2</v>
      </c>
      <c r="L75" s="71">
        <v>0.38165151596935354</v>
      </c>
      <c r="M75" s="71">
        <v>2.1752866355291522</v>
      </c>
      <c r="N75" s="71">
        <v>4.6239526015488321</v>
      </c>
      <c r="O75" s="71">
        <v>8.4840729815916109</v>
      </c>
      <c r="P75" s="71">
        <v>3.8101648848853933E-2</v>
      </c>
      <c r="Q75" s="71">
        <v>0.77632109529539894</v>
      </c>
      <c r="R75" s="72">
        <f t="shared" si="1"/>
        <v>99.999999999999986</v>
      </c>
    </row>
    <row r="76" spans="1:18" x14ac:dyDescent="0.2">
      <c r="A76" s="70" t="s">
        <v>183</v>
      </c>
      <c r="B76" s="70" t="s">
        <v>85</v>
      </c>
      <c r="C76" s="70" t="s">
        <v>191</v>
      </c>
      <c r="D76" s="70" t="s">
        <v>138</v>
      </c>
      <c r="E76" s="70" t="s">
        <v>86</v>
      </c>
      <c r="F76" s="71">
        <v>96.526600000000016</v>
      </c>
      <c r="G76" s="71">
        <v>62.3580443111018</v>
      </c>
      <c r="H76" s="71">
        <v>0.3966782213400244</v>
      </c>
      <c r="I76" s="71">
        <v>17.886261403592375</v>
      </c>
      <c r="J76" s="71">
        <v>2.8845934695721174</v>
      </c>
      <c r="K76" s="71">
        <v>0.13063756518928457</v>
      </c>
      <c r="L76" s="71">
        <v>0.4105604051111299</v>
      </c>
      <c r="M76" s="71">
        <v>2.1293612330694338</v>
      </c>
      <c r="N76" s="71">
        <v>4.5833998089645753</v>
      </c>
      <c r="O76" s="71">
        <v>8.3297246562087537</v>
      </c>
      <c r="P76" s="71">
        <v>1.9890890179494559E-2</v>
      </c>
      <c r="Q76" s="71">
        <v>0.87084803567099633</v>
      </c>
      <c r="R76" s="72">
        <f t="shared" si="1"/>
        <v>100</v>
      </c>
    </row>
    <row r="77" spans="1:18" x14ac:dyDescent="0.2">
      <c r="A77" s="70" t="s">
        <v>87</v>
      </c>
      <c r="B77" s="70" t="s">
        <v>85</v>
      </c>
      <c r="C77" s="70" t="s">
        <v>191</v>
      </c>
      <c r="D77" s="70" t="s">
        <v>139</v>
      </c>
      <c r="E77" s="70" t="s">
        <v>86</v>
      </c>
      <c r="F77" s="71">
        <v>93.972499999999997</v>
      </c>
      <c r="G77" s="71">
        <v>62.483386096996462</v>
      </c>
      <c r="H77" s="71">
        <v>0.35808348186969596</v>
      </c>
      <c r="I77" s="71">
        <v>18.042831679480699</v>
      </c>
      <c r="J77" s="71">
        <v>2.8263587751735884</v>
      </c>
      <c r="K77" s="71">
        <v>0.12908031604990822</v>
      </c>
      <c r="L77" s="71">
        <v>0.34818696959216788</v>
      </c>
      <c r="M77" s="71">
        <v>2.0358083481869698</v>
      </c>
      <c r="N77" s="71">
        <v>4.3589347947537842</v>
      </c>
      <c r="O77" s="71">
        <v>8.5004655617334866</v>
      </c>
      <c r="P77" s="71">
        <v>8.5237702519354072E-2</v>
      </c>
      <c r="Q77" s="71">
        <v>0.83162627364388519</v>
      </c>
      <c r="R77" s="72">
        <f t="shared" si="1"/>
        <v>100</v>
      </c>
    </row>
    <row r="78" spans="1:18" x14ac:dyDescent="0.2">
      <c r="A78" s="70" t="s">
        <v>183</v>
      </c>
      <c r="B78" s="70" t="s">
        <v>85</v>
      </c>
      <c r="C78" s="70" t="s">
        <v>191</v>
      </c>
      <c r="D78" s="70" t="s">
        <v>140</v>
      </c>
      <c r="E78" s="70" t="s">
        <v>86</v>
      </c>
      <c r="F78" s="71">
        <v>97.607800000000012</v>
      </c>
      <c r="G78" s="71">
        <v>60.209020180764242</v>
      </c>
      <c r="H78" s="71">
        <v>0.49114927290646843</v>
      </c>
      <c r="I78" s="71">
        <v>18.054192390362243</v>
      </c>
      <c r="J78" s="71">
        <v>3.70790039320628</v>
      </c>
      <c r="K78" s="71">
        <v>0.15531545634672639</v>
      </c>
      <c r="L78" s="71">
        <v>0.99561715354715485</v>
      </c>
      <c r="M78" s="71">
        <v>3.1905237081462747</v>
      </c>
      <c r="N78" s="71">
        <v>4.3119504793674279</v>
      </c>
      <c r="O78" s="71">
        <v>7.9342019797598127</v>
      </c>
      <c r="P78" s="71">
        <v>0.17498601546187906</v>
      </c>
      <c r="Q78" s="71">
        <v>0.77514297013148536</v>
      </c>
      <c r="R78" s="72">
        <f t="shared" si="1"/>
        <v>99.999999999999986</v>
      </c>
    </row>
    <row r="79" spans="1:18" x14ac:dyDescent="0.2">
      <c r="A79" s="70" t="s">
        <v>87</v>
      </c>
      <c r="B79" s="70" t="s">
        <v>85</v>
      </c>
      <c r="C79" s="70" t="s">
        <v>191</v>
      </c>
      <c r="D79" s="70" t="s">
        <v>141</v>
      </c>
      <c r="E79" s="70" t="s">
        <v>86</v>
      </c>
      <c r="F79" s="71">
        <v>94.73</v>
      </c>
      <c r="G79" s="71">
        <v>62.403779161828353</v>
      </c>
      <c r="H79" s="71">
        <v>0.37337696611421933</v>
      </c>
      <c r="I79" s="71">
        <v>18.014884408318377</v>
      </c>
      <c r="J79" s="71">
        <v>2.9463739047820123</v>
      </c>
      <c r="K79" s="71">
        <v>0.13026496358070305</v>
      </c>
      <c r="L79" s="71">
        <v>0.39839543967064284</v>
      </c>
      <c r="M79" s="71">
        <v>2.1182307611105249</v>
      </c>
      <c r="N79" s="71">
        <v>4.3512086984059959</v>
      </c>
      <c r="O79" s="71">
        <v>8.3771772405784866</v>
      </c>
      <c r="P79" s="71">
        <v>0.10894120130898342</v>
      </c>
      <c r="Q79" s="71">
        <v>0.77736725430169962</v>
      </c>
      <c r="R79" s="72">
        <f t="shared" si="1"/>
        <v>99.999999999999986</v>
      </c>
    </row>
    <row r="80" spans="1:18" x14ac:dyDescent="0.2">
      <c r="A80" s="70" t="s">
        <v>183</v>
      </c>
      <c r="B80" s="70" t="s">
        <v>85</v>
      </c>
      <c r="C80" s="70" t="s">
        <v>191</v>
      </c>
      <c r="D80" s="70" t="s">
        <v>142</v>
      </c>
      <c r="E80" s="70" t="s">
        <v>86</v>
      </c>
      <c r="F80" s="71">
        <v>93.859100000000012</v>
      </c>
      <c r="G80" s="71">
        <v>62.481634705638555</v>
      </c>
      <c r="H80" s="71">
        <v>0.39090509071576429</v>
      </c>
      <c r="I80" s="71">
        <v>18.071982365055703</v>
      </c>
      <c r="J80" s="71">
        <v>2.9985371690118483</v>
      </c>
      <c r="K80" s="71">
        <v>5.1247028791028243E-2</v>
      </c>
      <c r="L80" s="71">
        <v>0.42148283970334255</v>
      </c>
      <c r="M80" s="71">
        <v>2.0334735790136489</v>
      </c>
      <c r="N80" s="71">
        <v>4.4266352436790886</v>
      </c>
      <c r="O80" s="71">
        <v>8.1683076015005458</v>
      </c>
      <c r="P80" s="71">
        <v>5.6787248119788053E-2</v>
      </c>
      <c r="Q80" s="71">
        <v>0.89900712877067845</v>
      </c>
      <c r="R80" s="72">
        <f t="shared" si="1"/>
        <v>99.999999999999986</v>
      </c>
    </row>
    <row r="81" spans="1:18" x14ac:dyDescent="0.2">
      <c r="A81" s="70" t="s">
        <v>183</v>
      </c>
      <c r="B81" s="70" t="s">
        <v>85</v>
      </c>
      <c r="C81" s="70" t="s">
        <v>191</v>
      </c>
      <c r="D81" s="70" t="s">
        <v>143</v>
      </c>
      <c r="E81" s="70" t="s">
        <v>86</v>
      </c>
      <c r="F81" s="71">
        <v>96.9619</v>
      </c>
      <c r="G81" s="71">
        <v>61.887504267139981</v>
      </c>
      <c r="H81" s="71">
        <v>0.330026536196176</v>
      </c>
      <c r="I81" s="71">
        <v>18.233037925205672</v>
      </c>
      <c r="J81" s="71">
        <v>3.0087075438909512</v>
      </c>
      <c r="K81" s="71">
        <v>0.14201454385691697</v>
      </c>
      <c r="L81" s="71">
        <v>0.4454326905722763</v>
      </c>
      <c r="M81" s="71">
        <v>2.2277822526167492</v>
      </c>
      <c r="N81" s="71">
        <v>4.5356990735536327</v>
      </c>
      <c r="O81" s="71">
        <v>8.346989900156661</v>
      </c>
      <c r="P81" s="71">
        <v>0.10705235767863459</v>
      </c>
      <c r="Q81" s="71">
        <v>0.73575290913235003</v>
      </c>
      <c r="R81" s="72">
        <f t="shared" si="1"/>
        <v>100</v>
      </c>
    </row>
    <row r="82" spans="1:18" x14ac:dyDescent="0.2">
      <c r="A82" s="70" t="s">
        <v>183</v>
      </c>
      <c r="B82" s="70" t="s">
        <v>85</v>
      </c>
      <c r="C82" s="70" t="s">
        <v>191</v>
      </c>
      <c r="D82" s="70" t="s">
        <v>144</v>
      </c>
      <c r="E82" s="70" t="s">
        <v>86</v>
      </c>
      <c r="F82" s="71">
        <v>97.748400000000018</v>
      </c>
      <c r="G82" s="71">
        <v>59.685785138171056</v>
      </c>
      <c r="H82" s="71">
        <v>0.46568537183217307</v>
      </c>
      <c r="I82" s="71">
        <v>17.170920444733621</v>
      </c>
      <c r="J82" s="71">
        <v>3.9666122412233848</v>
      </c>
      <c r="K82" s="71">
        <v>0.18619230596101824</v>
      </c>
      <c r="L82" s="71">
        <v>1.8039169950607885</v>
      </c>
      <c r="M82" s="71">
        <v>4.7625331974743315</v>
      </c>
      <c r="N82" s="71">
        <v>3.7793969006142292</v>
      </c>
      <c r="O82" s="71">
        <v>7.3598135621657219</v>
      </c>
      <c r="P82" s="71">
        <v>0.16092335015202291</v>
      </c>
      <c r="Q82" s="71">
        <v>0.65822049261164361</v>
      </c>
      <c r="R82" s="72">
        <f t="shared" si="1"/>
        <v>99.999999999999986</v>
      </c>
    </row>
    <row r="83" spans="1:18" x14ac:dyDescent="0.2">
      <c r="A83" s="70" t="s">
        <v>183</v>
      </c>
      <c r="B83" s="70" t="s">
        <v>85</v>
      </c>
      <c r="C83" s="70" t="s">
        <v>191</v>
      </c>
      <c r="D83" s="70" t="s">
        <v>145</v>
      </c>
      <c r="E83" s="70" t="s">
        <v>86</v>
      </c>
      <c r="F83" s="71">
        <v>97.557700000000011</v>
      </c>
      <c r="G83" s="71">
        <v>62.299336700229702</v>
      </c>
      <c r="H83" s="71">
        <v>0.36204215556537311</v>
      </c>
      <c r="I83" s="71">
        <v>18.12896367995555</v>
      </c>
      <c r="J83" s="71">
        <v>2.9420537794556449</v>
      </c>
      <c r="K83" s="71">
        <v>0.15406267265423434</v>
      </c>
      <c r="L83" s="71">
        <v>0.40591362855007851</v>
      </c>
      <c r="M83" s="71">
        <v>2.0849200011890394</v>
      </c>
      <c r="N83" s="71">
        <v>4.4775553339203356</v>
      </c>
      <c r="O83" s="71">
        <v>8.3381424531328623</v>
      </c>
      <c r="P83" s="71">
        <v>4.3973976426258506E-2</v>
      </c>
      <c r="Q83" s="71">
        <v>0.76303561892090521</v>
      </c>
      <c r="R83" s="72">
        <f t="shared" si="1"/>
        <v>99.999999999999986</v>
      </c>
    </row>
    <row r="84" spans="1:18" x14ac:dyDescent="0.2">
      <c r="A84" s="70" t="s">
        <v>87</v>
      </c>
      <c r="B84" s="70" t="s">
        <v>85</v>
      </c>
      <c r="C84" s="70" t="s">
        <v>191</v>
      </c>
      <c r="D84" s="70" t="s">
        <v>146</v>
      </c>
      <c r="E84" s="70" t="s">
        <v>86</v>
      </c>
      <c r="F84" s="71">
        <v>95.013599999999997</v>
      </c>
      <c r="G84" s="71">
        <v>62.721968223496425</v>
      </c>
      <c r="H84" s="71">
        <v>0.39952175267540646</v>
      </c>
      <c r="I84" s="71">
        <v>18.162452533111047</v>
      </c>
      <c r="J84" s="71">
        <v>2.6493049416083592</v>
      </c>
      <c r="K84" s="71">
        <v>3.0732442513492806E-2</v>
      </c>
      <c r="L84" s="71">
        <v>0.3668948445275203</v>
      </c>
      <c r="M84" s="71">
        <v>2.041602465331279</v>
      </c>
      <c r="N84" s="71">
        <v>4.2160280212516943</v>
      </c>
      <c r="O84" s="71">
        <v>8.6097148197731705</v>
      </c>
      <c r="P84" s="71">
        <v>1.052480907996329E-4</v>
      </c>
      <c r="Q84" s="71">
        <v>0.80167470762080373</v>
      </c>
      <c r="R84" s="72">
        <f t="shared" si="1"/>
        <v>100.00000000000001</v>
      </c>
    </row>
    <row r="85" spans="1:18" x14ac:dyDescent="0.2">
      <c r="A85" s="70" t="s">
        <v>183</v>
      </c>
      <c r="B85" s="70" t="s">
        <v>85</v>
      </c>
      <c r="C85" s="70" t="s">
        <v>191</v>
      </c>
      <c r="D85" s="70" t="s">
        <v>147</v>
      </c>
      <c r="E85" s="70" t="s">
        <v>86</v>
      </c>
      <c r="F85" s="71">
        <v>93.171200000000013</v>
      </c>
      <c r="G85" s="71">
        <v>62.755443742272277</v>
      </c>
      <c r="H85" s="71">
        <v>0.30545919769199065</v>
      </c>
      <c r="I85" s="71">
        <v>17.916158641296878</v>
      </c>
      <c r="J85" s="71">
        <v>2.6891356985849701</v>
      </c>
      <c r="K85" s="71">
        <v>7.8457720840774819E-2</v>
      </c>
      <c r="L85" s="71">
        <v>0.39776239868113744</v>
      </c>
      <c r="M85" s="71">
        <v>2.116319205934881</v>
      </c>
      <c r="N85" s="71">
        <v>4.3806455213628244</v>
      </c>
      <c r="O85" s="71">
        <v>8.4312534345377088</v>
      </c>
      <c r="P85" s="71">
        <v>8.4682820442368439E-2</v>
      </c>
      <c r="Q85" s="71">
        <v>0.84468161835416955</v>
      </c>
      <c r="R85" s="72">
        <f t="shared" si="1"/>
        <v>99.999999999999986</v>
      </c>
    </row>
    <row r="86" spans="1:18" x14ac:dyDescent="0.2">
      <c r="A86" s="70" t="s">
        <v>183</v>
      </c>
      <c r="B86" s="70" t="s">
        <v>85</v>
      </c>
      <c r="C86" s="70" t="s">
        <v>191</v>
      </c>
      <c r="D86" s="70" t="s">
        <v>148</v>
      </c>
      <c r="E86" s="70" t="s">
        <v>86</v>
      </c>
      <c r="F86" s="71">
        <v>93.771199999999993</v>
      </c>
      <c r="G86" s="71">
        <v>62.614640742573414</v>
      </c>
      <c r="H86" s="71">
        <v>0.36258467418567752</v>
      </c>
      <c r="I86" s="71">
        <v>17.966497176105246</v>
      </c>
      <c r="J86" s="71">
        <v>2.746152336751583</v>
      </c>
      <c r="K86" s="71">
        <v>6.014639889433003E-2</v>
      </c>
      <c r="L86" s="71">
        <v>0.33688381933898687</v>
      </c>
      <c r="M86" s="71">
        <v>2.1367967990171821</v>
      </c>
      <c r="N86" s="71">
        <v>4.6417236848840577</v>
      </c>
      <c r="O86" s="71">
        <v>8.3020159707884726</v>
      </c>
      <c r="P86" s="71">
        <v>2.5594212295459589E-2</v>
      </c>
      <c r="Q86" s="71">
        <v>0.80696418516559465</v>
      </c>
      <c r="R86" s="72">
        <f t="shared" si="1"/>
        <v>100</v>
      </c>
    </row>
    <row r="87" spans="1:18" x14ac:dyDescent="0.2">
      <c r="A87" s="70" t="s">
        <v>183</v>
      </c>
      <c r="B87" s="70" t="s">
        <v>85</v>
      </c>
      <c r="C87" s="70" t="s">
        <v>191</v>
      </c>
      <c r="D87" s="70" t="s">
        <v>149</v>
      </c>
      <c r="E87" s="70" t="s">
        <v>86</v>
      </c>
      <c r="F87" s="71">
        <v>98.325399999999988</v>
      </c>
      <c r="G87" s="71">
        <v>57.832259009370937</v>
      </c>
      <c r="H87" s="71">
        <v>0.66869801699255738</v>
      </c>
      <c r="I87" s="71">
        <v>16.334334770059417</v>
      </c>
      <c r="J87" s="71">
        <v>4.444528067010153</v>
      </c>
      <c r="K87" s="71">
        <v>0.13546855644624892</v>
      </c>
      <c r="L87" s="71">
        <v>2.7135409568636386</v>
      </c>
      <c r="M87" s="71">
        <v>6.7070156846552376</v>
      </c>
      <c r="N87" s="71">
        <v>3.7059600062649127</v>
      </c>
      <c r="O87" s="71">
        <v>6.6396882189139337</v>
      </c>
      <c r="P87" s="71">
        <v>0.17492936718284391</v>
      </c>
      <c r="Q87" s="71">
        <v>0.64357734624013752</v>
      </c>
      <c r="R87" s="72">
        <f t="shared" si="1"/>
        <v>100.00000000000001</v>
      </c>
    </row>
    <row r="88" spans="1:18" x14ac:dyDescent="0.2">
      <c r="A88" s="70" t="s">
        <v>87</v>
      </c>
      <c r="B88" s="70" t="s">
        <v>85</v>
      </c>
      <c r="C88" s="70" t="s">
        <v>191</v>
      </c>
      <c r="D88" s="70" t="s">
        <v>150</v>
      </c>
      <c r="E88" s="70" t="s">
        <v>86</v>
      </c>
      <c r="F88" s="71">
        <v>94.655799999999999</v>
      </c>
      <c r="G88" s="71">
        <v>62.268873117125409</v>
      </c>
      <c r="H88" s="71">
        <v>0.40599730814170926</v>
      </c>
      <c r="I88" s="71">
        <v>18.136553702995485</v>
      </c>
      <c r="J88" s="71">
        <v>2.8312052721544796</v>
      </c>
      <c r="K88" s="71">
        <v>0.12973320176893546</v>
      </c>
      <c r="L88" s="71">
        <v>0.36817606528073293</v>
      </c>
      <c r="M88" s="71">
        <v>2.1102774473407861</v>
      </c>
      <c r="N88" s="71">
        <v>4.2613342235763687</v>
      </c>
      <c r="O88" s="71">
        <v>8.6152142816393713</v>
      </c>
      <c r="P88" s="71">
        <v>5.1766505591839061E-2</v>
      </c>
      <c r="Q88" s="71">
        <v>0.82086887438487666</v>
      </c>
      <c r="R88" s="72">
        <f t="shared" si="1"/>
        <v>99.999999999999986</v>
      </c>
    </row>
    <row r="89" spans="1:18" x14ac:dyDescent="0.2">
      <c r="A89" s="70" t="s">
        <v>183</v>
      </c>
      <c r="B89" s="70" t="s">
        <v>85</v>
      </c>
      <c r="C89" s="70" t="s">
        <v>191</v>
      </c>
      <c r="D89" s="70" t="s">
        <v>151</v>
      </c>
      <c r="E89" s="70" t="s">
        <v>86</v>
      </c>
      <c r="F89" s="71">
        <v>93.019199999999984</v>
      </c>
      <c r="G89" s="71">
        <v>62.354438653525314</v>
      </c>
      <c r="H89" s="71">
        <v>0.374653834907202</v>
      </c>
      <c r="I89" s="71">
        <v>18.031868689474866</v>
      </c>
      <c r="J89" s="71">
        <v>2.8332860312709638</v>
      </c>
      <c r="K89" s="71">
        <v>0.12040524966888558</v>
      </c>
      <c r="L89" s="71">
        <v>0.40443263326281031</v>
      </c>
      <c r="M89" s="71">
        <v>2.069465228683971</v>
      </c>
      <c r="N89" s="71">
        <v>4.4108098113077743</v>
      </c>
      <c r="O89" s="71">
        <v>8.4745944923198664</v>
      </c>
      <c r="P89" s="71">
        <v>0.11201988406694532</v>
      </c>
      <c r="Q89" s="71">
        <v>0.81402549151143</v>
      </c>
      <c r="R89" s="72">
        <f t="shared" si="1"/>
        <v>100.00000000000001</v>
      </c>
    </row>
    <row r="90" spans="1:18" x14ac:dyDescent="0.2">
      <c r="A90" s="70" t="s">
        <v>87</v>
      </c>
      <c r="B90" s="70" t="s">
        <v>85</v>
      </c>
      <c r="C90" s="70" t="s">
        <v>191</v>
      </c>
      <c r="D90" s="70" t="s">
        <v>152</v>
      </c>
      <c r="E90" s="70" t="s">
        <v>86</v>
      </c>
      <c r="F90" s="71">
        <v>95.1417</v>
      </c>
      <c r="G90" s="71">
        <v>60.414728767722245</v>
      </c>
      <c r="H90" s="71">
        <v>0.35746681003177366</v>
      </c>
      <c r="I90" s="71">
        <v>18.601937951497607</v>
      </c>
      <c r="J90" s="71">
        <v>3.5958995897697852</v>
      </c>
      <c r="K90" s="71">
        <v>9.5436596150794029E-2</v>
      </c>
      <c r="L90" s="71">
        <v>0.75823745003505305</v>
      </c>
      <c r="M90" s="71">
        <v>2.6499421389359239</v>
      </c>
      <c r="N90" s="71">
        <v>2.636908947391102</v>
      </c>
      <c r="O90" s="71">
        <v>10.328488980121231</v>
      </c>
      <c r="P90" s="71">
        <v>0.16617319219648166</v>
      </c>
      <c r="Q90" s="71">
        <v>0.39477957614799819</v>
      </c>
      <c r="R90" s="72">
        <f t="shared" si="1"/>
        <v>100</v>
      </c>
    </row>
    <row r="91" spans="1:18" x14ac:dyDescent="0.2">
      <c r="A91" s="70" t="s">
        <v>87</v>
      </c>
      <c r="B91" s="70" t="s">
        <v>85</v>
      </c>
      <c r="C91" s="70" t="s">
        <v>191</v>
      </c>
      <c r="D91" s="70" t="s">
        <v>153</v>
      </c>
      <c r="E91" s="70" t="s">
        <v>86</v>
      </c>
      <c r="F91" s="71">
        <v>93.578500000000005</v>
      </c>
      <c r="G91" s="71">
        <v>62.281720694390266</v>
      </c>
      <c r="H91" s="71">
        <v>0.41665553519237858</v>
      </c>
      <c r="I91" s="71">
        <v>18.030103068546726</v>
      </c>
      <c r="J91" s="71">
        <v>2.7982923427924149</v>
      </c>
      <c r="K91" s="71">
        <v>0.10600725594019994</v>
      </c>
      <c r="L91" s="71">
        <v>0.41013694384928157</v>
      </c>
      <c r="M91" s="71">
        <v>2.1154431840647159</v>
      </c>
      <c r="N91" s="71">
        <v>4.4197117927729126</v>
      </c>
      <c r="O91" s="71">
        <v>8.5345458625645847</v>
      </c>
      <c r="P91" s="71">
        <v>7.822309611716366E-2</v>
      </c>
      <c r="Q91" s="71">
        <v>0.8091602237693486</v>
      </c>
      <c r="R91" s="72">
        <f t="shared" si="1"/>
        <v>100.00000000000001</v>
      </c>
    </row>
    <row r="92" spans="1:18" x14ac:dyDescent="0.2">
      <c r="A92" s="70" t="s">
        <v>183</v>
      </c>
      <c r="B92" s="70" t="s">
        <v>85</v>
      </c>
      <c r="C92" s="70" t="s">
        <v>191</v>
      </c>
      <c r="D92" s="70" t="s">
        <v>154</v>
      </c>
      <c r="E92" s="70" t="s">
        <v>86</v>
      </c>
      <c r="F92" s="71">
        <v>93.2881</v>
      </c>
      <c r="G92" s="71">
        <v>62.125608732517868</v>
      </c>
      <c r="H92" s="71">
        <v>0.30496922973026563</v>
      </c>
      <c r="I92" s="71">
        <v>18.005940736278262</v>
      </c>
      <c r="J92" s="71">
        <v>2.7964981600011147</v>
      </c>
      <c r="K92" s="71">
        <v>0.11469844492491539</v>
      </c>
      <c r="L92" s="71">
        <v>0.44453687019030297</v>
      </c>
      <c r="M92" s="71">
        <v>2.1261018286362359</v>
      </c>
      <c r="N92" s="71">
        <v>4.5443095100018116</v>
      </c>
      <c r="O92" s="71">
        <v>8.6228575777617937</v>
      </c>
      <c r="P92" s="71">
        <v>0.10687322391601929</v>
      </c>
      <c r="Q92" s="71">
        <v>0.80760568604141358</v>
      </c>
      <c r="R92" s="72">
        <f t="shared" si="1"/>
        <v>100.00000000000001</v>
      </c>
    </row>
    <row r="93" spans="1:18" x14ac:dyDescent="0.2">
      <c r="A93" s="70" t="s">
        <v>87</v>
      </c>
      <c r="B93" s="70" t="s">
        <v>85</v>
      </c>
      <c r="C93" s="70" t="s">
        <v>191</v>
      </c>
      <c r="D93" s="70" t="s">
        <v>155</v>
      </c>
      <c r="E93" s="70" t="s">
        <v>86</v>
      </c>
      <c r="F93" s="71">
        <v>97.827600000000004</v>
      </c>
      <c r="G93" s="71">
        <v>62.544210427323165</v>
      </c>
      <c r="H93" s="71">
        <v>0.42503342614967554</v>
      </c>
      <c r="I93" s="71">
        <v>18.002588226635428</v>
      </c>
      <c r="J93" s="71">
        <v>2.8016633342737634</v>
      </c>
      <c r="K93" s="71">
        <v>0.18072609365864031</v>
      </c>
      <c r="L93" s="71">
        <v>0.3841451696658203</v>
      </c>
      <c r="M93" s="71">
        <v>2.0801900486161369</v>
      </c>
      <c r="N93" s="71">
        <v>4.3762700914670303</v>
      </c>
      <c r="O93" s="71">
        <v>8.347337561179053</v>
      </c>
      <c r="P93" s="71">
        <v>6.8896712175296124E-2</v>
      </c>
      <c r="Q93" s="71">
        <v>0.7889389088559875</v>
      </c>
      <c r="R93" s="72">
        <f t="shared" si="1"/>
        <v>100</v>
      </c>
    </row>
    <row r="94" spans="1:18" x14ac:dyDescent="0.2">
      <c r="A94" s="70" t="s">
        <v>87</v>
      </c>
      <c r="B94" s="70" t="s">
        <v>85</v>
      </c>
      <c r="C94" s="70" t="s">
        <v>191</v>
      </c>
      <c r="D94" s="70" t="s">
        <v>156</v>
      </c>
      <c r="E94" s="70" t="s">
        <v>86</v>
      </c>
      <c r="F94" s="71">
        <v>96.600200000000001</v>
      </c>
      <c r="G94" s="71">
        <v>62.234550239026419</v>
      </c>
      <c r="H94" s="71">
        <v>0.3496887170005859</v>
      </c>
      <c r="I94" s="71">
        <v>18.013213223161028</v>
      </c>
      <c r="J94" s="71">
        <v>2.8790830660806086</v>
      </c>
      <c r="K94" s="71">
        <v>0.10362297386547854</v>
      </c>
      <c r="L94" s="71">
        <v>0.35155206717998511</v>
      </c>
      <c r="M94" s="71">
        <v>2.1238051266974605</v>
      </c>
      <c r="N94" s="71">
        <v>4.4730756251022248</v>
      </c>
      <c r="O94" s="71">
        <v>8.5168560727617546</v>
      </c>
      <c r="P94" s="71">
        <v>8.1159252258276887E-2</v>
      </c>
      <c r="Q94" s="71">
        <v>0.87339363686617622</v>
      </c>
      <c r="R94" s="72">
        <f t="shared" si="1"/>
        <v>100.00000000000001</v>
      </c>
    </row>
    <row r="95" spans="1:18" x14ac:dyDescent="0.2">
      <c r="A95" s="70" t="s">
        <v>183</v>
      </c>
      <c r="B95" s="70" t="s">
        <v>85</v>
      </c>
      <c r="C95" s="70" t="s">
        <v>191</v>
      </c>
      <c r="D95" s="70" t="s">
        <v>512</v>
      </c>
      <c r="E95" s="70" t="s">
        <v>86</v>
      </c>
      <c r="F95" s="71">
        <v>92.672399999999982</v>
      </c>
      <c r="G95" s="71">
        <v>60.866881617396345</v>
      </c>
      <c r="H95" s="71">
        <v>0.38965215101799466</v>
      </c>
      <c r="I95" s="71">
        <v>18.446376698995607</v>
      </c>
      <c r="J95" s="71">
        <v>3.5091354060108517</v>
      </c>
      <c r="K95" s="71">
        <v>0.11092838860329508</v>
      </c>
      <c r="L95" s="71">
        <v>0.72599824759043696</v>
      </c>
      <c r="M95" s="71">
        <v>2.5161752582214345</v>
      </c>
      <c r="N95" s="71">
        <v>3.0620767348207241</v>
      </c>
      <c r="O95" s="71">
        <v>9.862914956340834</v>
      </c>
      <c r="P95" s="71">
        <v>0.11319443545219507</v>
      </c>
      <c r="Q95" s="71">
        <v>0.39666610555030418</v>
      </c>
      <c r="R95" s="72">
        <f t="shared" si="1"/>
        <v>100.00000000000004</v>
      </c>
    </row>
    <row r="96" spans="1:18" x14ac:dyDescent="0.2">
      <c r="A96" s="68"/>
      <c r="B96" s="68"/>
      <c r="C96" s="68"/>
      <c r="D96" s="68"/>
      <c r="E96" s="68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72"/>
    </row>
    <row r="97" spans="1:18" x14ac:dyDescent="0.2">
      <c r="A97" s="70" t="s">
        <v>87</v>
      </c>
      <c r="B97" s="70" t="s">
        <v>85</v>
      </c>
      <c r="C97" s="70" t="s">
        <v>190</v>
      </c>
      <c r="D97" s="70" t="s">
        <v>84</v>
      </c>
      <c r="E97" s="70" t="s">
        <v>86</v>
      </c>
      <c r="F97" s="71">
        <v>97.624799999999993</v>
      </c>
      <c r="G97" s="71">
        <v>60.865169506109105</v>
      </c>
      <c r="H97" s="71">
        <v>0.44701756111152086</v>
      </c>
      <c r="I97" s="71">
        <v>18.334583015791072</v>
      </c>
      <c r="J97" s="71">
        <v>3.450250346223501</v>
      </c>
      <c r="K97" s="71">
        <v>0.11656874072981456</v>
      </c>
      <c r="L97" s="71">
        <v>0.62371446599634517</v>
      </c>
      <c r="M97" s="71">
        <v>2.5145249977464745</v>
      </c>
      <c r="N97" s="71">
        <v>4.4250026632576969</v>
      </c>
      <c r="O97" s="71">
        <v>8.3237046324294646</v>
      </c>
      <c r="P97" s="71">
        <v>0.17055092558448265</v>
      </c>
      <c r="Q97" s="71">
        <v>0.72891314502052762</v>
      </c>
      <c r="R97" s="72">
        <f t="shared" si="1"/>
        <v>100.00000000000001</v>
      </c>
    </row>
    <row r="98" spans="1:18" x14ac:dyDescent="0.2">
      <c r="A98" s="70" t="s">
        <v>87</v>
      </c>
      <c r="B98" s="70" t="s">
        <v>85</v>
      </c>
      <c r="C98" s="70" t="s">
        <v>190</v>
      </c>
      <c r="D98" s="70" t="s">
        <v>88</v>
      </c>
      <c r="E98" s="70" t="s">
        <v>86</v>
      </c>
      <c r="F98" s="71">
        <v>98.286500000000004</v>
      </c>
      <c r="G98" s="71">
        <v>59.836091426594692</v>
      </c>
      <c r="H98" s="71">
        <v>0.54646365472369041</v>
      </c>
      <c r="I98" s="71">
        <v>17.376445391788291</v>
      </c>
      <c r="J98" s="71">
        <v>3.8486465587847776</v>
      </c>
      <c r="K98" s="71">
        <v>0.12890885319957474</v>
      </c>
      <c r="L98" s="71">
        <v>1.4208461996306716</v>
      </c>
      <c r="M98" s="71">
        <v>4.0731941823139497</v>
      </c>
      <c r="N98" s="71">
        <v>4.186027582628336</v>
      </c>
      <c r="O98" s="71">
        <v>7.7540659195311665</v>
      </c>
      <c r="P98" s="71">
        <v>0.10347301002680938</v>
      </c>
      <c r="Q98" s="71">
        <v>0.72583722077803159</v>
      </c>
      <c r="R98" s="72">
        <f t="shared" si="1"/>
        <v>100</v>
      </c>
    </row>
    <row r="99" spans="1:18" x14ac:dyDescent="0.2">
      <c r="A99" s="70" t="s">
        <v>87</v>
      </c>
      <c r="B99" s="70" t="s">
        <v>85</v>
      </c>
      <c r="C99" s="70" t="s">
        <v>190</v>
      </c>
      <c r="D99" s="70" t="s">
        <v>89</v>
      </c>
      <c r="E99" s="70" t="s">
        <v>86</v>
      </c>
      <c r="F99" s="71">
        <v>98.161100000000005</v>
      </c>
      <c r="G99" s="71">
        <v>62.371652314409673</v>
      </c>
      <c r="H99" s="71">
        <v>0.27546553573666144</v>
      </c>
      <c r="I99" s="71">
        <v>18.266400845141302</v>
      </c>
      <c r="J99" s="71">
        <v>2.6897620340440351</v>
      </c>
      <c r="K99" s="71">
        <v>0.1311110001823533</v>
      </c>
      <c r="L99" s="71">
        <v>0.35360239443119523</v>
      </c>
      <c r="M99" s="71">
        <v>2.1378122290805623</v>
      </c>
      <c r="N99" s="71">
        <v>4.3412308949268095</v>
      </c>
      <c r="O99" s="71">
        <v>8.6636152202858359</v>
      </c>
      <c r="P99" s="71">
        <v>6.1225882758037552E-2</v>
      </c>
      <c r="Q99" s="71">
        <v>0.70812164900352581</v>
      </c>
      <c r="R99" s="72">
        <f t="shared" si="1"/>
        <v>100</v>
      </c>
    </row>
    <row r="100" spans="1:18" x14ac:dyDescent="0.2">
      <c r="A100" s="70" t="s">
        <v>87</v>
      </c>
      <c r="B100" s="70" t="s">
        <v>85</v>
      </c>
      <c r="C100" s="70" t="s">
        <v>190</v>
      </c>
      <c r="D100" s="70" t="s">
        <v>90</v>
      </c>
      <c r="E100" s="70" t="s">
        <v>86</v>
      </c>
      <c r="F100" s="71">
        <v>96.82</v>
      </c>
      <c r="G100" s="71">
        <v>62.255525717826899</v>
      </c>
      <c r="H100" s="71">
        <v>0.39434001239413341</v>
      </c>
      <c r="I100" s="71">
        <v>18.104833712042968</v>
      </c>
      <c r="J100" s="71">
        <v>2.8098533360875853</v>
      </c>
      <c r="K100" s="71">
        <v>0.13282379673621153</v>
      </c>
      <c r="L100" s="71">
        <v>0.403635612476761</v>
      </c>
      <c r="M100" s="71">
        <v>2.1355091923156375</v>
      </c>
      <c r="N100" s="71">
        <v>4.5285065069200581</v>
      </c>
      <c r="O100" s="71">
        <v>8.3181160917165879</v>
      </c>
      <c r="P100" s="71">
        <v>0.12022309440198307</v>
      </c>
      <c r="Q100" s="71">
        <v>0.79663292708118172</v>
      </c>
      <c r="R100" s="72">
        <f t="shared" si="1"/>
        <v>100</v>
      </c>
    </row>
    <row r="101" spans="1:18" x14ac:dyDescent="0.2">
      <c r="A101" s="70" t="s">
        <v>87</v>
      </c>
      <c r="B101" s="70" t="s">
        <v>85</v>
      </c>
      <c r="C101" s="70" t="s">
        <v>190</v>
      </c>
      <c r="D101" s="70" t="s">
        <v>91</v>
      </c>
      <c r="E101" s="70" t="s">
        <v>86</v>
      </c>
      <c r="F101" s="71">
        <v>96.577299999999994</v>
      </c>
      <c r="G101" s="71">
        <v>62.290310455976716</v>
      </c>
      <c r="H101" s="71">
        <v>0.35971185775539383</v>
      </c>
      <c r="I101" s="71">
        <v>17.985075167767167</v>
      </c>
      <c r="J101" s="71">
        <v>3.0865431110623307</v>
      </c>
      <c r="K101" s="71">
        <v>0.12125002459170012</v>
      </c>
      <c r="L101" s="71">
        <v>0.39678060993628939</v>
      </c>
      <c r="M101" s="71">
        <v>1.9763443376445606</v>
      </c>
      <c r="N101" s="71">
        <v>4.6303841585962751</v>
      </c>
      <c r="O101" s="71">
        <v>8.2446910402340929</v>
      </c>
      <c r="P101" s="71">
        <v>6.8028408331978624E-2</v>
      </c>
      <c r="Q101" s="71">
        <v>0.84088082810349851</v>
      </c>
      <c r="R101" s="72">
        <f t="shared" si="1"/>
        <v>99.999999999999986</v>
      </c>
    </row>
    <row r="102" spans="1:18" x14ac:dyDescent="0.2">
      <c r="A102" s="70" t="s">
        <v>87</v>
      </c>
      <c r="B102" s="70" t="s">
        <v>85</v>
      </c>
      <c r="C102" s="70" t="s">
        <v>190</v>
      </c>
      <c r="D102" s="70" t="s">
        <v>92</v>
      </c>
      <c r="E102" s="70" t="s">
        <v>86</v>
      </c>
      <c r="F102" s="71">
        <v>99.241100000000003</v>
      </c>
      <c r="G102" s="71">
        <v>62.144514722226972</v>
      </c>
      <c r="H102" s="71">
        <v>0.34713440298424741</v>
      </c>
      <c r="I102" s="71">
        <v>18.04605148471752</v>
      </c>
      <c r="J102" s="71">
        <v>2.9268115730277069</v>
      </c>
      <c r="K102" s="71">
        <v>0.13593158479702461</v>
      </c>
      <c r="L102" s="71">
        <v>0.41222840133775218</v>
      </c>
      <c r="M102" s="71">
        <v>2.1044708291222083</v>
      </c>
      <c r="N102" s="71">
        <v>4.4127886530882865</v>
      </c>
      <c r="O102" s="71">
        <v>8.6389610756027491</v>
      </c>
      <c r="P102" s="71">
        <v>5.5622116240146464E-2</v>
      </c>
      <c r="Q102" s="71">
        <v>0.77548515685537533</v>
      </c>
      <c r="R102" s="72">
        <f t="shared" si="1"/>
        <v>99.999999999999986</v>
      </c>
    </row>
    <row r="103" spans="1:18" x14ac:dyDescent="0.2">
      <c r="A103" s="70" t="s">
        <v>87</v>
      </c>
      <c r="B103" s="70" t="s">
        <v>85</v>
      </c>
      <c r="C103" s="70" t="s">
        <v>190</v>
      </c>
      <c r="D103" s="70" t="s">
        <v>93</v>
      </c>
      <c r="E103" s="70" t="s">
        <v>86</v>
      </c>
      <c r="F103" s="71">
        <v>98.208799999999997</v>
      </c>
      <c r="G103" s="71">
        <v>60.979464162071018</v>
      </c>
      <c r="H103" s="71">
        <v>0.42806754588183543</v>
      </c>
      <c r="I103" s="71">
        <v>18.058055897231206</v>
      </c>
      <c r="J103" s="71">
        <v>3.4264750205684216</v>
      </c>
      <c r="K103" s="71">
        <v>0.10854424450762051</v>
      </c>
      <c r="L103" s="71">
        <v>0.85267308021277133</v>
      </c>
      <c r="M103" s="71">
        <v>2.9154210213341374</v>
      </c>
      <c r="N103" s="71">
        <v>4.0239774847060552</v>
      </c>
      <c r="O103" s="71">
        <v>8.2034400175951649</v>
      </c>
      <c r="P103" s="71">
        <v>0.1809410154690822</v>
      </c>
      <c r="Q103" s="71">
        <v>0.82294051042269123</v>
      </c>
      <c r="R103" s="72">
        <f t="shared" si="1"/>
        <v>100.00000000000001</v>
      </c>
    </row>
    <row r="104" spans="1:18" x14ac:dyDescent="0.2">
      <c r="A104" s="70" t="s">
        <v>87</v>
      </c>
      <c r="B104" s="70" t="s">
        <v>85</v>
      </c>
      <c r="C104" s="70" t="s">
        <v>190</v>
      </c>
      <c r="D104" s="70" t="s">
        <v>94</v>
      </c>
      <c r="E104" s="70" t="s">
        <v>86</v>
      </c>
      <c r="F104" s="71">
        <v>95.317700000000002</v>
      </c>
      <c r="G104" s="71">
        <v>60.835290822166286</v>
      </c>
      <c r="H104" s="71">
        <v>0.48102293697812681</v>
      </c>
      <c r="I104" s="71">
        <v>18.195151582549727</v>
      </c>
      <c r="J104" s="71">
        <v>3.472912166365743</v>
      </c>
      <c r="K104" s="71">
        <v>8.7391953435720746E-2</v>
      </c>
      <c r="L104" s="71">
        <v>0.66703246091754209</v>
      </c>
      <c r="M104" s="71">
        <v>2.7673768880281413</v>
      </c>
      <c r="N104" s="71">
        <v>4.3700173210222237</v>
      </c>
      <c r="O104" s="71">
        <v>8.1599744853264387</v>
      </c>
      <c r="P104" s="71">
        <v>0.17184636221813995</v>
      </c>
      <c r="Q104" s="71">
        <v>0.79198302099190399</v>
      </c>
      <c r="R104" s="72">
        <f t="shared" si="1"/>
        <v>99.999999999999986</v>
      </c>
    </row>
    <row r="105" spans="1:18" x14ac:dyDescent="0.2">
      <c r="A105" s="70" t="s">
        <v>87</v>
      </c>
      <c r="B105" s="70" t="s">
        <v>85</v>
      </c>
      <c r="C105" s="70" t="s">
        <v>190</v>
      </c>
      <c r="D105" s="70" t="s">
        <v>95</v>
      </c>
      <c r="E105" s="70" t="s">
        <v>86</v>
      </c>
      <c r="F105" s="71">
        <v>96.097099999999998</v>
      </c>
      <c r="G105" s="71">
        <v>62.089386672438607</v>
      </c>
      <c r="H105" s="71">
        <v>0.34912604022389854</v>
      </c>
      <c r="I105" s="71">
        <v>18.264130759408975</v>
      </c>
      <c r="J105" s="71">
        <v>2.7486781599028483</v>
      </c>
      <c r="K105" s="71">
        <v>0.11321881721716889</v>
      </c>
      <c r="L105" s="71">
        <v>0.40604763307113328</v>
      </c>
      <c r="M105" s="71">
        <v>2.4653189326212757</v>
      </c>
      <c r="N105" s="71">
        <v>4.0263441872855683</v>
      </c>
      <c r="O105" s="71">
        <v>8.8123366886201566</v>
      </c>
      <c r="P105" s="71">
        <v>7.5132340101834491E-2</v>
      </c>
      <c r="Q105" s="71">
        <v>0.65027976910853713</v>
      </c>
      <c r="R105" s="72">
        <f t="shared" si="1"/>
        <v>100.00000000000003</v>
      </c>
    </row>
    <row r="106" spans="1:18" x14ac:dyDescent="0.2">
      <c r="A106" s="70" t="s">
        <v>87</v>
      </c>
      <c r="B106" s="70" t="s">
        <v>85</v>
      </c>
      <c r="C106" s="70" t="s">
        <v>190</v>
      </c>
      <c r="D106" s="70" t="s">
        <v>96</v>
      </c>
      <c r="E106" s="70" t="s">
        <v>86</v>
      </c>
      <c r="F106" s="71">
        <v>95.733400000000003</v>
      </c>
      <c r="G106" s="71">
        <v>62.21193439280335</v>
      </c>
      <c r="H106" s="71">
        <v>0.39233955965211725</v>
      </c>
      <c r="I106" s="71">
        <v>18.081881558578303</v>
      </c>
      <c r="J106" s="71">
        <v>2.7734312162735262</v>
      </c>
      <c r="K106" s="71">
        <v>0.16201242199692059</v>
      </c>
      <c r="L106" s="71">
        <v>0.45313338918287666</v>
      </c>
      <c r="M106" s="71">
        <v>2.2107226944828033</v>
      </c>
      <c r="N106" s="71">
        <v>4.5237085489494788</v>
      </c>
      <c r="O106" s="71">
        <v>8.3314705212600835</v>
      </c>
      <c r="P106" s="71">
        <v>7.5522231530479433E-2</v>
      </c>
      <c r="Q106" s="71">
        <v>0.78384346529006588</v>
      </c>
      <c r="R106" s="72">
        <f t="shared" si="1"/>
        <v>100.00000000000001</v>
      </c>
    </row>
    <row r="107" spans="1:18" x14ac:dyDescent="0.2">
      <c r="A107" s="70" t="s">
        <v>87</v>
      </c>
      <c r="B107" s="70" t="s">
        <v>85</v>
      </c>
      <c r="C107" s="70" t="s">
        <v>190</v>
      </c>
      <c r="D107" s="70" t="s">
        <v>97</v>
      </c>
      <c r="E107" s="70" t="s">
        <v>86</v>
      </c>
      <c r="F107" s="71">
        <v>94.986800000000002</v>
      </c>
      <c r="G107" s="71">
        <v>62.049147881600383</v>
      </c>
      <c r="H107" s="71">
        <v>0.38236891862869365</v>
      </c>
      <c r="I107" s="71">
        <v>18.191790859361511</v>
      </c>
      <c r="J107" s="71">
        <v>2.8801896684591961</v>
      </c>
      <c r="K107" s="71">
        <v>0.11306834212753772</v>
      </c>
      <c r="L107" s="71">
        <v>0.42563808866074015</v>
      </c>
      <c r="M107" s="71">
        <v>2.156404889942602</v>
      </c>
      <c r="N107" s="71">
        <v>4.5569489655404745</v>
      </c>
      <c r="O107" s="71">
        <v>8.351265649542885</v>
      </c>
      <c r="P107" s="71">
        <v>7.8431950544707252E-2</v>
      </c>
      <c r="Q107" s="71">
        <v>0.81474478559126118</v>
      </c>
      <c r="R107" s="72">
        <f t="shared" si="1"/>
        <v>99.999999999999972</v>
      </c>
    </row>
    <row r="108" spans="1:18" x14ac:dyDescent="0.2">
      <c r="A108" s="70" t="s">
        <v>87</v>
      </c>
      <c r="B108" s="70" t="s">
        <v>85</v>
      </c>
      <c r="C108" s="70" t="s">
        <v>190</v>
      </c>
      <c r="D108" s="70" t="s">
        <v>98</v>
      </c>
      <c r="E108" s="70" t="s">
        <v>86</v>
      </c>
      <c r="F108" s="71">
        <v>96.197699999999998</v>
      </c>
      <c r="G108" s="71">
        <v>62.020505687765926</v>
      </c>
      <c r="H108" s="71">
        <v>0.40052932658473123</v>
      </c>
      <c r="I108" s="71">
        <v>18.056460809354071</v>
      </c>
      <c r="J108" s="71">
        <v>3.0339602713994203</v>
      </c>
      <c r="K108" s="71">
        <v>0.16091860824115337</v>
      </c>
      <c r="L108" s="71">
        <v>0.426621426499802</v>
      </c>
      <c r="M108" s="71">
        <v>2.1515067408056536</v>
      </c>
      <c r="N108" s="71">
        <v>4.4385676580625111</v>
      </c>
      <c r="O108" s="71">
        <v>8.3965624957769247</v>
      </c>
      <c r="P108" s="71">
        <v>0.11757037850177292</v>
      </c>
      <c r="Q108" s="71">
        <v>0.79679659700803651</v>
      </c>
      <c r="R108" s="72">
        <f t="shared" si="1"/>
        <v>100</v>
      </c>
    </row>
    <row r="109" spans="1:18" x14ac:dyDescent="0.2">
      <c r="A109" s="70" t="s">
        <v>87</v>
      </c>
      <c r="B109" s="70" t="s">
        <v>85</v>
      </c>
      <c r="C109" s="70" t="s">
        <v>190</v>
      </c>
      <c r="D109" s="70" t="s">
        <v>99</v>
      </c>
      <c r="E109" s="70" t="s">
        <v>86</v>
      </c>
      <c r="F109" s="71">
        <v>95.214799999999997</v>
      </c>
      <c r="G109" s="71">
        <v>60.82405256325697</v>
      </c>
      <c r="H109" s="71">
        <v>0.47839201468679249</v>
      </c>
      <c r="I109" s="71">
        <v>18.240756689086147</v>
      </c>
      <c r="J109" s="71">
        <v>3.2729155551447882</v>
      </c>
      <c r="K109" s="71">
        <v>0.15113196687909863</v>
      </c>
      <c r="L109" s="71">
        <v>0.74358188012787929</v>
      </c>
      <c r="M109" s="71">
        <v>2.9040653343807894</v>
      </c>
      <c r="N109" s="71">
        <v>4.1738259178194985</v>
      </c>
      <c r="O109" s="71">
        <v>8.2494528161588327</v>
      </c>
      <c r="P109" s="71">
        <v>0.16299986976814529</v>
      </c>
      <c r="Q109" s="71">
        <v>0.79882539269105235</v>
      </c>
      <c r="R109" s="72">
        <f t="shared" si="1"/>
        <v>99.999999999999986</v>
      </c>
    </row>
    <row r="110" spans="1:18" x14ac:dyDescent="0.2">
      <c r="A110" s="70" t="s">
        <v>87</v>
      </c>
      <c r="B110" s="70" t="s">
        <v>85</v>
      </c>
      <c r="C110" s="70" t="s">
        <v>190</v>
      </c>
      <c r="D110" s="70" t="s">
        <v>100</v>
      </c>
      <c r="E110" s="70" t="s">
        <v>86</v>
      </c>
      <c r="F110" s="71">
        <v>96.183400000000006</v>
      </c>
      <c r="G110" s="71">
        <v>61.428479342589256</v>
      </c>
      <c r="H110" s="71">
        <v>0.41233726401853127</v>
      </c>
      <c r="I110" s="71">
        <v>18.196591095760805</v>
      </c>
      <c r="J110" s="71">
        <v>3.1695698010259568</v>
      </c>
      <c r="K110" s="71">
        <v>7.7560161108881573E-2</v>
      </c>
      <c r="L110" s="71">
        <v>0.6592613694254934</v>
      </c>
      <c r="M110" s="71">
        <v>2.5847495513778882</v>
      </c>
      <c r="N110" s="71">
        <v>4.1268035856499141</v>
      </c>
      <c r="O110" s="71">
        <v>8.4052965480529895</v>
      </c>
      <c r="P110" s="71">
        <v>0.15938301203742017</v>
      </c>
      <c r="Q110" s="71">
        <v>0.77996826895285454</v>
      </c>
      <c r="R110" s="72">
        <f t="shared" si="1"/>
        <v>99.999999999999986</v>
      </c>
    </row>
    <row r="111" spans="1:18" x14ac:dyDescent="0.2">
      <c r="A111" s="70" t="s">
        <v>87</v>
      </c>
      <c r="B111" s="70" t="s">
        <v>85</v>
      </c>
      <c r="C111" s="70" t="s">
        <v>190</v>
      </c>
      <c r="D111" s="70" t="s">
        <v>101</v>
      </c>
      <c r="E111" s="70" t="s">
        <v>86</v>
      </c>
      <c r="F111" s="71">
        <v>97.031300000000002</v>
      </c>
      <c r="G111" s="71">
        <v>60.496149180728288</v>
      </c>
      <c r="H111" s="71">
        <v>0.45727512668592507</v>
      </c>
      <c r="I111" s="71">
        <v>18.223810255041414</v>
      </c>
      <c r="J111" s="71">
        <v>3.5455569491493986</v>
      </c>
      <c r="K111" s="71">
        <v>9.5227004069820764E-2</v>
      </c>
      <c r="L111" s="71">
        <v>0.73326854324326274</v>
      </c>
      <c r="M111" s="71">
        <v>2.896384980928834</v>
      </c>
      <c r="N111" s="71">
        <v>4.2572860509959156</v>
      </c>
      <c r="O111" s="71">
        <v>8.3270037606421852</v>
      </c>
      <c r="P111" s="71">
        <v>0.18416737691858195</v>
      </c>
      <c r="Q111" s="71">
        <v>0.78387077159638185</v>
      </c>
      <c r="R111" s="72">
        <f t="shared" si="1"/>
        <v>100.00000000000001</v>
      </c>
    </row>
    <row r="112" spans="1:18" x14ac:dyDescent="0.2">
      <c r="A112" s="70" t="s">
        <v>87</v>
      </c>
      <c r="B112" s="70" t="s">
        <v>85</v>
      </c>
      <c r="C112" s="70" t="s">
        <v>190</v>
      </c>
      <c r="D112" s="70" t="s">
        <v>102</v>
      </c>
      <c r="E112" s="70" t="s">
        <v>86</v>
      </c>
      <c r="F112" s="71">
        <v>95.134900000000002</v>
      </c>
      <c r="G112" s="71">
        <v>62.648933251624797</v>
      </c>
      <c r="H112" s="71">
        <v>0.36779352267149068</v>
      </c>
      <c r="I112" s="71">
        <v>18.127627190442201</v>
      </c>
      <c r="J112" s="71">
        <v>2.5413386675131839</v>
      </c>
      <c r="K112" s="71">
        <v>0.12172189175581201</v>
      </c>
      <c r="L112" s="71">
        <v>0.38114298748408837</v>
      </c>
      <c r="M112" s="71">
        <v>1.937249106269098</v>
      </c>
      <c r="N112" s="71">
        <v>4.4390649488252993</v>
      </c>
      <c r="O112" s="71">
        <v>8.644987275962869</v>
      </c>
      <c r="P112" s="71">
        <v>8.1147927837208006E-2</v>
      </c>
      <c r="Q112" s="71">
        <v>0.70899322961394817</v>
      </c>
      <c r="R112" s="72">
        <f t="shared" si="1"/>
        <v>100</v>
      </c>
    </row>
    <row r="113" spans="1:18" x14ac:dyDescent="0.2">
      <c r="A113" s="70" t="s">
        <v>87</v>
      </c>
      <c r="B113" s="70" t="s">
        <v>85</v>
      </c>
      <c r="C113" s="70" t="s">
        <v>190</v>
      </c>
      <c r="D113" s="70" t="s">
        <v>103</v>
      </c>
      <c r="E113" s="70" t="s">
        <v>86</v>
      </c>
      <c r="F113" s="71">
        <v>97.629499999999993</v>
      </c>
      <c r="G113" s="71">
        <v>60.357166635084688</v>
      </c>
      <c r="H113" s="71">
        <v>0.36341474656737977</v>
      </c>
      <c r="I113" s="71">
        <v>17.752011430971169</v>
      </c>
      <c r="J113" s="71">
        <v>3.6642613144592571</v>
      </c>
      <c r="K113" s="71">
        <v>9.4643524754300698E-2</v>
      </c>
      <c r="L113" s="71">
        <v>1.2302633937488159</v>
      </c>
      <c r="M113" s="71">
        <v>3.5270077179541026</v>
      </c>
      <c r="N113" s="71">
        <v>4.0516442263864922</v>
      </c>
      <c r="O113" s="71">
        <v>8.0241115646397869</v>
      </c>
      <c r="P113" s="71">
        <v>0.22237131194976931</v>
      </c>
      <c r="Q113" s="71">
        <v>0.71310413348424417</v>
      </c>
      <c r="R113" s="72">
        <f t="shared" si="1"/>
        <v>100</v>
      </c>
    </row>
    <row r="114" spans="1:18" x14ac:dyDescent="0.2">
      <c r="A114" s="70" t="s">
        <v>87</v>
      </c>
      <c r="B114" s="70" t="s">
        <v>85</v>
      </c>
      <c r="C114" s="70" t="s">
        <v>190</v>
      </c>
      <c r="D114" s="70" t="s">
        <v>104</v>
      </c>
      <c r="E114" s="70" t="s">
        <v>86</v>
      </c>
      <c r="F114" s="71">
        <v>98.046700000000001</v>
      </c>
      <c r="G114" s="71">
        <v>61.581266886085913</v>
      </c>
      <c r="H114" s="71">
        <v>0.32729301445127679</v>
      </c>
      <c r="I114" s="71">
        <v>18.699558475705963</v>
      </c>
      <c r="J114" s="71">
        <v>2.6437401768748972</v>
      </c>
      <c r="K114" s="71">
        <v>7.0578612028757717E-2</v>
      </c>
      <c r="L114" s="71">
        <v>0.46681836308616204</v>
      </c>
      <c r="M114" s="71">
        <v>2.3088997385939556</v>
      </c>
      <c r="N114" s="71">
        <v>3.7144544385481613</v>
      </c>
      <c r="O114" s="71">
        <v>9.6570307822700823</v>
      </c>
      <c r="P114" s="71">
        <v>4.8650286037163919E-2</v>
      </c>
      <c r="Q114" s="71">
        <v>0.48170922631766294</v>
      </c>
      <c r="R114" s="72">
        <f t="shared" si="1"/>
        <v>99.999999999999986</v>
      </c>
    </row>
    <row r="115" spans="1:18" x14ac:dyDescent="0.2">
      <c r="A115" s="70" t="s">
        <v>87</v>
      </c>
      <c r="B115" s="70" t="s">
        <v>85</v>
      </c>
      <c r="C115" s="70" t="s">
        <v>190</v>
      </c>
      <c r="D115" s="70" t="s">
        <v>105</v>
      </c>
      <c r="E115" s="70" t="s">
        <v>86</v>
      </c>
      <c r="F115" s="71">
        <v>99.040899999999993</v>
      </c>
      <c r="G115" s="71">
        <v>61.674419356043821</v>
      </c>
      <c r="H115" s="71">
        <v>0.22011108542026578</v>
      </c>
      <c r="I115" s="71">
        <v>18.802636082668876</v>
      </c>
      <c r="J115" s="71">
        <v>2.8037911610253947</v>
      </c>
      <c r="K115" s="71">
        <v>2.1910140154219118E-2</v>
      </c>
      <c r="L115" s="71">
        <v>0.4462802741089793</v>
      </c>
      <c r="M115" s="71">
        <v>2.2770390818338688</v>
      </c>
      <c r="N115" s="71">
        <v>3.455542104322558</v>
      </c>
      <c r="O115" s="71">
        <v>9.6588379144373704</v>
      </c>
      <c r="P115" s="71">
        <v>0.10763230140275382</v>
      </c>
      <c r="Q115" s="71">
        <v>0.53180049858189904</v>
      </c>
      <c r="R115" s="72">
        <f t="shared" si="1"/>
        <v>100.00000000000003</v>
      </c>
    </row>
    <row r="116" spans="1:18" x14ac:dyDescent="0.2">
      <c r="A116" s="70" t="s">
        <v>87</v>
      </c>
      <c r="B116" s="70" t="s">
        <v>85</v>
      </c>
      <c r="C116" s="70" t="s">
        <v>190</v>
      </c>
      <c r="D116" s="70" t="s">
        <v>106</v>
      </c>
      <c r="E116" s="70" t="s">
        <v>86</v>
      </c>
      <c r="F116" s="71">
        <v>98.166700000000006</v>
      </c>
      <c r="G116" s="71">
        <v>61.182152399948244</v>
      </c>
      <c r="H116" s="71">
        <v>0.37028849905314121</v>
      </c>
      <c r="I116" s="71">
        <v>18.281046424092896</v>
      </c>
      <c r="J116" s="71">
        <v>3.3418664373967957</v>
      </c>
      <c r="K116" s="71">
        <v>0.20444814789536569</v>
      </c>
      <c r="L116" s="71">
        <v>0.57341236896014625</v>
      </c>
      <c r="M116" s="71">
        <v>2.3587428323453881</v>
      </c>
      <c r="N116" s="71">
        <v>3.7804061866192917</v>
      </c>
      <c r="O116" s="71">
        <v>9.1404722782776631</v>
      </c>
      <c r="P116" s="71">
        <v>0.13303900406145872</v>
      </c>
      <c r="Q116" s="71">
        <v>0.63412542134960226</v>
      </c>
      <c r="R116" s="72">
        <f t="shared" si="1"/>
        <v>100</v>
      </c>
    </row>
    <row r="117" spans="1:18" x14ac:dyDescent="0.2">
      <c r="A117" s="70" t="s">
        <v>87</v>
      </c>
      <c r="B117" s="70" t="s">
        <v>85</v>
      </c>
      <c r="C117" s="70" t="s">
        <v>190</v>
      </c>
      <c r="D117" s="70" t="s">
        <v>107</v>
      </c>
      <c r="E117" s="70" t="s">
        <v>86</v>
      </c>
      <c r="F117" s="71">
        <v>98.308199999999999</v>
      </c>
      <c r="G117" s="71">
        <v>59.293222742355169</v>
      </c>
      <c r="H117" s="71">
        <v>0.51847150085140414</v>
      </c>
      <c r="I117" s="71">
        <v>17.306796381176749</v>
      </c>
      <c r="J117" s="71">
        <v>3.636522690884382</v>
      </c>
      <c r="K117" s="71">
        <v>0.15471751084853552</v>
      </c>
      <c r="L117" s="71">
        <v>1.7552960994098155</v>
      </c>
      <c r="M117" s="71">
        <v>4.7221900105993191</v>
      </c>
      <c r="N117" s="71">
        <v>4.1621146557459099</v>
      </c>
      <c r="O117" s="71">
        <v>7.5106654378780213</v>
      </c>
      <c r="P117" s="71">
        <v>0.19642308576497178</v>
      </c>
      <c r="Q117" s="71">
        <v>0.74357988448572954</v>
      </c>
      <c r="R117" s="72">
        <f t="shared" si="1"/>
        <v>100.00000000000001</v>
      </c>
    </row>
    <row r="118" spans="1:18" x14ac:dyDescent="0.2">
      <c r="A118" s="70" t="s">
        <v>87</v>
      </c>
      <c r="B118" s="70" t="s">
        <v>85</v>
      </c>
      <c r="C118" s="70" t="s">
        <v>190</v>
      </c>
      <c r="D118" s="70" t="s">
        <v>108</v>
      </c>
      <c r="E118" s="70" t="s">
        <v>86</v>
      </c>
      <c r="F118" s="71">
        <v>93.634200000000007</v>
      </c>
      <c r="G118" s="71">
        <v>61.445604277069698</v>
      </c>
      <c r="H118" s="71">
        <v>0.37902817560250418</v>
      </c>
      <c r="I118" s="71">
        <v>18.25849956532976</v>
      </c>
      <c r="J118" s="71">
        <v>3.1319752825356546</v>
      </c>
      <c r="K118" s="71">
        <v>0.19138306302611652</v>
      </c>
      <c r="L118" s="71">
        <v>0.59561570451822077</v>
      </c>
      <c r="M118" s="71">
        <v>2.5299516629607552</v>
      </c>
      <c r="N118" s="71">
        <v>4.399888075083676</v>
      </c>
      <c r="O118" s="71">
        <v>8.1800239656023113</v>
      </c>
      <c r="P118" s="71">
        <v>0.11416768659314651</v>
      </c>
      <c r="Q118" s="71">
        <v>0.7738625416781475</v>
      </c>
      <c r="R118" s="72">
        <f t="shared" si="1"/>
        <v>100</v>
      </c>
    </row>
    <row r="119" spans="1:18" x14ac:dyDescent="0.2">
      <c r="A119" s="70" t="s">
        <v>87</v>
      </c>
      <c r="B119" s="70" t="s">
        <v>85</v>
      </c>
      <c r="C119" s="70" t="s">
        <v>190</v>
      </c>
      <c r="D119" s="70" t="s">
        <v>109</v>
      </c>
      <c r="E119" s="70" t="s">
        <v>86</v>
      </c>
      <c r="F119" s="71">
        <v>94.517399999999995</v>
      </c>
      <c r="G119" s="71">
        <v>62.474740100764528</v>
      </c>
      <c r="H119" s="71">
        <v>0.3542204927346711</v>
      </c>
      <c r="I119" s="71">
        <v>17.909718210615193</v>
      </c>
      <c r="J119" s="71">
        <v>2.7701777662102427</v>
      </c>
      <c r="K119" s="71">
        <v>0.24662125703838661</v>
      </c>
      <c r="L119" s="71">
        <v>0.38553747775541858</v>
      </c>
      <c r="M119" s="71">
        <v>2.0293617894694522</v>
      </c>
      <c r="N119" s="71">
        <v>4.6100506361791593</v>
      </c>
      <c r="O119" s="71">
        <v>8.4018392380662199</v>
      </c>
      <c r="P119" s="71">
        <v>3.1740187521027877E-2</v>
      </c>
      <c r="Q119" s="71">
        <v>0.7859928436457202</v>
      </c>
      <c r="R119" s="72">
        <f t="shared" si="1"/>
        <v>99.999999999999986</v>
      </c>
    </row>
    <row r="120" spans="1:18" x14ac:dyDescent="0.2">
      <c r="A120" s="70" t="s">
        <v>87</v>
      </c>
      <c r="B120" s="70" t="s">
        <v>85</v>
      </c>
      <c r="C120" s="70" t="s">
        <v>190</v>
      </c>
      <c r="D120" s="70" t="s">
        <v>110</v>
      </c>
      <c r="E120" s="70" t="s">
        <v>86</v>
      </c>
      <c r="F120" s="71">
        <v>94.543800000000005</v>
      </c>
      <c r="G120" s="71">
        <v>62.668625547100923</v>
      </c>
      <c r="H120" s="71">
        <v>0.37834315946682917</v>
      </c>
      <c r="I120" s="71">
        <v>18.015565272392266</v>
      </c>
      <c r="J120" s="71">
        <v>2.6573926582176726</v>
      </c>
      <c r="K120" s="71">
        <v>0.12131943078234636</v>
      </c>
      <c r="L120" s="71">
        <v>0.38638176168082938</v>
      </c>
      <c r="M120" s="71">
        <v>1.9276779651336204</v>
      </c>
      <c r="N120" s="71">
        <v>4.6608027178937173</v>
      </c>
      <c r="O120" s="71">
        <v>8.3060972797793191</v>
      </c>
      <c r="P120" s="71">
        <v>6.1876082831449554E-2</v>
      </c>
      <c r="Q120" s="71">
        <v>0.81591812472102865</v>
      </c>
      <c r="R120" s="72">
        <f t="shared" si="1"/>
        <v>100</v>
      </c>
    </row>
    <row r="121" spans="1:18" x14ac:dyDescent="0.2">
      <c r="A121" s="70" t="s">
        <v>87</v>
      </c>
      <c r="B121" s="70" t="s">
        <v>85</v>
      </c>
      <c r="C121" s="70" t="s">
        <v>190</v>
      </c>
      <c r="D121" s="70" t="s">
        <v>111</v>
      </c>
      <c r="E121" s="70" t="s">
        <v>86</v>
      </c>
      <c r="F121" s="71">
        <v>99.863699999999994</v>
      </c>
      <c r="G121" s="71">
        <v>62.24844463003074</v>
      </c>
      <c r="H121" s="71">
        <v>0.33125149578876006</v>
      </c>
      <c r="I121" s="71">
        <v>18.302045688273118</v>
      </c>
      <c r="J121" s="71">
        <v>2.7297206091903266</v>
      </c>
      <c r="K121" s="71">
        <v>0.16422383708995361</v>
      </c>
      <c r="L121" s="71">
        <v>0.35878902944713648</v>
      </c>
      <c r="M121" s="71">
        <v>2.2823107896062336</v>
      </c>
      <c r="N121" s="71">
        <v>4.5330785861128726</v>
      </c>
      <c r="O121" s="71">
        <v>8.2082878964027977</v>
      </c>
      <c r="P121" s="71">
        <v>9.3026795522296896E-2</v>
      </c>
      <c r="Q121" s="71">
        <v>0.7488206425357764</v>
      </c>
      <c r="R121" s="72">
        <f t="shared" si="1"/>
        <v>100</v>
      </c>
    </row>
    <row r="122" spans="1:18" x14ac:dyDescent="0.2">
      <c r="A122" s="70" t="s">
        <v>87</v>
      </c>
      <c r="B122" s="70" t="s">
        <v>85</v>
      </c>
      <c r="C122" s="70" t="s">
        <v>190</v>
      </c>
      <c r="D122" s="70" t="s">
        <v>112</v>
      </c>
      <c r="E122" s="70" t="s">
        <v>86</v>
      </c>
      <c r="F122" s="71">
        <v>98.122600000000006</v>
      </c>
      <c r="G122" s="71">
        <v>61.94495457723297</v>
      </c>
      <c r="H122" s="71">
        <v>0.39338541783442349</v>
      </c>
      <c r="I122" s="71">
        <v>18.242382488845585</v>
      </c>
      <c r="J122" s="71">
        <v>2.8754843430565433</v>
      </c>
      <c r="K122" s="71">
        <v>0.18782625001783482</v>
      </c>
      <c r="L122" s="71">
        <v>0.46757831529127841</v>
      </c>
      <c r="M122" s="71">
        <v>2.2733804444643742</v>
      </c>
      <c r="N122" s="71">
        <v>4.4596249997452162</v>
      </c>
      <c r="O122" s="71">
        <v>8.2644569141054145</v>
      </c>
      <c r="P122" s="71">
        <v>6.5632178519525575E-2</v>
      </c>
      <c r="Q122" s="71">
        <v>0.82529407088682927</v>
      </c>
      <c r="R122" s="72">
        <f t="shared" si="1"/>
        <v>99.999999999999986</v>
      </c>
    </row>
    <row r="123" spans="1:18" x14ac:dyDescent="0.2">
      <c r="A123" s="70" t="s">
        <v>87</v>
      </c>
      <c r="B123" s="70" t="s">
        <v>85</v>
      </c>
      <c r="C123" s="70" t="s">
        <v>190</v>
      </c>
      <c r="D123" s="70" t="s">
        <v>113</v>
      </c>
      <c r="E123" s="70" t="s">
        <v>86</v>
      </c>
      <c r="F123" s="71">
        <v>97.016000000000005</v>
      </c>
      <c r="G123" s="71">
        <v>62.073472416920914</v>
      </c>
      <c r="H123" s="71">
        <v>0.38704955883565595</v>
      </c>
      <c r="I123" s="71">
        <v>18.093407273027129</v>
      </c>
      <c r="J123" s="71">
        <v>2.9197245815123276</v>
      </c>
      <c r="K123" s="71">
        <v>0.13389543992743463</v>
      </c>
      <c r="L123" s="71">
        <v>0.42961985651851237</v>
      </c>
      <c r="M123" s="71">
        <v>2.2099447513812152</v>
      </c>
      <c r="N123" s="71">
        <v>4.6329471427393418</v>
      </c>
      <c r="O123" s="71">
        <v>8.246268656716417</v>
      </c>
      <c r="P123" s="71">
        <v>9.8849674280531041E-2</v>
      </c>
      <c r="Q123" s="71">
        <v>0.77482064814051288</v>
      </c>
      <c r="R123" s="72">
        <f t="shared" si="1"/>
        <v>100</v>
      </c>
    </row>
    <row r="124" spans="1:18" x14ac:dyDescent="0.2">
      <c r="A124" s="70" t="s">
        <v>87</v>
      </c>
      <c r="B124" s="70" t="s">
        <v>85</v>
      </c>
      <c r="C124" s="70" t="s">
        <v>190</v>
      </c>
      <c r="D124" s="70" t="s">
        <v>114</v>
      </c>
      <c r="E124" s="70" t="s">
        <v>86</v>
      </c>
      <c r="F124" s="71">
        <v>94.397099999999995</v>
      </c>
      <c r="G124" s="71">
        <v>62.203499895653579</v>
      </c>
      <c r="H124" s="71">
        <v>0.38348635710207196</v>
      </c>
      <c r="I124" s="71">
        <v>18.050660454611425</v>
      </c>
      <c r="J124" s="71">
        <v>2.9123776048204872</v>
      </c>
      <c r="K124" s="71">
        <v>0.159644734848846</v>
      </c>
      <c r="L124" s="71">
        <v>0.42946234577121545</v>
      </c>
      <c r="M124" s="71">
        <v>2.3394786492381652</v>
      </c>
      <c r="N124" s="71">
        <v>4.3078653899325294</v>
      </c>
      <c r="O124" s="71">
        <v>8.4173136674749554</v>
      </c>
      <c r="P124" s="71">
        <v>0.10498203864313628</v>
      </c>
      <c r="Q124" s="71">
        <v>0.69122886190359667</v>
      </c>
      <c r="R124" s="72">
        <f t="shared" si="1"/>
        <v>100</v>
      </c>
    </row>
    <row r="125" spans="1:18" x14ac:dyDescent="0.2">
      <c r="A125" s="70" t="s">
        <v>87</v>
      </c>
      <c r="B125" s="70" t="s">
        <v>85</v>
      </c>
      <c r="C125" s="70" t="s">
        <v>190</v>
      </c>
      <c r="D125" s="70" t="s">
        <v>115</v>
      </c>
      <c r="E125" s="70" t="s">
        <v>86</v>
      </c>
      <c r="F125" s="71">
        <v>97.084900000000005</v>
      </c>
      <c r="G125" s="71">
        <v>62.208850191945395</v>
      </c>
      <c r="H125" s="71">
        <v>0.31271598363906228</v>
      </c>
      <c r="I125" s="71">
        <v>18.139587103658759</v>
      </c>
      <c r="J125" s="71">
        <v>3.0155049858422887</v>
      </c>
      <c r="K125" s="71">
        <v>0.16171412856170217</v>
      </c>
      <c r="L125" s="71">
        <v>0.44558937589676662</v>
      </c>
      <c r="M125" s="71">
        <v>2.2370111108936612</v>
      </c>
      <c r="N125" s="71">
        <v>4.1023887339843785</v>
      </c>
      <c r="O125" s="71">
        <v>8.4884467100445065</v>
      </c>
      <c r="P125" s="71">
        <v>0.11907103988364823</v>
      </c>
      <c r="Q125" s="71">
        <v>0.76912063564982813</v>
      </c>
      <c r="R125" s="72">
        <f t="shared" si="1"/>
        <v>100</v>
      </c>
    </row>
    <row r="126" spans="1:18" x14ac:dyDescent="0.2">
      <c r="A126" s="70" t="s">
        <v>87</v>
      </c>
      <c r="B126" s="70" t="s">
        <v>85</v>
      </c>
      <c r="C126" s="70" t="s">
        <v>190</v>
      </c>
      <c r="D126" s="70" t="s">
        <v>116</v>
      </c>
      <c r="E126" s="70" t="s">
        <v>86</v>
      </c>
      <c r="F126" s="71">
        <v>96.676599999999993</v>
      </c>
      <c r="G126" s="71">
        <v>61.796132673263237</v>
      </c>
      <c r="H126" s="71">
        <v>0.41550902700343206</v>
      </c>
      <c r="I126" s="71">
        <v>18.169443277897653</v>
      </c>
      <c r="J126" s="71">
        <v>2.9512829371326674</v>
      </c>
      <c r="K126" s="71">
        <v>0.12257361140131118</v>
      </c>
      <c r="L126" s="71">
        <v>0.41747434229172314</v>
      </c>
      <c r="M126" s="71">
        <v>2.2375631745427538</v>
      </c>
      <c r="N126" s="71">
        <v>4.5493945794535602</v>
      </c>
      <c r="O126" s="71">
        <v>8.4874726666018461</v>
      </c>
      <c r="P126" s="71">
        <v>6.1959150404544638E-2</v>
      </c>
      <c r="Q126" s="71">
        <v>0.79119456000728217</v>
      </c>
      <c r="R126" s="72">
        <f t="shared" si="1"/>
        <v>100.00000000000003</v>
      </c>
    </row>
    <row r="127" spans="1:18" x14ac:dyDescent="0.2">
      <c r="A127" s="70" t="s">
        <v>87</v>
      </c>
      <c r="B127" s="70" t="s">
        <v>85</v>
      </c>
      <c r="C127" s="70" t="s">
        <v>190</v>
      </c>
      <c r="D127" s="70" t="s">
        <v>117</v>
      </c>
      <c r="E127" s="70" t="s">
        <v>86</v>
      </c>
      <c r="F127" s="71">
        <v>96.905600000000007</v>
      </c>
      <c r="G127" s="71">
        <v>62.498142522207175</v>
      </c>
      <c r="H127" s="71">
        <v>0.37799673083908464</v>
      </c>
      <c r="I127" s="71">
        <v>18.115568140540898</v>
      </c>
      <c r="J127" s="71">
        <v>2.7915827361886207</v>
      </c>
      <c r="K127" s="71">
        <v>0.13384159429382822</v>
      </c>
      <c r="L127" s="71">
        <v>0.43939669121289165</v>
      </c>
      <c r="M127" s="71">
        <v>2.2631303041310304</v>
      </c>
      <c r="N127" s="71">
        <v>4.176538817158141</v>
      </c>
      <c r="O127" s="71">
        <v>8.3242867285275572</v>
      </c>
      <c r="P127" s="71">
        <v>8.1522636462701845E-2</v>
      </c>
      <c r="Q127" s="71">
        <v>0.79799309843806754</v>
      </c>
      <c r="R127" s="72">
        <f t="shared" si="1"/>
        <v>100</v>
      </c>
    </row>
    <row r="128" spans="1:18" x14ac:dyDescent="0.2">
      <c r="A128" s="70" t="s">
        <v>87</v>
      </c>
      <c r="B128" s="70" t="s">
        <v>85</v>
      </c>
      <c r="C128" s="70" t="s">
        <v>190</v>
      </c>
      <c r="D128" s="70" t="s">
        <v>118</v>
      </c>
      <c r="E128" s="70" t="s">
        <v>86</v>
      </c>
      <c r="F128" s="71">
        <v>98.453999999999994</v>
      </c>
      <c r="G128" s="71">
        <v>60.249253458467912</v>
      </c>
      <c r="H128" s="71">
        <v>0.48235724297641541</v>
      </c>
      <c r="I128" s="71">
        <v>18.297580596014384</v>
      </c>
      <c r="J128" s="71">
        <v>3.5538424035590226</v>
      </c>
      <c r="K128" s="71">
        <v>0.18831129258333842</v>
      </c>
      <c r="L128" s="71">
        <v>0.7806691449814126</v>
      </c>
      <c r="M128" s="71">
        <v>2.9243098299713575</v>
      </c>
      <c r="N128" s="71">
        <v>4.3257765047636463</v>
      </c>
      <c r="O128" s="71">
        <v>8.3064172100676466</v>
      </c>
      <c r="P128" s="71">
        <v>0.16921608060617141</v>
      </c>
      <c r="Q128" s="71">
        <v>0.72226623600869444</v>
      </c>
      <c r="R128" s="72">
        <f t="shared" si="1"/>
        <v>100.00000000000001</v>
      </c>
    </row>
    <row r="129" spans="1:18" x14ac:dyDescent="0.2">
      <c r="A129" s="70" t="s">
        <v>87</v>
      </c>
      <c r="B129" s="70" t="s">
        <v>85</v>
      </c>
      <c r="C129" s="70" t="s">
        <v>190</v>
      </c>
      <c r="D129" s="70" t="s">
        <v>119</v>
      </c>
      <c r="E129" s="70" t="s">
        <v>86</v>
      </c>
      <c r="F129" s="71">
        <v>95.436499999999995</v>
      </c>
      <c r="G129" s="71">
        <v>62.173906209888251</v>
      </c>
      <c r="H129" s="71">
        <v>0.31193516107568908</v>
      </c>
      <c r="I129" s="71">
        <v>17.938000660124796</v>
      </c>
      <c r="J129" s="71">
        <v>2.8615885955583034</v>
      </c>
      <c r="K129" s="71">
        <v>0.23114845997076588</v>
      </c>
      <c r="L129" s="71">
        <v>0.37595678802135452</v>
      </c>
      <c r="M129" s="71">
        <v>2.0385282360522443</v>
      </c>
      <c r="N129" s="71">
        <v>4.4296469380163774</v>
      </c>
      <c r="O129" s="71">
        <v>8.7906618536932939</v>
      </c>
      <c r="P129" s="71">
        <v>3.3739711745506176E-2</v>
      </c>
      <c r="Q129" s="71">
        <v>0.8148873858534208</v>
      </c>
      <c r="R129" s="72">
        <f t="shared" si="1"/>
        <v>100.00000000000001</v>
      </c>
    </row>
    <row r="130" spans="1:18" x14ac:dyDescent="0.2">
      <c r="A130" s="70" t="s">
        <v>87</v>
      </c>
      <c r="B130" s="70" t="s">
        <v>85</v>
      </c>
      <c r="C130" s="70" t="s">
        <v>190</v>
      </c>
      <c r="D130" s="70" t="s">
        <v>120</v>
      </c>
      <c r="E130" s="70" t="s">
        <v>86</v>
      </c>
      <c r="F130" s="71">
        <v>97.334199999999996</v>
      </c>
      <c r="G130" s="71">
        <v>61.839004173250508</v>
      </c>
      <c r="H130" s="71">
        <v>0.40294161764313063</v>
      </c>
      <c r="I130" s="71">
        <v>18.057681678176841</v>
      </c>
      <c r="J130" s="71">
        <v>3.0188772291753567</v>
      </c>
      <c r="K130" s="71">
        <v>0.14260146998691109</v>
      </c>
      <c r="L130" s="71">
        <v>0.47917381557561478</v>
      </c>
      <c r="M130" s="71">
        <v>2.3265203802979837</v>
      </c>
      <c r="N130" s="71">
        <v>4.3550982080296547</v>
      </c>
      <c r="O130" s="71">
        <v>8.5009174575842827</v>
      </c>
      <c r="P130" s="71">
        <v>6.6985704921805486E-2</v>
      </c>
      <c r="Q130" s="71">
        <v>0.81019826535791117</v>
      </c>
      <c r="R130" s="72">
        <f t="shared" si="1"/>
        <v>100.00000000000001</v>
      </c>
    </row>
    <row r="131" spans="1:18" x14ac:dyDescent="0.2">
      <c r="A131" s="70" t="s">
        <v>87</v>
      </c>
      <c r="B131" s="70" t="s">
        <v>85</v>
      </c>
      <c r="C131" s="70" t="s">
        <v>190</v>
      </c>
      <c r="D131" s="70" t="s">
        <v>121</v>
      </c>
      <c r="E131" s="70" t="s">
        <v>86</v>
      </c>
      <c r="F131" s="71">
        <v>97.853899999999996</v>
      </c>
      <c r="G131" s="71">
        <v>60.922661232715299</v>
      </c>
      <c r="H131" s="71">
        <v>0.47683331987789962</v>
      </c>
      <c r="I131" s="71">
        <v>18.096468306321977</v>
      </c>
      <c r="J131" s="71">
        <v>3.2715098733928847</v>
      </c>
      <c r="K131" s="71">
        <v>0.1507349221645739</v>
      </c>
      <c r="L131" s="71">
        <v>0.75285706548231601</v>
      </c>
      <c r="M131" s="71">
        <v>2.8371889112237736</v>
      </c>
      <c r="N131" s="71">
        <v>4.2147528100566252</v>
      </c>
      <c r="O131" s="71">
        <v>8.328947543225155</v>
      </c>
      <c r="P131" s="71">
        <v>0.19253192770037783</v>
      </c>
      <c r="Q131" s="71">
        <v>0.75551408783911522</v>
      </c>
      <c r="R131" s="72">
        <f t="shared" si="1"/>
        <v>100</v>
      </c>
    </row>
    <row r="132" spans="1:18" x14ac:dyDescent="0.2">
      <c r="A132" s="70" t="s">
        <v>87</v>
      </c>
      <c r="B132" s="70" t="s">
        <v>85</v>
      </c>
      <c r="C132" s="70" t="s">
        <v>190</v>
      </c>
      <c r="D132" s="70" t="s">
        <v>122</v>
      </c>
      <c r="E132" s="70" t="s">
        <v>86</v>
      </c>
      <c r="F132" s="71">
        <v>98.017200000000003</v>
      </c>
      <c r="G132" s="71">
        <v>60.43551539933808</v>
      </c>
      <c r="H132" s="71">
        <v>0.46583660826875284</v>
      </c>
      <c r="I132" s="71">
        <v>18.1024350828222</v>
      </c>
      <c r="J132" s="71">
        <v>3.7602584036271187</v>
      </c>
      <c r="K132" s="71">
        <v>9.1004435956138316E-2</v>
      </c>
      <c r="L132" s="71">
        <v>0.78210763008941286</v>
      </c>
      <c r="M132" s="71">
        <v>3.0711956676991385</v>
      </c>
      <c r="N132" s="71">
        <v>4.2577221140779375</v>
      </c>
      <c r="O132" s="71">
        <v>8.0881722799671909</v>
      </c>
      <c r="P132" s="71">
        <v>0.18945654436160184</v>
      </c>
      <c r="Q132" s="71">
        <v>0.75629583379243637</v>
      </c>
      <c r="R132" s="72">
        <f t="shared" ref="R132:R171" si="2">SUM(G132:Q132)</f>
        <v>100.00000000000001</v>
      </c>
    </row>
    <row r="133" spans="1:18" x14ac:dyDescent="0.2">
      <c r="A133" s="70" t="s">
        <v>87</v>
      </c>
      <c r="B133" s="70" t="s">
        <v>85</v>
      </c>
      <c r="C133" s="70" t="s">
        <v>190</v>
      </c>
      <c r="D133" s="70" t="s">
        <v>123</v>
      </c>
      <c r="E133" s="70" t="s">
        <v>86</v>
      </c>
      <c r="F133" s="71">
        <v>98.270700000000005</v>
      </c>
      <c r="G133" s="71">
        <v>62.360194849532967</v>
      </c>
      <c r="H133" s="71">
        <v>0.40480021003208483</v>
      </c>
      <c r="I133" s="71">
        <v>17.946549683679873</v>
      </c>
      <c r="J133" s="71">
        <v>2.9003558537794074</v>
      </c>
      <c r="K133" s="71">
        <v>8.9752082767294822E-2</v>
      </c>
      <c r="L133" s="71">
        <v>0.38159899135754599</v>
      </c>
      <c r="M133" s="71">
        <v>2.0750844351368212</v>
      </c>
      <c r="N133" s="71">
        <v>4.52464468045918</v>
      </c>
      <c r="O133" s="71">
        <v>8.4657990631999152</v>
      </c>
      <c r="P133" s="71">
        <v>8.3646498905574088E-2</v>
      </c>
      <c r="Q133" s="71">
        <v>0.76757365114932519</v>
      </c>
      <c r="R133" s="72">
        <f t="shared" si="2"/>
        <v>99.999999999999972</v>
      </c>
    </row>
    <row r="134" spans="1:18" x14ac:dyDescent="0.2">
      <c r="A134" s="70" t="s">
        <v>87</v>
      </c>
      <c r="B134" s="70" t="s">
        <v>85</v>
      </c>
      <c r="C134" s="70" t="s">
        <v>190</v>
      </c>
      <c r="D134" s="70" t="s">
        <v>124</v>
      </c>
      <c r="E134" s="70" t="s">
        <v>86</v>
      </c>
      <c r="F134" s="71">
        <v>97.845600000000005</v>
      </c>
      <c r="G134" s="71">
        <v>62.280674859165863</v>
      </c>
      <c r="H134" s="71">
        <v>0.34350037201468436</v>
      </c>
      <c r="I134" s="71">
        <v>18.156769440833312</v>
      </c>
      <c r="J134" s="71">
        <v>2.8216905001349062</v>
      </c>
      <c r="K134" s="71">
        <v>7.5731560744683457E-2</v>
      </c>
      <c r="L134" s="71">
        <v>0.37814679454160427</v>
      </c>
      <c r="M134" s="71">
        <v>2.1229365449238391</v>
      </c>
      <c r="N134" s="71">
        <v>4.4707171298453883</v>
      </c>
      <c r="O134" s="71">
        <v>8.4559755369684471</v>
      </c>
      <c r="P134" s="71">
        <v>9.0039817835446859E-2</v>
      </c>
      <c r="Q134" s="71">
        <v>0.80381744299181568</v>
      </c>
      <c r="R134" s="72">
        <f t="shared" si="2"/>
        <v>100</v>
      </c>
    </row>
    <row r="135" spans="1:18" x14ac:dyDescent="0.2">
      <c r="A135" s="70" t="s">
        <v>87</v>
      </c>
      <c r="B135" s="70" t="s">
        <v>85</v>
      </c>
      <c r="C135" s="70" t="s">
        <v>190</v>
      </c>
      <c r="D135" s="70" t="s">
        <v>125</v>
      </c>
      <c r="E135" s="70" t="s">
        <v>86</v>
      </c>
      <c r="F135" s="71">
        <v>93.525400000000005</v>
      </c>
      <c r="G135" s="71">
        <v>61.641971058129663</v>
      </c>
      <c r="H135" s="71">
        <v>0.38545678500172142</v>
      </c>
      <c r="I135" s="71">
        <v>18.074982838886548</v>
      </c>
      <c r="J135" s="71">
        <v>2.9857129720910045</v>
      </c>
      <c r="K135" s="71">
        <v>0.21512872438931027</v>
      </c>
      <c r="L135" s="71">
        <v>0.471957350623467</v>
      </c>
      <c r="M135" s="71">
        <v>2.327709905544376</v>
      </c>
      <c r="N135" s="71">
        <v>4.6340352460401126</v>
      </c>
      <c r="O135" s="71">
        <v>8.2556182598524028</v>
      </c>
      <c r="P135" s="71">
        <v>0.11087896977719422</v>
      </c>
      <c r="Q135" s="71">
        <v>0.89654788966419818</v>
      </c>
      <c r="R135" s="72">
        <f t="shared" si="2"/>
        <v>100</v>
      </c>
    </row>
    <row r="136" spans="1:18" x14ac:dyDescent="0.2">
      <c r="A136" s="70" t="s">
        <v>87</v>
      </c>
      <c r="B136" s="70" t="s">
        <v>85</v>
      </c>
      <c r="C136" s="70" t="s">
        <v>190</v>
      </c>
      <c r="D136" s="70" t="s">
        <v>126</v>
      </c>
      <c r="E136" s="70" t="s">
        <v>86</v>
      </c>
      <c r="F136" s="71">
        <v>92.269300000000001</v>
      </c>
      <c r="G136" s="71">
        <v>61.757919481344281</v>
      </c>
      <c r="H136" s="71">
        <v>0.35147118272274741</v>
      </c>
      <c r="I136" s="71">
        <v>17.956676814498429</v>
      </c>
      <c r="J136" s="71">
        <v>3.2692347292111248</v>
      </c>
      <c r="K136" s="71">
        <v>0.16245923617064398</v>
      </c>
      <c r="L136" s="71">
        <v>0.41801552629097649</v>
      </c>
      <c r="M136" s="71">
        <v>2.226526049292668</v>
      </c>
      <c r="N136" s="71">
        <v>4.4959699488345519</v>
      </c>
      <c r="O136" s="71">
        <v>8.440293792193069</v>
      </c>
      <c r="P136" s="71">
        <v>0.14490193379596467</v>
      </c>
      <c r="Q136" s="71">
        <v>0.77653130564553974</v>
      </c>
      <c r="R136" s="72">
        <f t="shared" si="2"/>
        <v>100</v>
      </c>
    </row>
    <row r="137" spans="1:18" x14ac:dyDescent="0.2">
      <c r="A137" s="70" t="s">
        <v>87</v>
      </c>
      <c r="B137" s="70" t="s">
        <v>85</v>
      </c>
      <c r="C137" s="70" t="s">
        <v>190</v>
      </c>
      <c r="D137" s="70" t="s">
        <v>127</v>
      </c>
      <c r="E137" s="70" t="s">
        <v>86</v>
      </c>
      <c r="F137" s="71">
        <v>96.266900000000007</v>
      </c>
      <c r="G137" s="71">
        <v>62.084371679154515</v>
      </c>
      <c r="H137" s="71">
        <v>0.32212525800664604</v>
      </c>
      <c r="I137" s="71">
        <v>17.951964797869259</v>
      </c>
      <c r="J137" s="71">
        <v>2.8802215507095377</v>
      </c>
      <c r="K137" s="71">
        <v>0.21887066063205524</v>
      </c>
      <c r="L137" s="71">
        <v>0.4235100538191216</v>
      </c>
      <c r="M137" s="71">
        <v>2.1051888032127346</v>
      </c>
      <c r="N137" s="71">
        <v>4.6901894628371741</v>
      </c>
      <c r="O137" s="71">
        <v>8.4574240990413116</v>
      </c>
      <c r="P137" s="71">
        <v>6.1391817956119914E-2</v>
      </c>
      <c r="Q137" s="71">
        <v>0.80474181676152456</v>
      </c>
      <c r="R137" s="72">
        <f t="shared" si="2"/>
        <v>99.999999999999972</v>
      </c>
    </row>
    <row r="138" spans="1:18" x14ac:dyDescent="0.2">
      <c r="A138" s="70" t="s">
        <v>87</v>
      </c>
      <c r="B138" s="70" t="s">
        <v>85</v>
      </c>
      <c r="C138" s="70" t="s">
        <v>190</v>
      </c>
      <c r="D138" s="70" t="s">
        <v>128</v>
      </c>
      <c r="E138" s="70" t="s">
        <v>86</v>
      </c>
      <c r="F138" s="71">
        <v>98.757499999999993</v>
      </c>
      <c r="G138" s="71">
        <v>61.874693061286493</v>
      </c>
      <c r="H138" s="71">
        <v>0.35551730248335578</v>
      </c>
      <c r="I138" s="71">
        <v>18.249246892641064</v>
      </c>
      <c r="J138" s="71">
        <v>2.8816039288155335</v>
      </c>
      <c r="K138" s="71">
        <v>0.14884945447181228</v>
      </c>
      <c r="L138" s="71">
        <v>0.37394628256081819</v>
      </c>
      <c r="M138" s="71">
        <v>2.1082955724881653</v>
      </c>
      <c r="N138" s="71">
        <v>4.5477052375768938</v>
      </c>
      <c r="O138" s="71">
        <v>8.5263397716629132</v>
      </c>
      <c r="P138" s="71">
        <v>0.11482672202111233</v>
      </c>
      <c r="Q138" s="71">
        <v>0.81897577399184884</v>
      </c>
      <c r="R138" s="72">
        <f t="shared" si="2"/>
        <v>100.00000000000001</v>
      </c>
    </row>
    <row r="139" spans="1:18" x14ac:dyDescent="0.2">
      <c r="A139" s="70" t="s">
        <v>87</v>
      </c>
      <c r="B139" s="70" t="s">
        <v>85</v>
      </c>
      <c r="C139" s="70" t="s">
        <v>190</v>
      </c>
      <c r="D139" s="70" t="s">
        <v>129</v>
      </c>
      <c r="E139" s="70" t="s">
        <v>86</v>
      </c>
      <c r="F139" s="71">
        <v>94.213999999999999</v>
      </c>
      <c r="G139" s="71">
        <v>62.168892096715986</v>
      </c>
      <c r="H139" s="71">
        <v>0.3637463646591802</v>
      </c>
      <c r="I139" s="71">
        <v>18.045937971002186</v>
      </c>
      <c r="J139" s="71">
        <v>2.8384316555925873</v>
      </c>
      <c r="K139" s="71">
        <v>0.10391236971150784</v>
      </c>
      <c r="L139" s="71">
        <v>0.43061540747659588</v>
      </c>
      <c r="M139" s="71">
        <v>2.1048888700193178</v>
      </c>
      <c r="N139" s="71">
        <v>4.5353132230878641</v>
      </c>
      <c r="O139" s="71">
        <v>8.4913070244337359</v>
      </c>
      <c r="P139" s="71">
        <v>8.3957798204088566E-2</v>
      </c>
      <c r="Q139" s="71">
        <v>0.83299721909694946</v>
      </c>
      <c r="R139" s="72">
        <f t="shared" si="2"/>
        <v>100</v>
      </c>
    </row>
    <row r="140" spans="1:18" x14ac:dyDescent="0.2">
      <c r="A140" s="70" t="s">
        <v>87</v>
      </c>
      <c r="B140" s="70" t="s">
        <v>85</v>
      </c>
      <c r="C140" s="70" t="s">
        <v>190</v>
      </c>
      <c r="D140" s="70" t="s">
        <v>130</v>
      </c>
      <c r="E140" s="70" t="s">
        <v>86</v>
      </c>
      <c r="F140" s="71">
        <v>97.5869</v>
      </c>
      <c r="G140" s="71">
        <v>60.242204640171991</v>
      </c>
      <c r="H140" s="71">
        <v>0.43591916537977948</v>
      </c>
      <c r="I140" s="71">
        <v>17.863770649544151</v>
      </c>
      <c r="J140" s="71">
        <v>3.5576496435484684</v>
      </c>
      <c r="K140" s="71">
        <v>0.14387176967400336</v>
      </c>
      <c r="L140" s="71">
        <v>1.0473741864942938</v>
      </c>
      <c r="M140" s="71">
        <v>3.4187990396251955</v>
      </c>
      <c r="N140" s="71">
        <v>4.2639944500747538</v>
      </c>
      <c r="O140" s="71">
        <v>8.142998701669999</v>
      </c>
      <c r="P140" s="71">
        <v>0.15596355658392674</v>
      </c>
      <c r="Q140" s="71">
        <v>0.72745419723344007</v>
      </c>
      <c r="R140" s="72">
        <f t="shared" si="2"/>
        <v>100.00000000000001</v>
      </c>
    </row>
    <row r="141" spans="1:18" x14ac:dyDescent="0.2">
      <c r="A141" s="70" t="s">
        <v>87</v>
      </c>
      <c r="B141" s="70" t="s">
        <v>85</v>
      </c>
      <c r="C141" s="70" t="s">
        <v>190</v>
      </c>
      <c r="D141" s="70" t="s">
        <v>131</v>
      </c>
      <c r="E141" s="70" t="s">
        <v>86</v>
      </c>
      <c r="F141" s="71">
        <v>97.072800000000001</v>
      </c>
      <c r="G141" s="71">
        <v>60.205330432417725</v>
      </c>
      <c r="H141" s="71">
        <v>0.40928045755350628</v>
      </c>
      <c r="I141" s="71">
        <v>18.246099834351128</v>
      </c>
      <c r="J141" s="71">
        <v>3.6709562307876151</v>
      </c>
      <c r="K141" s="71">
        <v>9.7349618018641684E-2</v>
      </c>
      <c r="L141" s="71">
        <v>0.80249050197377636</v>
      </c>
      <c r="M141" s="71">
        <v>2.9015336942995362</v>
      </c>
      <c r="N141" s="71">
        <v>4.4690170676028709</v>
      </c>
      <c r="O141" s="71">
        <v>8.1776769599723096</v>
      </c>
      <c r="P141" s="71">
        <v>0.20335253541671816</v>
      </c>
      <c r="Q141" s="71">
        <v>0.81691266760616776</v>
      </c>
      <c r="R141" s="72">
        <f t="shared" si="2"/>
        <v>99.999999999999986</v>
      </c>
    </row>
    <row r="142" spans="1:18" x14ac:dyDescent="0.2">
      <c r="A142" s="68"/>
      <c r="B142" s="68"/>
      <c r="C142" s="68"/>
      <c r="D142" s="68"/>
      <c r="E142" s="68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72"/>
    </row>
    <row r="143" spans="1:18" x14ac:dyDescent="0.2">
      <c r="A143" s="70" t="s">
        <v>184</v>
      </c>
      <c r="B143" s="70" t="s">
        <v>85</v>
      </c>
      <c r="C143" s="70" t="s">
        <v>189</v>
      </c>
      <c r="D143" s="70" t="s">
        <v>157</v>
      </c>
      <c r="E143" s="70" t="s">
        <v>86</v>
      </c>
      <c r="F143" s="71">
        <v>95.607100000000003</v>
      </c>
      <c r="G143" s="71">
        <v>62.118608346032879</v>
      </c>
      <c r="H143" s="71">
        <v>0.33491236529504603</v>
      </c>
      <c r="I143" s="71">
        <v>17.883818251991741</v>
      </c>
      <c r="J143" s="71">
        <v>2.837864551900434</v>
      </c>
      <c r="K143" s="71">
        <v>0.11505421668474414</v>
      </c>
      <c r="L143" s="71">
        <v>0.42716492812772272</v>
      </c>
      <c r="M143" s="71">
        <v>2.1308040930014611</v>
      </c>
      <c r="N143" s="71">
        <v>4.7677421446733561</v>
      </c>
      <c r="O143" s="71">
        <v>8.4011543075775759</v>
      </c>
      <c r="P143" s="71">
        <v>2.0814353745694621E-2</v>
      </c>
      <c r="Q143" s="71">
        <v>0.96206244096934213</v>
      </c>
      <c r="R143" s="72">
        <f t="shared" si="2"/>
        <v>99.999999999999986</v>
      </c>
    </row>
    <row r="144" spans="1:18" x14ac:dyDescent="0.2">
      <c r="A144" s="70" t="s">
        <v>184</v>
      </c>
      <c r="B144" s="70" t="s">
        <v>85</v>
      </c>
      <c r="C144" s="70" t="s">
        <v>189</v>
      </c>
      <c r="D144" s="70" t="s">
        <v>157</v>
      </c>
      <c r="E144" s="70" t="s">
        <v>86</v>
      </c>
      <c r="F144" s="71">
        <v>94.317499999999995</v>
      </c>
      <c r="G144" s="71">
        <v>62.055079916240366</v>
      </c>
      <c r="H144" s="71">
        <v>0.35189651973387759</v>
      </c>
      <c r="I144" s="71">
        <v>17.872823177035013</v>
      </c>
      <c r="J144" s="71">
        <v>2.8045696715879873</v>
      </c>
      <c r="K144" s="71">
        <v>0.23208842473560051</v>
      </c>
      <c r="L144" s="71">
        <v>0.40406075224640181</v>
      </c>
      <c r="M144" s="71">
        <v>2.096535637607019</v>
      </c>
      <c r="N144" s="71">
        <v>4.5694595382617225</v>
      </c>
      <c r="O144" s="71">
        <v>8.6005248230710105</v>
      </c>
      <c r="P144" s="71">
        <v>0.11397672754260874</v>
      </c>
      <c r="Q144" s="71">
        <v>0.89898481193839952</v>
      </c>
      <c r="R144" s="72">
        <f t="shared" si="2"/>
        <v>100.00000000000001</v>
      </c>
    </row>
    <row r="145" spans="1:18" x14ac:dyDescent="0.2">
      <c r="A145" s="70" t="s">
        <v>184</v>
      </c>
      <c r="B145" s="70" t="s">
        <v>85</v>
      </c>
      <c r="C145" s="70" t="s">
        <v>189</v>
      </c>
      <c r="D145" s="70" t="s">
        <v>157</v>
      </c>
      <c r="E145" s="70" t="s">
        <v>86</v>
      </c>
      <c r="F145" s="71">
        <v>97.674899999999994</v>
      </c>
      <c r="G145" s="71">
        <v>62.224071895645658</v>
      </c>
      <c r="H145" s="71">
        <v>0.38771475578679887</v>
      </c>
      <c r="I145" s="71">
        <v>17.922106907711196</v>
      </c>
      <c r="J145" s="71">
        <v>2.792631474411543</v>
      </c>
      <c r="K145" s="71">
        <v>0.1196827434683834</v>
      </c>
      <c r="L145" s="71">
        <v>0.28349145993494745</v>
      </c>
      <c r="M145" s="71">
        <v>2.0331733126934353</v>
      </c>
      <c r="N145" s="71">
        <v>4.5412895226921144</v>
      </c>
      <c r="O145" s="71">
        <v>8.70960707407942</v>
      </c>
      <c r="P145" s="71">
        <v>4.2283124937931862E-2</v>
      </c>
      <c r="Q145" s="71">
        <v>0.94394772863857568</v>
      </c>
      <c r="R145" s="72">
        <f t="shared" si="2"/>
        <v>100</v>
      </c>
    </row>
    <row r="146" spans="1:18" x14ac:dyDescent="0.2">
      <c r="A146" s="70" t="s">
        <v>184</v>
      </c>
      <c r="B146" s="70" t="s">
        <v>85</v>
      </c>
      <c r="C146" s="70" t="s">
        <v>189</v>
      </c>
      <c r="D146" s="70" t="s">
        <v>157</v>
      </c>
      <c r="E146" s="70" t="s">
        <v>86</v>
      </c>
      <c r="F146" s="71">
        <v>95.012299999999996</v>
      </c>
      <c r="G146" s="71">
        <v>62.510538109276382</v>
      </c>
      <c r="H146" s="71">
        <v>0.36574211970450143</v>
      </c>
      <c r="I146" s="71">
        <v>18.027771141210138</v>
      </c>
      <c r="J146" s="71">
        <v>2.6504989354009956</v>
      </c>
      <c r="K146" s="71">
        <v>7.0096187546244026E-2</v>
      </c>
      <c r="L146" s="71">
        <v>0.35111243491632138</v>
      </c>
      <c r="M146" s="71">
        <v>2.0286847071379182</v>
      </c>
      <c r="N146" s="71">
        <v>4.620664903386194</v>
      </c>
      <c r="O146" s="71">
        <v>8.2875585582077278</v>
      </c>
      <c r="P146" s="71">
        <v>5.5571752288914179E-2</v>
      </c>
      <c r="Q146" s="71">
        <v>1.0317611509246698</v>
      </c>
      <c r="R146" s="72">
        <f t="shared" si="2"/>
        <v>99.999999999999986</v>
      </c>
    </row>
    <row r="147" spans="1:18" x14ac:dyDescent="0.2">
      <c r="A147" s="70" t="s">
        <v>184</v>
      </c>
      <c r="B147" s="70" t="s">
        <v>85</v>
      </c>
      <c r="C147" s="70" t="s">
        <v>189</v>
      </c>
      <c r="D147" s="70" t="s">
        <v>157</v>
      </c>
      <c r="E147" s="70" t="s">
        <v>86</v>
      </c>
      <c r="F147" s="71">
        <v>94.890500000000003</v>
      </c>
      <c r="G147" s="71">
        <v>62.590564914295946</v>
      </c>
      <c r="H147" s="71">
        <v>0.4282831263403607</v>
      </c>
      <c r="I147" s="71">
        <v>17.953114379205502</v>
      </c>
      <c r="J147" s="71">
        <v>2.6504233827411596</v>
      </c>
      <c r="K147" s="71">
        <v>0.18421232894757644</v>
      </c>
      <c r="L147" s="71">
        <v>0.37264004299692804</v>
      </c>
      <c r="M147" s="71">
        <v>2.0790279321955309</v>
      </c>
      <c r="N147" s="71">
        <v>4.2591197222061217</v>
      </c>
      <c r="O147" s="71">
        <v>8.401789430975704</v>
      </c>
      <c r="P147" s="71">
        <v>5.3956929302722612E-2</v>
      </c>
      <c r="Q147" s="71">
        <v>1.0268678107924396</v>
      </c>
      <c r="R147" s="72">
        <f t="shared" si="2"/>
        <v>100.00000000000001</v>
      </c>
    </row>
    <row r="148" spans="1:18" x14ac:dyDescent="0.2">
      <c r="A148" s="70" t="s">
        <v>184</v>
      </c>
      <c r="B148" s="70" t="s">
        <v>85</v>
      </c>
      <c r="C148" s="70" t="s">
        <v>189</v>
      </c>
      <c r="D148" s="70" t="s">
        <v>157</v>
      </c>
      <c r="E148" s="70" t="s">
        <v>86</v>
      </c>
      <c r="F148" s="71">
        <v>93.833100000000002</v>
      </c>
      <c r="G148" s="71">
        <v>62.243600605756392</v>
      </c>
      <c r="H148" s="71">
        <v>0.42287849383639675</v>
      </c>
      <c r="I148" s="71">
        <v>17.59794784569624</v>
      </c>
      <c r="J148" s="71">
        <v>3.0453006455078215</v>
      </c>
      <c r="K148" s="71">
        <v>0.24618178446624914</v>
      </c>
      <c r="L148" s="71">
        <v>0.41477900655525607</v>
      </c>
      <c r="M148" s="71">
        <v>2.086470552502262</v>
      </c>
      <c r="N148" s="71">
        <v>4.6776670492608678</v>
      </c>
      <c r="O148" s="71">
        <v>8.0763611135089857</v>
      </c>
      <c r="P148" s="71">
        <v>7.8650284387918545E-2</v>
      </c>
      <c r="Q148" s="71">
        <v>1.1101626185216091</v>
      </c>
      <c r="R148" s="72">
        <f t="shared" si="2"/>
        <v>99.999999999999986</v>
      </c>
    </row>
    <row r="149" spans="1:18" x14ac:dyDescent="0.2">
      <c r="A149" s="70" t="s">
        <v>184</v>
      </c>
      <c r="B149" s="70" t="s">
        <v>85</v>
      </c>
      <c r="C149" s="70" t="s">
        <v>189</v>
      </c>
      <c r="D149" s="70" t="s">
        <v>157</v>
      </c>
      <c r="E149" s="70" t="s">
        <v>86</v>
      </c>
      <c r="F149" s="71">
        <v>97.588800000000006</v>
      </c>
      <c r="G149" s="71">
        <v>60.241646582394694</v>
      </c>
      <c r="H149" s="71">
        <v>0.36571819717016701</v>
      </c>
      <c r="I149" s="71">
        <v>18.338477366255145</v>
      </c>
      <c r="J149" s="71">
        <v>3.5602446182348793</v>
      </c>
      <c r="K149" s="71">
        <v>6.8860361025035649E-2</v>
      </c>
      <c r="L149" s="71">
        <v>0.79250897643991935</v>
      </c>
      <c r="M149" s="71">
        <v>2.6359582247143116</v>
      </c>
      <c r="N149" s="71">
        <v>3.3745675733280871</v>
      </c>
      <c r="O149" s="71">
        <v>10.036807502500286</v>
      </c>
      <c r="P149" s="71">
        <v>0.15052956896693062</v>
      </c>
      <c r="Q149" s="71">
        <v>0.43468102897053756</v>
      </c>
      <c r="R149" s="72">
        <f t="shared" si="2"/>
        <v>100</v>
      </c>
    </row>
    <row r="150" spans="1:18" x14ac:dyDescent="0.2">
      <c r="A150" s="70" t="s">
        <v>184</v>
      </c>
      <c r="B150" s="70" t="s">
        <v>85</v>
      </c>
      <c r="C150" s="70" t="s">
        <v>189</v>
      </c>
      <c r="D150" s="70" t="s">
        <v>157</v>
      </c>
      <c r="E150" s="70" t="s">
        <v>86</v>
      </c>
      <c r="F150" s="71">
        <v>95.500600000000006</v>
      </c>
      <c r="G150" s="71">
        <v>61.252075903188043</v>
      </c>
      <c r="H150" s="71">
        <v>0.37842694182026076</v>
      </c>
      <c r="I150" s="71">
        <v>18.159048215403882</v>
      </c>
      <c r="J150" s="71">
        <v>3.1401896951432766</v>
      </c>
      <c r="K150" s="71">
        <v>0.17225022670014639</v>
      </c>
      <c r="L150" s="71">
        <v>0.52481345666938206</v>
      </c>
      <c r="M150" s="71">
        <v>2.3618699777802439</v>
      </c>
      <c r="N150" s="71">
        <v>3.8472009599939683</v>
      </c>
      <c r="O150" s="71">
        <v>9.3335539253156536</v>
      </c>
      <c r="P150" s="71">
        <v>8.5863334890042567E-2</v>
      </c>
      <c r="Q150" s="71">
        <v>0.74470736309510099</v>
      </c>
      <c r="R150" s="72">
        <f t="shared" si="2"/>
        <v>99.999999999999986</v>
      </c>
    </row>
    <row r="151" spans="1:18" x14ac:dyDescent="0.2">
      <c r="A151" s="70" t="s">
        <v>185</v>
      </c>
      <c r="B151" s="70" t="s">
        <v>85</v>
      </c>
      <c r="C151" s="70" t="s">
        <v>189</v>
      </c>
      <c r="D151" s="70" t="s">
        <v>158</v>
      </c>
      <c r="E151" s="70" t="s">
        <v>86</v>
      </c>
      <c r="F151" s="71">
        <v>94.445099999999996</v>
      </c>
      <c r="G151" s="71">
        <v>63.15446751604901</v>
      </c>
      <c r="H151" s="71">
        <v>0.35607988132788254</v>
      </c>
      <c r="I151" s="71">
        <v>18.186120825749562</v>
      </c>
      <c r="J151" s="71">
        <v>2.7332280870050432</v>
      </c>
      <c r="K151" s="71">
        <v>8.9893493680455627E-2</v>
      </c>
      <c r="L151" s="71">
        <v>0.31499781354458833</v>
      </c>
      <c r="M151" s="71">
        <v>2.0299623802611255</v>
      </c>
      <c r="N151" s="71">
        <v>4.2501940280649819</v>
      </c>
      <c r="O151" s="71">
        <v>8.1653786167837197</v>
      </c>
      <c r="P151" s="71">
        <v>2.7846865533521593E-2</v>
      </c>
      <c r="Q151" s="71">
        <v>0.69183049200011437</v>
      </c>
      <c r="R151" s="72">
        <f t="shared" si="2"/>
        <v>99.999999999999986</v>
      </c>
    </row>
    <row r="152" spans="1:18" x14ac:dyDescent="0.2">
      <c r="A152" s="70" t="s">
        <v>185</v>
      </c>
      <c r="B152" s="70" t="s">
        <v>85</v>
      </c>
      <c r="C152" s="70" t="s">
        <v>189</v>
      </c>
      <c r="D152" s="70" t="s">
        <v>160</v>
      </c>
      <c r="E152" s="70" t="s">
        <v>86</v>
      </c>
      <c r="F152" s="71">
        <v>95.86</v>
      </c>
      <c r="G152" s="71">
        <v>62.461089088253708</v>
      </c>
      <c r="H152" s="71">
        <v>0.37085332776966407</v>
      </c>
      <c r="I152" s="71">
        <v>17.976632589192569</v>
      </c>
      <c r="J152" s="71">
        <v>2.6941372835384931</v>
      </c>
      <c r="K152" s="71">
        <v>0.21562695597746712</v>
      </c>
      <c r="L152" s="71">
        <v>0.3321510536198623</v>
      </c>
      <c r="M152" s="71">
        <v>2.1053619862299189</v>
      </c>
      <c r="N152" s="71">
        <v>4.7047778009597332</v>
      </c>
      <c r="O152" s="71">
        <v>8.3335071979970792</v>
      </c>
      <c r="P152" s="71">
        <v>7.0728145211767152E-2</v>
      </c>
      <c r="Q152" s="71">
        <v>0.73513457124973924</v>
      </c>
      <c r="R152" s="72">
        <f t="shared" si="2"/>
        <v>100.00000000000003</v>
      </c>
    </row>
    <row r="153" spans="1:18" x14ac:dyDescent="0.2">
      <c r="A153" s="70" t="s">
        <v>185</v>
      </c>
      <c r="B153" s="70" t="s">
        <v>85</v>
      </c>
      <c r="C153" s="70" t="s">
        <v>189</v>
      </c>
      <c r="D153" s="70" t="s">
        <v>161</v>
      </c>
      <c r="E153" s="70" t="s">
        <v>86</v>
      </c>
      <c r="F153" s="71">
        <v>94.731399999999994</v>
      </c>
      <c r="G153" s="71">
        <v>62.909974939671542</v>
      </c>
      <c r="H153" s="71">
        <v>0.39332259419791116</v>
      </c>
      <c r="I153" s="71">
        <v>18.05863736839105</v>
      </c>
      <c r="J153" s="71">
        <v>2.5354845383895945</v>
      </c>
      <c r="K153" s="71">
        <v>0.1127398096090631</v>
      </c>
      <c r="L153" s="71">
        <v>0.38033851500136179</v>
      </c>
      <c r="M153" s="71">
        <v>2.0122155906067052</v>
      </c>
      <c r="N153" s="71">
        <v>4.6000586922604336</v>
      </c>
      <c r="O153" s="71">
        <v>8.1928484114031885</v>
      </c>
      <c r="P153" s="71">
        <v>5.4258672414848726E-2</v>
      </c>
      <c r="Q153" s="71">
        <v>0.75012086805430933</v>
      </c>
      <c r="R153" s="72">
        <f t="shared" si="2"/>
        <v>100</v>
      </c>
    </row>
    <row r="154" spans="1:18" x14ac:dyDescent="0.2">
      <c r="A154" s="70" t="s">
        <v>185</v>
      </c>
      <c r="B154" s="70" t="s">
        <v>85</v>
      </c>
      <c r="C154" s="70" t="s">
        <v>189</v>
      </c>
      <c r="D154" s="70" t="s">
        <v>162</v>
      </c>
      <c r="E154" s="70" t="s">
        <v>86</v>
      </c>
      <c r="F154" s="71">
        <v>97.005899999999997</v>
      </c>
      <c r="G154" s="71">
        <v>62.574132088872943</v>
      </c>
      <c r="H154" s="71">
        <v>0.32266078661194836</v>
      </c>
      <c r="I154" s="71">
        <v>17.812730978218848</v>
      </c>
      <c r="J154" s="71">
        <v>2.9669329391305066</v>
      </c>
      <c r="K154" s="71">
        <v>0.17576250516721151</v>
      </c>
      <c r="L154" s="71">
        <v>0.40482073770770649</v>
      </c>
      <c r="M154" s="71">
        <v>2.1134796955649087</v>
      </c>
      <c r="N154" s="71">
        <v>4.7486802349135466</v>
      </c>
      <c r="O154" s="71">
        <v>8.0876524005240924</v>
      </c>
      <c r="P154" s="71">
        <v>4.4739546769835652E-2</v>
      </c>
      <c r="Q154" s="71">
        <v>0.74840808651844892</v>
      </c>
      <c r="R154" s="72">
        <f t="shared" si="2"/>
        <v>100</v>
      </c>
    </row>
    <row r="155" spans="1:18" x14ac:dyDescent="0.2">
      <c r="A155" s="70" t="s">
        <v>185</v>
      </c>
      <c r="B155" s="70" t="s">
        <v>85</v>
      </c>
      <c r="C155" s="70" t="s">
        <v>189</v>
      </c>
      <c r="D155" s="70" t="s">
        <v>163</v>
      </c>
      <c r="E155" s="70" t="s">
        <v>86</v>
      </c>
      <c r="F155" s="71">
        <v>94.692400000000006</v>
      </c>
      <c r="G155" s="71">
        <v>62.692887707989229</v>
      </c>
      <c r="H155" s="71">
        <v>0.37151872800773872</v>
      </c>
      <c r="I155" s="71">
        <v>17.839024039944068</v>
      </c>
      <c r="J155" s="71">
        <v>2.9193472760221515</v>
      </c>
      <c r="K155" s="71">
        <v>0.14636866316620975</v>
      </c>
      <c r="L155" s="71">
        <v>0.34406140302706445</v>
      </c>
      <c r="M155" s="71">
        <v>2.0986900743882297</v>
      </c>
      <c r="N155" s="71">
        <v>4.4175667741022506</v>
      </c>
      <c r="O155" s="71">
        <v>8.4106010619648455</v>
      </c>
      <c r="P155" s="71">
        <v>6.653121053009534E-3</v>
      </c>
      <c r="Q155" s="71">
        <v>0.75328115033519061</v>
      </c>
      <c r="R155" s="72">
        <f t="shared" si="2"/>
        <v>99.999999999999986</v>
      </c>
    </row>
    <row r="156" spans="1:18" x14ac:dyDescent="0.2">
      <c r="A156" s="70" t="s">
        <v>185</v>
      </c>
      <c r="B156" s="70" t="s">
        <v>85</v>
      </c>
      <c r="C156" s="70" t="s">
        <v>189</v>
      </c>
      <c r="D156" s="70" t="s">
        <v>164</v>
      </c>
      <c r="E156" s="70" t="s">
        <v>86</v>
      </c>
      <c r="F156" s="71">
        <v>95.638900000000007</v>
      </c>
      <c r="G156" s="71">
        <v>62.573701705059335</v>
      </c>
      <c r="H156" s="71">
        <v>0.41165258069676663</v>
      </c>
      <c r="I156" s="71">
        <v>17.567015095322088</v>
      </c>
      <c r="J156" s="71">
        <v>2.812976728088675</v>
      </c>
      <c r="K156" s="71">
        <v>0.11522508100783259</v>
      </c>
      <c r="L156" s="71">
        <v>0.38237579060403243</v>
      </c>
      <c r="M156" s="71">
        <v>2.1350099175126438</v>
      </c>
      <c r="N156" s="71">
        <v>4.5667610146080726</v>
      </c>
      <c r="O156" s="71">
        <v>8.6320524389134548</v>
      </c>
      <c r="P156" s="71">
        <v>6.2631418805527875E-2</v>
      </c>
      <c r="Q156" s="71">
        <v>0.74059822938155917</v>
      </c>
      <c r="R156" s="72">
        <f t="shared" si="2"/>
        <v>100</v>
      </c>
    </row>
    <row r="157" spans="1:18" x14ac:dyDescent="0.2">
      <c r="A157" s="70" t="s">
        <v>185</v>
      </c>
      <c r="B157" s="70" t="s">
        <v>85</v>
      </c>
      <c r="C157" s="70" t="s">
        <v>189</v>
      </c>
      <c r="D157" s="70" t="s">
        <v>165</v>
      </c>
      <c r="E157" s="70" t="s">
        <v>86</v>
      </c>
      <c r="F157" s="71">
        <v>95.879199999999997</v>
      </c>
      <c r="G157" s="71">
        <v>60.895168086508868</v>
      </c>
      <c r="H157" s="71">
        <v>0.34981518410666751</v>
      </c>
      <c r="I157" s="71">
        <v>18.40159283765405</v>
      </c>
      <c r="J157" s="71">
        <v>3.4671753623309334</v>
      </c>
      <c r="K157" s="71">
        <v>8.50027951839398E-2</v>
      </c>
      <c r="L157" s="71">
        <v>0.81696551493963232</v>
      </c>
      <c r="M157" s="71">
        <v>2.60765630084523</v>
      </c>
      <c r="N157" s="71">
        <v>3.0027367771111981</v>
      </c>
      <c r="O157" s="71">
        <v>9.8116171182070762</v>
      </c>
      <c r="P157" s="71">
        <v>0.1924296406311275</v>
      </c>
      <c r="Q157" s="71">
        <v>0.36984038248128903</v>
      </c>
      <c r="R157" s="72">
        <f t="shared" si="2"/>
        <v>100.00000000000003</v>
      </c>
    </row>
    <row r="158" spans="1:18" x14ac:dyDescent="0.2">
      <c r="A158" s="70" t="s">
        <v>185</v>
      </c>
      <c r="B158" s="70" t="s">
        <v>85</v>
      </c>
      <c r="C158" s="70" t="s">
        <v>189</v>
      </c>
      <c r="D158" s="70" t="s">
        <v>166</v>
      </c>
      <c r="E158" s="70" t="s">
        <v>86</v>
      </c>
      <c r="F158" s="71">
        <v>98.020600000000002</v>
      </c>
      <c r="G158" s="71">
        <v>62.988086177803439</v>
      </c>
      <c r="H158" s="71">
        <v>0.34604970791853956</v>
      </c>
      <c r="I158" s="71">
        <v>17.667204648818714</v>
      </c>
      <c r="J158" s="71">
        <v>2.6866801468262795</v>
      </c>
      <c r="K158" s="71">
        <v>0.15455934772894675</v>
      </c>
      <c r="L158" s="71">
        <v>0.35921020683407368</v>
      </c>
      <c r="M158" s="71">
        <v>1.8757281632636407</v>
      </c>
      <c r="N158" s="71">
        <v>4.744206829992879</v>
      </c>
      <c r="O158" s="71">
        <v>8.3675268259937194</v>
      </c>
      <c r="P158" s="71">
        <v>6.937317257800911E-2</v>
      </c>
      <c r="Q158" s="71">
        <v>0.7413747722417533</v>
      </c>
      <c r="R158" s="72">
        <f t="shared" si="2"/>
        <v>100</v>
      </c>
    </row>
    <row r="159" spans="1:18" x14ac:dyDescent="0.2">
      <c r="A159" s="70" t="s">
        <v>185</v>
      </c>
      <c r="B159" s="70" t="s">
        <v>85</v>
      </c>
      <c r="C159" s="70" t="s">
        <v>189</v>
      </c>
      <c r="D159" s="70" t="s">
        <v>167</v>
      </c>
      <c r="E159" s="70" t="s">
        <v>86</v>
      </c>
      <c r="F159" s="71">
        <v>94.990200000000002</v>
      </c>
      <c r="G159" s="71">
        <v>63.011236948653647</v>
      </c>
      <c r="H159" s="71">
        <v>0.31887499973681499</v>
      </c>
      <c r="I159" s="71">
        <v>17.918795833675475</v>
      </c>
      <c r="J159" s="71">
        <v>2.676170804988304</v>
      </c>
      <c r="K159" s="71">
        <v>0.15601609429183222</v>
      </c>
      <c r="L159" s="71">
        <v>0.38656619314413487</v>
      </c>
      <c r="M159" s="71">
        <v>2.0733717794046123</v>
      </c>
      <c r="N159" s="71">
        <v>4.5841571025221546</v>
      </c>
      <c r="O159" s="71">
        <v>8.0447246136969923</v>
      </c>
      <c r="P159" s="71">
        <v>2.3476105956193375E-2</v>
      </c>
      <c r="Q159" s="71">
        <v>0.80660952392983698</v>
      </c>
      <c r="R159" s="72">
        <f t="shared" si="2"/>
        <v>99.999999999999986</v>
      </c>
    </row>
    <row r="160" spans="1:18" x14ac:dyDescent="0.2">
      <c r="A160" s="70" t="s">
        <v>185</v>
      </c>
      <c r="B160" s="70" t="s">
        <v>85</v>
      </c>
      <c r="C160" s="70" t="s">
        <v>189</v>
      </c>
      <c r="D160" s="70" t="s">
        <v>168</v>
      </c>
      <c r="E160" s="70" t="s">
        <v>86</v>
      </c>
      <c r="F160" s="71">
        <v>97.521199999999993</v>
      </c>
      <c r="G160" s="71">
        <v>62.735282174542562</v>
      </c>
      <c r="H160" s="71">
        <v>0.40770622182663879</v>
      </c>
      <c r="I160" s="71">
        <v>18.009109814071198</v>
      </c>
      <c r="J160" s="71">
        <v>2.4681812775068397</v>
      </c>
      <c r="K160" s="71">
        <v>0.11741036820711805</v>
      </c>
      <c r="L160" s="71">
        <v>0.39991304454826238</v>
      </c>
      <c r="M160" s="71">
        <v>2.0638589352879171</v>
      </c>
      <c r="N160" s="71">
        <v>4.6360176043773045</v>
      </c>
      <c r="O160" s="71">
        <v>8.4219636345738174</v>
      </c>
      <c r="P160" s="71">
        <v>0</v>
      </c>
      <c r="Q160" s="71">
        <v>0.74055692505834625</v>
      </c>
      <c r="R160" s="72">
        <f t="shared" si="2"/>
        <v>99.999999999999986</v>
      </c>
    </row>
    <row r="161" spans="1:18" x14ac:dyDescent="0.2">
      <c r="A161" s="70" t="s">
        <v>185</v>
      </c>
      <c r="B161" s="70" t="s">
        <v>85</v>
      </c>
      <c r="C161" s="70" t="s">
        <v>189</v>
      </c>
      <c r="D161" s="70" t="s">
        <v>169</v>
      </c>
      <c r="E161" s="70" t="s">
        <v>86</v>
      </c>
      <c r="F161" s="71">
        <v>93.245500000000007</v>
      </c>
      <c r="G161" s="71">
        <v>62.797025057509472</v>
      </c>
      <c r="H161" s="71">
        <v>0.32484141325854865</v>
      </c>
      <c r="I161" s="71">
        <v>18.087092674713524</v>
      </c>
      <c r="J161" s="71">
        <v>2.710050350955274</v>
      </c>
      <c r="K161" s="71">
        <v>8.3971880680569017E-2</v>
      </c>
      <c r="L161" s="71">
        <v>0.35122338343405313</v>
      </c>
      <c r="M161" s="71">
        <v>2.0443882010391925</v>
      </c>
      <c r="N161" s="71">
        <v>4.468526631311966</v>
      </c>
      <c r="O161" s="71">
        <v>8.3210449834040254</v>
      </c>
      <c r="P161" s="71">
        <v>7.2925771216841573E-2</v>
      </c>
      <c r="Q161" s="71">
        <v>0.73890965247652685</v>
      </c>
      <c r="R161" s="72">
        <f t="shared" si="2"/>
        <v>99.999999999999972</v>
      </c>
    </row>
    <row r="162" spans="1:18" x14ac:dyDescent="0.2">
      <c r="A162" s="70" t="s">
        <v>185</v>
      </c>
      <c r="B162" s="70" t="s">
        <v>85</v>
      </c>
      <c r="C162" s="70" t="s">
        <v>189</v>
      </c>
      <c r="D162" s="70" t="s">
        <v>170</v>
      </c>
      <c r="E162" s="70" t="s">
        <v>86</v>
      </c>
      <c r="F162" s="71">
        <v>94.478399999999993</v>
      </c>
      <c r="G162" s="71">
        <v>62.047092245423293</v>
      </c>
      <c r="H162" s="71">
        <v>0.33573811580213042</v>
      </c>
      <c r="I162" s="71">
        <v>18.034280851496217</v>
      </c>
      <c r="J162" s="71">
        <v>3.0188910904503041</v>
      </c>
      <c r="K162" s="71">
        <v>0.15135734728784569</v>
      </c>
      <c r="L162" s="71">
        <v>0.43195058341377507</v>
      </c>
      <c r="M162" s="71">
        <v>2.2881420515165374</v>
      </c>
      <c r="N162" s="71">
        <v>4.5482353638503623</v>
      </c>
      <c r="O162" s="71">
        <v>8.3183034429033516</v>
      </c>
      <c r="P162" s="71">
        <v>0.13526901386983692</v>
      </c>
      <c r="Q162" s="71">
        <v>0.69073989398635038</v>
      </c>
      <c r="R162" s="72">
        <f t="shared" si="2"/>
        <v>100</v>
      </c>
    </row>
    <row r="163" spans="1:18" x14ac:dyDescent="0.2">
      <c r="A163" s="70" t="s">
        <v>185</v>
      </c>
      <c r="B163" s="70" t="s">
        <v>85</v>
      </c>
      <c r="C163" s="70" t="s">
        <v>189</v>
      </c>
      <c r="D163" s="70" t="s">
        <v>171</v>
      </c>
      <c r="E163" s="70" t="s">
        <v>86</v>
      </c>
      <c r="F163" s="71">
        <v>93.287300000000002</v>
      </c>
      <c r="G163" s="71">
        <v>62.806727175081711</v>
      </c>
      <c r="H163" s="71">
        <v>0.36232155931193211</v>
      </c>
      <c r="I163" s="71">
        <v>17.911334125867079</v>
      </c>
      <c r="J163" s="71">
        <v>2.573340636935574</v>
      </c>
      <c r="K163" s="71">
        <v>0.18137517111118018</v>
      </c>
      <c r="L163" s="71">
        <v>0.39105001431062969</v>
      </c>
      <c r="M163" s="71">
        <v>2.1232257767134435</v>
      </c>
      <c r="N163" s="71">
        <v>4.7292611105691771</v>
      </c>
      <c r="O163" s="71">
        <v>8.0570452784033844</v>
      </c>
      <c r="P163" s="71">
        <v>0.11459223281196905</v>
      </c>
      <c r="Q163" s="71">
        <v>0.74972691888392096</v>
      </c>
      <c r="R163" s="72">
        <f t="shared" si="2"/>
        <v>100.00000000000001</v>
      </c>
    </row>
    <row r="164" spans="1:18" x14ac:dyDescent="0.2">
      <c r="A164" s="70" t="s">
        <v>185</v>
      </c>
      <c r="B164" s="70" t="s">
        <v>85</v>
      </c>
      <c r="C164" s="70" t="s">
        <v>189</v>
      </c>
      <c r="D164" s="70" t="s">
        <v>172</v>
      </c>
      <c r="E164" s="70" t="s">
        <v>86</v>
      </c>
      <c r="F164" s="71">
        <v>98.415400000000005</v>
      </c>
      <c r="G164" s="71">
        <v>61.577253153469883</v>
      </c>
      <c r="H164" s="71">
        <v>0.421885192764547</v>
      </c>
      <c r="I164" s="71">
        <v>18.159353109371093</v>
      </c>
      <c r="J164" s="71">
        <v>3.1019535560491547</v>
      </c>
      <c r="K164" s="71">
        <v>3.657964099114569E-2</v>
      </c>
      <c r="L164" s="71">
        <v>0.57795832766010191</v>
      </c>
      <c r="M164" s="71">
        <v>2.636477624436826</v>
      </c>
      <c r="N164" s="71">
        <v>4.2706730857162594</v>
      </c>
      <c r="O164" s="71">
        <v>8.3388372145009804</v>
      </c>
      <c r="P164" s="71">
        <v>0.17832574983183525</v>
      </c>
      <c r="Q164" s="71">
        <v>0.70070334520816857</v>
      </c>
      <c r="R164" s="72">
        <f t="shared" si="2"/>
        <v>100</v>
      </c>
    </row>
    <row r="165" spans="1:18" x14ac:dyDescent="0.2">
      <c r="A165" s="70" t="s">
        <v>185</v>
      </c>
      <c r="B165" s="70" t="s">
        <v>85</v>
      </c>
      <c r="C165" s="70" t="s">
        <v>189</v>
      </c>
      <c r="D165" s="70" t="s">
        <v>173</v>
      </c>
      <c r="E165" s="70" t="s">
        <v>86</v>
      </c>
      <c r="F165" s="71">
        <v>98.295199999999994</v>
      </c>
      <c r="G165" s="71">
        <v>62.649447785853226</v>
      </c>
      <c r="H165" s="71">
        <v>0.34447256834514811</v>
      </c>
      <c r="I165" s="71">
        <v>17.892430149183276</v>
      </c>
      <c r="J165" s="71">
        <v>2.7644279679984374</v>
      </c>
      <c r="K165" s="71">
        <v>0.1905484703220503</v>
      </c>
      <c r="L165" s="71">
        <v>0.38516631534398427</v>
      </c>
      <c r="M165" s="71">
        <v>2.0757880344106328</v>
      </c>
      <c r="N165" s="71">
        <v>4.5082567612660638</v>
      </c>
      <c r="O165" s="71">
        <v>8.4101766922494701</v>
      </c>
      <c r="P165" s="71">
        <v>4.9849840073574299E-2</v>
      </c>
      <c r="Q165" s="71">
        <v>0.72943541495413811</v>
      </c>
      <c r="R165" s="72">
        <f t="shared" si="2"/>
        <v>100.00000000000001</v>
      </c>
    </row>
    <row r="166" spans="1:18" x14ac:dyDescent="0.2">
      <c r="A166" s="70" t="s">
        <v>185</v>
      </c>
      <c r="B166" s="70" t="s">
        <v>85</v>
      </c>
      <c r="C166" s="70" t="s">
        <v>189</v>
      </c>
      <c r="D166" s="70" t="s">
        <v>174</v>
      </c>
      <c r="E166" s="70" t="s">
        <v>86</v>
      </c>
      <c r="F166" s="71">
        <v>97.717500000000001</v>
      </c>
      <c r="G166" s="71">
        <v>62.843298283316706</v>
      </c>
      <c r="H166" s="71">
        <v>0.3736280604804666</v>
      </c>
      <c r="I166" s="71">
        <v>17.927495075088903</v>
      </c>
      <c r="J166" s="71">
        <v>2.8995829815539698</v>
      </c>
      <c r="K166" s="71">
        <v>9.0260188809578631E-2</v>
      </c>
      <c r="L166" s="71">
        <v>0.37270703814567507</v>
      </c>
      <c r="M166" s="71">
        <v>2.0447719190523705</v>
      </c>
      <c r="N166" s="71">
        <v>4.50103615012664</v>
      </c>
      <c r="O166" s="71">
        <v>8.1762222733901293</v>
      </c>
      <c r="P166" s="71">
        <v>5.8945429426663587E-2</v>
      </c>
      <c r="Q166" s="71">
        <v>0.71205260060889808</v>
      </c>
      <c r="R166" s="72">
        <f t="shared" si="2"/>
        <v>99.999999999999986</v>
      </c>
    </row>
    <row r="167" spans="1:18" x14ac:dyDescent="0.2">
      <c r="A167" s="70" t="s">
        <v>185</v>
      </c>
      <c r="B167" s="70" t="s">
        <v>85</v>
      </c>
      <c r="C167" s="70" t="s">
        <v>189</v>
      </c>
      <c r="D167" s="70" t="s">
        <v>175</v>
      </c>
      <c r="E167" s="70" t="s">
        <v>86</v>
      </c>
      <c r="F167" s="71">
        <v>95.409700000000001</v>
      </c>
      <c r="G167" s="71">
        <v>62.834072426598141</v>
      </c>
      <c r="H167" s="71">
        <v>0.39314660878296442</v>
      </c>
      <c r="I167" s="71">
        <v>17.895874318858564</v>
      </c>
      <c r="J167" s="71">
        <v>2.643232291894849</v>
      </c>
      <c r="K167" s="71">
        <v>8.8041362670671849E-2</v>
      </c>
      <c r="L167" s="71">
        <v>0.33046954345312901</v>
      </c>
      <c r="M167" s="71">
        <v>2.0708586233894457</v>
      </c>
      <c r="N167" s="71">
        <v>4.266652132854416</v>
      </c>
      <c r="O167" s="71">
        <v>8.7022598331196921</v>
      </c>
      <c r="P167" s="71">
        <v>6.571658856489436E-2</v>
      </c>
      <c r="Q167" s="71">
        <v>0.70967626981323706</v>
      </c>
      <c r="R167" s="72">
        <f t="shared" si="2"/>
        <v>100.00000000000001</v>
      </c>
    </row>
    <row r="168" spans="1:18" x14ac:dyDescent="0.2">
      <c r="A168" s="70" t="s">
        <v>185</v>
      </c>
      <c r="B168" s="70" t="s">
        <v>85</v>
      </c>
      <c r="C168" s="70" t="s">
        <v>189</v>
      </c>
      <c r="D168" s="70" t="s">
        <v>176</v>
      </c>
      <c r="E168" s="70" t="s">
        <v>86</v>
      </c>
      <c r="F168" s="71">
        <v>95.446600000000004</v>
      </c>
      <c r="G168" s="71">
        <v>62.545549029509694</v>
      </c>
      <c r="H168" s="71">
        <v>0.36250636481550941</v>
      </c>
      <c r="I168" s="71">
        <v>17.890212956773734</v>
      </c>
      <c r="J168" s="71">
        <v>2.62324692550599</v>
      </c>
      <c r="K168" s="71">
        <v>0.12771539269078205</v>
      </c>
      <c r="L168" s="71">
        <v>0.38073645368195408</v>
      </c>
      <c r="M168" s="71">
        <v>2.145388101828666</v>
      </c>
      <c r="N168" s="71">
        <v>4.7671682385752865</v>
      </c>
      <c r="O168" s="71">
        <v>8.3968417942598261</v>
      </c>
      <c r="P168" s="71">
        <v>3.8869902123281501E-2</v>
      </c>
      <c r="Q168" s="71">
        <v>0.72176484023527288</v>
      </c>
      <c r="R168" s="72">
        <f t="shared" si="2"/>
        <v>100</v>
      </c>
    </row>
    <row r="169" spans="1:18" x14ac:dyDescent="0.2">
      <c r="A169" s="70" t="s">
        <v>185</v>
      </c>
      <c r="B169" s="70" t="s">
        <v>85</v>
      </c>
      <c r="C169" s="70" t="s">
        <v>189</v>
      </c>
      <c r="D169" s="70" t="s">
        <v>177</v>
      </c>
      <c r="E169" s="70" t="s">
        <v>86</v>
      </c>
      <c r="F169" s="71">
        <v>94.617599999999996</v>
      </c>
      <c r="G169" s="71">
        <v>62.655890658820347</v>
      </c>
      <c r="H169" s="71">
        <v>0.36050375405844159</v>
      </c>
      <c r="I169" s="71">
        <v>17.945181446158006</v>
      </c>
      <c r="J169" s="71">
        <v>2.8106821563852815</v>
      </c>
      <c r="K169" s="71">
        <v>6.3941592261904767E-2</v>
      </c>
      <c r="L169" s="71">
        <v>0.35817860524891776</v>
      </c>
      <c r="M169" s="71">
        <v>2.1257144548160172</v>
      </c>
      <c r="N169" s="71">
        <v>4.4130267518939403</v>
      </c>
      <c r="O169" s="71">
        <v>8.4236970711580099</v>
      </c>
      <c r="P169" s="71">
        <v>0.10970474837662338</v>
      </c>
      <c r="Q169" s="71">
        <v>0.73347876082251084</v>
      </c>
      <c r="R169" s="72">
        <f t="shared" si="2"/>
        <v>100.00000000000001</v>
      </c>
    </row>
    <row r="170" spans="1:18" x14ac:dyDescent="0.2">
      <c r="A170" s="70" t="s">
        <v>185</v>
      </c>
      <c r="B170" s="70" t="s">
        <v>85</v>
      </c>
      <c r="C170" s="70" t="s">
        <v>189</v>
      </c>
      <c r="D170" s="70" t="s">
        <v>178</v>
      </c>
      <c r="E170" s="70" t="s">
        <v>86</v>
      </c>
      <c r="F170" s="71">
        <v>94.2654</v>
      </c>
      <c r="G170" s="71">
        <v>62.880017482554571</v>
      </c>
      <c r="H170" s="71">
        <v>0.35548568191510355</v>
      </c>
      <c r="I170" s="71">
        <v>17.931818037158916</v>
      </c>
      <c r="J170" s="71">
        <v>2.8218200951780825</v>
      </c>
      <c r="K170" s="71">
        <v>9.7172451397861778E-2</v>
      </c>
      <c r="L170" s="71">
        <v>0.40492057531183229</v>
      </c>
      <c r="M170" s="71">
        <v>2.1316410899439244</v>
      </c>
      <c r="N170" s="71">
        <v>4.0252308906555321</v>
      </c>
      <c r="O170" s="71">
        <v>8.6316930708404147</v>
      </c>
      <c r="P170" s="71">
        <v>5.2617397263471005E-2</v>
      </c>
      <c r="Q170" s="71">
        <v>0.66758322778028834</v>
      </c>
      <c r="R170" s="72">
        <f t="shared" si="2"/>
        <v>100.00000000000001</v>
      </c>
    </row>
    <row r="171" spans="1:18" x14ac:dyDescent="0.2">
      <c r="A171" s="70" t="s">
        <v>185</v>
      </c>
      <c r="B171" s="70" t="s">
        <v>85</v>
      </c>
      <c r="C171" s="70" t="s">
        <v>189</v>
      </c>
      <c r="D171" s="70" t="s">
        <v>179</v>
      </c>
      <c r="E171" s="70" t="s">
        <v>86</v>
      </c>
      <c r="F171" s="71">
        <v>93.969300000000004</v>
      </c>
      <c r="G171" s="71">
        <v>62.56926464281419</v>
      </c>
      <c r="H171" s="71">
        <v>0.39629964254283045</v>
      </c>
      <c r="I171" s="71">
        <v>18.084736185115776</v>
      </c>
      <c r="J171" s="71">
        <v>2.8021917796556961</v>
      </c>
      <c r="K171" s="71">
        <v>0.12333815405669725</v>
      </c>
      <c r="L171" s="71">
        <v>0.33393885024151509</v>
      </c>
      <c r="M171" s="71">
        <v>2.0066127980095625</v>
      </c>
      <c r="N171" s="71">
        <v>4.3670645625752238</v>
      </c>
      <c r="O171" s="71">
        <v>8.4856437155539108</v>
      </c>
      <c r="P171" s="71">
        <v>5.6401399180370605E-2</v>
      </c>
      <c r="Q171" s="71">
        <v>0.77450827025422131</v>
      </c>
      <c r="R171" s="72">
        <f t="shared" si="2"/>
        <v>99.999999999999972</v>
      </c>
    </row>
    <row r="172" spans="1:18" x14ac:dyDescent="0.2">
      <c r="A172" s="68"/>
      <c r="B172" s="68"/>
      <c r="C172" s="68"/>
      <c r="D172" s="68"/>
      <c r="E172" s="68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8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1"/>
  <sheetViews>
    <sheetView workbookViewId="0">
      <selection activeCell="B149" sqref="B149"/>
    </sheetView>
  </sheetViews>
  <sheetFormatPr defaultRowHeight="14.25" x14ac:dyDescent="0.2"/>
  <cols>
    <col min="1" max="1" width="9.140625" style="75"/>
    <col min="2" max="2" width="12.85546875" style="75" bestFit="1" customWidth="1"/>
    <col min="3" max="16384" width="9.140625" style="75"/>
  </cols>
  <sheetData>
    <row r="1" spans="1:16" s="73" customFormat="1" ht="15" x14ac:dyDescent="0.25">
      <c r="B1" s="73" t="s">
        <v>0</v>
      </c>
      <c r="C1" s="73" t="s">
        <v>2</v>
      </c>
      <c r="D1" s="73" t="s">
        <v>194</v>
      </c>
      <c r="E1" s="73" t="s">
        <v>195</v>
      </c>
      <c r="F1" s="73" t="s">
        <v>196</v>
      </c>
      <c r="G1" s="73" t="s">
        <v>197</v>
      </c>
      <c r="H1" s="73" t="s">
        <v>198</v>
      </c>
      <c r="I1" s="73" t="s">
        <v>199</v>
      </c>
      <c r="J1" s="73" t="s">
        <v>200</v>
      </c>
      <c r="K1" s="73" t="s">
        <v>201</v>
      </c>
      <c r="L1" s="73" t="s">
        <v>202</v>
      </c>
      <c r="M1" s="73" t="s">
        <v>203</v>
      </c>
      <c r="N1" s="73" t="s">
        <v>204</v>
      </c>
    </row>
    <row r="2" spans="1:16" x14ac:dyDescent="0.2">
      <c r="A2" s="74" t="s">
        <v>133</v>
      </c>
      <c r="B2" s="75" t="s">
        <v>205</v>
      </c>
      <c r="C2" s="75">
        <v>282</v>
      </c>
      <c r="D2" s="71">
        <v>4.3228999999999997</v>
      </c>
      <c r="E2" s="71">
        <v>0.1077</v>
      </c>
      <c r="F2" s="71">
        <v>12.3452</v>
      </c>
      <c r="G2" s="71">
        <v>74.981700000000004</v>
      </c>
      <c r="H2" s="71">
        <v>1.5800000000000002E-2</v>
      </c>
      <c r="I2" s="71">
        <v>3.3500000000000002E-2</v>
      </c>
      <c r="J2" s="71">
        <v>2.7597999999999998</v>
      </c>
      <c r="K2" s="71">
        <v>1.6785000000000001</v>
      </c>
      <c r="L2" s="71">
        <v>0.28599999999999998</v>
      </c>
      <c r="M2" s="71">
        <v>0.1046</v>
      </c>
      <c r="N2" s="71">
        <v>3.2555000000000001</v>
      </c>
      <c r="O2" s="71"/>
      <c r="P2" s="71"/>
    </row>
    <row r="3" spans="1:16" x14ac:dyDescent="0.2">
      <c r="A3" s="74" t="s">
        <v>133</v>
      </c>
      <c r="B3" s="75" t="s">
        <v>206</v>
      </c>
      <c r="C3" s="75">
        <v>283</v>
      </c>
      <c r="D3" s="71">
        <v>3.8788</v>
      </c>
      <c r="E3" s="71">
        <v>0.1116</v>
      </c>
      <c r="F3" s="71">
        <v>12.336499999999999</v>
      </c>
      <c r="G3" s="71">
        <v>75.181200000000004</v>
      </c>
      <c r="H3" s="71">
        <v>5.0900000000000001E-2</v>
      </c>
      <c r="I3" s="71">
        <v>5.45E-2</v>
      </c>
      <c r="J3" s="71">
        <v>2.7031999999999998</v>
      </c>
      <c r="K3" s="71">
        <v>1.6823999999999999</v>
      </c>
      <c r="L3" s="71">
        <v>0.25</v>
      </c>
      <c r="M3" s="71">
        <v>3.3300000000000003E-2</v>
      </c>
      <c r="N3" s="71">
        <v>3.2911000000000001</v>
      </c>
      <c r="O3" s="71"/>
      <c r="P3" s="71"/>
    </row>
    <row r="4" spans="1:16" x14ac:dyDescent="0.2">
      <c r="A4" s="74" t="s">
        <v>133</v>
      </c>
      <c r="B4" s="75" t="s">
        <v>207</v>
      </c>
      <c r="C4" s="75">
        <v>96</v>
      </c>
      <c r="D4" s="71">
        <v>4.3479999999999999</v>
      </c>
      <c r="E4" s="71">
        <v>0.1129</v>
      </c>
      <c r="F4" s="71">
        <v>12.5014</v>
      </c>
      <c r="G4" s="71">
        <v>74.974999999999994</v>
      </c>
      <c r="H4" s="71">
        <v>1.47E-2</v>
      </c>
      <c r="I4" s="71">
        <v>4.8899999999999999E-2</v>
      </c>
      <c r="J4" s="71">
        <v>2.7231000000000001</v>
      </c>
      <c r="K4" s="71">
        <v>1.7186999999999999</v>
      </c>
      <c r="L4" s="71">
        <v>0.24990000000000001</v>
      </c>
      <c r="M4" s="71">
        <v>6.08E-2</v>
      </c>
      <c r="N4" s="71">
        <v>3.3885000000000001</v>
      </c>
      <c r="O4" s="71"/>
      <c r="P4" s="71"/>
    </row>
    <row r="5" spans="1:16" x14ac:dyDescent="0.2">
      <c r="A5" s="74" t="s">
        <v>133</v>
      </c>
      <c r="B5" s="75" t="s">
        <v>208</v>
      </c>
      <c r="C5" s="75">
        <v>97</v>
      </c>
      <c r="D5" s="71">
        <v>4.2396000000000003</v>
      </c>
      <c r="E5" s="71">
        <v>9.8699999999999996E-2</v>
      </c>
      <c r="F5" s="71">
        <v>12.1967</v>
      </c>
      <c r="G5" s="71">
        <v>75.548199999999994</v>
      </c>
      <c r="H5" s="71">
        <v>2.5499999999999998E-2</v>
      </c>
      <c r="I5" s="71">
        <v>4.8399999999999999E-2</v>
      </c>
      <c r="J5" s="71">
        <v>2.6533000000000002</v>
      </c>
      <c r="K5" s="71">
        <v>1.7451000000000001</v>
      </c>
      <c r="L5" s="71">
        <v>0.2177</v>
      </c>
      <c r="M5" s="71">
        <v>0.1164</v>
      </c>
      <c r="N5" s="71">
        <v>3.4396</v>
      </c>
      <c r="O5" s="71"/>
      <c r="P5" s="71"/>
    </row>
    <row r="6" spans="1:16" x14ac:dyDescent="0.2">
      <c r="A6" s="74" t="s">
        <v>133</v>
      </c>
      <c r="B6" s="75" t="s">
        <v>209</v>
      </c>
      <c r="C6" s="75">
        <v>368</v>
      </c>
      <c r="D6" s="71">
        <v>4.4097</v>
      </c>
      <c r="E6" s="71">
        <v>7.2300000000000003E-2</v>
      </c>
      <c r="F6" s="71">
        <v>12.4072</v>
      </c>
      <c r="G6" s="71">
        <v>76.062299999999993</v>
      </c>
      <c r="H6" s="71">
        <v>3.2800000000000003E-2</v>
      </c>
      <c r="I6" s="71">
        <v>2.8199999999999999E-2</v>
      </c>
      <c r="J6" s="71">
        <v>2.726</v>
      </c>
      <c r="K6" s="71">
        <v>1.7566999999999999</v>
      </c>
      <c r="L6" s="71">
        <v>0.28170000000000001</v>
      </c>
      <c r="M6" s="71">
        <v>9.5299999999999996E-2</v>
      </c>
      <c r="N6" s="71">
        <v>3.3187000000000002</v>
      </c>
      <c r="O6" s="71"/>
      <c r="P6" s="71"/>
    </row>
    <row r="7" spans="1:16" x14ac:dyDescent="0.2">
      <c r="A7" s="74" t="s">
        <v>133</v>
      </c>
      <c r="B7" s="75" t="s">
        <v>210</v>
      </c>
      <c r="C7" s="75">
        <v>1</v>
      </c>
      <c r="D7" s="71">
        <v>2.6497999999999999</v>
      </c>
      <c r="E7" s="71">
        <v>9.8500000000000004E-2</v>
      </c>
      <c r="F7" s="71">
        <v>12.427199999999999</v>
      </c>
      <c r="G7" s="71">
        <v>75.491500000000002</v>
      </c>
      <c r="H7" s="71">
        <v>5.0900000000000001E-2</v>
      </c>
      <c r="I7" s="71">
        <v>5.1999999999999998E-2</v>
      </c>
      <c r="J7" s="71">
        <v>2.6812</v>
      </c>
      <c r="K7" s="71">
        <v>1.7202</v>
      </c>
      <c r="L7" s="71">
        <v>0.24260000000000001</v>
      </c>
      <c r="M7" s="71">
        <v>0.1817</v>
      </c>
      <c r="N7" s="71">
        <v>3.3982999999999999</v>
      </c>
      <c r="O7" s="71"/>
      <c r="P7" s="71"/>
    </row>
    <row r="8" spans="1:16" x14ac:dyDescent="0.2">
      <c r="A8" s="75" t="s">
        <v>87</v>
      </c>
      <c r="B8" s="75" t="s">
        <v>211</v>
      </c>
      <c r="D8" s="71">
        <v>3.8304</v>
      </c>
      <c r="E8" s="71">
        <v>8.6800000000000002E-2</v>
      </c>
      <c r="F8" s="71">
        <v>12.2065</v>
      </c>
      <c r="G8" s="71">
        <v>75.358699999999999</v>
      </c>
      <c r="H8" s="71">
        <v>2.46E-2</v>
      </c>
      <c r="I8" s="71">
        <v>4.5600000000000002E-2</v>
      </c>
      <c r="J8" s="71">
        <v>2.6395</v>
      </c>
      <c r="K8" s="71">
        <v>1.6968000000000001</v>
      </c>
      <c r="L8" s="71">
        <v>0.27960000000000002</v>
      </c>
      <c r="M8" s="71">
        <v>0.1515</v>
      </c>
      <c r="N8" s="71">
        <v>3.4060000000000001</v>
      </c>
      <c r="O8" s="71"/>
      <c r="P8" s="71"/>
    </row>
    <row r="9" spans="1:16" x14ac:dyDescent="0.2">
      <c r="A9" s="75" t="s">
        <v>87</v>
      </c>
      <c r="B9" s="75" t="s">
        <v>212</v>
      </c>
      <c r="D9" s="71">
        <v>3.8698000000000001</v>
      </c>
      <c r="E9" s="71">
        <v>8.1799999999999998E-2</v>
      </c>
      <c r="F9" s="71">
        <v>12.158899999999999</v>
      </c>
      <c r="G9" s="71">
        <v>74.950400000000002</v>
      </c>
      <c r="H9" s="71">
        <v>1.6299999999999999E-2</v>
      </c>
      <c r="I9" s="71">
        <v>4.4699999999999997E-2</v>
      </c>
      <c r="J9" s="71">
        <v>2.5948000000000002</v>
      </c>
      <c r="K9" s="71">
        <v>1.7501</v>
      </c>
      <c r="L9" s="71">
        <v>0.29720000000000002</v>
      </c>
      <c r="M9" s="71">
        <v>0.1399</v>
      </c>
      <c r="N9" s="71">
        <v>2.9672000000000001</v>
      </c>
      <c r="O9" s="71"/>
      <c r="P9" s="71"/>
    </row>
    <row r="10" spans="1:16" x14ac:dyDescent="0.2">
      <c r="A10" s="75" t="s">
        <v>87</v>
      </c>
      <c r="B10" s="75" t="s">
        <v>213</v>
      </c>
      <c r="D10" s="71">
        <v>4.1440000000000001</v>
      </c>
      <c r="E10" s="71">
        <v>9.5600000000000004E-2</v>
      </c>
      <c r="F10" s="71">
        <v>12.168100000000001</v>
      </c>
      <c r="G10" s="71">
        <v>75.1935</v>
      </c>
      <c r="H10" s="71">
        <v>3.6600000000000001E-2</v>
      </c>
      <c r="I10" s="71">
        <v>6.0400000000000002E-2</v>
      </c>
      <c r="J10" s="71">
        <v>2.6421000000000001</v>
      </c>
      <c r="K10" s="71">
        <v>1.8398000000000001</v>
      </c>
      <c r="L10" s="71">
        <v>0.24079999999999999</v>
      </c>
      <c r="M10" s="71">
        <v>0.10829999999999999</v>
      </c>
      <c r="N10" s="71">
        <v>3.4308000000000001</v>
      </c>
      <c r="O10" s="71"/>
      <c r="P10" s="71"/>
    </row>
    <row r="11" spans="1:16" x14ac:dyDescent="0.2">
      <c r="A11" s="75" t="s">
        <v>87</v>
      </c>
      <c r="B11" s="75" t="s">
        <v>214</v>
      </c>
      <c r="D11" s="71">
        <v>4.1124000000000001</v>
      </c>
      <c r="E11" s="71">
        <v>9.98E-2</v>
      </c>
      <c r="F11" s="71">
        <v>12.323600000000001</v>
      </c>
      <c r="G11" s="71">
        <v>75.496499999999997</v>
      </c>
      <c r="H11" s="71">
        <v>0</v>
      </c>
      <c r="I11" s="71">
        <v>5.3900000000000003E-2</v>
      </c>
      <c r="J11" s="71">
        <v>2.6894999999999998</v>
      </c>
      <c r="K11" s="71">
        <v>1.6206</v>
      </c>
      <c r="L11" s="71">
        <v>0.29620000000000002</v>
      </c>
      <c r="M11" s="71">
        <v>0.10059999999999999</v>
      </c>
      <c r="N11" s="71">
        <v>3.3875999999999999</v>
      </c>
      <c r="O11" s="71"/>
      <c r="P11" s="71"/>
    </row>
    <row r="12" spans="1:16" x14ac:dyDescent="0.2">
      <c r="A12" s="75" t="s">
        <v>87</v>
      </c>
      <c r="B12" s="75" t="s">
        <v>215</v>
      </c>
      <c r="D12" s="71">
        <v>3.9769000000000001</v>
      </c>
      <c r="E12" s="71">
        <v>6.8699999999999997E-2</v>
      </c>
      <c r="F12" s="71">
        <v>12.111700000000001</v>
      </c>
      <c r="G12" s="71">
        <v>75.249499999999998</v>
      </c>
      <c r="H12" s="71">
        <v>9.7999999999999997E-3</v>
      </c>
      <c r="I12" s="71">
        <v>4.6600000000000003E-2</v>
      </c>
      <c r="J12" s="71">
        <v>2.6131000000000002</v>
      </c>
      <c r="K12" s="71">
        <v>1.7143999999999999</v>
      </c>
      <c r="L12" s="71">
        <v>0.2356</v>
      </c>
      <c r="M12" s="71">
        <v>0.13589999999999999</v>
      </c>
      <c r="N12" s="71">
        <v>3.1646000000000001</v>
      </c>
      <c r="O12" s="71"/>
      <c r="P12" s="71"/>
    </row>
    <row r="13" spans="1:16" x14ac:dyDescent="0.2">
      <c r="A13" s="75" t="s">
        <v>87</v>
      </c>
      <c r="B13" s="75" t="s">
        <v>216</v>
      </c>
      <c r="D13" s="71">
        <v>4.0152000000000001</v>
      </c>
      <c r="E13" s="71">
        <v>0.1288</v>
      </c>
      <c r="F13" s="71">
        <v>12.165100000000001</v>
      </c>
      <c r="G13" s="71">
        <v>75.184299999999993</v>
      </c>
      <c r="H13" s="71">
        <v>3.3999999999999998E-3</v>
      </c>
      <c r="I13" s="71">
        <v>6.3500000000000001E-2</v>
      </c>
      <c r="J13" s="71">
        <v>2.7494000000000001</v>
      </c>
      <c r="K13" s="71">
        <v>1.7244999999999999</v>
      </c>
      <c r="L13" s="71">
        <v>0.26469999999999999</v>
      </c>
      <c r="M13" s="71">
        <v>8.1100000000000005E-2</v>
      </c>
      <c r="N13" s="71">
        <v>3.0630999999999999</v>
      </c>
      <c r="O13" s="71"/>
      <c r="P13" s="71"/>
    </row>
    <row r="14" spans="1:16" x14ac:dyDescent="0.2">
      <c r="A14" s="75" t="s">
        <v>87</v>
      </c>
      <c r="B14" s="75" t="s">
        <v>217</v>
      </c>
      <c r="D14" s="71">
        <v>4.0486000000000004</v>
      </c>
      <c r="E14" s="71">
        <v>0.1042</v>
      </c>
      <c r="F14" s="71">
        <v>12.0883</v>
      </c>
      <c r="G14" s="71">
        <v>74.553700000000006</v>
      </c>
      <c r="H14" s="71">
        <v>9.9000000000000008E-3</v>
      </c>
      <c r="I14" s="71">
        <v>5.9200000000000003E-2</v>
      </c>
      <c r="J14" s="71">
        <v>2.6684999999999999</v>
      </c>
      <c r="K14" s="71">
        <v>1.8003</v>
      </c>
      <c r="L14" s="71">
        <v>0.24129999999999999</v>
      </c>
      <c r="M14" s="71">
        <v>0.1482</v>
      </c>
      <c r="N14" s="71">
        <v>3.2951000000000001</v>
      </c>
      <c r="O14" s="71"/>
      <c r="P14" s="71"/>
    </row>
    <row r="15" spans="1:16" x14ac:dyDescent="0.2">
      <c r="A15" s="75" t="s">
        <v>87</v>
      </c>
      <c r="B15" s="75" t="s">
        <v>218</v>
      </c>
      <c r="D15" s="71">
        <v>4.1752000000000002</v>
      </c>
      <c r="E15" s="71">
        <v>0.114</v>
      </c>
      <c r="F15" s="71">
        <v>12.0685</v>
      </c>
      <c r="G15" s="71">
        <v>75.019400000000005</v>
      </c>
      <c r="H15" s="71">
        <v>1.9199999999999998E-2</v>
      </c>
      <c r="I15" s="71">
        <v>2.6499999999999999E-2</v>
      </c>
      <c r="J15" s="71">
        <v>2.6779999999999999</v>
      </c>
      <c r="K15" s="71">
        <v>1.6746000000000001</v>
      </c>
      <c r="L15" s="71">
        <v>0.23810000000000001</v>
      </c>
      <c r="M15" s="71">
        <v>0.1007</v>
      </c>
      <c r="N15" s="71">
        <v>3.1778</v>
      </c>
      <c r="O15" s="71"/>
      <c r="P15" s="71"/>
    </row>
    <row r="16" spans="1:16" x14ac:dyDescent="0.2">
      <c r="A16" s="75" t="s">
        <v>87</v>
      </c>
      <c r="B16" s="75" t="s">
        <v>219</v>
      </c>
      <c r="D16" s="71">
        <v>3.9072</v>
      </c>
      <c r="E16" s="71">
        <v>0.12670000000000001</v>
      </c>
      <c r="F16" s="71">
        <v>12.350199999999999</v>
      </c>
      <c r="G16" s="71">
        <v>75.5227</v>
      </c>
      <c r="H16" s="71">
        <v>3.0800000000000001E-2</v>
      </c>
      <c r="I16" s="71">
        <v>6.1600000000000002E-2</v>
      </c>
      <c r="J16" s="71">
        <v>2.7378</v>
      </c>
      <c r="K16" s="71">
        <v>1.7439</v>
      </c>
      <c r="L16" s="71">
        <v>0.2883</v>
      </c>
      <c r="M16" s="71">
        <v>7.5200000000000003E-2</v>
      </c>
      <c r="N16" s="71">
        <v>3.2852000000000001</v>
      </c>
      <c r="O16" s="71"/>
      <c r="P16" s="71"/>
    </row>
    <row r="17" spans="1:16" x14ac:dyDescent="0.2">
      <c r="A17" s="75" t="s">
        <v>87</v>
      </c>
      <c r="B17" s="75" t="s">
        <v>208</v>
      </c>
      <c r="D17" s="71">
        <v>4.0824999999999996</v>
      </c>
      <c r="E17" s="71">
        <v>8.0799999999999997E-2</v>
      </c>
      <c r="F17" s="71">
        <v>12.3157</v>
      </c>
      <c r="G17" s="71">
        <v>75.668300000000002</v>
      </c>
      <c r="H17" s="71">
        <v>9.4999999999999998E-3</v>
      </c>
      <c r="I17" s="71">
        <v>7.0099999999999996E-2</v>
      </c>
      <c r="J17" s="71">
        <v>2.7728000000000002</v>
      </c>
      <c r="K17" s="71">
        <v>1.7222</v>
      </c>
      <c r="L17" s="71">
        <v>0.30309999999999998</v>
      </c>
      <c r="M17" s="71">
        <v>0.1186</v>
      </c>
      <c r="N17" s="71">
        <v>3.1966000000000001</v>
      </c>
      <c r="O17" s="71"/>
      <c r="P17" s="71"/>
    </row>
    <row r="18" spans="1:16" x14ac:dyDescent="0.2">
      <c r="A18" s="75" t="s">
        <v>87</v>
      </c>
      <c r="B18" s="75" t="s">
        <v>220</v>
      </c>
      <c r="D18" s="71">
        <v>4.1458000000000004</v>
      </c>
      <c r="E18" s="71">
        <v>0.1067</v>
      </c>
      <c r="F18" s="71">
        <v>12.0929</v>
      </c>
      <c r="G18" s="71">
        <v>74.8279</v>
      </c>
      <c r="H18" s="71">
        <v>1.8700000000000001E-2</v>
      </c>
      <c r="I18" s="71">
        <v>5.3100000000000001E-2</v>
      </c>
      <c r="J18" s="71">
        <v>2.6945999999999999</v>
      </c>
      <c r="K18" s="71">
        <v>1.6951000000000001</v>
      </c>
      <c r="L18" s="71">
        <v>0.2646</v>
      </c>
      <c r="M18" s="71">
        <v>6.13E-2</v>
      </c>
      <c r="N18" s="71">
        <v>3.0918000000000001</v>
      </c>
      <c r="O18" s="71"/>
      <c r="P18" s="71"/>
    </row>
    <row r="19" spans="1:16" x14ac:dyDescent="0.2">
      <c r="A19" s="75" t="s">
        <v>87</v>
      </c>
      <c r="B19" s="75" t="s">
        <v>221</v>
      </c>
      <c r="D19" s="71">
        <v>4.2994000000000003</v>
      </c>
      <c r="E19" s="71">
        <v>8.48E-2</v>
      </c>
      <c r="F19" s="71">
        <v>12.0962</v>
      </c>
      <c r="G19" s="71">
        <v>74.774299999999997</v>
      </c>
      <c r="H19" s="71">
        <v>1.6500000000000001E-2</v>
      </c>
      <c r="I19" s="71">
        <v>3.1899999999999998E-2</v>
      </c>
      <c r="J19" s="71">
        <v>2.6133999999999999</v>
      </c>
      <c r="K19" s="71">
        <v>1.6738999999999999</v>
      </c>
      <c r="L19" s="71">
        <v>0.2636</v>
      </c>
      <c r="M19" s="71">
        <v>0.17330000000000001</v>
      </c>
      <c r="N19" s="71">
        <v>3.1417000000000002</v>
      </c>
      <c r="O19" s="71"/>
      <c r="P19" s="71"/>
    </row>
    <row r="20" spans="1:16" x14ac:dyDescent="0.2">
      <c r="A20" s="75" t="s">
        <v>87</v>
      </c>
      <c r="B20" s="75" t="s">
        <v>222</v>
      </c>
      <c r="D20" s="71">
        <v>4.1227999999999998</v>
      </c>
      <c r="E20" s="71">
        <v>9.4100000000000003E-2</v>
      </c>
      <c r="F20" s="71">
        <v>12.1303</v>
      </c>
      <c r="G20" s="71">
        <v>75.696899999999999</v>
      </c>
      <c r="H20" s="71">
        <v>5.4800000000000001E-2</v>
      </c>
      <c r="I20" s="71">
        <v>3.9699999999999999E-2</v>
      </c>
      <c r="J20" s="71">
        <v>2.7412000000000001</v>
      </c>
      <c r="K20" s="71">
        <v>1.7697000000000001</v>
      </c>
      <c r="L20" s="71">
        <v>0.24299999999999999</v>
      </c>
      <c r="M20" s="71">
        <v>8.6400000000000005E-2</v>
      </c>
      <c r="N20" s="71">
        <v>3.25</v>
      </c>
      <c r="O20" s="71"/>
      <c r="P20" s="71"/>
    </row>
    <row r="21" spans="1:16" x14ac:dyDescent="0.2">
      <c r="A21" s="74" t="s">
        <v>18</v>
      </c>
      <c r="B21" s="75" t="s">
        <v>223</v>
      </c>
      <c r="C21" s="75">
        <v>1</v>
      </c>
      <c r="D21" s="71">
        <v>3.9140999999999999</v>
      </c>
      <c r="E21" s="71">
        <v>8.9200000000000002E-2</v>
      </c>
      <c r="F21" s="71">
        <v>12.1844</v>
      </c>
      <c r="G21" s="71">
        <v>74.956599999999995</v>
      </c>
      <c r="H21" s="71">
        <v>3.3E-3</v>
      </c>
      <c r="I21" s="71">
        <v>4.7300000000000002E-2</v>
      </c>
      <c r="J21" s="71">
        <v>2.7339000000000002</v>
      </c>
      <c r="K21" s="71">
        <v>1.7134</v>
      </c>
      <c r="L21" s="71">
        <v>0.27060000000000001</v>
      </c>
      <c r="M21" s="71">
        <v>9.9500000000000005E-2</v>
      </c>
      <c r="N21" s="71">
        <v>3.3342000000000001</v>
      </c>
      <c r="O21" s="71"/>
    </row>
    <row r="22" spans="1:16" x14ac:dyDescent="0.2">
      <c r="A22" s="74" t="s">
        <v>18</v>
      </c>
      <c r="B22" s="75" t="s">
        <v>224</v>
      </c>
      <c r="C22" s="75">
        <v>4</v>
      </c>
      <c r="D22" s="71">
        <v>4.3689999999999998</v>
      </c>
      <c r="E22" s="71">
        <v>0.14369999999999999</v>
      </c>
      <c r="F22" s="71">
        <v>12.495699999999999</v>
      </c>
      <c r="G22" s="71">
        <v>75.0929</v>
      </c>
      <c r="H22" s="71">
        <v>3.6400000000000002E-2</v>
      </c>
      <c r="I22" s="71">
        <v>4.1799999999999997E-2</v>
      </c>
      <c r="J22" s="71">
        <v>2.8148</v>
      </c>
      <c r="K22" s="71">
        <v>1.6669</v>
      </c>
      <c r="L22" s="71">
        <v>0.32190000000000002</v>
      </c>
      <c r="M22" s="71">
        <v>0.12330000000000001</v>
      </c>
      <c r="N22" s="71">
        <v>3.0405000000000002</v>
      </c>
      <c r="O22" s="71"/>
    </row>
    <row r="23" spans="1:16" x14ac:dyDescent="0.2">
      <c r="A23" s="74" t="s">
        <v>18</v>
      </c>
      <c r="B23" s="75" t="s">
        <v>225</v>
      </c>
      <c r="C23" s="75">
        <v>27</v>
      </c>
      <c r="D23" s="71">
        <v>4.3231000000000002</v>
      </c>
      <c r="E23" s="71">
        <v>0.1086</v>
      </c>
      <c r="F23" s="71">
        <v>12.127800000000001</v>
      </c>
      <c r="G23" s="71">
        <v>74.994500000000002</v>
      </c>
      <c r="H23" s="71">
        <v>1.7299999999999999E-2</v>
      </c>
      <c r="I23" s="71">
        <v>5.3600000000000002E-2</v>
      </c>
      <c r="J23" s="71">
        <v>2.6989999999999998</v>
      </c>
      <c r="K23" s="71">
        <v>1.6821999999999999</v>
      </c>
      <c r="L23" s="71">
        <v>0.26400000000000001</v>
      </c>
      <c r="M23" s="71">
        <v>0.1348</v>
      </c>
      <c r="N23" s="71">
        <v>3.2782</v>
      </c>
      <c r="O23" s="71"/>
    </row>
    <row r="24" spans="1:16" x14ac:dyDescent="0.2">
      <c r="A24" s="74" t="s">
        <v>18</v>
      </c>
      <c r="B24" s="75" t="s">
        <v>226</v>
      </c>
      <c r="C24" s="75">
        <v>48</v>
      </c>
      <c r="D24" s="71">
        <v>3.9007000000000001</v>
      </c>
      <c r="E24" s="71">
        <v>0.1288</v>
      </c>
      <c r="F24" s="71">
        <v>12.318300000000001</v>
      </c>
      <c r="G24" s="71">
        <v>75.236599999999996</v>
      </c>
      <c r="H24" s="71">
        <v>1.7299999999999999E-2</v>
      </c>
      <c r="I24" s="71">
        <v>4.2700000000000002E-2</v>
      </c>
      <c r="J24" s="71">
        <v>2.7303000000000002</v>
      </c>
      <c r="K24" s="71">
        <v>1.6793</v>
      </c>
      <c r="L24" s="71">
        <v>0.3044</v>
      </c>
      <c r="M24" s="71">
        <v>8.5300000000000001E-2</v>
      </c>
      <c r="N24" s="71">
        <v>3.0093000000000001</v>
      </c>
      <c r="O24" s="71"/>
    </row>
    <row r="25" spans="1:16" x14ac:dyDescent="0.2">
      <c r="A25" s="74" t="s">
        <v>18</v>
      </c>
      <c r="B25" s="75" t="s">
        <v>227</v>
      </c>
      <c r="C25" s="75">
        <v>71</v>
      </c>
      <c r="D25" s="71">
        <v>4.3235999999999999</v>
      </c>
      <c r="E25" s="71">
        <v>0.1074</v>
      </c>
      <c r="F25" s="71">
        <v>12.2746</v>
      </c>
      <c r="G25" s="71">
        <v>74.709299999999999</v>
      </c>
      <c r="H25" s="71">
        <v>2.8799999999999999E-2</v>
      </c>
      <c r="I25" s="71">
        <v>3.9100000000000003E-2</v>
      </c>
      <c r="J25" s="71">
        <v>2.7105000000000001</v>
      </c>
      <c r="K25" s="71">
        <v>1.6511</v>
      </c>
      <c r="L25" s="71">
        <v>0.29509999999999997</v>
      </c>
      <c r="M25" s="71">
        <v>3.1399999999999997E-2</v>
      </c>
      <c r="N25" s="71">
        <v>3.1541000000000001</v>
      </c>
      <c r="O25" s="71"/>
    </row>
    <row r="26" spans="1:16" x14ac:dyDescent="0.2">
      <c r="A26" s="74" t="s">
        <v>18</v>
      </c>
      <c r="B26" s="75" t="s">
        <v>228</v>
      </c>
      <c r="C26" s="75">
        <v>111</v>
      </c>
      <c r="D26" s="71">
        <v>4.2885999999999997</v>
      </c>
      <c r="E26" s="71">
        <v>0.1452</v>
      </c>
      <c r="F26" s="71">
        <v>12.252700000000001</v>
      </c>
      <c r="G26" s="71">
        <v>74.950800000000001</v>
      </c>
      <c r="H26" s="71">
        <v>2.6499999999999999E-2</v>
      </c>
      <c r="I26" s="71">
        <v>1.8200000000000001E-2</v>
      </c>
      <c r="J26" s="71">
        <v>2.7082000000000002</v>
      </c>
      <c r="K26" s="71">
        <v>1.6819</v>
      </c>
      <c r="L26" s="71">
        <v>0.28510000000000002</v>
      </c>
      <c r="M26" s="71">
        <v>9.1800000000000007E-2</v>
      </c>
      <c r="N26" s="71">
        <v>3.1233</v>
      </c>
      <c r="O26" s="71"/>
    </row>
    <row r="27" spans="1:16" x14ac:dyDescent="0.2">
      <c r="A27" s="74" t="s">
        <v>18</v>
      </c>
      <c r="B27" s="75" t="s">
        <v>229</v>
      </c>
      <c r="C27" s="75">
        <v>144</v>
      </c>
      <c r="D27" s="71">
        <v>4.0776000000000003</v>
      </c>
      <c r="E27" s="71">
        <v>8.0699999999999994E-2</v>
      </c>
      <c r="F27" s="71">
        <v>12.141</v>
      </c>
      <c r="G27" s="71">
        <v>75.019599999999997</v>
      </c>
      <c r="H27" s="71">
        <v>6.4999999999999997E-3</v>
      </c>
      <c r="I27" s="71">
        <v>4.0800000000000003E-2</v>
      </c>
      <c r="J27" s="71">
        <v>2.6623999999999999</v>
      </c>
      <c r="K27" s="71">
        <v>1.6438999999999999</v>
      </c>
      <c r="L27" s="71">
        <v>0.27550000000000002</v>
      </c>
      <c r="M27" s="71">
        <v>0.1045</v>
      </c>
      <c r="N27" s="71">
        <v>3.1316999999999999</v>
      </c>
      <c r="O27" s="71"/>
    </row>
    <row r="28" spans="1:16" x14ac:dyDescent="0.2">
      <c r="A28" s="74" t="s">
        <v>18</v>
      </c>
      <c r="B28" s="75" t="s">
        <v>230</v>
      </c>
      <c r="C28" s="75">
        <v>195</v>
      </c>
      <c r="D28" s="71">
        <v>4.0144000000000002</v>
      </c>
      <c r="E28" s="71">
        <v>9.6799999999999997E-2</v>
      </c>
      <c r="F28" s="71">
        <v>12.251300000000001</v>
      </c>
      <c r="G28" s="71">
        <v>75.341499999999996</v>
      </c>
      <c r="H28" s="71">
        <v>6.5500000000000003E-2</v>
      </c>
      <c r="I28" s="71">
        <v>4.1099999999999998E-2</v>
      </c>
      <c r="J28" s="71">
        <v>2.7553999999999998</v>
      </c>
      <c r="K28" s="71">
        <v>1.7385999999999999</v>
      </c>
      <c r="L28" s="71">
        <v>0.19639999999999999</v>
      </c>
      <c r="M28" s="71">
        <v>0.1134</v>
      </c>
      <c r="N28" s="71">
        <v>3.2181999999999999</v>
      </c>
      <c r="O28" s="71"/>
    </row>
    <row r="29" spans="1:16" x14ac:dyDescent="0.2">
      <c r="A29" s="74" t="s">
        <v>18</v>
      </c>
      <c r="B29" s="75" t="s">
        <v>231</v>
      </c>
      <c r="C29" s="75">
        <v>221</v>
      </c>
      <c r="D29" s="71">
        <v>4.0542999999999996</v>
      </c>
      <c r="E29" s="71">
        <v>0.1132</v>
      </c>
      <c r="F29" s="71">
        <v>12.232699999999999</v>
      </c>
      <c r="G29" s="71">
        <v>74.697999999999993</v>
      </c>
      <c r="H29" s="71">
        <v>0</v>
      </c>
      <c r="I29" s="71">
        <v>0.03</v>
      </c>
      <c r="J29" s="71">
        <v>2.7042999999999999</v>
      </c>
      <c r="K29" s="71">
        <v>1.7202</v>
      </c>
      <c r="L29" s="71">
        <v>0.26619999999999999</v>
      </c>
      <c r="M29" s="71">
        <v>8.14E-2</v>
      </c>
      <c r="N29" s="71">
        <v>3.2052999999999998</v>
      </c>
      <c r="O29" s="71"/>
    </row>
    <row r="30" spans="1:16" x14ac:dyDescent="0.2">
      <c r="A30" s="74" t="s">
        <v>18</v>
      </c>
      <c r="B30" s="75" t="s">
        <v>232</v>
      </c>
      <c r="C30" s="75">
        <v>254</v>
      </c>
      <c r="D30" s="71">
        <v>3.9512</v>
      </c>
      <c r="E30" s="71">
        <v>0.104</v>
      </c>
      <c r="F30" s="71">
        <v>12.435600000000001</v>
      </c>
      <c r="G30" s="71">
        <v>75.419200000000004</v>
      </c>
      <c r="H30" s="71">
        <v>4.6800000000000001E-2</v>
      </c>
      <c r="I30" s="71">
        <v>3.5400000000000001E-2</v>
      </c>
      <c r="J30" s="71">
        <v>2.7471999999999999</v>
      </c>
      <c r="K30" s="71">
        <v>1.7067000000000001</v>
      </c>
      <c r="L30" s="71">
        <v>0.27979999999999999</v>
      </c>
      <c r="M30" s="71">
        <v>2.9499999999999998E-2</v>
      </c>
      <c r="N30" s="71">
        <v>3.3006000000000002</v>
      </c>
      <c r="O30" s="71"/>
    </row>
    <row r="31" spans="1:16" x14ac:dyDescent="0.2">
      <c r="A31" s="74" t="s">
        <v>18</v>
      </c>
      <c r="B31" s="75" t="s">
        <v>233</v>
      </c>
      <c r="C31" s="75">
        <v>262</v>
      </c>
      <c r="D31" s="71">
        <v>3.9258999999999999</v>
      </c>
      <c r="E31" s="71">
        <v>0.13589999999999999</v>
      </c>
      <c r="F31" s="71">
        <v>12.1493</v>
      </c>
      <c r="G31" s="71">
        <v>75.553299999999993</v>
      </c>
      <c r="H31" s="71">
        <v>0</v>
      </c>
      <c r="I31" s="71">
        <v>4.1799999999999997E-2</v>
      </c>
      <c r="J31" s="71">
        <v>2.7763</v>
      </c>
      <c r="K31" s="71">
        <v>1.6932</v>
      </c>
      <c r="L31" s="71">
        <v>0.27300000000000002</v>
      </c>
      <c r="M31" s="71">
        <v>3.27E-2</v>
      </c>
      <c r="N31" s="71">
        <v>2.9801000000000002</v>
      </c>
      <c r="O31" s="71"/>
    </row>
    <row r="32" spans="1:16" x14ac:dyDescent="0.2">
      <c r="A32" s="74" t="s">
        <v>18</v>
      </c>
      <c r="B32" s="75" t="s">
        <v>234</v>
      </c>
      <c r="C32" s="75">
        <v>276</v>
      </c>
      <c r="D32" s="71">
        <v>4.3929999999999998</v>
      </c>
      <c r="E32" s="71">
        <v>7.9399999999999998E-2</v>
      </c>
      <c r="F32" s="71">
        <v>11.9971</v>
      </c>
      <c r="G32" s="71">
        <v>74.952500000000001</v>
      </c>
      <c r="H32" s="71">
        <v>8.2100000000000006E-2</v>
      </c>
      <c r="I32" s="71">
        <v>3.1899999999999998E-2</v>
      </c>
      <c r="J32" s="71">
        <v>2.7536</v>
      </c>
      <c r="K32" s="71">
        <v>1.7081999999999999</v>
      </c>
      <c r="L32" s="71">
        <v>0.20660000000000001</v>
      </c>
      <c r="M32" s="71">
        <v>6.1699999999999998E-2</v>
      </c>
      <c r="N32" s="71">
        <v>3.3025000000000002</v>
      </c>
      <c r="O32" s="71"/>
    </row>
    <row r="33" spans="1:16" x14ac:dyDescent="0.2">
      <c r="A33" s="76" t="s">
        <v>159</v>
      </c>
      <c r="B33" s="75" t="s">
        <v>235</v>
      </c>
      <c r="C33" s="75">
        <v>1</v>
      </c>
      <c r="D33" s="75">
        <v>4.3198999999999996</v>
      </c>
      <c r="E33" s="75">
        <v>0.1164</v>
      </c>
      <c r="F33" s="75">
        <v>12.197900000000001</v>
      </c>
      <c r="G33" s="75">
        <v>75.204899999999995</v>
      </c>
      <c r="H33" s="75">
        <v>1.9900000000000001E-2</v>
      </c>
      <c r="I33" s="75">
        <v>3.7699999999999997E-2</v>
      </c>
      <c r="J33" s="75">
        <v>2.8134999999999999</v>
      </c>
      <c r="K33" s="75">
        <v>1.6887000000000001</v>
      </c>
      <c r="L33" s="75">
        <v>0.2611</v>
      </c>
      <c r="M33" s="75">
        <v>0.21249999999999999</v>
      </c>
      <c r="N33" s="75">
        <v>3.1677</v>
      </c>
      <c r="O33" s="71"/>
    </row>
    <row r="34" spans="1:16" x14ac:dyDescent="0.2">
      <c r="A34" s="76" t="s">
        <v>159</v>
      </c>
      <c r="B34" s="75" t="s">
        <v>236</v>
      </c>
      <c r="C34" s="75">
        <v>4</v>
      </c>
      <c r="D34" s="75">
        <v>2.7803</v>
      </c>
      <c r="E34" s="75">
        <v>8.0699999999999994E-2</v>
      </c>
      <c r="F34" s="75">
        <v>12.449400000000001</v>
      </c>
      <c r="G34" s="75">
        <v>75.984399999999994</v>
      </c>
      <c r="H34" s="75">
        <v>2.8199999999999999E-2</v>
      </c>
      <c r="I34" s="75">
        <v>3.85E-2</v>
      </c>
      <c r="J34" s="75">
        <v>2.7553999999999998</v>
      </c>
      <c r="K34" s="75">
        <v>1.6675</v>
      </c>
      <c r="L34" s="75">
        <v>0.223</v>
      </c>
      <c r="M34" s="75">
        <v>0.1961</v>
      </c>
      <c r="N34" s="75">
        <v>3.13</v>
      </c>
      <c r="O34" s="71"/>
    </row>
    <row r="35" spans="1:16" x14ac:dyDescent="0.2">
      <c r="A35" s="76" t="s">
        <v>159</v>
      </c>
      <c r="B35" s="75" t="s">
        <v>237</v>
      </c>
      <c r="C35" s="75">
        <v>8</v>
      </c>
      <c r="D35" s="75">
        <v>3.9845000000000002</v>
      </c>
      <c r="E35" s="75">
        <v>6.7500000000000004E-2</v>
      </c>
      <c r="F35" s="75">
        <v>12.3012</v>
      </c>
      <c r="G35" s="75">
        <v>74.899900000000002</v>
      </c>
      <c r="H35" s="75">
        <v>0</v>
      </c>
      <c r="I35" s="75">
        <v>0.02</v>
      </c>
      <c r="J35" s="75">
        <v>2.714</v>
      </c>
      <c r="K35" s="75">
        <v>1.6369</v>
      </c>
      <c r="L35" s="75">
        <v>0.25800000000000001</v>
      </c>
      <c r="M35" s="75">
        <v>8.4500000000000006E-2</v>
      </c>
      <c r="N35" s="75">
        <v>3.2501000000000002</v>
      </c>
      <c r="O35" s="71"/>
    </row>
    <row r="36" spans="1:16" x14ac:dyDescent="0.2">
      <c r="A36" s="76" t="s">
        <v>159</v>
      </c>
      <c r="B36" s="75" t="s">
        <v>238</v>
      </c>
      <c r="C36" s="75">
        <v>42</v>
      </c>
      <c r="D36" s="75">
        <v>4.4726999999999997</v>
      </c>
      <c r="E36" s="75">
        <v>8.77E-2</v>
      </c>
      <c r="F36" s="75">
        <v>12.157299999999999</v>
      </c>
      <c r="G36" s="75">
        <v>75.102199999999996</v>
      </c>
      <c r="H36" s="75">
        <v>4.1000000000000002E-2</v>
      </c>
      <c r="I36" s="75">
        <v>4.1399999999999999E-2</v>
      </c>
      <c r="J36" s="75">
        <v>2.6558000000000002</v>
      </c>
      <c r="K36" s="75">
        <v>1.6778</v>
      </c>
      <c r="L36" s="75">
        <v>0.20069999999999999</v>
      </c>
      <c r="M36" s="75">
        <v>8.6900000000000005E-2</v>
      </c>
      <c r="N36" s="75">
        <v>3.2216</v>
      </c>
      <c r="O36" s="71"/>
    </row>
    <row r="37" spans="1:16" x14ac:dyDescent="0.2">
      <c r="A37" s="76" t="s">
        <v>159</v>
      </c>
      <c r="B37" s="75" t="s">
        <v>239</v>
      </c>
      <c r="C37" s="75">
        <v>65</v>
      </c>
      <c r="D37" s="75">
        <v>3.9695999999999998</v>
      </c>
      <c r="E37" s="75">
        <v>9.2700000000000005E-2</v>
      </c>
      <c r="F37" s="75">
        <v>12.312900000000001</v>
      </c>
      <c r="G37" s="75">
        <v>75.608900000000006</v>
      </c>
      <c r="H37" s="75">
        <v>4.3400000000000001E-2</v>
      </c>
      <c r="I37" s="75">
        <v>4.7300000000000002E-2</v>
      </c>
      <c r="J37" s="75">
        <v>2.7427000000000001</v>
      </c>
      <c r="K37" s="75">
        <v>1.6215999999999999</v>
      </c>
      <c r="L37" s="75">
        <v>0.22509999999999999</v>
      </c>
      <c r="M37" s="75">
        <v>7.2599999999999998E-2</v>
      </c>
      <c r="N37" s="75">
        <v>3.0464000000000002</v>
      </c>
      <c r="O37" s="71"/>
    </row>
    <row r="38" spans="1:16" x14ac:dyDescent="0.2">
      <c r="A38" s="76" t="s">
        <v>159</v>
      </c>
      <c r="B38" s="75" t="s">
        <v>240</v>
      </c>
      <c r="C38" s="75">
        <v>92</v>
      </c>
      <c r="D38" s="75">
        <v>4.2778</v>
      </c>
      <c r="E38" s="75">
        <v>7.1599999999999997E-2</v>
      </c>
      <c r="F38" s="75">
        <v>12.1096</v>
      </c>
      <c r="G38" s="75">
        <v>75.166399999999996</v>
      </c>
      <c r="H38" s="75">
        <v>0</v>
      </c>
      <c r="I38" s="75">
        <v>5.4600000000000003E-2</v>
      </c>
      <c r="J38" s="75">
        <v>2.7863000000000002</v>
      </c>
      <c r="K38" s="75">
        <v>1.6782999999999999</v>
      </c>
      <c r="L38" s="75">
        <v>0.18360000000000001</v>
      </c>
      <c r="M38" s="75">
        <v>9.35E-2</v>
      </c>
      <c r="N38" s="75">
        <v>3.0028999999999999</v>
      </c>
      <c r="O38" s="71"/>
    </row>
    <row r="39" spans="1:16" x14ac:dyDescent="0.2">
      <c r="A39" s="76" t="s">
        <v>159</v>
      </c>
      <c r="B39" s="75" t="s">
        <v>241</v>
      </c>
      <c r="C39" s="75">
        <v>123</v>
      </c>
      <c r="D39" s="75">
        <v>4.3303000000000003</v>
      </c>
      <c r="E39" s="75">
        <v>7.9500000000000001E-2</v>
      </c>
      <c r="F39" s="75">
        <v>12.1767</v>
      </c>
      <c r="G39" s="75">
        <v>75.274000000000001</v>
      </c>
      <c r="H39" s="75">
        <v>2.81E-2</v>
      </c>
      <c r="I39" s="75">
        <v>3.8399999999999997E-2</v>
      </c>
      <c r="J39" s="75">
        <v>2.8519000000000001</v>
      </c>
      <c r="K39" s="75">
        <v>1.6920999999999999</v>
      </c>
      <c r="L39" s="75">
        <v>0.2742</v>
      </c>
      <c r="M39" s="75">
        <v>5.1400000000000001E-2</v>
      </c>
      <c r="N39" s="75">
        <v>3.0419</v>
      </c>
      <c r="O39" s="71"/>
    </row>
    <row r="40" spans="1:16" x14ac:dyDescent="0.2">
      <c r="A40" s="76" t="s">
        <v>159</v>
      </c>
      <c r="B40" s="75" t="s">
        <v>242</v>
      </c>
      <c r="C40" s="75">
        <v>146</v>
      </c>
      <c r="D40" s="75">
        <v>4.1661000000000001</v>
      </c>
      <c r="E40" s="75">
        <v>0.1014</v>
      </c>
      <c r="F40" s="75">
        <v>12.462</v>
      </c>
      <c r="G40" s="75">
        <v>75.067400000000006</v>
      </c>
      <c r="H40" s="75">
        <v>1.0500000000000001E-2</v>
      </c>
      <c r="I40" s="75">
        <v>2.8799999999999999E-2</v>
      </c>
      <c r="J40" s="75">
        <v>2.7749000000000001</v>
      </c>
      <c r="K40" s="75">
        <v>1.696</v>
      </c>
      <c r="L40" s="75">
        <v>0.29260000000000003</v>
      </c>
      <c r="M40" s="75">
        <v>0.14249999999999999</v>
      </c>
      <c r="N40" s="75">
        <v>3.2698</v>
      </c>
      <c r="O40" s="71"/>
    </row>
    <row r="41" spans="1:16" x14ac:dyDescent="0.2">
      <c r="A41" s="76" t="s">
        <v>159</v>
      </c>
      <c r="B41" s="75" t="s">
        <v>243</v>
      </c>
      <c r="C41" s="75">
        <v>169</v>
      </c>
      <c r="D41" s="75">
        <v>4.1955999999999998</v>
      </c>
      <c r="E41" s="75">
        <v>8.3099999999999993E-2</v>
      </c>
      <c r="F41" s="75">
        <v>12.2677</v>
      </c>
      <c r="G41" s="75">
        <v>75.123599999999996</v>
      </c>
      <c r="H41" s="75">
        <v>1.35E-2</v>
      </c>
      <c r="I41" s="75">
        <v>3.39E-2</v>
      </c>
      <c r="J41" s="75">
        <v>2.6655000000000002</v>
      </c>
      <c r="K41" s="75">
        <v>1.7795000000000001</v>
      </c>
      <c r="L41" s="75">
        <v>0.26669999999999999</v>
      </c>
      <c r="M41" s="75">
        <v>0.1726</v>
      </c>
      <c r="N41" s="75">
        <v>3.2964000000000002</v>
      </c>
      <c r="O41" s="71"/>
    </row>
    <row r="42" spans="1:16" x14ac:dyDescent="0.2">
      <c r="A42" s="76" t="s">
        <v>159</v>
      </c>
      <c r="B42" s="75" t="s">
        <v>244</v>
      </c>
      <c r="C42" s="75">
        <v>194</v>
      </c>
      <c r="D42" s="75">
        <v>4.1585999999999999</v>
      </c>
      <c r="E42" s="75">
        <v>9.6699999999999994E-2</v>
      </c>
      <c r="F42" s="75">
        <v>12.516299999999999</v>
      </c>
      <c r="G42" s="75">
        <v>75.419799999999995</v>
      </c>
      <c r="H42" s="75">
        <v>2.8199999999999999E-2</v>
      </c>
      <c r="I42" s="75">
        <v>4.5999999999999999E-2</v>
      </c>
      <c r="J42" s="75">
        <v>2.7925</v>
      </c>
      <c r="K42" s="75">
        <v>1.6122000000000001</v>
      </c>
      <c r="L42" s="75">
        <v>0.22309999999999999</v>
      </c>
      <c r="M42" s="75">
        <v>0.1726</v>
      </c>
      <c r="N42" s="75">
        <v>3.4447999999999999</v>
      </c>
      <c r="O42" s="71"/>
    </row>
    <row r="43" spans="1:16" x14ac:dyDescent="0.2">
      <c r="A43" s="76" t="s">
        <v>159</v>
      </c>
      <c r="B43" s="75" t="s">
        <v>245</v>
      </c>
      <c r="C43" s="75">
        <v>231</v>
      </c>
      <c r="D43" s="75">
        <v>4.1755000000000004</v>
      </c>
      <c r="E43" s="75">
        <v>9.7900000000000001E-2</v>
      </c>
      <c r="F43" s="75">
        <v>12.3697</v>
      </c>
      <c r="G43" s="75">
        <v>75.615799999999993</v>
      </c>
      <c r="H43" s="75">
        <v>0</v>
      </c>
      <c r="I43" s="75">
        <v>2.6700000000000002E-2</v>
      </c>
      <c r="J43" s="75">
        <v>2.6890999999999998</v>
      </c>
      <c r="K43" s="75">
        <v>1.66</v>
      </c>
      <c r="L43" s="75">
        <v>0.26540000000000002</v>
      </c>
      <c r="M43" s="75">
        <v>0.1099</v>
      </c>
      <c r="N43" s="75">
        <v>3.0449999999999999</v>
      </c>
      <c r="O43" s="71"/>
    </row>
    <row r="44" spans="1:16" x14ac:dyDescent="0.2">
      <c r="A44" s="76" t="s">
        <v>159</v>
      </c>
      <c r="B44" s="75" t="s">
        <v>246</v>
      </c>
      <c r="C44" s="75">
        <v>232</v>
      </c>
      <c r="D44" s="75">
        <v>4.1304999999999996</v>
      </c>
      <c r="E44" s="75">
        <v>6.1899999999999997E-2</v>
      </c>
      <c r="F44" s="75">
        <v>12.210699999999999</v>
      </c>
      <c r="G44" s="75">
        <v>75.488900000000001</v>
      </c>
      <c r="H44" s="75">
        <v>3.2300000000000002E-2</v>
      </c>
      <c r="I44" s="75">
        <v>3.4099999999999998E-2</v>
      </c>
      <c r="J44" s="75">
        <v>2.7871999999999999</v>
      </c>
      <c r="K44" s="75">
        <v>1.696</v>
      </c>
      <c r="L44" s="75">
        <v>0.25940000000000002</v>
      </c>
      <c r="M44" s="75">
        <v>0.10059999999999999</v>
      </c>
      <c r="N44" s="75">
        <v>2.9607999999999999</v>
      </c>
      <c r="O44" s="71"/>
    </row>
    <row r="45" spans="1:16" x14ac:dyDescent="0.2">
      <c r="A45" s="76" t="s">
        <v>159</v>
      </c>
      <c r="B45" s="75" t="s">
        <v>247</v>
      </c>
      <c r="C45" s="75">
        <v>233</v>
      </c>
      <c r="D45" s="75">
        <v>4.0906000000000002</v>
      </c>
      <c r="E45" s="75">
        <v>9.11E-2</v>
      </c>
      <c r="F45" s="75">
        <v>12.4231</v>
      </c>
      <c r="G45" s="75">
        <v>74.896500000000003</v>
      </c>
      <c r="H45" s="75">
        <v>0</v>
      </c>
      <c r="I45" s="75">
        <v>3.5499999999999997E-2</v>
      </c>
      <c r="J45" s="75">
        <v>2.6417999999999999</v>
      </c>
      <c r="K45" s="75">
        <v>1.6613</v>
      </c>
      <c r="L45" s="75">
        <v>0.25440000000000002</v>
      </c>
      <c r="M45" s="75">
        <v>4.2200000000000001E-2</v>
      </c>
      <c r="N45" s="75">
        <v>3.2370000000000001</v>
      </c>
      <c r="O45" s="71"/>
    </row>
    <row r="46" spans="1:16" x14ac:dyDescent="0.2">
      <c r="A46" s="74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</row>
    <row r="47" spans="1:16" x14ac:dyDescent="0.2">
      <c r="A47" s="74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</row>
    <row r="48" spans="1:16" ht="15.75" x14ac:dyDescent="0.25">
      <c r="B48" s="73" t="s">
        <v>444</v>
      </c>
      <c r="D48" s="77">
        <f>AVERAGE(D2:D45)</f>
        <v>4.0719659090909097</v>
      </c>
      <c r="E48" s="77">
        <f t="shared" ref="E48:N48" si="0">AVERAGE(E2:E45)</f>
        <v>9.853636363636363E-2</v>
      </c>
      <c r="F48" s="77">
        <f t="shared" si="0"/>
        <v>12.256936363636363</v>
      </c>
      <c r="G48" s="77">
        <f>AVERAGE(G2:G45)</f>
        <v>75.216215909090892</v>
      </c>
      <c r="H48" s="77">
        <f t="shared" si="0"/>
        <v>2.3097727272727277E-2</v>
      </c>
      <c r="I48" s="77">
        <f t="shared" si="0"/>
        <v>4.2475000000000006E-2</v>
      </c>
      <c r="J48" s="77">
        <f t="shared" si="0"/>
        <v>2.7169954545454549</v>
      </c>
      <c r="K48" s="77">
        <f t="shared" si="0"/>
        <v>1.6995681818181809</v>
      </c>
      <c r="L48" s="77">
        <f t="shared" si="0"/>
        <v>0.25931590909090912</v>
      </c>
      <c r="M48" s="77">
        <f t="shared" si="0"/>
        <v>0.10455227272727273</v>
      </c>
      <c r="N48" s="77">
        <f t="shared" si="0"/>
        <v>3.2077636363636355</v>
      </c>
      <c r="O48" s="71"/>
      <c r="P48" s="71"/>
    </row>
    <row r="49" spans="1:16" ht="15.75" x14ac:dyDescent="0.25">
      <c r="D49" s="77">
        <f>STDEV(D2:D45)</f>
        <v>0.34371464093369308</v>
      </c>
      <c r="E49" s="77">
        <f t="shared" ref="E49:N49" si="1">STDEV(E2:E45)</f>
        <v>2.0031139605903692E-2</v>
      </c>
      <c r="F49" s="77">
        <f t="shared" si="1"/>
        <v>0.1339639644203377</v>
      </c>
      <c r="G49" s="77">
        <f t="shared" si="1"/>
        <v>0.33480734616095215</v>
      </c>
      <c r="H49" s="77">
        <f t="shared" si="1"/>
        <v>1.9140526694854783E-2</v>
      </c>
      <c r="I49" s="77">
        <f t="shared" si="1"/>
        <v>1.1675040461062281E-2</v>
      </c>
      <c r="J49" s="77">
        <f t="shared" si="1"/>
        <v>5.866634055181958E-2</v>
      </c>
      <c r="K49" s="77">
        <f t="shared" si="1"/>
        <v>4.6773883453926753E-2</v>
      </c>
      <c r="L49" s="77">
        <f t="shared" si="1"/>
        <v>3.1067390689766619E-2</v>
      </c>
      <c r="M49" s="77">
        <f t="shared" si="1"/>
        <v>4.5202785922769266E-2</v>
      </c>
      <c r="N49" s="77">
        <f t="shared" si="1"/>
        <v>0.13771985905150724</v>
      </c>
      <c r="O49" s="71"/>
      <c r="P49" s="71"/>
    </row>
    <row r="50" spans="1:16" x14ac:dyDescent="0.2">
      <c r="A50" s="79"/>
      <c r="B50" s="79"/>
      <c r="C50" s="7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71"/>
      <c r="P50" s="71"/>
    </row>
    <row r="51" spans="1:16" x14ac:dyDescent="0.2">
      <c r="A51" s="74" t="s">
        <v>133</v>
      </c>
      <c r="B51" s="75" t="s">
        <v>248</v>
      </c>
      <c r="C51" s="75">
        <v>364</v>
      </c>
      <c r="D51" s="71">
        <v>0.45300000000000001</v>
      </c>
      <c r="E51" s="71">
        <v>25.382899999999999</v>
      </c>
      <c r="F51" s="71">
        <v>9.9138999999999999</v>
      </c>
      <c r="G51" s="71">
        <v>46.654600000000002</v>
      </c>
      <c r="H51" s="71">
        <v>4.58E-2</v>
      </c>
      <c r="I51" s="71">
        <v>1.24E-2</v>
      </c>
      <c r="J51" s="71">
        <v>4.2200000000000001E-2</v>
      </c>
      <c r="K51" s="71">
        <v>6.2377000000000002</v>
      </c>
      <c r="L51" s="71">
        <v>0.28339999999999999</v>
      </c>
      <c r="M51" s="71">
        <v>0.18729999999999999</v>
      </c>
      <c r="N51" s="71">
        <v>9.4695</v>
      </c>
      <c r="O51" s="71"/>
      <c r="P51" s="71"/>
    </row>
    <row r="52" spans="1:16" x14ac:dyDescent="0.2">
      <c r="A52" s="75" t="s">
        <v>87</v>
      </c>
      <c r="B52" s="75" t="s">
        <v>249</v>
      </c>
      <c r="D52" s="71">
        <v>0.54349999999999998</v>
      </c>
      <c r="E52" s="71">
        <v>25.827500000000001</v>
      </c>
      <c r="F52" s="71">
        <v>9.9578000000000007</v>
      </c>
      <c r="G52" s="71">
        <v>45.802300000000002</v>
      </c>
      <c r="H52" s="71">
        <v>0</v>
      </c>
      <c r="I52" s="71">
        <v>8.0000000000000002E-3</v>
      </c>
      <c r="J52" s="71">
        <v>6.9400000000000003E-2</v>
      </c>
      <c r="K52" s="71">
        <v>6.1776</v>
      </c>
      <c r="L52" s="71">
        <v>0.2717</v>
      </c>
      <c r="M52" s="71">
        <v>0.16950000000000001</v>
      </c>
      <c r="N52" s="71">
        <v>9.7187999999999999</v>
      </c>
      <c r="O52" s="71"/>
      <c r="P52" s="71"/>
    </row>
    <row r="53" spans="1:16" x14ac:dyDescent="0.2">
      <c r="A53" s="75" t="s">
        <v>87</v>
      </c>
      <c r="B53" s="75" t="s">
        <v>250</v>
      </c>
      <c r="D53" s="71">
        <v>0.67569999999999997</v>
      </c>
      <c r="E53" s="71">
        <v>25.8018</v>
      </c>
      <c r="F53" s="71">
        <v>10.0511</v>
      </c>
      <c r="G53" s="71">
        <v>46.733600000000003</v>
      </c>
      <c r="H53" s="71">
        <v>3.5900000000000001E-2</v>
      </c>
      <c r="I53" s="71">
        <v>7.1999999999999998E-3</v>
      </c>
      <c r="J53" s="71">
        <v>4.7100000000000003E-2</v>
      </c>
      <c r="K53" s="71">
        <v>6.25</v>
      </c>
      <c r="L53" s="71">
        <v>0.29659999999999997</v>
      </c>
      <c r="M53" s="71">
        <v>0.12690000000000001</v>
      </c>
      <c r="N53" s="71">
        <v>9.8306000000000004</v>
      </c>
      <c r="O53" s="71"/>
      <c r="P53" s="71"/>
    </row>
    <row r="54" spans="1:16" x14ac:dyDescent="0.2">
      <c r="A54" s="75" t="s">
        <v>87</v>
      </c>
      <c r="B54" s="75" t="s">
        <v>251</v>
      </c>
      <c r="D54" s="71">
        <v>0.50109999999999999</v>
      </c>
      <c r="E54" s="71">
        <v>25.910499999999999</v>
      </c>
      <c r="F54" s="71">
        <v>9.9512999999999998</v>
      </c>
      <c r="G54" s="71">
        <v>46.283200000000001</v>
      </c>
      <c r="H54" s="71">
        <v>4.4400000000000002E-2</v>
      </c>
      <c r="I54" s="71">
        <v>5.3E-3</v>
      </c>
      <c r="J54" s="71">
        <v>3.4099999999999998E-2</v>
      </c>
      <c r="K54" s="71">
        <v>6.2748999999999997</v>
      </c>
      <c r="L54" s="71">
        <v>0.30620000000000003</v>
      </c>
      <c r="M54" s="71">
        <v>0.19869999999999999</v>
      </c>
      <c r="N54" s="71">
        <v>9.8534000000000006</v>
      </c>
      <c r="O54" s="71"/>
      <c r="P54" s="71"/>
    </row>
    <row r="55" spans="1:16" x14ac:dyDescent="0.2">
      <c r="A55" s="75" t="s">
        <v>87</v>
      </c>
      <c r="B55" s="75" t="s">
        <v>252</v>
      </c>
      <c r="D55" s="71">
        <v>0.52039999999999997</v>
      </c>
      <c r="E55" s="71">
        <v>25.6478</v>
      </c>
      <c r="F55" s="71">
        <v>9.8841000000000001</v>
      </c>
      <c r="G55" s="71">
        <v>46.191000000000003</v>
      </c>
      <c r="H55" s="71">
        <v>2.3199999999999998E-2</v>
      </c>
      <c r="I55" s="71">
        <v>0</v>
      </c>
      <c r="J55" s="71">
        <v>3.39E-2</v>
      </c>
      <c r="K55" s="71">
        <v>6.2115999999999998</v>
      </c>
      <c r="L55" s="71">
        <v>0.25219999999999998</v>
      </c>
      <c r="M55" s="71">
        <v>0.18110000000000001</v>
      </c>
      <c r="N55" s="71">
        <v>9.6800999999999995</v>
      </c>
      <c r="O55" s="71"/>
      <c r="P55" s="71"/>
    </row>
    <row r="56" spans="1:16" x14ac:dyDescent="0.2">
      <c r="A56" s="75" t="s">
        <v>87</v>
      </c>
      <c r="B56" s="75" t="s">
        <v>253</v>
      </c>
      <c r="D56" s="71">
        <v>0.52959999999999996</v>
      </c>
      <c r="E56" s="71">
        <v>25.606200000000001</v>
      </c>
      <c r="F56" s="71">
        <v>9.8262999999999998</v>
      </c>
      <c r="G56" s="71">
        <v>46.0989</v>
      </c>
      <c r="H56" s="71">
        <v>3.7400000000000003E-2</v>
      </c>
      <c r="I56" s="71">
        <v>2.41E-2</v>
      </c>
      <c r="J56" s="71">
        <v>6.1499999999999999E-2</v>
      </c>
      <c r="K56" s="71">
        <v>6.1441999999999997</v>
      </c>
      <c r="L56" s="71">
        <v>0.25590000000000002</v>
      </c>
      <c r="M56" s="71">
        <v>0.17860000000000001</v>
      </c>
      <c r="N56" s="71">
        <v>9.7015999999999991</v>
      </c>
      <c r="O56" s="71"/>
      <c r="P56" s="71"/>
    </row>
    <row r="57" spans="1:16" x14ac:dyDescent="0.2">
      <c r="A57" s="75" t="s">
        <v>87</v>
      </c>
      <c r="B57" s="75" t="s">
        <v>254</v>
      </c>
      <c r="D57" s="71">
        <v>0.54720000000000002</v>
      </c>
      <c r="E57" s="71">
        <v>25.755099999999999</v>
      </c>
      <c r="F57" s="71">
        <v>9.6868999999999996</v>
      </c>
      <c r="G57" s="71">
        <v>45.633699999999997</v>
      </c>
      <c r="H57" s="71">
        <v>1.52E-2</v>
      </c>
      <c r="I57" s="71">
        <v>1.0800000000000001E-2</v>
      </c>
      <c r="J57" s="71">
        <v>3.5000000000000003E-2</v>
      </c>
      <c r="K57" s="71">
        <v>6.2393999999999998</v>
      </c>
      <c r="L57" s="71">
        <v>0.23130000000000001</v>
      </c>
      <c r="M57" s="71">
        <v>0.1512</v>
      </c>
      <c r="N57" s="71">
        <v>9.8797999999999995</v>
      </c>
      <c r="O57" s="71"/>
      <c r="P57" s="71"/>
    </row>
    <row r="58" spans="1:16" x14ac:dyDescent="0.2">
      <c r="A58" s="75" t="s">
        <v>87</v>
      </c>
      <c r="B58" s="75" t="s">
        <v>255</v>
      </c>
      <c r="D58" s="71">
        <v>0.57599999999999996</v>
      </c>
      <c r="E58" s="71">
        <v>25.698699999999999</v>
      </c>
      <c r="F58" s="71">
        <v>9.7462999999999997</v>
      </c>
      <c r="G58" s="71">
        <v>45.459899999999998</v>
      </c>
      <c r="H58" s="71">
        <v>3.0300000000000001E-2</v>
      </c>
      <c r="I58" s="71">
        <v>0</v>
      </c>
      <c r="J58" s="71">
        <v>1.8200000000000001E-2</v>
      </c>
      <c r="K58" s="71">
        <v>6.2279999999999998</v>
      </c>
      <c r="L58" s="71">
        <v>0.26879999999999998</v>
      </c>
      <c r="M58" s="71">
        <v>0.16750000000000001</v>
      </c>
      <c r="N58" s="71">
        <v>9.7428000000000008</v>
      </c>
      <c r="O58" s="71"/>
      <c r="P58" s="71"/>
    </row>
    <row r="59" spans="1:16" x14ac:dyDescent="0.2">
      <c r="A59" s="75" t="s">
        <v>87</v>
      </c>
      <c r="B59" s="75" t="s">
        <v>256</v>
      </c>
      <c r="D59" s="71">
        <v>0.4723</v>
      </c>
      <c r="E59" s="71">
        <v>25.644200000000001</v>
      </c>
      <c r="F59" s="71">
        <v>10.0557</v>
      </c>
      <c r="G59" s="71">
        <v>46.344999999999999</v>
      </c>
      <c r="H59" s="71">
        <v>2.9100000000000001E-2</v>
      </c>
      <c r="I59" s="71">
        <v>0</v>
      </c>
      <c r="J59" s="71">
        <v>3.2500000000000001E-2</v>
      </c>
      <c r="K59" s="71">
        <v>6.2096</v>
      </c>
      <c r="L59" s="71">
        <v>0.2742</v>
      </c>
      <c r="M59" s="71">
        <v>0.1595</v>
      </c>
      <c r="N59" s="71">
        <v>9.8841999999999999</v>
      </c>
      <c r="O59" s="71"/>
      <c r="P59" s="71"/>
    </row>
    <row r="60" spans="1:16" x14ac:dyDescent="0.2">
      <c r="A60" s="75" t="s">
        <v>87</v>
      </c>
      <c r="B60" s="75" t="s">
        <v>257</v>
      </c>
      <c r="D60" s="71">
        <v>0.61429999999999996</v>
      </c>
      <c r="E60" s="71">
        <v>25.491099999999999</v>
      </c>
      <c r="F60" s="71">
        <v>9.8009000000000004</v>
      </c>
      <c r="G60" s="71">
        <v>45.8142</v>
      </c>
      <c r="H60" s="71">
        <v>1.1000000000000001E-3</v>
      </c>
      <c r="I60" s="71">
        <v>8.9999999999999998E-4</v>
      </c>
      <c r="J60" s="71">
        <v>2.81E-2</v>
      </c>
      <c r="K60" s="71">
        <v>6.2386999999999997</v>
      </c>
      <c r="L60" s="71">
        <v>0.29709999999999998</v>
      </c>
      <c r="M60" s="71">
        <v>0.16109999999999999</v>
      </c>
      <c r="N60" s="71">
        <v>10.007999999999999</v>
      </c>
      <c r="O60" s="71"/>
      <c r="P60" s="71"/>
    </row>
    <row r="61" spans="1:16" x14ac:dyDescent="0.2">
      <c r="A61" s="74" t="s">
        <v>133</v>
      </c>
      <c r="B61" s="75" t="s">
        <v>258</v>
      </c>
      <c r="C61" s="75">
        <v>365</v>
      </c>
      <c r="D61" s="71">
        <v>0.54390000000000005</v>
      </c>
      <c r="E61" s="71">
        <v>25.708300000000001</v>
      </c>
      <c r="F61" s="71">
        <v>10.0482</v>
      </c>
      <c r="G61" s="71">
        <v>46.501100000000001</v>
      </c>
      <c r="H61" s="71">
        <v>6.4999999999999997E-3</v>
      </c>
      <c r="I61" s="71">
        <v>1.95E-2</v>
      </c>
      <c r="J61" s="71">
        <v>5.9400000000000001E-2</v>
      </c>
      <c r="K61" s="71">
        <v>6.2663000000000002</v>
      </c>
      <c r="L61" s="71">
        <v>0.25769999999999998</v>
      </c>
      <c r="M61" s="71">
        <v>9.3600000000000003E-2</v>
      </c>
      <c r="N61" s="71">
        <v>10.028700000000001</v>
      </c>
      <c r="O61" s="71"/>
      <c r="P61" s="71"/>
    </row>
    <row r="62" spans="1:16" x14ac:dyDescent="0.2">
      <c r="A62" s="74" t="s">
        <v>133</v>
      </c>
      <c r="B62" s="75" t="s">
        <v>259</v>
      </c>
      <c r="C62" s="75">
        <v>128</v>
      </c>
      <c r="D62" s="71">
        <v>0.57310000000000005</v>
      </c>
      <c r="E62" s="71">
        <v>25.6782</v>
      </c>
      <c r="F62" s="71">
        <v>9.9625000000000004</v>
      </c>
      <c r="G62" s="71">
        <v>46.139400000000002</v>
      </c>
      <c r="H62" s="71">
        <v>2.8000000000000001E-2</v>
      </c>
      <c r="I62" s="71">
        <v>0</v>
      </c>
      <c r="J62" s="71">
        <v>5.7000000000000002E-2</v>
      </c>
      <c r="K62" s="71">
        <v>6.2076000000000002</v>
      </c>
      <c r="L62" s="71">
        <v>0.2717</v>
      </c>
      <c r="M62" s="71">
        <v>0.17130000000000001</v>
      </c>
      <c r="N62" s="71">
        <v>10.0291</v>
      </c>
      <c r="O62" s="71"/>
      <c r="P62" s="71"/>
    </row>
    <row r="63" spans="1:16" x14ac:dyDescent="0.2">
      <c r="A63" s="74" t="s">
        <v>133</v>
      </c>
      <c r="B63" s="75" t="s">
        <v>260</v>
      </c>
      <c r="C63" s="75">
        <v>129</v>
      </c>
      <c r="D63" s="71">
        <v>0.49270000000000003</v>
      </c>
      <c r="E63" s="71">
        <v>25.508900000000001</v>
      </c>
      <c r="F63" s="71">
        <v>9.9999000000000002</v>
      </c>
      <c r="G63" s="71">
        <v>46.316800000000001</v>
      </c>
      <c r="H63" s="71">
        <v>2.5999999999999999E-2</v>
      </c>
      <c r="I63" s="71">
        <v>0</v>
      </c>
      <c r="J63" s="71">
        <v>5.3199999999999997E-2</v>
      </c>
      <c r="K63" s="71">
        <v>6.1757999999999997</v>
      </c>
      <c r="L63" s="71">
        <v>0.29380000000000001</v>
      </c>
      <c r="M63" s="71">
        <v>0.22559999999999999</v>
      </c>
      <c r="N63" s="71">
        <v>10.204800000000001</v>
      </c>
      <c r="O63" s="71"/>
      <c r="P63" s="71"/>
    </row>
    <row r="64" spans="1:16" x14ac:dyDescent="0.2">
      <c r="A64" s="74" t="s">
        <v>133</v>
      </c>
      <c r="B64" s="75" t="s">
        <v>261</v>
      </c>
      <c r="C64" s="75">
        <v>2</v>
      </c>
      <c r="D64" s="71">
        <v>0.54879999999999995</v>
      </c>
      <c r="E64" s="71">
        <v>25.6919</v>
      </c>
      <c r="F64" s="71">
        <v>9.9680999999999997</v>
      </c>
      <c r="G64" s="71">
        <v>46.916899999999998</v>
      </c>
      <c r="H64" s="71">
        <v>2.6200000000000001E-2</v>
      </c>
      <c r="I64" s="71">
        <v>5.4000000000000003E-3</v>
      </c>
      <c r="J64" s="71">
        <v>3.6999999999999998E-2</v>
      </c>
      <c r="K64" s="71">
        <v>6.3259999999999996</v>
      </c>
      <c r="L64" s="71">
        <v>0.29210000000000003</v>
      </c>
      <c r="M64" s="71">
        <v>0.159</v>
      </c>
      <c r="N64" s="71">
        <v>9.5457000000000001</v>
      </c>
      <c r="O64" s="71"/>
      <c r="P64" s="71"/>
    </row>
    <row r="65" spans="1:16" x14ac:dyDescent="0.2">
      <c r="A65" s="75" t="s">
        <v>87</v>
      </c>
      <c r="B65" s="75" t="s">
        <v>261</v>
      </c>
      <c r="D65" s="71">
        <v>0.49030000000000001</v>
      </c>
      <c r="E65" s="71">
        <v>25.74</v>
      </c>
      <c r="F65" s="71">
        <v>10.0253</v>
      </c>
      <c r="G65" s="71">
        <v>46.0351</v>
      </c>
      <c r="H65" s="71">
        <v>2.9000000000000001E-2</v>
      </c>
      <c r="I65" s="71">
        <v>2.7000000000000001E-3</v>
      </c>
      <c r="J65" s="71">
        <v>3.7100000000000001E-2</v>
      </c>
      <c r="K65" s="71">
        <v>6.2862999999999998</v>
      </c>
      <c r="L65" s="71">
        <v>0.27379999999999999</v>
      </c>
      <c r="M65" s="71">
        <v>0.2296</v>
      </c>
      <c r="N65" s="71">
        <v>10.1869</v>
      </c>
      <c r="O65" s="71"/>
      <c r="P65" s="71"/>
    </row>
    <row r="66" spans="1:16" x14ac:dyDescent="0.2">
      <c r="A66" s="74" t="s">
        <v>133</v>
      </c>
      <c r="B66" s="75" t="s">
        <v>262</v>
      </c>
      <c r="C66" s="75">
        <v>3</v>
      </c>
      <c r="D66" s="71">
        <v>0.50160000000000005</v>
      </c>
      <c r="E66" s="71">
        <v>25.602599999999999</v>
      </c>
      <c r="F66" s="71">
        <v>9.9390999999999998</v>
      </c>
      <c r="G66" s="71">
        <v>46.230699999999999</v>
      </c>
      <c r="H66" s="71">
        <v>4.0099999999999997E-2</v>
      </c>
      <c r="I66" s="71">
        <v>1.1599999999999999E-2</v>
      </c>
      <c r="J66" s="71">
        <v>4.2799999999999998E-2</v>
      </c>
      <c r="K66" s="71">
        <v>6.3137999999999996</v>
      </c>
      <c r="L66" s="71">
        <v>0.25440000000000002</v>
      </c>
      <c r="M66" s="71">
        <v>0.27429999999999999</v>
      </c>
      <c r="N66" s="71">
        <v>10.035</v>
      </c>
      <c r="O66" s="71"/>
      <c r="P66" s="71"/>
    </row>
    <row r="67" spans="1:16" x14ac:dyDescent="0.2">
      <c r="A67" s="75" t="s">
        <v>87</v>
      </c>
      <c r="B67" s="75" t="s">
        <v>263</v>
      </c>
      <c r="D67" s="71">
        <v>0.52649999999999997</v>
      </c>
      <c r="E67" s="71">
        <v>25.258900000000001</v>
      </c>
      <c r="F67" s="71">
        <v>9.6766000000000005</v>
      </c>
      <c r="G67" s="71">
        <v>45.803800000000003</v>
      </c>
      <c r="H67" s="71">
        <v>0</v>
      </c>
      <c r="I67" s="71">
        <v>1.8700000000000001E-2</v>
      </c>
      <c r="J67" s="71">
        <v>4.2599999999999999E-2</v>
      </c>
      <c r="K67" s="71">
        <v>6.1444000000000001</v>
      </c>
      <c r="L67" s="71">
        <v>0.26939999999999997</v>
      </c>
      <c r="M67" s="71">
        <v>0.2944</v>
      </c>
      <c r="N67" s="71">
        <v>9.3087</v>
      </c>
      <c r="O67" s="71"/>
      <c r="P67" s="71"/>
    </row>
    <row r="68" spans="1:16" x14ac:dyDescent="0.2">
      <c r="A68" s="75" t="s">
        <v>87</v>
      </c>
      <c r="B68" s="75" t="s">
        <v>264</v>
      </c>
      <c r="D68" s="71">
        <v>0.49340000000000001</v>
      </c>
      <c r="E68" s="71">
        <v>25.424399999999999</v>
      </c>
      <c r="F68" s="71">
        <v>9.8481000000000005</v>
      </c>
      <c r="G68" s="71">
        <v>45.610100000000003</v>
      </c>
      <c r="H68" s="71">
        <v>1.5599999999999999E-2</v>
      </c>
      <c r="I68" s="71">
        <v>1.8E-3</v>
      </c>
      <c r="J68" s="71">
        <v>6.6400000000000001E-2</v>
      </c>
      <c r="K68" s="71">
        <v>6.1262999999999996</v>
      </c>
      <c r="L68" s="71">
        <v>0.27260000000000001</v>
      </c>
      <c r="M68" s="71">
        <v>0.1236</v>
      </c>
      <c r="N68" s="71">
        <v>9.6224000000000007</v>
      </c>
      <c r="O68" s="71"/>
      <c r="P68" s="71"/>
    </row>
    <row r="69" spans="1:16" x14ac:dyDescent="0.2">
      <c r="A69" s="74" t="s">
        <v>18</v>
      </c>
      <c r="B69" s="75" t="s">
        <v>265</v>
      </c>
      <c r="C69" s="75">
        <v>3</v>
      </c>
      <c r="D69" s="71">
        <v>0.82969999999999999</v>
      </c>
      <c r="E69" s="71">
        <v>22.0533</v>
      </c>
      <c r="F69" s="71">
        <v>10.8245</v>
      </c>
      <c r="G69" s="71">
        <v>45.476100000000002</v>
      </c>
      <c r="H69" s="71">
        <v>2.1700000000000001E-2</v>
      </c>
      <c r="I69" s="71">
        <v>0</v>
      </c>
      <c r="J69" s="71">
        <v>2.81E-2</v>
      </c>
      <c r="K69" s="71">
        <v>8.5337999999999994</v>
      </c>
      <c r="L69" s="71">
        <v>0.28810000000000002</v>
      </c>
      <c r="M69" s="71">
        <v>0.24079999999999999</v>
      </c>
      <c r="N69" s="71">
        <v>10.1318</v>
      </c>
      <c r="O69" s="71"/>
    </row>
    <row r="70" spans="1:16" x14ac:dyDescent="0.2">
      <c r="A70" s="74" t="s">
        <v>18</v>
      </c>
      <c r="B70" s="75" t="s">
        <v>266</v>
      </c>
      <c r="C70" s="75">
        <v>5</v>
      </c>
      <c r="D70" s="71">
        <v>0.8054</v>
      </c>
      <c r="E70" s="71">
        <v>22.309699999999999</v>
      </c>
      <c r="F70" s="71">
        <v>10.861599999999999</v>
      </c>
      <c r="G70" s="71">
        <v>45.414299999999997</v>
      </c>
      <c r="H70" s="71">
        <v>0</v>
      </c>
      <c r="I70" s="71">
        <v>1.3299999999999999E-2</v>
      </c>
      <c r="J70" s="71">
        <v>1.12E-2</v>
      </c>
      <c r="K70" s="71">
        <v>8.6829999999999998</v>
      </c>
      <c r="L70" s="71">
        <v>0.26269999999999999</v>
      </c>
      <c r="M70" s="71">
        <v>9.4399999999999998E-2</v>
      </c>
      <c r="N70" s="71">
        <v>10.148400000000001</v>
      </c>
      <c r="O70" s="71"/>
    </row>
    <row r="71" spans="1:16" x14ac:dyDescent="0.2">
      <c r="A71" s="74" t="s">
        <v>18</v>
      </c>
      <c r="B71" s="75" t="s">
        <v>267</v>
      </c>
      <c r="C71" s="75">
        <v>28</v>
      </c>
      <c r="D71" s="71">
        <v>0.68169999999999997</v>
      </c>
      <c r="E71" s="71">
        <v>22.277699999999999</v>
      </c>
      <c r="F71" s="71">
        <v>10.9993</v>
      </c>
      <c r="G71" s="71">
        <v>45.871200000000002</v>
      </c>
      <c r="H71" s="71">
        <v>0.1208</v>
      </c>
      <c r="I71" s="71">
        <v>0</v>
      </c>
      <c r="J71" s="71">
        <v>2.7699999999999999E-2</v>
      </c>
      <c r="K71" s="71">
        <v>8.2911000000000001</v>
      </c>
      <c r="L71" s="71">
        <v>0.2651</v>
      </c>
      <c r="M71" s="71">
        <v>0.1817</v>
      </c>
      <c r="N71" s="71">
        <v>10.195499999999999</v>
      </c>
      <c r="O71" s="71"/>
    </row>
    <row r="72" spans="1:16" x14ac:dyDescent="0.2">
      <c r="A72" s="74" t="s">
        <v>18</v>
      </c>
      <c r="B72" s="75" t="s">
        <v>268</v>
      </c>
      <c r="C72" s="75">
        <v>49</v>
      </c>
      <c r="D72" s="71">
        <v>0.85960000000000003</v>
      </c>
      <c r="E72" s="71">
        <v>22.441400000000002</v>
      </c>
      <c r="F72" s="71">
        <v>11.059900000000001</v>
      </c>
      <c r="G72" s="71">
        <v>45.278399999999998</v>
      </c>
      <c r="H72" s="71">
        <v>5.62E-2</v>
      </c>
      <c r="I72" s="71">
        <v>1.9400000000000001E-2</v>
      </c>
      <c r="J72" s="71">
        <v>3.3099999999999997E-2</v>
      </c>
      <c r="K72" s="71">
        <v>8.3739000000000008</v>
      </c>
      <c r="L72" s="71">
        <v>0.31869999999999998</v>
      </c>
      <c r="M72" s="71">
        <v>0.12130000000000001</v>
      </c>
      <c r="N72" s="71">
        <v>10.5687</v>
      </c>
      <c r="O72" s="71"/>
    </row>
    <row r="73" spans="1:16" x14ac:dyDescent="0.2">
      <c r="A73" s="74" t="s">
        <v>18</v>
      </c>
      <c r="B73" s="75" t="s">
        <v>269</v>
      </c>
      <c r="C73" s="75">
        <v>69</v>
      </c>
      <c r="D73" s="71">
        <v>0.80889999999999995</v>
      </c>
      <c r="E73" s="71">
        <v>22.196300000000001</v>
      </c>
      <c r="F73" s="71">
        <v>10.6767</v>
      </c>
      <c r="G73" s="71">
        <v>45.2532</v>
      </c>
      <c r="H73" s="71">
        <v>9.9900000000000003E-2</v>
      </c>
      <c r="I73" s="71">
        <v>4.4000000000000003E-3</v>
      </c>
      <c r="J73" s="71">
        <v>2.3599999999999999E-2</v>
      </c>
      <c r="K73" s="71">
        <v>8.5635999999999992</v>
      </c>
      <c r="L73" s="71">
        <v>0.29310000000000003</v>
      </c>
      <c r="M73" s="71">
        <v>0.17949999999999999</v>
      </c>
      <c r="N73" s="71">
        <v>10.1869</v>
      </c>
      <c r="O73" s="71"/>
    </row>
    <row r="74" spans="1:16" x14ac:dyDescent="0.2">
      <c r="A74" s="74" t="s">
        <v>18</v>
      </c>
      <c r="B74" s="75" t="s">
        <v>270</v>
      </c>
      <c r="C74" s="75">
        <v>112</v>
      </c>
      <c r="D74" s="71">
        <v>0.89610000000000001</v>
      </c>
      <c r="E74" s="71">
        <v>22.169699999999999</v>
      </c>
      <c r="F74" s="71">
        <v>10.9856</v>
      </c>
      <c r="G74" s="71">
        <v>45.6295</v>
      </c>
      <c r="H74" s="71">
        <v>5.8599999999999999E-2</v>
      </c>
      <c r="I74" s="71">
        <v>0</v>
      </c>
      <c r="J74" s="71">
        <v>9.7999999999999997E-3</v>
      </c>
      <c r="K74" s="71">
        <v>8.5474999999999994</v>
      </c>
      <c r="L74" s="71">
        <v>0.25869999999999999</v>
      </c>
      <c r="M74" s="71">
        <v>0.12920000000000001</v>
      </c>
      <c r="N74" s="71">
        <v>10.150399999999999</v>
      </c>
      <c r="O74" s="71"/>
    </row>
    <row r="75" spans="1:16" x14ac:dyDescent="0.2">
      <c r="A75" s="74" t="s">
        <v>18</v>
      </c>
      <c r="B75" s="75" t="s">
        <v>271</v>
      </c>
      <c r="C75" s="75">
        <v>145</v>
      </c>
      <c r="D75" s="71">
        <v>0.83120000000000005</v>
      </c>
      <c r="E75" s="71">
        <v>22.235499999999998</v>
      </c>
      <c r="F75" s="71">
        <v>10.9903</v>
      </c>
      <c r="G75" s="71">
        <v>45.460299999999997</v>
      </c>
      <c r="H75" s="71">
        <v>2.93E-2</v>
      </c>
      <c r="I75" s="71">
        <v>2.12E-2</v>
      </c>
      <c r="J75" s="71">
        <v>3.2399999999999998E-2</v>
      </c>
      <c r="K75" s="71">
        <v>8.4436</v>
      </c>
      <c r="L75" s="71">
        <v>0.3473</v>
      </c>
      <c r="M75" s="71">
        <v>0.15679999999999999</v>
      </c>
      <c r="N75" s="71">
        <v>10.199</v>
      </c>
      <c r="O75" s="71"/>
    </row>
    <row r="76" spans="1:16" x14ac:dyDescent="0.2">
      <c r="A76" s="74" t="s">
        <v>18</v>
      </c>
      <c r="B76" s="75" t="s">
        <v>272</v>
      </c>
      <c r="C76" s="75">
        <v>196</v>
      </c>
      <c r="D76" s="71">
        <v>0.9204</v>
      </c>
      <c r="E76" s="71">
        <v>22.185700000000001</v>
      </c>
      <c r="F76" s="71">
        <v>10.6502</v>
      </c>
      <c r="G76" s="71">
        <v>45.029699999999998</v>
      </c>
      <c r="H76" s="71">
        <v>5.1200000000000002E-2</v>
      </c>
      <c r="I76" s="71">
        <v>1.8E-3</v>
      </c>
      <c r="J76" s="71">
        <v>2.2499999999999999E-2</v>
      </c>
      <c r="K76" s="71">
        <v>8.4741</v>
      </c>
      <c r="L76" s="71">
        <v>0.36459999999999998</v>
      </c>
      <c r="M76" s="71">
        <v>0.17219999999999999</v>
      </c>
      <c r="N76" s="71">
        <v>10.261699999999999</v>
      </c>
      <c r="O76" s="71"/>
    </row>
    <row r="77" spans="1:16" x14ac:dyDescent="0.2">
      <c r="A77" s="74" t="s">
        <v>18</v>
      </c>
      <c r="B77" s="75" t="s">
        <v>273</v>
      </c>
      <c r="C77" s="75">
        <v>222</v>
      </c>
      <c r="D77" s="71">
        <v>0.81259999999999999</v>
      </c>
      <c r="E77" s="71">
        <v>22.085599999999999</v>
      </c>
      <c r="F77" s="71">
        <v>10.8386</v>
      </c>
      <c r="G77" s="71">
        <v>45.410800000000002</v>
      </c>
      <c r="H77" s="71">
        <v>2.3699999999999999E-2</v>
      </c>
      <c r="I77" s="71">
        <v>1.24E-2</v>
      </c>
      <c r="J77" s="71">
        <v>4.6899999999999997E-2</v>
      </c>
      <c r="K77" s="71">
        <v>8.5045999999999999</v>
      </c>
      <c r="L77" s="71">
        <v>0.30609999999999998</v>
      </c>
      <c r="M77" s="71">
        <v>0.13020000000000001</v>
      </c>
      <c r="N77" s="71">
        <v>10.0488</v>
      </c>
      <c r="O77" s="71"/>
    </row>
    <row r="78" spans="1:16" x14ac:dyDescent="0.2">
      <c r="A78" s="74" t="s">
        <v>18</v>
      </c>
      <c r="B78" s="75" t="s">
        <v>274</v>
      </c>
      <c r="C78" s="75">
        <v>255</v>
      </c>
      <c r="D78" s="71">
        <v>0.85609999999999997</v>
      </c>
      <c r="E78" s="71">
        <v>22.143999999999998</v>
      </c>
      <c r="F78" s="71">
        <v>10.9901</v>
      </c>
      <c r="G78" s="71">
        <v>44.998600000000003</v>
      </c>
      <c r="H78" s="71">
        <v>0.03</v>
      </c>
      <c r="I78" s="71">
        <v>8.8000000000000005E-3</v>
      </c>
      <c r="J78" s="71">
        <v>2.7E-2</v>
      </c>
      <c r="K78" s="71">
        <v>8.4850999999999992</v>
      </c>
      <c r="L78" s="71">
        <v>0.30330000000000001</v>
      </c>
      <c r="M78" s="71">
        <v>0.12509999999999999</v>
      </c>
      <c r="N78" s="71">
        <v>10.4452</v>
      </c>
      <c r="O78" s="71"/>
    </row>
    <row r="79" spans="1:16" x14ac:dyDescent="0.2">
      <c r="A79" s="74" t="s">
        <v>18</v>
      </c>
      <c r="B79" s="75" t="s">
        <v>275</v>
      </c>
      <c r="C79" s="75">
        <v>264</v>
      </c>
      <c r="D79" s="71">
        <v>0.75990000000000002</v>
      </c>
      <c r="E79" s="71">
        <v>22.278700000000001</v>
      </c>
      <c r="F79" s="71">
        <v>10.855399999999999</v>
      </c>
      <c r="G79" s="71">
        <v>44.796100000000003</v>
      </c>
      <c r="H79" s="71">
        <v>0</v>
      </c>
      <c r="I79" s="71">
        <v>3.5000000000000001E-3</v>
      </c>
      <c r="J79" s="71">
        <v>5.5100000000000003E-2</v>
      </c>
      <c r="K79" s="71">
        <v>8.5794999999999995</v>
      </c>
      <c r="L79" s="71">
        <v>0.29089999999999999</v>
      </c>
      <c r="M79" s="71">
        <v>0.1532</v>
      </c>
      <c r="N79" s="71">
        <v>10.324</v>
      </c>
      <c r="O79" s="71"/>
    </row>
    <row r="80" spans="1:16" x14ac:dyDescent="0.2">
      <c r="A80" s="74" t="s">
        <v>18</v>
      </c>
      <c r="B80" s="75" t="s">
        <v>276</v>
      </c>
      <c r="C80" s="75">
        <v>277</v>
      </c>
      <c r="D80" s="71">
        <v>0.78469999999999995</v>
      </c>
      <c r="E80" s="71">
        <v>22.0215</v>
      </c>
      <c r="F80" s="71">
        <v>10.6479</v>
      </c>
      <c r="G80" s="71">
        <v>44.6935</v>
      </c>
      <c r="H80" s="71">
        <v>5.7299999999999997E-2</v>
      </c>
      <c r="I80" s="71">
        <v>0</v>
      </c>
      <c r="J80" s="71">
        <v>3.0099999999999998E-2</v>
      </c>
      <c r="K80" s="71">
        <v>8.3862000000000005</v>
      </c>
      <c r="L80" s="71">
        <v>0.35920000000000002</v>
      </c>
      <c r="M80" s="71">
        <v>0.17019999999999999</v>
      </c>
      <c r="N80" s="71">
        <v>10.4999</v>
      </c>
      <c r="O80" s="71"/>
    </row>
    <row r="81" spans="1:15" x14ac:dyDescent="0.2">
      <c r="A81" s="74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</row>
    <row r="82" spans="1:15" x14ac:dyDescent="0.2">
      <c r="A82" s="74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</row>
    <row r="83" spans="1:15" x14ac:dyDescent="0.2">
      <c r="A83" s="74" t="s">
        <v>159</v>
      </c>
      <c r="B83" s="75" t="s">
        <v>277</v>
      </c>
      <c r="C83" s="75">
        <v>3</v>
      </c>
      <c r="D83" s="75">
        <v>0.66759999999999997</v>
      </c>
      <c r="E83" s="75">
        <v>21.905000000000001</v>
      </c>
      <c r="F83" s="75">
        <v>11.015599999999999</v>
      </c>
      <c r="G83" s="75">
        <v>45.630699999999997</v>
      </c>
      <c r="H83" s="75">
        <v>2.7199999999999998E-2</v>
      </c>
      <c r="I83" s="75">
        <v>2.23E-2</v>
      </c>
      <c r="J83" s="75">
        <v>2.6700000000000002E-2</v>
      </c>
      <c r="K83" s="75">
        <v>8.4839000000000002</v>
      </c>
      <c r="L83" s="75">
        <v>0.26079999999999998</v>
      </c>
      <c r="M83" s="75">
        <v>0.20880000000000001</v>
      </c>
      <c r="N83" s="75">
        <v>10.039899999999999</v>
      </c>
      <c r="O83" s="71"/>
    </row>
    <row r="84" spans="1:15" x14ac:dyDescent="0.2">
      <c r="A84" s="74" t="s">
        <v>159</v>
      </c>
      <c r="B84" s="75" t="s">
        <v>278</v>
      </c>
      <c r="C84" s="75">
        <v>6</v>
      </c>
      <c r="D84" s="75">
        <v>0.82550000000000001</v>
      </c>
      <c r="E84" s="75">
        <v>22.229700000000001</v>
      </c>
      <c r="F84" s="75">
        <v>10.931100000000001</v>
      </c>
      <c r="G84" s="75">
        <v>46.014400000000002</v>
      </c>
      <c r="H84" s="75">
        <v>7.0199999999999999E-2</v>
      </c>
      <c r="I84" s="75">
        <v>0</v>
      </c>
      <c r="J84" s="75">
        <v>2.2800000000000001E-2</v>
      </c>
      <c r="K84" s="75">
        <v>8.4702999999999999</v>
      </c>
      <c r="L84" s="75">
        <v>0.27260000000000001</v>
      </c>
      <c r="M84" s="75">
        <v>0.10639999999999999</v>
      </c>
      <c r="N84" s="75">
        <v>10.4636</v>
      </c>
      <c r="O84" s="71"/>
    </row>
    <row r="85" spans="1:15" x14ac:dyDescent="0.2">
      <c r="A85" s="74" t="s">
        <v>159</v>
      </c>
      <c r="B85" s="75" t="s">
        <v>279</v>
      </c>
      <c r="C85" s="75">
        <v>9</v>
      </c>
      <c r="D85" s="75">
        <v>0.77710000000000001</v>
      </c>
      <c r="E85" s="75">
        <v>22.236699999999999</v>
      </c>
      <c r="F85" s="75">
        <v>10.9346</v>
      </c>
      <c r="G85" s="75">
        <v>45.645699999999998</v>
      </c>
      <c r="H85" s="75">
        <v>3.3399999999999999E-2</v>
      </c>
      <c r="I85" s="75">
        <v>1.95E-2</v>
      </c>
      <c r="J85" s="75">
        <v>5.2900000000000003E-2</v>
      </c>
      <c r="K85" s="75">
        <v>8.3451000000000004</v>
      </c>
      <c r="L85" s="75">
        <v>0.31719999999999998</v>
      </c>
      <c r="M85" s="75">
        <v>0.17749999999999999</v>
      </c>
      <c r="N85" s="75">
        <v>10.1608</v>
      </c>
      <c r="O85" s="71"/>
    </row>
    <row r="86" spans="1:15" x14ac:dyDescent="0.2">
      <c r="A86" s="74" t="s">
        <v>159</v>
      </c>
      <c r="B86" s="75" t="s">
        <v>280</v>
      </c>
      <c r="C86" s="75">
        <v>44</v>
      </c>
      <c r="D86" s="75">
        <v>0.87280000000000002</v>
      </c>
      <c r="E86" s="75">
        <v>22.089099999999998</v>
      </c>
      <c r="F86" s="75">
        <v>11.017899999999999</v>
      </c>
      <c r="G86" s="75">
        <v>45.728099999999998</v>
      </c>
      <c r="H86" s="75">
        <v>9.5999999999999992E-3</v>
      </c>
      <c r="I86" s="75">
        <v>1.2999999999999999E-2</v>
      </c>
      <c r="J86" s="75">
        <v>4.0599999999999997E-2</v>
      </c>
      <c r="K86" s="75">
        <v>8.3170000000000002</v>
      </c>
      <c r="L86" s="75">
        <v>0.32519999999999999</v>
      </c>
      <c r="M86" s="75">
        <v>0.1215</v>
      </c>
      <c r="N86" s="75">
        <v>9.8813999999999993</v>
      </c>
      <c r="O86" s="71"/>
    </row>
    <row r="87" spans="1:15" x14ac:dyDescent="0.2">
      <c r="A87" s="74" t="s">
        <v>159</v>
      </c>
      <c r="B87" s="75" t="s">
        <v>281</v>
      </c>
      <c r="C87" s="75">
        <v>67</v>
      </c>
      <c r="D87" s="75">
        <v>0.82830000000000004</v>
      </c>
      <c r="E87" s="75">
        <v>22.185400000000001</v>
      </c>
      <c r="F87" s="75">
        <v>10.794</v>
      </c>
      <c r="G87" s="75">
        <v>45.992899999999999</v>
      </c>
      <c r="H87" s="75">
        <v>3.39E-2</v>
      </c>
      <c r="I87" s="75">
        <v>1.6500000000000001E-2</v>
      </c>
      <c r="J87" s="75">
        <v>5.3400000000000003E-2</v>
      </c>
      <c r="K87" s="75">
        <v>8.4467999999999996</v>
      </c>
      <c r="L87" s="75">
        <v>0.27139999999999997</v>
      </c>
      <c r="M87" s="75">
        <v>0.19789999999999999</v>
      </c>
      <c r="N87" s="75">
        <v>10.2546</v>
      </c>
      <c r="O87" s="71"/>
    </row>
    <row r="88" spans="1:15" x14ac:dyDescent="0.2">
      <c r="A88" s="74" t="s">
        <v>159</v>
      </c>
      <c r="B88" s="75" t="s">
        <v>282</v>
      </c>
      <c r="C88" s="75">
        <v>94</v>
      </c>
      <c r="D88" s="75">
        <v>0.92959999999999998</v>
      </c>
      <c r="E88" s="75">
        <v>22.1189</v>
      </c>
      <c r="F88" s="75">
        <v>10.915900000000001</v>
      </c>
      <c r="G88" s="75">
        <v>45.797800000000002</v>
      </c>
      <c r="H88" s="75">
        <v>0</v>
      </c>
      <c r="I88" s="75">
        <v>0</v>
      </c>
      <c r="J88" s="75">
        <v>2.9700000000000001E-2</v>
      </c>
      <c r="K88" s="75">
        <v>8.4030000000000005</v>
      </c>
      <c r="L88" s="75">
        <v>0.31769999999999998</v>
      </c>
      <c r="M88" s="75">
        <v>0.128</v>
      </c>
      <c r="N88" s="75">
        <v>9.7418999999999993</v>
      </c>
      <c r="O88" s="71"/>
    </row>
    <row r="89" spans="1:15" x14ac:dyDescent="0.2">
      <c r="A89" s="74" t="s">
        <v>159</v>
      </c>
      <c r="B89" s="75" t="s">
        <v>283</v>
      </c>
      <c r="C89" s="75">
        <v>125</v>
      </c>
      <c r="D89" s="75">
        <v>0.74129999999999996</v>
      </c>
      <c r="E89" s="75">
        <v>22.024999999999999</v>
      </c>
      <c r="F89" s="75">
        <v>10.8582</v>
      </c>
      <c r="G89" s="75">
        <v>45.867899999999999</v>
      </c>
      <c r="H89" s="75">
        <v>1.5299999999999999E-2</v>
      </c>
      <c r="I89" s="75">
        <v>0</v>
      </c>
      <c r="J89" s="75">
        <v>4.0800000000000003E-2</v>
      </c>
      <c r="K89" s="75">
        <v>8.4022000000000006</v>
      </c>
      <c r="L89" s="75">
        <v>0.2974</v>
      </c>
      <c r="M89" s="75">
        <v>0.1595</v>
      </c>
      <c r="N89" s="75">
        <v>9.7725000000000009</v>
      </c>
      <c r="O89" s="71"/>
    </row>
    <row r="90" spans="1:15" x14ac:dyDescent="0.2">
      <c r="A90" s="74" t="s">
        <v>159</v>
      </c>
      <c r="B90" s="75" t="s">
        <v>284</v>
      </c>
      <c r="C90" s="75">
        <v>148</v>
      </c>
      <c r="D90" s="75">
        <v>0.81669999999999998</v>
      </c>
      <c r="E90" s="75">
        <v>22.008800000000001</v>
      </c>
      <c r="F90" s="75">
        <v>10.776899999999999</v>
      </c>
      <c r="G90" s="75">
        <v>45.752099999999999</v>
      </c>
      <c r="H90" s="75">
        <v>6.8900000000000003E-2</v>
      </c>
      <c r="I90" s="75">
        <v>7.9000000000000008E-3</v>
      </c>
      <c r="J90" s="75">
        <v>5.8799999999999998E-2</v>
      </c>
      <c r="K90" s="75">
        <v>8.4443999999999999</v>
      </c>
      <c r="L90" s="75">
        <v>0.29480000000000001</v>
      </c>
      <c r="M90" s="75">
        <v>0.1885</v>
      </c>
      <c r="N90" s="75">
        <v>10.2156</v>
      </c>
      <c r="O90" s="71"/>
    </row>
    <row r="91" spans="1:15" x14ac:dyDescent="0.2">
      <c r="A91" s="74" t="s">
        <v>159</v>
      </c>
      <c r="B91" s="75" t="s">
        <v>285</v>
      </c>
      <c r="C91" s="75">
        <v>171</v>
      </c>
      <c r="D91" s="75">
        <v>0.83609999999999995</v>
      </c>
      <c r="E91" s="75">
        <v>22.0825</v>
      </c>
      <c r="F91" s="75">
        <v>10.7722</v>
      </c>
      <c r="G91" s="75">
        <v>46.069699999999997</v>
      </c>
      <c r="H91" s="75">
        <v>6.1699999999999998E-2</v>
      </c>
      <c r="I91" s="75">
        <v>0</v>
      </c>
      <c r="J91" s="75">
        <v>3.0700000000000002E-2</v>
      </c>
      <c r="K91" s="75">
        <v>8.4083000000000006</v>
      </c>
      <c r="L91" s="75">
        <v>0.30590000000000001</v>
      </c>
      <c r="M91" s="75">
        <v>6.8199999999999997E-2</v>
      </c>
      <c r="N91" s="75">
        <v>10.4452</v>
      </c>
      <c r="O91" s="71"/>
    </row>
    <row r="92" spans="1:15" x14ac:dyDescent="0.2">
      <c r="A92" s="74" t="s">
        <v>159</v>
      </c>
      <c r="B92" s="75" t="s">
        <v>286</v>
      </c>
      <c r="C92" s="75">
        <v>195</v>
      </c>
      <c r="D92" s="75">
        <v>0.89759999999999995</v>
      </c>
      <c r="E92" s="75">
        <v>22.354800000000001</v>
      </c>
      <c r="F92" s="75">
        <v>10.8361</v>
      </c>
      <c r="G92" s="75">
        <v>45.712899999999998</v>
      </c>
      <c r="H92" s="75">
        <v>5.3199999999999997E-2</v>
      </c>
      <c r="I92" s="75">
        <v>0</v>
      </c>
      <c r="J92" s="75">
        <v>4.3099999999999999E-2</v>
      </c>
      <c r="K92" s="75">
        <v>8.5693000000000001</v>
      </c>
      <c r="L92" s="75">
        <v>0.2873</v>
      </c>
      <c r="M92" s="75">
        <v>0.22489999999999999</v>
      </c>
      <c r="N92" s="75">
        <v>10.3491</v>
      </c>
      <c r="O92" s="71"/>
    </row>
    <row r="93" spans="1:15" x14ac:dyDescent="0.2">
      <c r="A93" s="74" t="s">
        <v>159</v>
      </c>
      <c r="B93" s="75" t="s">
        <v>287</v>
      </c>
      <c r="C93" s="75">
        <v>237</v>
      </c>
      <c r="D93" s="75">
        <v>0.81299999999999994</v>
      </c>
      <c r="E93" s="75">
        <v>22.261600000000001</v>
      </c>
      <c r="F93" s="75">
        <v>10.9504</v>
      </c>
      <c r="G93" s="75">
        <v>45.865299999999998</v>
      </c>
      <c r="H93" s="75">
        <v>4.5900000000000003E-2</v>
      </c>
      <c r="I93" s="75">
        <v>7.1999999999999998E-3</v>
      </c>
      <c r="J93" s="75">
        <v>4.0399999999999998E-2</v>
      </c>
      <c r="K93" s="75">
        <v>8.3979999999999997</v>
      </c>
      <c r="L93" s="75">
        <v>0.33</v>
      </c>
      <c r="M93" s="75">
        <v>0.1048</v>
      </c>
      <c r="N93" s="75">
        <v>10.036099999999999</v>
      </c>
      <c r="O93" s="71"/>
    </row>
    <row r="94" spans="1:15" x14ac:dyDescent="0.2">
      <c r="A94" s="74" t="s">
        <v>159</v>
      </c>
      <c r="B94" s="75" t="s">
        <v>288</v>
      </c>
      <c r="C94" s="75">
        <v>238</v>
      </c>
      <c r="D94" s="75">
        <v>0.8014</v>
      </c>
      <c r="E94" s="75">
        <v>22.021699999999999</v>
      </c>
      <c r="F94" s="75">
        <v>10.8499</v>
      </c>
      <c r="G94" s="75">
        <v>45.618899999999996</v>
      </c>
      <c r="H94" s="75">
        <v>6.7999999999999996E-3</v>
      </c>
      <c r="I94" s="75">
        <v>0</v>
      </c>
      <c r="J94" s="75">
        <v>2.81E-2</v>
      </c>
      <c r="K94" s="75">
        <v>8.4560999999999993</v>
      </c>
      <c r="L94" s="75">
        <v>0.35610000000000003</v>
      </c>
      <c r="M94" s="75">
        <v>0.17219999999999999</v>
      </c>
      <c r="N94" s="75">
        <v>10.0053</v>
      </c>
      <c r="O94" s="71"/>
    </row>
    <row r="95" spans="1:15" x14ac:dyDescent="0.2">
      <c r="A95" s="74" t="s">
        <v>159</v>
      </c>
      <c r="B95" s="75" t="s">
        <v>289</v>
      </c>
      <c r="C95" s="75">
        <v>239</v>
      </c>
      <c r="D95" s="75">
        <v>0.70579999999999998</v>
      </c>
      <c r="E95" s="75">
        <v>22.132200000000001</v>
      </c>
      <c r="F95" s="75">
        <v>10.861800000000001</v>
      </c>
      <c r="G95" s="75">
        <v>46.189799999999998</v>
      </c>
      <c r="H95" s="75">
        <v>2.9399999999999999E-2</v>
      </c>
      <c r="I95" s="75">
        <v>1.95E-2</v>
      </c>
      <c r="J95" s="75">
        <v>4.2200000000000001E-2</v>
      </c>
      <c r="K95" s="75">
        <v>8.3476999999999997</v>
      </c>
      <c r="L95" s="75">
        <v>0.2737</v>
      </c>
      <c r="M95" s="75">
        <v>0.1638</v>
      </c>
      <c r="N95" s="75">
        <v>10.516</v>
      </c>
      <c r="O95" s="71"/>
    </row>
    <row r="96" spans="1:15" x14ac:dyDescent="0.2">
      <c r="A96" s="74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</row>
    <row r="97" spans="1:16" x14ac:dyDescent="0.2">
      <c r="A97" s="74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</row>
    <row r="98" spans="1:16" ht="15.75" x14ac:dyDescent="0.25">
      <c r="A98" s="74"/>
      <c r="B98" s="73" t="s">
        <v>444</v>
      </c>
      <c r="D98" s="77">
        <f>AVERAGE(D69:D95)</f>
        <v>0.81436400000000009</v>
      </c>
      <c r="E98" s="77">
        <f t="shared" ref="E98:N98" si="2">AVERAGE(E69:E95)</f>
        <v>22.162019999999998</v>
      </c>
      <c r="F98" s="77">
        <f t="shared" si="2"/>
        <v>10.875788</v>
      </c>
      <c r="G98" s="77">
        <f t="shared" si="2"/>
        <v>45.567916000000004</v>
      </c>
      <c r="H98" s="77">
        <f t="shared" si="2"/>
        <v>4.0168000000000009E-2</v>
      </c>
      <c r="I98" s="77">
        <f t="shared" si="2"/>
        <v>7.6280000000000002E-3</v>
      </c>
      <c r="J98" s="77">
        <f t="shared" si="2"/>
        <v>3.4307999999999991E-2</v>
      </c>
      <c r="K98" s="77">
        <f t="shared" si="2"/>
        <v>8.454323999999998</v>
      </c>
      <c r="L98" s="77">
        <f t="shared" si="2"/>
        <v>0.30271599999999999</v>
      </c>
      <c r="M98" s="77">
        <f t="shared" si="2"/>
        <v>0.15506400000000001</v>
      </c>
      <c r="N98" s="77">
        <f t="shared" si="2"/>
        <v>10.201691999999998</v>
      </c>
      <c r="O98" s="71"/>
      <c r="P98" s="71"/>
    </row>
    <row r="99" spans="1:16" ht="15.75" x14ac:dyDescent="0.25">
      <c r="A99" s="74"/>
      <c r="D99" s="77">
        <f>STDEV(D69:D95)</f>
        <v>6.7215988177417044E-2</v>
      </c>
      <c r="E99" s="77">
        <f t="shared" ref="E99:N99" si="3">STDEV(E69:E95)</f>
        <v>0.12449183708179448</v>
      </c>
      <c r="F99" s="77">
        <f t="shared" si="3"/>
        <v>0.11508456427051077</v>
      </c>
      <c r="G99" s="77">
        <f t="shared" si="3"/>
        <v>0.3907252718556431</v>
      </c>
      <c r="H99" s="77">
        <f t="shared" si="3"/>
        <v>3.0403395095504267E-2</v>
      </c>
      <c r="I99" s="77">
        <f t="shared" si="3"/>
        <v>8.2345066640327653E-3</v>
      </c>
      <c r="J99" s="77">
        <f t="shared" si="3"/>
        <v>1.2860725744166522E-2</v>
      </c>
      <c r="K99" s="77">
        <f t="shared" si="3"/>
        <v>9.2181638084815776E-2</v>
      </c>
      <c r="L99" s="77">
        <f t="shared" si="3"/>
        <v>3.1645045425785653E-2</v>
      </c>
      <c r="M99" s="77">
        <f t="shared" si="3"/>
        <v>4.1883348719986502E-2</v>
      </c>
      <c r="N99" s="77">
        <f t="shared" si="3"/>
        <v>0.22163402814850733</v>
      </c>
      <c r="O99" s="71"/>
      <c r="P99" s="71"/>
    </row>
    <row r="100" spans="1:16" x14ac:dyDescent="0.2">
      <c r="A100" s="78"/>
      <c r="B100" s="79"/>
      <c r="C100" s="7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71"/>
      <c r="P100" s="71"/>
    </row>
    <row r="101" spans="1:16" x14ac:dyDescent="0.2">
      <c r="A101" s="74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</row>
    <row r="102" spans="1:16" x14ac:dyDescent="0.2">
      <c r="A102" s="74" t="s">
        <v>133</v>
      </c>
      <c r="B102" s="75" t="s">
        <v>290</v>
      </c>
      <c r="C102" s="75">
        <v>220</v>
      </c>
      <c r="D102" s="71">
        <v>4.5514000000000001</v>
      </c>
      <c r="E102" s="71">
        <v>1.9623999999999999</v>
      </c>
      <c r="F102" s="71">
        <v>17.5289</v>
      </c>
      <c r="G102" s="71">
        <v>63.606900000000003</v>
      </c>
      <c r="H102" s="71">
        <v>0.1084</v>
      </c>
      <c r="I102" s="71">
        <v>3.5999999999999999E-3</v>
      </c>
      <c r="J102" s="71">
        <v>1.3152999999999999</v>
      </c>
      <c r="K102" s="71">
        <v>5.2472000000000003</v>
      </c>
      <c r="L102" s="71">
        <v>0.69410000000000005</v>
      </c>
      <c r="M102" s="71">
        <v>3.6499999999999998E-2</v>
      </c>
      <c r="N102" s="71">
        <v>4.1006</v>
      </c>
      <c r="O102" s="71"/>
      <c r="P102" s="71"/>
    </row>
    <row r="103" spans="1:16" x14ac:dyDescent="0.2">
      <c r="A103" s="74" t="s">
        <v>133</v>
      </c>
      <c r="B103" s="75" t="s">
        <v>291</v>
      </c>
      <c r="C103" s="75">
        <v>221</v>
      </c>
      <c r="D103" s="71">
        <v>4.8131000000000004</v>
      </c>
      <c r="E103" s="71">
        <v>1.9153</v>
      </c>
      <c r="F103" s="71">
        <v>17.661200000000001</v>
      </c>
      <c r="G103" s="71">
        <v>63.7729</v>
      </c>
      <c r="H103" s="71">
        <v>0.1641</v>
      </c>
      <c r="I103" s="71">
        <v>5.4000000000000003E-3</v>
      </c>
      <c r="J103" s="71">
        <v>1.2927</v>
      </c>
      <c r="K103" s="71">
        <v>5.2366000000000001</v>
      </c>
      <c r="L103" s="71">
        <v>0.73540000000000005</v>
      </c>
      <c r="M103" s="71">
        <v>6.1600000000000002E-2</v>
      </c>
      <c r="N103" s="71">
        <v>4.1931000000000003</v>
      </c>
      <c r="O103" s="71"/>
      <c r="P103" s="71"/>
    </row>
    <row r="104" spans="1:16" x14ac:dyDescent="0.2">
      <c r="A104" s="74" t="s">
        <v>133</v>
      </c>
      <c r="B104" s="75" t="s">
        <v>292</v>
      </c>
      <c r="C104" s="75">
        <v>366</v>
      </c>
      <c r="D104" s="71">
        <v>4.5358000000000001</v>
      </c>
      <c r="E104" s="71">
        <v>1.9446000000000001</v>
      </c>
      <c r="F104" s="71">
        <v>17.5427</v>
      </c>
      <c r="G104" s="71">
        <v>63.901499999999999</v>
      </c>
      <c r="H104" s="71">
        <v>0.15190000000000001</v>
      </c>
      <c r="I104" s="71">
        <v>2.3300000000000001E-2</v>
      </c>
      <c r="J104" s="71">
        <v>1.3005</v>
      </c>
      <c r="K104" s="71">
        <v>5.2576999999999998</v>
      </c>
      <c r="L104" s="71">
        <v>0.70330000000000004</v>
      </c>
      <c r="M104" s="71">
        <v>9.7799999999999998E-2</v>
      </c>
      <c r="N104" s="71">
        <v>4.4189999999999996</v>
      </c>
      <c r="O104" s="71"/>
      <c r="P104" s="71"/>
    </row>
    <row r="105" spans="1:16" x14ac:dyDescent="0.2">
      <c r="A105" s="74" t="s">
        <v>133</v>
      </c>
      <c r="B105" s="75" t="s">
        <v>293</v>
      </c>
      <c r="C105" s="75">
        <v>367</v>
      </c>
      <c r="D105" s="71">
        <v>4.2877999999999998</v>
      </c>
      <c r="E105" s="71">
        <v>1.9650000000000001</v>
      </c>
      <c r="F105" s="71">
        <v>17.366499999999998</v>
      </c>
      <c r="G105" s="71">
        <v>64.116500000000002</v>
      </c>
      <c r="H105" s="71">
        <v>0.13250000000000001</v>
      </c>
      <c r="I105" s="71">
        <v>0</v>
      </c>
      <c r="J105" s="71">
        <v>1.3908</v>
      </c>
      <c r="K105" s="71">
        <v>5.2991999999999999</v>
      </c>
      <c r="L105" s="71">
        <v>0.69279999999999997</v>
      </c>
      <c r="M105" s="71">
        <v>2.1700000000000001E-2</v>
      </c>
      <c r="N105" s="71">
        <v>4.0580999999999996</v>
      </c>
      <c r="O105" s="71"/>
      <c r="P105" s="71"/>
    </row>
    <row r="106" spans="1:16" x14ac:dyDescent="0.2">
      <c r="A106" s="74" t="s">
        <v>133</v>
      </c>
      <c r="B106" s="75" t="s">
        <v>294</v>
      </c>
      <c r="C106" s="75">
        <v>4</v>
      </c>
      <c r="D106" s="71">
        <v>4.4005999999999998</v>
      </c>
      <c r="E106" s="71">
        <v>1.9198999999999999</v>
      </c>
      <c r="F106" s="71">
        <v>17.4285</v>
      </c>
      <c r="G106" s="71">
        <v>63.499200000000002</v>
      </c>
      <c r="H106" s="71">
        <v>0.13039999999999999</v>
      </c>
      <c r="I106" s="71">
        <v>1.8E-3</v>
      </c>
      <c r="J106" s="71">
        <v>1.3079000000000001</v>
      </c>
      <c r="K106" s="71">
        <v>5.2850999999999999</v>
      </c>
      <c r="L106" s="71">
        <v>0.6492</v>
      </c>
      <c r="M106" s="71">
        <v>0.11409999999999999</v>
      </c>
      <c r="N106" s="71">
        <v>4.2122000000000002</v>
      </c>
      <c r="O106" s="71"/>
      <c r="P106" s="71"/>
    </row>
    <row r="107" spans="1:16" x14ac:dyDescent="0.2">
      <c r="A107" s="74" t="s">
        <v>133</v>
      </c>
      <c r="B107" s="75" t="s">
        <v>295</v>
      </c>
      <c r="C107" s="75">
        <v>5</v>
      </c>
      <c r="D107" s="71">
        <v>4.6779999999999999</v>
      </c>
      <c r="E107" s="71">
        <v>1.95</v>
      </c>
      <c r="F107" s="71">
        <v>17.4619</v>
      </c>
      <c r="G107" s="71">
        <v>63.365299999999998</v>
      </c>
      <c r="H107" s="71">
        <v>0.1439</v>
      </c>
      <c r="I107" s="71">
        <v>3.0599999999999999E-2</v>
      </c>
      <c r="J107" s="71">
        <v>1.2739</v>
      </c>
      <c r="K107" s="71">
        <v>5.2401999999999997</v>
      </c>
      <c r="L107" s="71">
        <v>0.70820000000000005</v>
      </c>
      <c r="M107" s="71">
        <v>6.5000000000000002E-2</v>
      </c>
      <c r="N107" s="71">
        <v>4.3056000000000001</v>
      </c>
      <c r="O107" s="71"/>
      <c r="P107" s="71"/>
    </row>
    <row r="108" spans="1:16" x14ac:dyDescent="0.2">
      <c r="A108" s="75" t="s">
        <v>87</v>
      </c>
      <c r="B108" s="75" t="s">
        <v>296</v>
      </c>
      <c r="D108" s="71">
        <v>4.4630000000000001</v>
      </c>
      <c r="E108" s="71">
        <v>1.9477</v>
      </c>
      <c r="F108" s="71">
        <v>17.549399999999999</v>
      </c>
      <c r="G108" s="71">
        <v>62.6633</v>
      </c>
      <c r="H108" s="71">
        <v>0.1867</v>
      </c>
      <c r="I108" s="71">
        <v>1.7100000000000001E-2</v>
      </c>
      <c r="J108" s="71">
        <v>1.2861</v>
      </c>
      <c r="K108" s="71">
        <v>5.2050000000000001</v>
      </c>
      <c r="L108" s="71">
        <v>0.73099999999999998</v>
      </c>
      <c r="M108" s="71">
        <v>9.5899999999999999E-2</v>
      </c>
      <c r="N108" s="71">
        <v>4.5693999999999999</v>
      </c>
      <c r="O108" s="71"/>
      <c r="P108" s="71"/>
    </row>
    <row r="109" spans="1:16" x14ac:dyDescent="0.2">
      <c r="A109" s="75" t="s">
        <v>87</v>
      </c>
      <c r="B109" s="75" t="s">
        <v>297</v>
      </c>
      <c r="D109" s="71">
        <v>4.3356000000000003</v>
      </c>
      <c r="E109" s="71">
        <v>2.0246</v>
      </c>
      <c r="F109" s="71">
        <v>17.610900000000001</v>
      </c>
      <c r="G109" s="71">
        <v>63.4604</v>
      </c>
      <c r="H109" s="71">
        <v>0.17979999999999999</v>
      </c>
      <c r="I109" s="71">
        <v>2.2599999999999999E-2</v>
      </c>
      <c r="J109" s="71">
        <v>1.2656000000000001</v>
      </c>
      <c r="K109" s="71">
        <v>5.1942000000000004</v>
      </c>
      <c r="L109" s="71">
        <v>0.69689999999999996</v>
      </c>
      <c r="M109" s="71">
        <v>0</v>
      </c>
      <c r="N109" s="71">
        <v>4.5014000000000003</v>
      </c>
      <c r="O109" s="71"/>
      <c r="P109" s="71"/>
    </row>
    <row r="110" spans="1:16" x14ac:dyDescent="0.2">
      <c r="A110" s="75" t="s">
        <v>87</v>
      </c>
      <c r="B110" s="75" t="s">
        <v>298</v>
      </c>
      <c r="D110" s="71">
        <v>4.5728999999999997</v>
      </c>
      <c r="E110" s="71">
        <v>1.9697</v>
      </c>
      <c r="F110" s="71">
        <v>17.876200000000001</v>
      </c>
      <c r="G110" s="71">
        <v>63.923400000000001</v>
      </c>
      <c r="H110" s="71">
        <v>0.1678</v>
      </c>
      <c r="I110" s="71">
        <v>2.5999999999999999E-3</v>
      </c>
      <c r="J110" s="71">
        <v>1.4056999999999999</v>
      </c>
      <c r="K110" s="71">
        <v>5.4173</v>
      </c>
      <c r="L110" s="71">
        <v>0.69869999999999999</v>
      </c>
      <c r="M110" s="71">
        <v>3.8699999999999998E-2</v>
      </c>
      <c r="N110" s="71">
        <v>4.6958000000000002</v>
      </c>
      <c r="O110" s="71"/>
      <c r="P110" s="71"/>
    </row>
    <row r="111" spans="1:16" x14ac:dyDescent="0.2">
      <c r="A111" s="75" t="s">
        <v>87</v>
      </c>
      <c r="B111" s="75" t="s">
        <v>299</v>
      </c>
      <c r="D111" s="71">
        <v>3.8193999999999999</v>
      </c>
      <c r="E111" s="71">
        <v>1.9933000000000001</v>
      </c>
      <c r="F111" s="71">
        <v>18.078299999999999</v>
      </c>
      <c r="G111" s="71">
        <v>64.384600000000006</v>
      </c>
      <c r="H111" s="71">
        <v>0.1956</v>
      </c>
      <c r="I111" s="71">
        <v>2.7300000000000001E-2</v>
      </c>
      <c r="J111" s="71">
        <v>1.3329</v>
      </c>
      <c r="K111" s="71">
        <v>5.3507999999999996</v>
      </c>
      <c r="L111" s="71">
        <v>0.77129999999999999</v>
      </c>
      <c r="M111" s="71">
        <v>0</v>
      </c>
      <c r="N111" s="71">
        <v>4.5175000000000001</v>
      </c>
      <c r="O111" s="71"/>
      <c r="P111" s="71"/>
    </row>
    <row r="112" spans="1:16" x14ac:dyDescent="0.2">
      <c r="A112" s="75" t="s">
        <v>87</v>
      </c>
      <c r="B112" s="75" t="s">
        <v>300</v>
      </c>
      <c r="D112" s="71">
        <v>4.3076999999999996</v>
      </c>
      <c r="E112" s="71">
        <v>1.9098999999999999</v>
      </c>
      <c r="F112" s="71">
        <v>17.717199999999998</v>
      </c>
      <c r="G112" s="71">
        <v>63.500399999999999</v>
      </c>
      <c r="H112" s="71">
        <v>0.18340000000000001</v>
      </c>
      <c r="I112" s="71">
        <v>1.17E-2</v>
      </c>
      <c r="J112" s="71">
        <v>1.3260000000000001</v>
      </c>
      <c r="K112" s="71">
        <v>5.3049999999999997</v>
      </c>
      <c r="L112" s="71">
        <v>0.68079999999999996</v>
      </c>
      <c r="M112" s="71">
        <v>8.3400000000000002E-2</v>
      </c>
      <c r="N112" s="71">
        <v>4.4850000000000003</v>
      </c>
      <c r="O112" s="71"/>
      <c r="P112" s="71"/>
    </row>
    <row r="113" spans="1:16" x14ac:dyDescent="0.2">
      <c r="A113" s="75" t="s">
        <v>87</v>
      </c>
      <c r="B113" s="75" t="s">
        <v>301</v>
      </c>
      <c r="D113" s="71">
        <v>4.7427999999999999</v>
      </c>
      <c r="E113" s="71">
        <v>1.9240999999999999</v>
      </c>
      <c r="F113" s="71">
        <v>17.729399999999998</v>
      </c>
      <c r="G113" s="71">
        <v>63.490900000000003</v>
      </c>
      <c r="H113" s="71">
        <v>0.17599999999999999</v>
      </c>
      <c r="I113" s="71">
        <v>8.9999999999999998E-4</v>
      </c>
      <c r="J113" s="71">
        <v>1.3660000000000001</v>
      </c>
      <c r="K113" s="71">
        <v>5.2535999999999996</v>
      </c>
      <c r="L113" s="71">
        <v>0.73919999999999997</v>
      </c>
      <c r="M113" s="71">
        <v>2.2599999999999999E-2</v>
      </c>
      <c r="N113" s="71">
        <v>4.1661999999999999</v>
      </c>
      <c r="O113" s="71"/>
      <c r="P113" s="71"/>
    </row>
    <row r="114" spans="1:16" x14ac:dyDescent="0.2">
      <c r="A114" s="75" t="s">
        <v>87</v>
      </c>
      <c r="B114" s="75" t="s">
        <v>302</v>
      </c>
      <c r="D114" s="71">
        <v>4.3265000000000002</v>
      </c>
      <c r="E114" s="71">
        <v>1.8920999999999999</v>
      </c>
      <c r="F114" s="71">
        <v>17.612400000000001</v>
      </c>
      <c r="G114" s="71">
        <v>62.947499999999998</v>
      </c>
      <c r="H114" s="71">
        <v>0.1946</v>
      </c>
      <c r="I114" s="71">
        <v>1.26E-2</v>
      </c>
      <c r="J114" s="71">
        <v>1.2897000000000001</v>
      </c>
      <c r="K114" s="71">
        <v>5.2404999999999999</v>
      </c>
      <c r="L114" s="71">
        <v>0.74729999999999996</v>
      </c>
      <c r="M114" s="71">
        <v>0.1183</v>
      </c>
      <c r="N114" s="71">
        <v>4.3887</v>
      </c>
      <c r="O114" s="71"/>
      <c r="P114" s="71"/>
    </row>
    <row r="115" spans="1:16" x14ac:dyDescent="0.2">
      <c r="A115" s="75" t="s">
        <v>87</v>
      </c>
      <c r="B115" s="75" t="s">
        <v>303</v>
      </c>
      <c r="D115" s="71">
        <v>4.4706000000000001</v>
      </c>
      <c r="E115" s="71">
        <v>1.9499</v>
      </c>
      <c r="F115" s="71">
        <v>17.537800000000001</v>
      </c>
      <c r="G115" s="71">
        <v>63.452599999999997</v>
      </c>
      <c r="H115" s="71">
        <v>0.18540000000000001</v>
      </c>
      <c r="I115" s="71">
        <v>1.6999999999999999E-3</v>
      </c>
      <c r="J115" s="71">
        <v>1.2937000000000001</v>
      </c>
      <c r="K115" s="71">
        <v>5.1680000000000001</v>
      </c>
      <c r="L115" s="71">
        <v>0.68459999999999999</v>
      </c>
      <c r="M115" s="71">
        <v>6.2600000000000003E-2</v>
      </c>
      <c r="N115" s="71">
        <v>4.3712</v>
      </c>
      <c r="O115" s="71"/>
      <c r="P115" s="71"/>
    </row>
    <row r="116" spans="1:16" x14ac:dyDescent="0.2">
      <c r="A116" s="75" t="s">
        <v>87</v>
      </c>
      <c r="B116" s="75" t="s">
        <v>304</v>
      </c>
      <c r="D116" s="71">
        <v>4.4044999999999996</v>
      </c>
      <c r="E116" s="71">
        <v>1.9910000000000001</v>
      </c>
      <c r="F116" s="71">
        <v>17.7559</v>
      </c>
      <c r="G116" s="71">
        <v>63.3782</v>
      </c>
      <c r="H116" s="71">
        <v>0.16880000000000001</v>
      </c>
      <c r="I116" s="71">
        <v>1.6299999999999999E-2</v>
      </c>
      <c r="J116" s="71">
        <v>1.3485</v>
      </c>
      <c r="K116" s="71">
        <v>5.2690999999999999</v>
      </c>
      <c r="L116" s="71">
        <v>0.6714</v>
      </c>
      <c r="M116" s="71">
        <v>2.8400000000000002E-2</v>
      </c>
      <c r="N116" s="71">
        <v>4.1414999999999997</v>
      </c>
      <c r="O116" s="71"/>
      <c r="P116" s="71"/>
    </row>
    <row r="117" spans="1:16" x14ac:dyDescent="0.2">
      <c r="A117" s="75" t="s">
        <v>87</v>
      </c>
      <c r="B117" s="75" t="s">
        <v>305</v>
      </c>
      <c r="D117" s="71">
        <v>4.5788000000000002</v>
      </c>
      <c r="E117" s="71">
        <v>1.9648000000000001</v>
      </c>
      <c r="F117" s="71">
        <v>17.767499999999998</v>
      </c>
      <c r="G117" s="71">
        <v>63.152700000000003</v>
      </c>
      <c r="H117" s="71">
        <v>0.1447</v>
      </c>
      <c r="I117" s="71">
        <v>0</v>
      </c>
      <c r="J117" s="71">
        <v>1.3108</v>
      </c>
      <c r="K117" s="71">
        <v>5.0792000000000002</v>
      </c>
      <c r="L117" s="71">
        <v>0.64759999999999995</v>
      </c>
      <c r="M117" s="71">
        <v>0.14410000000000001</v>
      </c>
      <c r="N117" s="71">
        <v>4.3613999999999997</v>
      </c>
      <c r="O117" s="71"/>
      <c r="P117" s="71"/>
    </row>
    <row r="118" spans="1:16" x14ac:dyDescent="0.2">
      <c r="A118" s="75" t="s">
        <v>87</v>
      </c>
      <c r="B118" s="75" t="s">
        <v>306</v>
      </c>
      <c r="D118" s="71">
        <v>4.4584999999999999</v>
      </c>
      <c r="E118" s="71">
        <v>1.9585999999999999</v>
      </c>
      <c r="F118" s="71">
        <v>17.799900000000001</v>
      </c>
      <c r="G118" s="71">
        <v>63.090400000000002</v>
      </c>
      <c r="H118" s="71">
        <v>0.15260000000000001</v>
      </c>
      <c r="I118" s="71">
        <v>1.18E-2</v>
      </c>
      <c r="J118" s="71">
        <v>1.3762000000000001</v>
      </c>
      <c r="K118" s="71">
        <v>5.3066000000000004</v>
      </c>
      <c r="L118" s="71">
        <v>0.745</v>
      </c>
      <c r="M118" s="71">
        <v>0.1308</v>
      </c>
      <c r="N118" s="71">
        <v>4.3448000000000002</v>
      </c>
      <c r="O118" s="71"/>
      <c r="P118" s="71"/>
    </row>
    <row r="119" spans="1:16" x14ac:dyDescent="0.2">
      <c r="A119" s="75" t="s">
        <v>87</v>
      </c>
      <c r="B119" s="75" t="s">
        <v>307</v>
      </c>
      <c r="D119" s="71">
        <v>4.3632999999999997</v>
      </c>
      <c r="E119" s="71">
        <v>2.0047999999999999</v>
      </c>
      <c r="F119" s="71">
        <v>17.790900000000001</v>
      </c>
      <c r="G119" s="71">
        <v>63.722900000000003</v>
      </c>
      <c r="H119" s="71">
        <v>0.19719999999999999</v>
      </c>
      <c r="I119" s="71">
        <v>1.7299999999999999E-2</v>
      </c>
      <c r="J119" s="71">
        <v>1.3421000000000001</v>
      </c>
      <c r="K119" s="71">
        <v>5.4202000000000004</v>
      </c>
      <c r="L119" s="71">
        <v>0.77729999999999999</v>
      </c>
      <c r="M119" s="71">
        <v>6.6299999999999998E-2</v>
      </c>
      <c r="N119" s="71">
        <v>4.4825999999999997</v>
      </c>
      <c r="O119" s="71"/>
      <c r="P119" s="71"/>
    </row>
    <row r="120" spans="1:16" x14ac:dyDescent="0.2">
      <c r="A120" s="75" t="s">
        <v>87</v>
      </c>
      <c r="B120" s="75" t="s">
        <v>308</v>
      </c>
      <c r="D120" s="71">
        <v>4.4935</v>
      </c>
      <c r="E120" s="71">
        <v>1.9836</v>
      </c>
      <c r="F120" s="71">
        <v>18.036999999999999</v>
      </c>
      <c r="G120" s="71">
        <v>63.810699999999997</v>
      </c>
      <c r="H120" s="71">
        <v>0.1651</v>
      </c>
      <c r="I120" s="71">
        <v>2.7400000000000001E-2</v>
      </c>
      <c r="J120" s="71">
        <v>1.2347999999999999</v>
      </c>
      <c r="K120" s="71">
        <v>5.3468999999999998</v>
      </c>
      <c r="L120" s="71">
        <v>0.78500000000000003</v>
      </c>
      <c r="M120" s="71">
        <v>3.3999999999999998E-3</v>
      </c>
      <c r="N120" s="71">
        <v>4.4797000000000002</v>
      </c>
      <c r="O120" s="71"/>
      <c r="P120" s="71"/>
    </row>
    <row r="121" spans="1:16" x14ac:dyDescent="0.2">
      <c r="A121" s="75" t="s">
        <v>87</v>
      </c>
      <c r="B121" s="75" t="s">
        <v>309</v>
      </c>
      <c r="D121" s="71">
        <v>4.4061000000000003</v>
      </c>
      <c r="E121" s="71">
        <v>1.9334</v>
      </c>
      <c r="F121" s="71">
        <v>17.9147</v>
      </c>
      <c r="G121" s="71">
        <v>63.302399999999999</v>
      </c>
      <c r="H121" s="71">
        <v>0.1668</v>
      </c>
      <c r="I121" s="71">
        <v>1.4500000000000001E-2</v>
      </c>
      <c r="J121" s="71">
        <v>1.2661</v>
      </c>
      <c r="K121" s="71">
        <v>5.3658999999999999</v>
      </c>
      <c r="L121" s="71">
        <v>0.73509999999999998</v>
      </c>
      <c r="M121" s="71">
        <v>9.4399999999999998E-2</v>
      </c>
      <c r="N121" s="71">
        <v>4.3826000000000001</v>
      </c>
      <c r="O121" s="71"/>
      <c r="P121" s="71"/>
    </row>
    <row r="122" spans="1:16" x14ac:dyDescent="0.2">
      <c r="A122" s="74" t="s">
        <v>18</v>
      </c>
      <c r="B122" s="75" t="s">
        <v>310</v>
      </c>
      <c r="C122" s="75">
        <v>2</v>
      </c>
      <c r="D122" s="71">
        <v>4.5110999999999999</v>
      </c>
      <c r="E122" s="71">
        <v>1.8920999999999999</v>
      </c>
      <c r="F122" s="71">
        <v>17.642399999999999</v>
      </c>
      <c r="G122" s="71">
        <v>63.493000000000002</v>
      </c>
      <c r="H122" s="71">
        <v>0.1414</v>
      </c>
      <c r="I122" s="71">
        <v>7.1999999999999998E-3</v>
      </c>
      <c r="J122" s="71">
        <v>1.3519000000000001</v>
      </c>
      <c r="K122" s="71">
        <v>5.3761999999999999</v>
      </c>
      <c r="L122" s="71">
        <v>0.74729999999999996</v>
      </c>
      <c r="M122" s="71">
        <v>6.2100000000000002E-2</v>
      </c>
      <c r="N122" s="71">
        <v>4.5423999999999998</v>
      </c>
      <c r="O122" s="71"/>
    </row>
    <row r="123" spans="1:16" x14ac:dyDescent="0.2">
      <c r="A123" s="74" t="s">
        <v>18</v>
      </c>
      <c r="B123" s="75" t="s">
        <v>311</v>
      </c>
      <c r="C123" s="75">
        <v>6</v>
      </c>
      <c r="D123" s="71">
        <v>4.6116999999999999</v>
      </c>
      <c r="E123" s="71">
        <v>1.9958</v>
      </c>
      <c r="F123" s="71">
        <v>17.751000000000001</v>
      </c>
      <c r="G123" s="71">
        <v>63.36</v>
      </c>
      <c r="H123" s="71">
        <v>0.1825</v>
      </c>
      <c r="I123" s="71">
        <v>1.5299999999999999E-2</v>
      </c>
      <c r="J123" s="71">
        <v>1.2975000000000001</v>
      </c>
      <c r="K123" s="71">
        <v>5.3968999999999996</v>
      </c>
      <c r="L123" s="71">
        <v>0.7369</v>
      </c>
      <c r="M123" s="71">
        <v>5.4399999999999997E-2</v>
      </c>
      <c r="N123" s="71">
        <v>4.4897</v>
      </c>
      <c r="O123" s="71"/>
    </row>
    <row r="124" spans="1:16" x14ac:dyDescent="0.2">
      <c r="A124" s="74" t="s">
        <v>18</v>
      </c>
      <c r="B124" s="75" t="s">
        <v>312</v>
      </c>
      <c r="C124" s="75">
        <v>29</v>
      </c>
      <c r="D124" s="71">
        <v>4.5903</v>
      </c>
      <c r="E124" s="71">
        <v>1.9734</v>
      </c>
      <c r="F124" s="71">
        <v>17.7759</v>
      </c>
      <c r="G124" s="71">
        <v>63.080300000000001</v>
      </c>
      <c r="H124" s="71">
        <v>0.14230000000000001</v>
      </c>
      <c r="I124" s="71">
        <v>3.5999999999999999E-3</v>
      </c>
      <c r="J124" s="71">
        <v>1.3043</v>
      </c>
      <c r="K124" s="71">
        <v>5.3391999999999999</v>
      </c>
      <c r="L124" s="71">
        <v>0.69520000000000004</v>
      </c>
      <c r="M124" s="71">
        <v>3.4500000000000003E-2</v>
      </c>
      <c r="N124" s="71">
        <v>4.3891999999999998</v>
      </c>
      <c r="O124" s="71"/>
    </row>
    <row r="125" spans="1:16" x14ac:dyDescent="0.2">
      <c r="A125" s="74" t="s">
        <v>18</v>
      </c>
      <c r="B125" s="75" t="s">
        <v>313</v>
      </c>
      <c r="C125" s="75">
        <v>50</v>
      </c>
      <c r="D125" s="71">
        <v>4.5354999999999999</v>
      </c>
      <c r="E125" s="71">
        <v>1.9319</v>
      </c>
      <c r="F125" s="71">
        <v>17.581399999999999</v>
      </c>
      <c r="G125" s="71">
        <v>63.399099999999997</v>
      </c>
      <c r="H125" s="71">
        <v>0.13780000000000001</v>
      </c>
      <c r="I125" s="71">
        <v>9.9000000000000008E-3</v>
      </c>
      <c r="J125" s="71">
        <v>1.3136000000000001</v>
      </c>
      <c r="K125" s="71">
        <v>5.2049000000000003</v>
      </c>
      <c r="L125" s="71">
        <v>0.67010000000000003</v>
      </c>
      <c r="M125" s="71">
        <v>2.24E-2</v>
      </c>
      <c r="N125" s="71">
        <v>4.5438000000000001</v>
      </c>
      <c r="O125" s="71"/>
    </row>
    <row r="126" spans="1:16" x14ac:dyDescent="0.2">
      <c r="A126" s="74" t="s">
        <v>18</v>
      </c>
      <c r="B126" s="75" t="s">
        <v>314</v>
      </c>
      <c r="C126" s="75">
        <v>70</v>
      </c>
      <c r="D126" s="71">
        <v>4.5571999999999999</v>
      </c>
      <c r="E126" s="71">
        <v>1.972</v>
      </c>
      <c r="F126" s="71">
        <v>17.683399999999999</v>
      </c>
      <c r="G126" s="71">
        <v>63.5501</v>
      </c>
      <c r="H126" s="71">
        <v>0.1991</v>
      </c>
      <c r="I126" s="71">
        <v>1.0800000000000001E-2</v>
      </c>
      <c r="J126" s="71">
        <v>1.3338000000000001</v>
      </c>
      <c r="K126" s="71">
        <v>5.3785999999999996</v>
      </c>
      <c r="L126" s="71">
        <v>0.78920000000000001</v>
      </c>
      <c r="M126" s="71">
        <v>0.13669999999999999</v>
      </c>
      <c r="N126" s="71">
        <v>4.4348999999999998</v>
      </c>
      <c r="O126" s="71"/>
    </row>
    <row r="127" spans="1:16" x14ac:dyDescent="0.2">
      <c r="A127" s="74" t="s">
        <v>18</v>
      </c>
      <c r="B127" s="75" t="s">
        <v>315</v>
      </c>
      <c r="C127" s="75">
        <v>113</v>
      </c>
      <c r="D127" s="71">
        <v>4.4131999999999998</v>
      </c>
      <c r="E127" s="71">
        <v>1.9431</v>
      </c>
      <c r="F127" s="71">
        <v>17.846699999999998</v>
      </c>
      <c r="G127" s="71">
        <v>63.790999999999997</v>
      </c>
      <c r="H127" s="71">
        <v>0.1303</v>
      </c>
      <c r="I127" s="71">
        <v>1.9900000000000001E-2</v>
      </c>
      <c r="J127" s="71">
        <v>1.2949999999999999</v>
      </c>
      <c r="K127" s="71">
        <v>5.2126000000000001</v>
      </c>
      <c r="L127" s="71">
        <v>0.64929999999999999</v>
      </c>
      <c r="M127" s="71">
        <v>3.9800000000000002E-2</v>
      </c>
      <c r="N127" s="71">
        <v>4.1715999999999998</v>
      </c>
      <c r="O127" s="71"/>
    </row>
    <row r="128" spans="1:16" x14ac:dyDescent="0.2">
      <c r="A128" s="74" t="s">
        <v>18</v>
      </c>
      <c r="B128" s="75" t="s">
        <v>316</v>
      </c>
      <c r="C128" s="75">
        <v>146</v>
      </c>
      <c r="D128" s="71">
        <v>4.5740999999999996</v>
      </c>
      <c r="E128" s="71">
        <v>1.8643000000000001</v>
      </c>
      <c r="F128" s="71">
        <v>17.7498</v>
      </c>
      <c r="G128" s="71">
        <v>63.200299999999999</v>
      </c>
      <c r="H128" s="71">
        <v>0.13569999999999999</v>
      </c>
      <c r="I128" s="71">
        <v>0</v>
      </c>
      <c r="J128" s="71">
        <v>1.2797000000000001</v>
      </c>
      <c r="K128" s="71">
        <v>5.3281999999999998</v>
      </c>
      <c r="L128" s="71">
        <v>0.67410000000000003</v>
      </c>
      <c r="M128" s="71">
        <v>9.9199999999999997E-2</v>
      </c>
      <c r="N128" s="71">
        <v>4.4231999999999996</v>
      </c>
      <c r="O128" s="71"/>
    </row>
    <row r="129" spans="1:15" x14ac:dyDescent="0.2">
      <c r="A129" s="74" t="s">
        <v>18</v>
      </c>
      <c r="B129" s="75" t="s">
        <v>317</v>
      </c>
      <c r="C129" s="75">
        <v>197</v>
      </c>
      <c r="D129" s="71">
        <v>4.5873999999999997</v>
      </c>
      <c r="E129" s="71">
        <v>1.9786999999999999</v>
      </c>
      <c r="F129" s="71">
        <v>17.757200000000001</v>
      </c>
      <c r="G129" s="71">
        <v>63.014299999999999</v>
      </c>
      <c r="H129" s="71">
        <v>0.2276</v>
      </c>
      <c r="I129" s="71">
        <v>2.52E-2</v>
      </c>
      <c r="J129" s="71">
        <v>1.3325</v>
      </c>
      <c r="K129" s="71">
        <v>5.3608000000000002</v>
      </c>
      <c r="L129" s="71">
        <v>0.7581</v>
      </c>
      <c r="M129" s="71">
        <v>0.11899999999999999</v>
      </c>
      <c r="N129" s="71">
        <v>4.2469999999999999</v>
      </c>
      <c r="O129" s="71"/>
    </row>
    <row r="130" spans="1:15" x14ac:dyDescent="0.2">
      <c r="A130" s="74" t="s">
        <v>18</v>
      </c>
      <c r="B130" s="75" t="s">
        <v>318</v>
      </c>
      <c r="C130" s="75">
        <v>223</v>
      </c>
      <c r="D130" s="71">
        <v>4.7077999999999998</v>
      </c>
      <c r="E130" s="71">
        <v>1.962</v>
      </c>
      <c r="F130" s="71">
        <v>17.678799999999999</v>
      </c>
      <c r="G130" s="71">
        <v>63.594999999999999</v>
      </c>
      <c r="H130" s="71">
        <v>0.18629999999999999</v>
      </c>
      <c r="I130" s="71">
        <v>2.4299999999999999E-2</v>
      </c>
      <c r="J130" s="71">
        <v>1.2201</v>
      </c>
      <c r="K130" s="71">
        <v>5.4188999999999998</v>
      </c>
      <c r="L130" s="71">
        <v>0.67700000000000005</v>
      </c>
      <c r="M130" s="71">
        <v>6.9699999999999998E-2</v>
      </c>
      <c r="N130" s="71">
        <v>4.3110999999999997</v>
      </c>
      <c r="O130" s="71"/>
    </row>
    <row r="131" spans="1:15" x14ac:dyDescent="0.2">
      <c r="A131" s="74" t="s">
        <v>18</v>
      </c>
      <c r="B131" s="75" t="s">
        <v>319</v>
      </c>
      <c r="C131" s="75">
        <v>256</v>
      </c>
      <c r="D131" s="71">
        <v>4.4128999999999996</v>
      </c>
      <c r="E131" s="71">
        <v>1.9337</v>
      </c>
      <c r="F131" s="71">
        <v>17.513300000000001</v>
      </c>
      <c r="G131" s="71">
        <v>63.190600000000003</v>
      </c>
      <c r="H131" s="71">
        <v>0.16389999999999999</v>
      </c>
      <c r="I131" s="71">
        <v>2.3400000000000001E-2</v>
      </c>
      <c r="J131" s="71">
        <v>1.3386</v>
      </c>
      <c r="K131" s="71">
        <v>5.3367000000000004</v>
      </c>
      <c r="L131" s="71">
        <v>0.65900000000000003</v>
      </c>
      <c r="M131" s="71">
        <v>5.1799999999999999E-2</v>
      </c>
      <c r="N131" s="71">
        <v>4.2473000000000001</v>
      </c>
      <c r="O131" s="71"/>
    </row>
    <row r="132" spans="1:15" x14ac:dyDescent="0.2">
      <c r="A132" s="74" t="s">
        <v>18</v>
      </c>
      <c r="B132" s="75" t="s">
        <v>320</v>
      </c>
      <c r="C132" s="75">
        <v>263</v>
      </c>
      <c r="D132" s="71">
        <v>4.6745999999999999</v>
      </c>
      <c r="E132" s="71">
        <v>1.9107000000000001</v>
      </c>
      <c r="F132" s="71">
        <v>17.467400000000001</v>
      </c>
      <c r="G132" s="71">
        <v>63.212200000000003</v>
      </c>
      <c r="H132" s="71">
        <v>0.1178</v>
      </c>
      <c r="I132" s="71">
        <v>3.5999999999999999E-3</v>
      </c>
      <c r="J132" s="71">
        <v>1.2929999999999999</v>
      </c>
      <c r="K132" s="71">
        <v>5.3293999999999997</v>
      </c>
      <c r="L132" s="71">
        <v>0.69</v>
      </c>
      <c r="M132" s="71">
        <v>0</v>
      </c>
      <c r="N132" s="71">
        <v>4.5316000000000001</v>
      </c>
      <c r="O132" s="71"/>
    </row>
    <row r="133" spans="1:15" x14ac:dyDescent="0.2">
      <c r="A133" s="74" t="s">
        <v>18</v>
      </c>
      <c r="B133" s="75" t="s">
        <v>321</v>
      </c>
      <c r="C133" s="75">
        <v>275</v>
      </c>
      <c r="D133" s="71">
        <v>4.5472999999999999</v>
      </c>
      <c r="E133" s="71">
        <v>2.0541999999999998</v>
      </c>
      <c r="F133" s="71">
        <v>17.3432</v>
      </c>
      <c r="G133" s="71">
        <v>62.771099999999997</v>
      </c>
      <c r="H133" s="71">
        <v>0.16969999999999999</v>
      </c>
      <c r="I133" s="71">
        <v>0</v>
      </c>
      <c r="J133" s="71">
        <v>1.2771999999999999</v>
      </c>
      <c r="K133" s="71">
        <v>5.2023999999999999</v>
      </c>
      <c r="L133" s="71">
        <v>0.69359999999999999</v>
      </c>
      <c r="M133" s="71">
        <v>9.1499999999999998E-2</v>
      </c>
      <c r="N133" s="71">
        <v>4.5033000000000003</v>
      </c>
      <c r="O133" s="71"/>
    </row>
    <row r="134" spans="1:15" x14ac:dyDescent="0.2">
      <c r="A134" s="74" t="s">
        <v>159</v>
      </c>
      <c r="B134" s="75" t="s">
        <v>322</v>
      </c>
      <c r="C134" s="75">
        <v>2</v>
      </c>
      <c r="D134" s="71">
        <v>4.6364000000000001</v>
      </c>
      <c r="E134" s="71">
        <v>1.9069</v>
      </c>
      <c r="F134" s="71">
        <v>17.729700000000001</v>
      </c>
      <c r="G134" s="71">
        <v>63.428800000000003</v>
      </c>
      <c r="H134" s="71">
        <v>0.18029999999999999</v>
      </c>
      <c r="I134" s="71">
        <v>1.32E-2</v>
      </c>
      <c r="J134" s="71">
        <v>1.2950999999999999</v>
      </c>
      <c r="K134" s="71">
        <v>5.3390000000000004</v>
      </c>
      <c r="L134" s="71">
        <v>0.72550000000000003</v>
      </c>
      <c r="M134" s="71">
        <v>8.3999999999999995E-3</v>
      </c>
      <c r="N134" s="71">
        <v>4.4585999999999997</v>
      </c>
      <c r="O134" s="71"/>
    </row>
    <row r="135" spans="1:15" x14ac:dyDescent="0.2">
      <c r="A135" s="74" t="s">
        <v>159</v>
      </c>
      <c r="B135" s="75" t="s">
        <v>323</v>
      </c>
      <c r="C135" s="75">
        <v>5</v>
      </c>
      <c r="D135" s="71">
        <v>4.6601999999999997</v>
      </c>
      <c r="E135" s="71">
        <v>1.9748000000000001</v>
      </c>
      <c r="F135" s="71">
        <v>17.491299999999999</v>
      </c>
      <c r="G135" s="71">
        <v>63.601500000000001</v>
      </c>
      <c r="H135" s="71">
        <v>0.1835</v>
      </c>
      <c r="I135" s="71">
        <v>1.03E-2</v>
      </c>
      <c r="J135" s="71">
        <v>1.2519</v>
      </c>
      <c r="K135" s="71">
        <v>5.2205000000000004</v>
      </c>
      <c r="L135" s="71">
        <v>0.77239999999999998</v>
      </c>
      <c r="M135" s="71">
        <v>0</v>
      </c>
      <c r="N135" s="71">
        <v>4.5423999999999998</v>
      </c>
      <c r="O135" s="71"/>
    </row>
    <row r="136" spans="1:15" x14ac:dyDescent="0.2">
      <c r="A136" s="74" t="s">
        <v>159</v>
      </c>
      <c r="B136" s="75" t="s">
        <v>324</v>
      </c>
      <c r="C136" s="75">
        <v>7</v>
      </c>
      <c r="D136" s="71">
        <v>4.4991000000000003</v>
      </c>
      <c r="E136" s="71">
        <v>1.9453</v>
      </c>
      <c r="F136" s="71">
        <v>17.7379</v>
      </c>
      <c r="G136" s="71">
        <v>63.567</v>
      </c>
      <c r="H136" s="71">
        <v>0.16200000000000001</v>
      </c>
      <c r="I136" s="71">
        <v>0</v>
      </c>
      <c r="J136" s="71">
        <v>1.2955000000000001</v>
      </c>
      <c r="K136" s="71">
        <v>5.2929000000000004</v>
      </c>
      <c r="L136" s="71">
        <v>0.69099999999999995</v>
      </c>
      <c r="M136" s="71">
        <v>0.11360000000000001</v>
      </c>
      <c r="N136" s="71">
        <v>4.7836999999999996</v>
      </c>
      <c r="O136" s="71"/>
    </row>
    <row r="137" spans="1:15" x14ac:dyDescent="0.2">
      <c r="A137" s="74" t="s">
        <v>159</v>
      </c>
      <c r="B137" s="75" t="s">
        <v>325</v>
      </c>
      <c r="C137" s="75">
        <v>43</v>
      </c>
      <c r="D137" s="71">
        <v>4.5286</v>
      </c>
      <c r="E137" s="71">
        <v>1.9468000000000001</v>
      </c>
      <c r="F137" s="71">
        <v>17.345300000000002</v>
      </c>
      <c r="G137" s="71">
        <v>63.320999999999998</v>
      </c>
      <c r="H137" s="71">
        <v>0.15140000000000001</v>
      </c>
      <c r="I137" s="71">
        <v>1.9800000000000002E-2</v>
      </c>
      <c r="J137" s="71">
        <v>1.3424</v>
      </c>
      <c r="K137" s="71">
        <v>5.4063999999999997</v>
      </c>
      <c r="L137" s="71">
        <v>0.73560000000000003</v>
      </c>
      <c r="M137" s="71">
        <v>0.14380000000000001</v>
      </c>
      <c r="N137" s="71">
        <v>4.0384000000000002</v>
      </c>
      <c r="O137" s="71"/>
    </row>
    <row r="138" spans="1:15" x14ac:dyDescent="0.2">
      <c r="A138" s="74" t="s">
        <v>159</v>
      </c>
      <c r="B138" s="75" t="s">
        <v>326</v>
      </c>
      <c r="C138" s="75">
        <v>66</v>
      </c>
      <c r="D138" s="71">
        <v>4.5396000000000001</v>
      </c>
      <c r="E138" s="71">
        <v>1.9616</v>
      </c>
      <c r="F138" s="71">
        <v>17.837700000000002</v>
      </c>
      <c r="G138" s="71">
        <v>63.583599999999997</v>
      </c>
      <c r="H138" s="71">
        <v>0.2069</v>
      </c>
      <c r="I138" s="71">
        <v>8.0000000000000002E-3</v>
      </c>
      <c r="J138" s="71">
        <v>1.2838000000000001</v>
      </c>
      <c r="K138" s="71">
        <v>5.3066000000000004</v>
      </c>
      <c r="L138" s="71">
        <v>0.61219999999999997</v>
      </c>
      <c r="M138" s="71">
        <v>0.12520000000000001</v>
      </c>
      <c r="N138" s="71">
        <v>4.3982000000000001</v>
      </c>
      <c r="O138" s="71"/>
    </row>
    <row r="139" spans="1:15" x14ac:dyDescent="0.2">
      <c r="A139" s="74" t="s">
        <v>159</v>
      </c>
      <c r="B139" s="75" t="s">
        <v>327</v>
      </c>
      <c r="C139" s="75">
        <v>93</v>
      </c>
      <c r="D139" s="71">
        <v>4.4518000000000004</v>
      </c>
      <c r="E139" s="71">
        <v>1.9844999999999999</v>
      </c>
      <c r="F139" s="71">
        <v>17.769600000000001</v>
      </c>
      <c r="G139" s="71">
        <v>63.567500000000003</v>
      </c>
      <c r="H139" s="71">
        <v>0.14660000000000001</v>
      </c>
      <c r="I139" s="71">
        <v>1.83E-2</v>
      </c>
      <c r="J139" s="71">
        <v>1.2421</v>
      </c>
      <c r="K139" s="71">
        <v>5.3644999999999996</v>
      </c>
      <c r="L139" s="71">
        <v>0.66790000000000005</v>
      </c>
      <c r="M139" s="71">
        <v>6.54E-2</v>
      </c>
      <c r="N139" s="71">
        <v>4.3494999999999999</v>
      </c>
      <c r="O139" s="71"/>
    </row>
    <row r="140" spans="1:15" x14ac:dyDescent="0.2">
      <c r="A140" s="74" t="s">
        <v>159</v>
      </c>
      <c r="B140" s="75" t="s">
        <v>328</v>
      </c>
      <c r="C140" s="75">
        <v>124</v>
      </c>
      <c r="D140" s="71">
        <v>4.8446999999999996</v>
      </c>
      <c r="E140" s="71">
        <v>1.9937</v>
      </c>
      <c r="F140" s="71">
        <v>17.678999999999998</v>
      </c>
      <c r="G140" s="71">
        <v>63.371600000000001</v>
      </c>
      <c r="H140" s="71">
        <v>0.15579999999999999</v>
      </c>
      <c r="I140" s="71">
        <v>2.12E-2</v>
      </c>
      <c r="J140" s="71">
        <v>1.3376999999999999</v>
      </c>
      <c r="K140" s="71">
        <v>5.2107999999999999</v>
      </c>
      <c r="L140" s="71">
        <v>0.67369999999999997</v>
      </c>
      <c r="M140" s="71">
        <v>0.10150000000000001</v>
      </c>
      <c r="N140" s="71">
        <v>4.3593000000000002</v>
      </c>
      <c r="O140" s="71"/>
    </row>
    <row r="141" spans="1:15" x14ac:dyDescent="0.2">
      <c r="A141" s="74" t="s">
        <v>159</v>
      </c>
      <c r="B141" s="75" t="s">
        <v>329</v>
      </c>
      <c r="C141" s="75">
        <v>147</v>
      </c>
      <c r="D141" s="71">
        <v>4.6125999999999996</v>
      </c>
      <c r="E141" s="71">
        <v>1.9551000000000001</v>
      </c>
      <c r="F141" s="71">
        <v>17.7822</v>
      </c>
      <c r="G141" s="71">
        <v>63.737900000000003</v>
      </c>
      <c r="H141" s="71">
        <v>0.1431</v>
      </c>
      <c r="I141" s="71">
        <v>0</v>
      </c>
      <c r="J141" s="71">
        <v>1.3379000000000001</v>
      </c>
      <c r="K141" s="71">
        <v>5.2103000000000002</v>
      </c>
      <c r="L141" s="71">
        <v>0.77600000000000002</v>
      </c>
      <c r="M141" s="71">
        <v>3.78E-2</v>
      </c>
      <c r="N141" s="71">
        <v>4.4156000000000004</v>
      </c>
      <c r="O141" s="71"/>
    </row>
    <row r="142" spans="1:15" x14ac:dyDescent="0.2">
      <c r="A142" s="74" t="s">
        <v>159</v>
      </c>
      <c r="B142" s="75" t="s">
        <v>330</v>
      </c>
      <c r="C142" s="75">
        <v>170</v>
      </c>
      <c r="D142" s="71">
        <v>4.7275999999999998</v>
      </c>
      <c r="E142" s="71">
        <v>1.9738</v>
      </c>
      <c r="F142" s="71">
        <v>17.590699999999998</v>
      </c>
      <c r="G142" s="71">
        <v>63.8386</v>
      </c>
      <c r="H142" s="71">
        <v>0.1736</v>
      </c>
      <c r="I142" s="71">
        <v>9.4999999999999998E-3</v>
      </c>
      <c r="J142" s="71">
        <v>1.3666</v>
      </c>
      <c r="K142" s="71">
        <v>5.2074999999999996</v>
      </c>
      <c r="L142" s="71">
        <v>0.69620000000000004</v>
      </c>
      <c r="M142" s="71">
        <v>9.2200000000000004E-2</v>
      </c>
      <c r="N142" s="71">
        <v>4.6402000000000001</v>
      </c>
      <c r="O142" s="71"/>
    </row>
    <row r="143" spans="1:15" x14ac:dyDescent="0.2">
      <c r="A143" s="74" t="s">
        <v>159</v>
      </c>
      <c r="B143" s="75" t="s">
        <v>331</v>
      </c>
      <c r="C143" s="75">
        <v>196</v>
      </c>
      <c r="D143" s="71">
        <v>4.8143000000000002</v>
      </c>
      <c r="E143" s="71">
        <v>1.9509000000000001</v>
      </c>
      <c r="F143" s="71">
        <v>17.280200000000001</v>
      </c>
      <c r="G143" s="71">
        <v>63.753399999999999</v>
      </c>
      <c r="H143" s="71">
        <v>0.21829999999999999</v>
      </c>
      <c r="I143" s="71">
        <v>1.24E-2</v>
      </c>
      <c r="J143" s="71">
        <v>1.2696000000000001</v>
      </c>
      <c r="K143" s="71">
        <v>5.2988</v>
      </c>
      <c r="L143" s="71">
        <v>0.6653</v>
      </c>
      <c r="M143" s="71">
        <v>0</v>
      </c>
      <c r="N143" s="71">
        <v>4.3901000000000003</v>
      </c>
      <c r="O143" s="71"/>
    </row>
    <row r="144" spans="1:15" x14ac:dyDescent="0.2">
      <c r="A144" s="74" t="s">
        <v>159</v>
      </c>
      <c r="B144" s="75" t="s">
        <v>332</v>
      </c>
      <c r="C144" s="75">
        <v>234</v>
      </c>
      <c r="D144" s="71">
        <v>4.5263999999999998</v>
      </c>
      <c r="E144" s="71">
        <v>1.9746999999999999</v>
      </c>
      <c r="F144" s="71">
        <v>17.351400000000002</v>
      </c>
      <c r="G144" s="71">
        <v>63.525799999999997</v>
      </c>
      <c r="H144" s="71">
        <v>0.18010000000000001</v>
      </c>
      <c r="I144" s="71">
        <v>3.0099999999999998E-2</v>
      </c>
      <c r="J144" s="71">
        <v>1.3443000000000001</v>
      </c>
      <c r="K144" s="71">
        <v>5.2885999999999997</v>
      </c>
      <c r="L144" s="71">
        <v>0.69099999999999995</v>
      </c>
      <c r="M144" s="71">
        <v>8.7599999999999997E-2</v>
      </c>
      <c r="N144" s="71">
        <v>4.0682</v>
      </c>
      <c r="O144" s="71"/>
    </row>
    <row r="145" spans="1:16" x14ac:dyDescent="0.2">
      <c r="A145" s="74" t="s">
        <v>159</v>
      </c>
      <c r="B145" s="75" t="s">
        <v>333</v>
      </c>
      <c r="C145" s="75">
        <v>235</v>
      </c>
      <c r="D145" s="71">
        <v>4.2896000000000001</v>
      </c>
      <c r="E145" s="71">
        <v>1.976</v>
      </c>
      <c r="F145" s="71">
        <v>17.424800000000001</v>
      </c>
      <c r="G145" s="71">
        <v>63.798299999999998</v>
      </c>
      <c r="H145" s="71">
        <v>0.18190000000000001</v>
      </c>
      <c r="I145" s="71">
        <v>1.03E-2</v>
      </c>
      <c r="J145" s="71">
        <v>1.3714999999999999</v>
      </c>
      <c r="K145" s="71">
        <v>5.1407999999999996</v>
      </c>
      <c r="L145" s="71">
        <v>0.74150000000000005</v>
      </c>
      <c r="M145" s="71">
        <v>2.9499999999999998E-2</v>
      </c>
      <c r="N145" s="71">
        <v>4.2511000000000001</v>
      </c>
      <c r="O145" s="71"/>
    </row>
    <row r="146" spans="1:16" x14ac:dyDescent="0.2">
      <c r="A146" s="74" t="s">
        <v>159</v>
      </c>
      <c r="B146" s="75" t="s">
        <v>334</v>
      </c>
      <c r="C146" s="75">
        <v>236</v>
      </c>
      <c r="D146" s="71">
        <v>4.6245000000000003</v>
      </c>
      <c r="E146" s="71">
        <v>1.9957</v>
      </c>
      <c r="F146" s="71">
        <v>17.498000000000001</v>
      </c>
      <c r="G146" s="71">
        <v>63.918999999999997</v>
      </c>
      <c r="H146" s="71">
        <v>0.1757</v>
      </c>
      <c r="I146" s="71">
        <v>1.6799999999999999E-2</v>
      </c>
      <c r="J146" s="71">
        <v>1.3096000000000001</v>
      </c>
      <c r="K146" s="71">
        <v>5.3125999999999998</v>
      </c>
      <c r="L146" s="71">
        <v>0.73650000000000004</v>
      </c>
      <c r="M146" s="71">
        <v>8.4099999999999994E-2</v>
      </c>
      <c r="N146" s="71">
        <v>4.2904999999999998</v>
      </c>
      <c r="O146" s="71"/>
    </row>
    <row r="147" spans="1:16" x14ac:dyDescent="0.2">
      <c r="A147" s="74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</row>
    <row r="148" spans="1:16" x14ac:dyDescent="0.2">
      <c r="A148" s="74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</row>
    <row r="149" spans="1:16" ht="15.75" x14ac:dyDescent="0.25">
      <c r="B149" s="73" t="s">
        <v>444</v>
      </c>
      <c r="C149" s="75">
        <f>266-187</f>
        <v>79</v>
      </c>
      <c r="D149" s="77">
        <f>AVERAGE(D102:D146)</f>
        <v>4.5219644444444445</v>
      </c>
      <c r="E149" s="77">
        <f t="shared" ref="E149:N149" si="4">AVERAGE(E102:E146)</f>
        <v>1.956808888888889</v>
      </c>
      <c r="F149" s="77">
        <f t="shared" si="4"/>
        <v>17.646122222222218</v>
      </c>
      <c r="G149" s="77">
        <f t="shared" si="4"/>
        <v>63.493637777777771</v>
      </c>
      <c r="H149" s="77">
        <f t="shared" si="4"/>
        <v>0.1664288888888889</v>
      </c>
      <c r="I149" s="77">
        <f t="shared" si="4"/>
        <v>1.248E-2</v>
      </c>
      <c r="J149" s="77">
        <f t="shared" si="4"/>
        <v>1.3113444444444442</v>
      </c>
      <c r="K149" s="77">
        <f t="shared" si="4"/>
        <v>5.2882755555555567</v>
      </c>
      <c r="L149" s="77">
        <f t="shared" si="4"/>
        <v>0.70930666666666664</v>
      </c>
      <c r="M149" s="77">
        <f t="shared" si="4"/>
        <v>6.5684444444444448E-2</v>
      </c>
      <c r="N149" s="77">
        <f t="shared" si="4"/>
        <v>4.3777177777777769</v>
      </c>
      <c r="O149" s="71"/>
      <c r="P149" s="71"/>
    </row>
    <row r="150" spans="1:16" ht="15.75" x14ac:dyDescent="0.25">
      <c r="D150" s="77">
        <f>2*STDEV(D102:D146)</f>
        <v>0.35113185080032921</v>
      </c>
      <c r="E150" s="77">
        <f t="shared" ref="E150:N150" si="5">2*STDEV(E102:E146)</f>
        <v>7.2502135670390253E-2</v>
      </c>
      <c r="F150" s="77">
        <f t="shared" si="5"/>
        <v>0.36816127120619474</v>
      </c>
      <c r="G150" s="77">
        <f t="shared" si="5"/>
        <v>0.67563886707846499</v>
      </c>
      <c r="H150" s="77">
        <f t="shared" si="5"/>
        <v>5.2160689172493967E-2</v>
      </c>
      <c r="I150" s="77">
        <f t="shared" si="5"/>
        <v>1.8562650672789165E-2</v>
      </c>
      <c r="J150" s="77">
        <f t="shared" si="5"/>
        <v>8.25053668288043E-2</v>
      </c>
      <c r="K150" s="77">
        <f t="shared" si="5"/>
        <v>0.15960791251493048</v>
      </c>
      <c r="L150" s="77">
        <f t="shared" si="5"/>
        <v>8.4637992758464092E-2</v>
      </c>
      <c r="M150" s="77">
        <f t="shared" si="5"/>
        <v>8.7634675116806782E-2</v>
      </c>
      <c r="N150" s="77">
        <f t="shared" si="5"/>
        <v>0.33755252598370494</v>
      </c>
      <c r="O150" s="71"/>
      <c r="P150" s="71"/>
    </row>
    <row r="151" spans="1:16" x14ac:dyDescent="0.2">
      <c r="A151" s="79"/>
      <c r="B151" s="79"/>
      <c r="C151" s="7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71"/>
      <c r="P151" s="7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topLeftCell="A61" zoomScale="70" zoomScaleNormal="70" workbookViewId="0">
      <selection activeCell="A81" sqref="A81:XFD81"/>
    </sheetView>
  </sheetViews>
  <sheetFormatPr defaultRowHeight="15" x14ac:dyDescent="0.25"/>
  <cols>
    <col min="2" max="2" width="36.28515625" style="65" customWidth="1"/>
    <col min="3" max="3" width="22.5703125" customWidth="1"/>
    <col min="4" max="10" width="11.28515625" style="8" customWidth="1"/>
    <col min="11" max="23" width="11.28515625" style="11" customWidth="1"/>
    <col min="24" max="24" width="9.140625" style="11"/>
    <col min="25" max="44" width="9.140625" style="4"/>
  </cols>
  <sheetData>
    <row r="1" spans="1:44" s="3" customFormat="1" ht="15.75" customHeight="1" x14ac:dyDescent="0.25">
      <c r="A1" s="3" t="s">
        <v>335</v>
      </c>
      <c r="B1" s="59" t="s">
        <v>511</v>
      </c>
      <c r="C1" s="3" t="s">
        <v>336</v>
      </c>
      <c r="D1" s="7" t="s">
        <v>415</v>
      </c>
      <c r="E1" s="7" t="s">
        <v>416</v>
      </c>
      <c r="F1" s="7" t="s">
        <v>417</v>
      </c>
      <c r="G1" s="7" t="s">
        <v>418</v>
      </c>
      <c r="H1" s="7" t="s">
        <v>419</v>
      </c>
      <c r="I1" s="7" t="s">
        <v>420</v>
      </c>
      <c r="J1" s="7" t="s">
        <v>421</v>
      </c>
      <c r="K1" s="9" t="s">
        <v>422</v>
      </c>
      <c r="L1" s="9" t="s">
        <v>423</v>
      </c>
      <c r="M1" s="9" t="s">
        <v>424</v>
      </c>
      <c r="N1" s="9" t="s">
        <v>425</v>
      </c>
      <c r="O1" s="9" t="s">
        <v>426</v>
      </c>
      <c r="P1" s="9" t="s">
        <v>427</v>
      </c>
      <c r="Q1" s="9" t="s">
        <v>428</v>
      </c>
      <c r="R1" s="9" t="s">
        <v>429</v>
      </c>
      <c r="S1" s="9" t="s">
        <v>430</v>
      </c>
      <c r="T1" s="9" t="s">
        <v>431</v>
      </c>
      <c r="U1" s="9" t="s">
        <v>432</v>
      </c>
      <c r="V1" s="9" t="s">
        <v>433</v>
      </c>
      <c r="W1" s="9" t="s">
        <v>434</v>
      </c>
      <c r="X1" s="9"/>
      <c r="Y1" s="10" t="s">
        <v>415</v>
      </c>
      <c r="Z1" s="10" t="s">
        <v>416</v>
      </c>
      <c r="AA1" s="10" t="s">
        <v>417</v>
      </c>
      <c r="AB1" s="10" t="s">
        <v>418</v>
      </c>
      <c r="AC1" s="10" t="s">
        <v>419</v>
      </c>
      <c r="AD1" s="10" t="s">
        <v>420</v>
      </c>
      <c r="AE1" s="10" t="s">
        <v>421</v>
      </c>
      <c r="AF1" s="10" t="s">
        <v>422</v>
      </c>
      <c r="AG1" s="10" t="s">
        <v>423</v>
      </c>
      <c r="AH1" s="10" t="s">
        <v>424</v>
      </c>
      <c r="AI1" s="10" t="s">
        <v>425</v>
      </c>
      <c r="AJ1" s="10" t="s">
        <v>426</v>
      </c>
      <c r="AK1" s="10" t="s">
        <v>427</v>
      </c>
      <c r="AL1" s="10" t="s">
        <v>428</v>
      </c>
      <c r="AM1" s="10" t="s">
        <v>429</v>
      </c>
      <c r="AN1" s="10" t="s">
        <v>430</v>
      </c>
      <c r="AO1" s="10" t="s">
        <v>431</v>
      </c>
      <c r="AP1" s="10" t="s">
        <v>432</v>
      </c>
      <c r="AQ1" s="10" t="s">
        <v>433</v>
      </c>
      <c r="AR1" s="10" t="s">
        <v>434</v>
      </c>
    </row>
    <row r="2" spans="1:44" x14ac:dyDescent="0.25">
      <c r="D2" s="81" t="s">
        <v>414</v>
      </c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Y2" s="82" t="s">
        <v>413</v>
      </c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</row>
    <row r="3" spans="1:44" x14ac:dyDescent="0.25">
      <c r="A3" t="s">
        <v>337</v>
      </c>
      <c r="B3" s="65">
        <v>1</v>
      </c>
      <c r="C3" t="s">
        <v>359</v>
      </c>
      <c r="D3" s="8">
        <v>37.049616956632448</v>
      </c>
      <c r="E3" s="8">
        <v>328.81674435197766</v>
      </c>
      <c r="F3" s="8">
        <v>180.98379703406928</v>
      </c>
      <c r="G3" s="8">
        <v>29.550690502467933</v>
      </c>
      <c r="H3" s="8">
        <v>356.63663025474426</v>
      </c>
      <c r="I3" s="8">
        <v>52.39434709138812</v>
      </c>
      <c r="J3" s="8">
        <v>58.420096534506449</v>
      </c>
      <c r="K3" s="11">
        <v>71.528508025297654</v>
      </c>
      <c r="L3" s="11">
        <v>132.51099742498118</v>
      </c>
      <c r="M3" s="11">
        <v>14.576232949741692</v>
      </c>
      <c r="N3" s="11">
        <v>47.192592690067173</v>
      </c>
      <c r="O3" s="11">
        <v>9.4238651661640596</v>
      </c>
      <c r="P3" s="11" t="s">
        <v>360</v>
      </c>
      <c r="Q3" s="11">
        <v>7.2808443201667252</v>
      </c>
      <c r="R3" s="11">
        <v>5.4098463323719219</v>
      </c>
      <c r="S3" s="11">
        <v>3.4112915975139777</v>
      </c>
      <c r="T3" s="11">
        <v>2.8208612031743741</v>
      </c>
      <c r="U3" s="11">
        <v>2.7519267099239135</v>
      </c>
      <c r="V3" s="11">
        <v>31.379974972913971</v>
      </c>
      <c r="W3" s="11">
        <v>11.047365216150453</v>
      </c>
      <c r="Y3" s="4">
        <v>3.6210754014348598</v>
      </c>
      <c r="Z3" s="4">
        <v>41.753025958349077</v>
      </c>
      <c r="AA3" s="4">
        <v>13.831740066918252</v>
      </c>
      <c r="AB3" s="4">
        <v>2.0163133171708152</v>
      </c>
      <c r="AC3" s="4">
        <v>25.082727231634177</v>
      </c>
      <c r="AD3" s="4">
        <v>4.2698531415175074</v>
      </c>
      <c r="AE3" s="4">
        <v>4.5805763145196803</v>
      </c>
      <c r="AF3" s="4">
        <v>6.0791325964708491</v>
      </c>
      <c r="AG3" s="4">
        <v>10.334324515196693</v>
      </c>
      <c r="AH3" s="4">
        <v>1.3069119228022565</v>
      </c>
      <c r="AI3" s="4">
        <v>3.6001440719873705</v>
      </c>
      <c r="AJ3" s="4">
        <v>1.1738991100355027</v>
      </c>
      <c r="AK3" s="4">
        <v>0.23320613774588941</v>
      </c>
      <c r="AL3" s="4">
        <v>0.93646568480976045</v>
      </c>
      <c r="AM3" s="4">
        <v>0.57620133160787335</v>
      </c>
      <c r="AN3" s="4">
        <v>0.32173868393150784</v>
      </c>
      <c r="AO3" s="4">
        <v>0.28719033949753542</v>
      </c>
      <c r="AP3" s="4">
        <v>0.16083842225482819</v>
      </c>
      <c r="AQ3" s="4">
        <v>2.4262400739717127</v>
      </c>
      <c r="AR3" s="4">
        <v>1.2908842509305134</v>
      </c>
    </row>
    <row r="4" spans="1:44" x14ac:dyDescent="0.25">
      <c r="A4" t="s">
        <v>337</v>
      </c>
      <c r="B4" s="65">
        <v>1</v>
      </c>
      <c r="C4" t="s">
        <v>361</v>
      </c>
      <c r="D4" s="8">
        <v>33.753805917067112</v>
      </c>
      <c r="E4" s="8">
        <v>323.28350932834275</v>
      </c>
      <c r="F4" s="8">
        <v>155.54812708300221</v>
      </c>
      <c r="G4" s="8">
        <v>28.939907164888005</v>
      </c>
      <c r="H4" s="8">
        <v>354.74439241978786</v>
      </c>
      <c r="I4" s="8">
        <v>52.247801065624827</v>
      </c>
      <c r="J4" s="8">
        <v>42.420265860320107</v>
      </c>
      <c r="K4" s="11">
        <v>68.131305194311977</v>
      </c>
      <c r="L4" s="11">
        <v>128.87963604920876</v>
      </c>
      <c r="M4" s="11">
        <v>13.594453021375397</v>
      </c>
      <c r="N4" s="11">
        <v>47.091868648325985</v>
      </c>
      <c r="O4" s="11">
        <v>8.8485845974726054</v>
      </c>
      <c r="P4" s="11">
        <v>1.8716000609518619</v>
      </c>
      <c r="Q4" s="11">
        <v>6.4744264920188641</v>
      </c>
      <c r="R4" s="11">
        <v>5.4900518588734304</v>
      </c>
      <c r="S4" s="11">
        <v>3.1095383466208757</v>
      </c>
      <c r="T4" s="11">
        <v>2.7601830843598667</v>
      </c>
      <c r="U4" s="11">
        <v>2.6434928894775789</v>
      </c>
      <c r="V4" s="11">
        <v>30.40592172790468</v>
      </c>
      <c r="W4" s="11">
        <v>10.629849086620176</v>
      </c>
      <c r="Y4" s="4">
        <v>3.292134120015608</v>
      </c>
      <c r="Z4" s="4">
        <v>32.309896322747775</v>
      </c>
      <c r="AA4" s="4">
        <v>12.836278361736115</v>
      </c>
      <c r="AB4" s="4">
        <v>2.110754403471752</v>
      </c>
      <c r="AC4" s="4">
        <v>28.428336895791073</v>
      </c>
      <c r="AD4" s="4">
        <v>4.6018072422568199</v>
      </c>
      <c r="AE4" s="4">
        <v>4.9489565906968132</v>
      </c>
      <c r="AF4" s="4">
        <v>4.9730723770639793</v>
      </c>
      <c r="AG4" s="4">
        <v>11.27367451085437</v>
      </c>
      <c r="AH4" s="4">
        <v>1.0588360333318172</v>
      </c>
      <c r="AI4" s="4">
        <v>3.3764366362516895</v>
      </c>
      <c r="AJ4" s="4">
        <v>0.81853988681405099</v>
      </c>
      <c r="AK4" s="4">
        <v>0.23038023585942038</v>
      </c>
      <c r="AL4" s="4">
        <v>0.7281636859322943</v>
      </c>
      <c r="AM4" s="4">
        <v>0.53973211432219004</v>
      </c>
      <c r="AN4" s="4">
        <v>0.34134066956863007</v>
      </c>
      <c r="AO4" s="4">
        <v>0.32471777387909873</v>
      </c>
      <c r="AP4" s="4">
        <v>0.23497854559805409</v>
      </c>
      <c r="AQ4" s="4">
        <v>2.7163266410378921</v>
      </c>
      <c r="AR4" s="4">
        <v>0.91591235975295548</v>
      </c>
    </row>
    <row r="5" spans="1:44" x14ac:dyDescent="0.25">
      <c r="A5" t="s">
        <v>337</v>
      </c>
      <c r="B5" s="65">
        <v>2</v>
      </c>
      <c r="C5" t="s">
        <v>362</v>
      </c>
      <c r="D5" s="8">
        <v>64.926248894986117</v>
      </c>
      <c r="E5" s="8">
        <v>253.44177652442679</v>
      </c>
      <c r="F5" s="8">
        <v>525.99110091314321</v>
      </c>
      <c r="G5" s="8">
        <v>17.718345863289269</v>
      </c>
      <c r="H5" s="8">
        <v>167.16188196031229</v>
      </c>
      <c r="I5" s="8">
        <v>27.799151406463963</v>
      </c>
      <c r="J5" s="8">
        <v>682.37719034567317</v>
      </c>
      <c r="K5" s="11">
        <v>42.365728993339054</v>
      </c>
      <c r="L5" s="11">
        <v>87.352158125684511</v>
      </c>
      <c r="M5" s="11">
        <v>9.1793223458039002</v>
      </c>
      <c r="N5" s="11">
        <v>30.639334112049458</v>
      </c>
      <c r="O5" s="11">
        <v>5.2967418935791253</v>
      </c>
      <c r="P5" s="11">
        <v>1.852170416652394</v>
      </c>
      <c r="Q5" s="11">
        <v>4.5033947978295048</v>
      </c>
      <c r="R5" s="11">
        <v>3.5229751448034503</v>
      </c>
      <c r="S5" s="11">
        <v>1.961506822451516</v>
      </c>
      <c r="T5" s="11">
        <v>1.6878012690572395</v>
      </c>
      <c r="U5" s="11">
        <v>1.358604129758793</v>
      </c>
      <c r="V5" s="11">
        <v>13.277990928348704</v>
      </c>
      <c r="W5" s="11">
        <v>4.908196477751078</v>
      </c>
      <c r="Y5" s="4">
        <v>5.2694584756189853</v>
      </c>
      <c r="Z5" s="4">
        <v>23.246297290736759</v>
      </c>
      <c r="AA5" s="4">
        <v>41.995504446597771</v>
      </c>
      <c r="AB5" s="4">
        <v>1.1479370386203391</v>
      </c>
      <c r="AC5" s="4">
        <v>13.902730628757157</v>
      </c>
      <c r="AD5" s="4">
        <v>3.2386280119874225</v>
      </c>
      <c r="AE5" s="4">
        <v>59.990182303181477</v>
      </c>
      <c r="AF5" s="4">
        <v>3.1309932213788696</v>
      </c>
      <c r="AG5" s="4">
        <v>7.6079465141680647</v>
      </c>
      <c r="AH5" s="4">
        <v>0.75590724062726278</v>
      </c>
      <c r="AI5" s="4">
        <v>3.1615697438169299</v>
      </c>
      <c r="AJ5" s="4">
        <v>0.64166931741279953</v>
      </c>
      <c r="AK5" s="4">
        <v>0.2427709559451893</v>
      </c>
      <c r="AL5" s="4">
        <v>0.79385328840391856</v>
      </c>
      <c r="AM5" s="4">
        <v>0.51276701900506783</v>
      </c>
      <c r="AN5" s="4">
        <v>0.2938236528532594</v>
      </c>
      <c r="AO5" s="4">
        <v>0.29531578421460408</v>
      </c>
      <c r="AP5" s="4">
        <v>0.14019326942470725</v>
      </c>
      <c r="AQ5" s="4">
        <v>0.89432682212588877</v>
      </c>
      <c r="AR5" s="4">
        <v>0.42337489119923338</v>
      </c>
    </row>
    <row r="6" spans="1:44" x14ac:dyDescent="0.25">
      <c r="A6" t="s">
        <v>337</v>
      </c>
      <c r="B6" s="65">
        <v>2</v>
      </c>
      <c r="C6" t="s">
        <v>362</v>
      </c>
      <c r="D6" s="8">
        <v>65.87700813930995</v>
      </c>
      <c r="E6" s="8">
        <v>249.1593353594273</v>
      </c>
      <c r="F6" s="8">
        <v>539.61989125580806</v>
      </c>
      <c r="G6" s="8">
        <v>19.02172756740153</v>
      </c>
      <c r="H6" s="8">
        <v>170.23164578431792</v>
      </c>
      <c r="I6" s="8">
        <v>28.843245950436163</v>
      </c>
      <c r="J6" s="8">
        <v>748.7533289856724</v>
      </c>
      <c r="K6" s="11">
        <v>43.701705252661903</v>
      </c>
      <c r="L6" s="11">
        <v>79.895420185988883</v>
      </c>
      <c r="M6" s="11">
        <v>8.8277138832987099</v>
      </c>
      <c r="N6" s="11">
        <v>32.864976905523122</v>
      </c>
      <c r="O6" s="11">
        <v>5.5113489146585941</v>
      </c>
      <c r="P6" s="11">
        <v>1.8413574183022787</v>
      </c>
      <c r="Q6" s="11">
        <v>4.1879133464991174</v>
      </c>
      <c r="R6" s="11">
        <v>3.6313293422275601</v>
      </c>
      <c r="S6" s="11">
        <v>1.7744775575979852</v>
      </c>
      <c r="T6" s="11">
        <v>1.8975795510858748</v>
      </c>
      <c r="U6" s="11">
        <v>1.2339266673467544</v>
      </c>
      <c r="V6" s="11">
        <v>13.485479408617756</v>
      </c>
      <c r="W6" s="11">
        <v>4.4280217241496791</v>
      </c>
      <c r="Y6" s="4">
        <v>8.5234276530038393</v>
      </c>
      <c r="Z6" s="4">
        <v>37.328085264724209</v>
      </c>
      <c r="AA6" s="4">
        <v>61.166872248486548</v>
      </c>
      <c r="AB6" s="4">
        <v>2.0948057776251527</v>
      </c>
      <c r="AC6" s="4">
        <v>15.636309071443003</v>
      </c>
      <c r="AD6" s="4">
        <v>3.0096231986349031</v>
      </c>
      <c r="AE6" s="4">
        <v>103.26150947493942</v>
      </c>
      <c r="AF6" s="4">
        <v>5.3728285744006898</v>
      </c>
      <c r="AG6" s="4">
        <v>9.9457632215115055</v>
      </c>
      <c r="AH6" s="4">
        <v>1.0397517233386286</v>
      </c>
      <c r="AI6" s="4">
        <v>3.7796371225571406</v>
      </c>
      <c r="AJ6" s="4">
        <v>0.8442479006014143</v>
      </c>
      <c r="AK6" s="4">
        <v>0.23925212179292546</v>
      </c>
      <c r="AL6" s="4">
        <v>0.6731142956563716</v>
      </c>
      <c r="AM6" s="4">
        <v>0.43556840426531973</v>
      </c>
      <c r="AN6" s="4">
        <v>0.25510332983520229</v>
      </c>
      <c r="AO6" s="4">
        <v>0.28953985681711114</v>
      </c>
      <c r="AP6" s="4">
        <v>0.16074758705280676</v>
      </c>
      <c r="AQ6" s="4">
        <v>1.5720445351543499</v>
      </c>
      <c r="AR6" s="4">
        <v>0.59287080103523249</v>
      </c>
    </row>
    <row r="7" spans="1:44" x14ac:dyDescent="0.25">
      <c r="A7" t="s">
        <v>337</v>
      </c>
      <c r="B7" s="65">
        <v>2</v>
      </c>
      <c r="C7" t="s">
        <v>363</v>
      </c>
      <c r="D7" s="8">
        <v>71.234860733984291</v>
      </c>
      <c r="E7" s="8">
        <v>242.20741428967833</v>
      </c>
      <c r="F7" s="8">
        <v>628.70117563903352</v>
      </c>
      <c r="G7" s="8">
        <v>18.000078384527232</v>
      </c>
      <c r="H7" s="8">
        <v>158.38517882684471</v>
      </c>
      <c r="I7" s="8">
        <v>27.728649429794494</v>
      </c>
      <c r="J7" s="8">
        <v>1022.2969071863768</v>
      </c>
      <c r="K7" s="11">
        <v>40.481681570882678</v>
      </c>
      <c r="L7" s="11">
        <v>77.792105086443158</v>
      </c>
      <c r="M7" s="11">
        <v>8.1915757132202778</v>
      </c>
      <c r="N7" s="11">
        <v>31.496177823881304</v>
      </c>
      <c r="O7" s="11">
        <v>5.7586427775069575</v>
      </c>
      <c r="P7" s="11">
        <v>2.0471614005850038</v>
      </c>
      <c r="Q7" s="11">
        <v>4.7593827736901231</v>
      </c>
      <c r="R7" s="11">
        <v>3.412543400676423</v>
      </c>
      <c r="S7" s="11">
        <v>1.9351560885007923</v>
      </c>
      <c r="T7" s="11">
        <v>1.9218186964842416</v>
      </c>
      <c r="U7" s="11">
        <v>1.2705026558284187</v>
      </c>
      <c r="V7" s="11">
        <v>12.832806275838342</v>
      </c>
      <c r="W7" s="11">
        <v>4.5160802175221662</v>
      </c>
      <c r="Y7" s="4">
        <v>6.4217356007895079</v>
      </c>
      <c r="Z7" s="4">
        <v>30.68731413909174</v>
      </c>
      <c r="AA7" s="4">
        <v>58.277653578376835</v>
      </c>
      <c r="AB7" s="4">
        <v>0.86852442114514761</v>
      </c>
      <c r="AC7" s="4">
        <v>9.677793241015987</v>
      </c>
      <c r="AD7" s="4">
        <v>2.1630358110066457</v>
      </c>
      <c r="AE7" s="4">
        <v>94.779442941787977</v>
      </c>
      <c r="AF7" s="4">
        <v>2.8803345303628247</v>
      </c>
      <c r="AG7" s="4">
        <v>5.9151894996714285</v>
      </c>
      <c r="AH7" s="4">
        <v>0.56465567870978328</v>
      </c>
      <c r="AI7" s="4">
        <v>3.1415917885279869</v>
      </c>
      <c r="AJ7" s="4">
        <v>0.71195053333999181</v>
      </c>
      <c r="AK7" s="4">
        <v>0.23940805104315818</v>
      </c>
      <c r="AL7" s="4">
        <v>0.78410076963706676</v>
      </c>
      <c r="AM7" s="4">
        <v>0.37765543659960371</v>
      </c>
      <c r="AN7" s="4">
        <v>0.24438415925485271</v>
      </c>
      <c r="AO7" s="4">
        <v>0.33942229717800532</v>
      </c>
      <c r="AP7" s="4">
        <v>0.12443597935173041</v>
      </c>
      <c r="AQ7" s="4">
        <v>1.0471087156988585</v>
      </c>
      <c r="AR7" s="4">
        <v>0.39674195343878466</v>
      </c>
    </row>
    <row r="8" spans="1:44" x14ac:dyDescent="0.25">
      <c r="A8" t="s">
        <v>337</v>
      </c>
      <c r="B8" s="65">
        <v>2</v>
      </c>
      <c r="C8" t="s">
        <v>364</v>
      </c>
      <c r="D8" s="8">
        <v>61.242495611674101</v>
      </c>
      <c r="E8" s="8">
        <v>256.02245911862298</v>
      </c>
      <c r="F8" s="8">
        <v>462.85437432867764</v>
      </c>
      <c r="G8" s="8">
        <v>19.108305113558291</v>
      </c>
      <c r="H8" s="8">
        <v>180.82128202580779</v>
      </c>
      <c r="I8" s="8">
        <v>28.696494403644188</v>
      </c>
      <c r="J8" s="8">
        <v>567.51694984133678</v>
      </c>
      <c r="K8" s="11">
        <v>42.5830583511651</v>
      </c>
      <c r="L8" s="11">
        <v>84.609201325910718</v>
      </c>
      <c r="M8" s="11">
        <v>9.1229698356247866</v>
      </c>
      <c r="N8" s="11">
        <v>32.44792515456836</v>
      </c>
      <c r="O8" s="11">
        <v>5.8931228203352441</v>
      </c>
      <c r="P8" s="11">
        <v>1.9452875221852637</v>
      </c>
      <c r="Q8" s="11">
        <v>4.4941726309507546</v>
      </c>
      <c r="R8" s="11">
        <v>3.8673717505035059</v>
      </c>
      <c r="S8" s="11">
        <v>1.7960582467267958</v>
      </c>
      <c r="T8" s="11">
        <v>1.871805019265246</v>
      </c>
      <c r="U8" s="11">
        <v>1.328384030163642</v>
      </c>
      <c r="V8" s="11">
        <v>14.257870059344645</v>
      </c>
      <c r="W8" s="11">
        <v>5.2900769616127246</v>
      </c>
      <c r="Y8" s="4">
        <v>6.4780770800046632</v>
      </c>
      <c r="Z8" s="4">
        <v>30.494288819873415</v>
      </c>
      <c r="AA8" s="4">
        <v>48.419800591329974</v>
      </c>
      <c r="AB8" s="4">
        <v>1.6794002162879211</v>
      </c>
      <c r="AC8" s="4">
        <v>17.202343664693071</v>
      </c>
      <c r="AD8" s="4">
        <v>3.4169814657559883</v>
      </c>
      <c r="AE8" s="4">
        <v>74.155544543080154</v>
      </c>
      <c r="AF8" s="4">
        <v>3.7285043294629761</v>
      </c>
      <c r="AG8" s="4">
        <v>7.6165946508291658</v>
      </c>
      <c r="AH8" s="4">
        <v>0.91726570782026939</v>
      </c>
      <c r="AI8" s="4">
        <v>3.4862269634714265</v>
      </c>
      <c r="AJ8" s="4">
        <v>0.6390116709895648</v>
      </c>
      <c r="AK8" s="4">
        <v>0.28167513531827487</v>
      </c>
      <c r="AL8" s="4">
        <v>0.83343441510090588</v>
      </c>
      <c r="AM8" s="4">
        <v>0.5175948602432815</v>
      </c>
      <c r="AN8" s="4">
        <v>0.24916223531327292</v>
      </c>
      <c r="AO8" s="4">
        <v>0.31572636704344692</v>
      </c>
      <c r="AP8" s="4">
        <v>0.12510631767631761</v>
      </c>
      <c r="AQ8" s="4">
        <v>1.4573108842367359</v>
      </c>
      <c r="AR8" s="4">
        <v>0.59984646846538281</v>
      </c>
    </row>
    <row r="9" spans="1:44" x14ac:dyDescent="0.25">
      <c r="A9" t="s">
        <v>337</v>
      </c>
      <c r="B9" s="65">
        <v>2</v>
      </c>
      <c r="C9" t="s">
        <v>364</v>
      </c>
      <c r="D9" s="8">
        <v>55.617266594088832</v>
      </c>
      <c r="E9" s="8">
        <v>254.01370318674819</v>
      </c>
      <c r="F9" s="8">
        <v>428.17673083489137</v>
      </c>
      <c r="G9" s="8">
        <v>17.747509720806597</v>
      </c>
      <c r="H9" s="8">
        <v>170.55844820827949</v>
      </c>
      <c r="I9" s="8">
        <v>28.015527335888272</v>
      </c>
      <c r="J9" s="8">
        <v>483.53174898123916</v>
      </c>
      <c r="K9" s="11">
        <v>41.148152818237676</v>
      </c>
      <c r="L9" s="11">
        <v>84.213380669875747</v>
      </c>
      <c r="M9" s="11">
        <v>8.2696094359751697</v>
      </c>
      <c r="N9" s="11">
        <v>30.527641155553408</v>
      </c>
      <c r="O9" s="11">
        <v>6.0107452810849695</v>
      </c>
      <c r="P9" s="11">
        <v>1.7019249876846037</v>
      </c>
      <c r="Q9" s="11">
        <v>4.2755730494853967</v>
      </c>
      <c r="R9" s="11">
        <v>3.5671411386398337</v>
      </c>
      <c r="S9" s="11" t="s">
        <v>360</v>
      </c>
      <c r="T9" s="11">
        <v>1.927777697059073</v>
      </c>
      <c r="U9" s="11">
        <v>1.2886335685674202</v>
      </c>
      <c r="V9" s="11">
        <v>13.025159092851684</v>
      </c>
      <c r="W9" s="11">
        <v>4.6623930863395735</v>
      </c>
      <c r="Y9" s="4">
        <v>5.9645174501835756</v>
      </c>
      <c r="Z9" s="4">
        <v>28.712651424065374</v>
      </c>
      <c r="AA9" s="4">
        <v>40.856791628654051</v>
      </c>
      <c r="AB9" s="4">
        <v>1.4504898673261892</v>
      </c>
      <c r="AC9" s="4">
        <v>15.308813051437758</v>
      </c>
      <c r="AD9" s="4">
        <v>2.7818812119033338</v>
      </c>
      <c r="AE9" s="4">
        <v>44.596830980160583</v>
      </c>
      <c r="AF9" s="4">
        <v>3.574426835327368</v>
      </c>
      <c r="AG9" s="4">
        <v>8.4155352705634119</v>
      </c>
      <c r="AH9" s="4">
        <v>0.71273763326409245</v>
      </c>
      <c r="AI9" s="4">
        <v>2.7798145568825707</v>
      </c>
      <c r="AJ9" s="4">
        <v>0.71709934290230104</v>
      </c>
      <c r="AK9" s="4">
        <v>0.17782327079886745</v>
      </c>
      <c r="AL9" s="4">
        <v>0.53434709090473287</v>
      </c>
      <c r="AM9" s="4">
        <v>0.39441065735926828</v>
      </c>
      <c r="AN9" s="4">
        <v>0.25934551166489339</v>
      </c>
      <c r="AO9" s="4">
        <v>0.23793340751695508</v>
      </c>
      <c r="AP9" s="4">
        <v>0.11700736323543791</v>
      </c>
      <c r="AQ9" s="4">
        <v>1.0756430008357301</v>
      </c>
      <c r="AR9" s="4">
        <v>0.58279216405352041</v>
      </c>
    </row>
    <row r="10" spans="1:44" x14ac:dyDescent="0.25">
      <c r="A10" t="s">
        <v>337</v>
      </c>
      <c r="B10" s="65">
        <v>2</v>
      </c>
      <c r="C10" t="s">
        <v>365</v>
      </c>
      <c r="D10" s="8">
        <v>69.266688302650039</v>
      </c>
      <c r="E10" s="8">
        <v>233.95445651443609</v>
      </c>
      <c r="F10" s="8">
        <v>549.53476263512994</v>
      </c>
      <c r="G10" s="8">
        <v>18.177418878394459</v>
      </c>
      <c r="H10" s="8">
        <v>165.21906281259675</v>
      </c>
      <c r="I10" s="8">
        <v>29.844165777160939</v>
      </c>
      <c r="J10" s="8">
        <v>762.25177435950263</v>
      </c>
      <c r="K10" s="11">
        <v>41.142506688472132</v>
      </c>
      <c r="L10" s="11">
        <v>84.144756297584735</v>
      </c>
      <c r="M10" s="11">
        <v>8.8368219869222884</v>
      </c>
      <c r="N10" s="11">
        <v>32.579567813747005</v>
      </c>
      <c r="O10" s="11">
        <v>6.0589178191240434</v>
      </c>
      <c r="P10" s="11">
        <v>2.03903962504977</v>
      </c>
      <c r="Q10" s="11">
        <v>4.3488175372306488</v>
      </c>
      <c r="R10" s="11">
        <v>3.3802026454007312</v>
      </c>
      <c r="S10" s="11">
        <v>1.7652531017590871</v>
      </c>
      <c r="T10" s="11">
        <v>1.844087963812872</v>
      </c>
      <c r="U10" s="11">
        <v>1.1902630794660551</v>
      </c>
      <c r="V10" s="11">
        <v>12.983794725616875</v>
      </c>
      <c r="W10" s="11">
        <v>4.7634129948330646</v>
      </c>
      <c r="Y10" s="4">
        <v>7.6683544207096972</v>
      </c>
      <c r="Z10" s="4">
        <v>23.245285960476796</v>
      </c>
      <c r="AA10" s="4">
        <v>47.447518138497848</v>
      </c>
      <c r="AB10" s="4">
        <v>1.5160244894939481</v>
      </c>
      <c r="AC10" s="4">
        <v>13.470488131372861</v>
      </c>
      <c r="AD10" s="4">
        <v>3.1781038708711278</v>
      </c>
      <c r="AE10" s="4">
        <v>83.25172283760196</v>
      </c>
      <c r="AF10" s="4">
        <v>3.2312099189655217</v>
      </c>
      <c r="AG10" s="4">
        <v>11.31132109763999</v>
      </c>
      <c r="AH10" s="4">
        <v>0.87612468446082126</v>
      </c>
      <c r="AI10" s="4">
        <v>2.8998559027671851</v>
      </c>
      <c r="AJ10" s="4">
        <v>0.79895493111609273</v>
      </c>
      <c r="AK10" s="4">
        <v>0.25885169353865095</v>
      </c>
      <c r="AL10" s="4">
        <v>0.50485058085255818</v>
      </c>
      <c r="AM10" s="4">
        <v>0.34998174589473752</v>
      </c>
      <c r="AN10" s="4">
        <v>0.26304442280054807</v>
      </c>
      <c r="AO10" s="4">
        <v>0.29693312198302357</v>
      </c>
      <c r="AP10" s="4">
        <v>0.10559325833991008</v>
      </c>
      <c r="AQ10" s="4">
        <v>1.1940987772289426</v>
      </c>
      <c r="AR10" s="4">
        <v>0.50825710735996255</v>
      </c>
    </row>
    <row r="11" spans="1:44" x14ac:dyDescent="0.25">
      <c r="A11" t="s">
        <v>337</v>
      </c>
      <c r="B11" s="65">
        <v>2</v>
      </c>
      <c r="C11" t="s">
        <v>365</v>
      </c>
      <c r="D11" s="8">
        <v>72.736506401393811</v>
      </c>
      <c r="E11" s="8">
        <v>249.54867174264393</v>
      </c>
      <c r="F11" s="8">
        <v>566.94875933273102</v>
      </c>
      <c r="G11" s="8">
        <v>18.169787088578584</v>
      </c>
      <c r="H11" s="8">
        <v>161.6991810379397</v>
      </c>
      <c r="I11" s="8">
        <v>29.926168510173014</v>
      </c>
      <c r="J11" s="8">
        <v>797.62270213488193</v>
      </c>
      <c r="K11" s="11">
        <v>44.924334923780755</v>
      </c>
      <c r="L11" s="11">
        <v>89.408451298278734</v>
      </c>
      <c r="M11" s="11">
        <v>8.9951967894169762</v>
      </c>
      <c r="N11" s="11">
        <v>33.892437300503552</v>
      </c>
      <c r="O11" s="11">
        <v>5.6586651372416767</v>
      </c>
      <c r="P11" s="11">
        <v>2.2439440550364091</v>
      </c>
      <c r="Q11" s="11">
        <v>4.1536379057558834</v>
      </c>
      <c r="R11" s="11">
        <v>3.4943564288697915</v>
      </c>
      <c r="S11" s="11">
        <v>2.0326884694023195</v>
      </c>
      <c r="T11" s="11">
        <v>1.9174273760930829</v>
      </c>
      <c r="U11" s="11">
        <v>1.2736974303147188</v>
      </c>
      <c r="V11" s="11">
        <v>14.240928588897516</v>
      </c>
      <c r="W11" s="11">
        <v>5.0075339509504033</v>
      </c>
      <c r="Y11" s="4">
        <v>11.595793672404819</v>
      </c>
      <c r="Z11" s="4">
        <v>25.555071378534478</v>
      </c>
      <c r="AA11" s="4">
        <v>67.725699103194486</v>
      </c>
      <c r="AB11" s="4">
        <v>2.1743000425622032</v>
      </c>
      <c r="AC11" s="4">
        <v>14.95822018474288</v>
      </c>
      <c r="AD11" s="4">
        <v>4.2668863946375195</v>
      </c>
      <c r="AE11" s="4">
        <v>126.22875590082054</v>
      </c>
      <c r="AF11" s="4">
        <v>5.3572081116655896</v>
      </c>
      <c r="AG11" s="4">
        <v>10.856614666970238</v>
      </c>
      <c r="AH11" s="4">
        <v>0.98278279845887551</v>
      </c>
      <c r="AI11" s="4">
        <v>3.3504277695234159</v>
      </c>
      <c r="AJ11" s="4">
        <v>0.73321167853043645</v>
      </c>
      <c r="AK11" s="4">
        <v>0.38903914960840247</v>
      </c>
      <c r="AL11" s="4">
        <v>0.62388502780038602</v>
      </c>
      <c r="AM11" s="4">
        <v>0.37696648363356855</v>
      </c>
      <c r="AN11" s="4">
        <v>0.25918996191727139</v>
      </c>
      <c r="AO11" s="4">
        <v>0.31693293538374157</v>
      </c>
      <c r="AP11" s="4">
        <v>0.1740995732066335</v>
      </c>
      <c r="AQ11" s="4">
        <v>2.2474590619074801</v>
      </c>
      <c r="AR11" s="4">
        <v>0.94200513360342475</v>
      </c>
    </row>
    <row r="12" spans="1:44" x14ac:dyDescent="0.25">
      <c r="A12" t="s">
        <v>337</v>
      </c>
      <c r="B12" s="65">
        <v>2</v>
      </c>
      <c r="C12" t="s">
        <v>366</v>
      </c>
      <c r="D12" s="8">
        <v>58.495796649138612</v>
      </c>
      <c r="E12" s="8">
        <v>243.37857854087321</v>
      </c>
      <c r="F12" s="8">
        <v>528.97826415073405</v>
      </c>
      <c r="G12" s="8">
        <v>17.801819199279592</v>
      </c>
      <c r="H12" s="8">
        <v>172.64287327172033</v>
      </c>
      <c r="I12" s="8">
        <v>28.667830899346878</v>
      </c>
      <c r="J12" s="8">
        <v>683.9827937766388</v>
      </c>
      <c r="K12" s="11">
        <v>43.645482560547997</v>
      </c>
      <c r="L12" s="11">
        <v>87.46060821376588</v>
      </c>
      <c r="M12" s="11">
        <v>9.0395036834245275</v>
      </c>
      <c r="N12" s="11">
        <v>31.654218922835391</v>
      </c>
      <c r="O12" s="11">
        <v>5.6717952123093491</v>
      </c>
      <c r="P12" s="11">
        <v>1.7653497000478489</v>
      </c>
      <c r="Q12" s="11">
        <v>4.0571245455721705</v>
      </c>
      <c r="R12" s="11">
        <v>3.602901249502346</v>
      </c>
      <c r="S12" s="11">
        <v>1.8256767076831635</v>
      </c>
      <c r="T12" s="11">
        <v>1.4987993489733697</v>
      </c>
      <c r="U12" s="11">
        <v>1.3111750386606402</v>
      </c>
      <c r="V12" s="11">
        <v>13.487682045920414</v>
      </c>
      <c r="W12" s="11">
        <v>5.1898044594411488</v>
      </c>
      <c r="Y12" s="4">
        <v>6.2931810902147847</v>
      </c>
      <c r="Z12" s="4">
        <v>33.48811697218374</v>
      </c>
      <c r="AA12" s="4">
        <v>76.539020077973333</v>
      </c>
      <c r="AB12" s="4">
        <v>1.5976690639038478</v>
      </c>
      <c r="AC12" s="4">
        <v>14.824081145119482</v>
      </c>
      <c r="AD12" s="4">
        <v>4.2610457882017609</v>
      </c>
      <c r="AE12" s="4">
        <v>95.942844739074616</v>
      </c>
      <c r="AF12" s="4">
        <v>4.9502395484327346</v>
      </c>
      <c r="AG12" s="4">
        <v>10.767265594707359</v>
      </c>
      <c r="AH12" s="4">
        <v>0.85539372065828034</v>
      </c>
      <c r="AI12" s="4">
        <v>2.5748271891457355</v>
      </c>
      <c r="AJ12" s="4">
        <v>0.87445282601457885</v>
      </c>
      <c r="AK12" s="4">
        <v>0.26775184582573763</v>
      </c>
      <c r="AL12" s="4">
        <v>0.55151182386671671</v>
      </c>
      <c r="AM12" s="4">
        <v>0.31048378374223007</v>
      </c>
      <c r="AN12" s="4">
        <v>0.28530309817494931</v>
      </c>
      <c r="AO12" s="4">
        <v>0.26216396314611445</v>
      </c>
      <c r="AP12" s="4">
        <v>0.14782213612108067</v>
      </c>
      <c r="AQ12" s="4">
        <v>1.7680368521561598</v>
      </c>
      <c r="AR12" s="4">
        <v>0.87365632270831328</v>
      </c>
    </row>
    <row r="13" spans="1:44" x14ac:dyDescent="0.25">
      <c r="A13" t="s">
        <v>337</v>
      </c>
      <c r="B13" s="65">
        <v>2</v>
      </c>
      <c r="C13" t="s">
        <v>367</v>
      </c>
      <c r="D13" s="8">
        <v>60.250198622162479</v>
      </c>
      <c r="E13" s="8">
        <v>290.82613491474024</v>
      </c>
      <c r="F13" s="8">
        <v>403.28210059966585</v>
      </c>
      <c r="G13" s="8">
        <v>20.43330250360642</v>
      </c>
      <c r="H13" s="8">
        <v>214.48534109427317</v>
      </c>
      <c r="I13" s="8">
        <v>35.489139276430812</v>
      </c>
      <c r="J13" s="8">
        <v>440.85457456786821</v>
      </c>
      <c r="K13" s="11">
        <v>49.139454340171596</v>
      </c>
      <c r="L13" s="11">
        <v>96.246392652361209</v>
      </c>
      <c r="M13" s="11">
        <v>9.9649555351974435</v>
      </c>
      <c r="N13" s="11">
        <v>35.939394520064837</v>
      </c>
      <c r="O13" s="11">
        <v>6.6378482174205962</v>
      </c>
      <c r="P13" s="11">
        <v>1.9089754503909255</v>
      </c>
      <c r="Q13" s="11">
        <v>4.8280150457422009</v>
      </c>
      <c r="R13" s="11">
        <v>3.7772692605021221</v>
      </c>
      <c r="S13" s="11">
        <v>2.1790606270006845</v>
      </c>
      <c r="T13" s="11">
        <v>2.1029730742732462</v>
      </c>
      <c r="U13" s="11">
        <v>1.5744844114244883</v>
      </c>
      <c r="V13" s="11">
        <v>16.92646929120755</v>
      </c>
      <c r="W13" s="11">
        <v>5.9269979792149945</v>
      </c>
      <c r="Y13" s="4">
        <v>8.3941255785179489</v>
      </c>
      <c r="Z13" s="4">
        <v>38.386797936034874</v>
      </c>
      <c r="AA13" s="4">
        <v>44.38978860520271</v>
      </c>
      <c r="AB13" s="4">
        <v>1.5435936182580929</v>
      </c>
      <c r="AC13" s="4">
        <v>16.879495709613902</v>
      </c>
      <c r="AD13" s="4">
        <v>3.2009394817191028</v>
      </c>
      <c r="AE13" s="4">
        <v>47.273770429747763</v>
      </c>
      <c r="AF13" s="4">
        <v>3.9076202928482391</v>
      </c>
      <c r="AG13" s="4">
        <v>8.9316739269710101</v>
      </c>
      <c r="AH13" s="4">
        <v>1.2191044003334564</v>
      </c>
      <c r="AI13" s="4">
        <v>3.0990855748296813</v>
      </c>
      <c r="AJ13" s="4">
        <v>0.97750730149874909</v>
      </c>
      <c r="AK13" s="4">
        <v>0.26032838671932085</v>
      </c>
      <c r="AL13" s="4">
        <v>0.72208575061129243</v>
      </c>
      <c r="AM13" s="4">
        <v>0.61659446505992488</v>
      </c>
      <c r="AN13" s="4">
        <v>0.33420214834553486</v>
      </c>
      <c r="AO13" s="4">
        <v>0.28934835952492627</v>
      </c>
      <c r="AP13" s="4">
        <v>0.13345538886728575</v>
      </c>
      <c r="AQ13" s="4">
        <v>1.8115757889949435</v>
      </c>
      <c r="AR13" s="4">
        <v>0.64263033456664131</v>
      </c>
    </row>
    <row r="14" spans="1:44" x14ac:dyDescent="0.25">
      <c r="A14" t="s">
        <v>337</v>
      </c>
      <c r="B14" s="65">
        <v>2</v>
      </c>
      <c r="C14" t="s">
        <v>368</v>
      </c>
      <c r="D14" s="8">
        <v>57.511850506597369</v>
      </c>
      <c r="E14" s="8">
        <v>247.24877301474689</v>
      </c>
      <c r="F14" s="8">
        <v>462.94573156085869</v>
      </c>
      <c r="G14" s="8">
        <v>20.44307350490265</v>
      </c>
      <c r="H14" s="8">
        <v>193.70237286282855</v>
      </c>
      <c r="I14" s="8">
        <v>33.182924277644233</v>
      </c>
      <c r="J14" s="8">
        <v>514.43097589190518</v>
      </c>
      <c r="K14" s="11">
        <v>49.009108355448028</v>
      </c>
      <c r="L14" s="11">
        <v>94.972678544115027</v>
      </c>
      <c r="M14" s="11">
        <v>9.8296339921627531</v>
      </c>
      <c r="N14" s="11">
        <v>35.549571585916027</v>
      </c>
      <c r="O14" s="11">
        <v>6.089312473202015</v>
      </c>
      <c r="P14" s="11">
        <v>2.0663145155632971</v>
      </c>
      <c r="Q14" s="11">
        <v>4.8906862868969538</v>
      </c>
      <c r="R14" s="11">
        <v>4.0198030862936704</v>
      </c>
      <c r="S14" s="11">
        <v>2.1925077779171276</v>
      </c>
      <c r="T14" s="11">
        <v>2.0313142343324979</v>
      </c>
      <c r="U14" s="11">
        <v>1.4798216308646697</v>
      </c>
      <c r="V14" s="11">
        <v>16.15250462082394</v>
      </c>
      <c r="W14" s="11">
        <v>5.6865188638709254</v>
      </c>
      <c r="Y14" s="4">
        <v>5.0110877820171167</v>
      </c>
      <c r="Z14" s="4">
        <v>19.462494739651454</v>
      </c>
      <c r="AA14" s="4">
        <v>35.353730775629266</v>
      </c>
      <c r="AB14" s="4">
        <v>1.3987739011084384</v>
      </c>
      <c r="AC14" s="4">
        <v>12.317110687104735</v>
      </c>
      <c r="AD14" s="4">
        <v>2.463267384229451</v>
      </c>
      <c r="AE14" s="4">
        <v>37.48925142386549</v>
      </c>
      <c r="AF14" s="4">
        <v>3.2845194514130345</v>
      </c>
      <c r="AG14" s="4">
        <v>5.8598481090419972</v>
      </c>
      <c r="AH14" s="4">
        <v>0.62964643153941546</v>
      </c>
      <c r="AI14" s="4">
        <v>2.8439658735435902</v>
      </c>
      <c r="AJ14" s="4">
        <v>1.1681892130980664</v>
      </c>
      <c r="AK14" s="4">
        <v>0.1925353327866309</v>
      </c>
      <c r="AL14" s="4">
        <v>0.55433044278855625</v>
      </c>
      <c r="AM14" s="4">
        <v>0.45799002367432906</v>
      </c>
      <c r="AN14" s="4">
        <v>0.25328553629314865</v>
      </c>
      <c r="AO14" s="4">
        <v>0.31103142579549053</v>
      </c>
      <c r="AP14" s="4">
        <v>0.13527018618862491</v>
      </c>
      <c r="AQ14" s="4">
        <v>1.1083927136636655</v>
      </c>
      <c r="AR14" s="4">
        <v>0.61714500497577318</v>
      </c>
    </row>
    <row r="15" spans="1:44" x14ac:dyDescent="0.25">
      <c r="A15" t="s">
        <v>337</v>
      </c>
      <c r="B15" s="65" t="s">
        <v>510</v>
      </c>
      <c r="C15" t="s">
        <v>369</v>
      </c>
      <c r="D15" s="8">
        <v>37.698610599764095</v>
      </c>
      <c r="E15" s="8">
        <v>316.20927895767522</v>
      </c>
      <c r="F15" s="8">
        <v>243.69750112461037</v>
      </c>
      <c r="G15" s="8">
        <v>25.939422185839003</v>
      </c>
      <c r="H15" s="8">
        <v>304.93398825538031</v>
      </c>
      <c r="I15" s="8">
        <v>43.577162623604643</v>
      </c>
      <c r="J15" s="8">
        <v>91.125478937462347</v>
      </c>
      <c r="K15" s="11">
        <v>59.619068879838558</v>
      </c>
      <c r="L15" s="11">
        <v>118.76214887858171</v>
      </c>
      <c r="M15" s="11">
        <v>12.611027485127005</v>
      </c>
      <c r="N15" s="11">
        <v>42.189361771734077</v>
      </c>
      <c r="O15" s="11">
        <v>7.6482240940344459</v>
      </c>
      <c r="P15" s="11">
        <v>1.7474016398156631</v>
      </c>
      <c r="Q15" s="11">
        <v>6.1222867695869736</v>
      </c>
      <c r="R15" s="11">
        <v>4.9742759103800038</v>
      </c>
      <c r="S15" s="11">
        <v>2.8251673805552331</v>
      </c>
      <c r="T15" s="11">
        <v>2.7038632640837172</v>
      </c>
      <c r="U15" s="11">
        <v>2.1773057052189051</v>
      </c>
      <c r="V15" s="11">
        <v>25.866769579446206</v>
      </c>
      <c r="W15" s="11">
        <v>8.5165986418061035</v>
      </c>
      <c r="Y15" s="4">
        <v>3.9198898079968969</v>
      </c>
      <c r="Z15" s="4">
        <v>36.365568987794326</v>
      </c>
      <c r="AA15" s="4">
        <v>25.371298260932843</v>
      </c>
      <c r="AB15" s="4">
        <v>2.2095728510219961</v>
      </c>
      <c r="AC15" s="4">
        <v>30.05923737775613</v>
      </c>
      <c r="AD15" s="4">
        <v>3.9626490319987484</v>
      </c>
      <c r="AE15" s="4">
        <v>8.2941041471747212</v>
      </c>
      <c r="AF15" s="4">
        <v>5.0469417639553784</v>
      </c>
      <c r="AG15" s="4">
        <v>12.721610973309994</v>
      </c>
      <c r="AH15" s="4">
        <v>1.3804825595660384</v>
      </c>
      <c r="AI15" s="4">
        <v>4.1226539165447678</v>
      </c>
      <c r="AJ15" s="4">
        <v>0.97935874632095998</v>
      </c>
      <c r="AK15" s="4">
        <v>0.21034381052848219</v>
      </c>
      <c r="AL15" s="4">
        <v>0.85471413374957994</v>
      </c>
      <c r="AM15" s="4">
        <v>0.67628029033739767</v>
      </c>
      <c r="AN15" s="4">
        <v>0.41241038869575547</v>
      </c>
      <c r="AO15" s="4">
        <v>0.35582570659890395</v>
      </c>
      <c r="AP15" s="4">
        <v>0.22103691276503776</v>
      </c>
      <c r="AQ15" s="4">
        <v>2.1127564548445146</v>
      </c>
      <c r="AR15" s="4">
        <v>0.77334607921975773</v>
      </c>
    </row>
    <row r="16" spans="1:44" x14ac:dyDescent="0.25">
      <c r="A16" t="s">
        <v>337</v>
      </c>
      <c r="B16" s="65" t="s">
        <v>510</v>
      </c>
      <c r="C16" t="s">
        <v>370</v>
      </c>
      <c r="D16" s="8">
        <v>42.895485840779394</v>
      </c>
      <c r="E16" s="8">
        <v>309.64968008573351</v>
      </c>
      <c r="F16" s="8">
        <v>268.95068712625715</v>
      </c>
      <c r="G16" s="8">
        <v>23.651535030094898</v>
      </c>
      <c r="H16" s="8">
        <v>277.08922335411631</v>
      </c>
      <c r="I16" s="8">
        <v>44.028948486553404</v>
      </c>
      <c r="J16" s="8">
        <v>137.18403186654726</v>
      </c>
      <c r="K16" s="11">
        <v>57.477144591585727</v>
      </c>
      <c r="L16" s="11">
        <v>110.06404900746041</v>
      </c>
      <c r="M16" s="11">
        <v>11.02022881747555</v>
      </c>
      <c r="N16" s="11">
        <v>39.355166685561962</v>
      </c>
      <c r="O16" s="11">
        <v>7.602220422817294</v>
      </c>
      <c r="P16" s="11">
        <v>1.8624729441534396</v>
      </c>
      <c r="Q16" s="11">
        <v>5.6828390817809495</v>
      </c>
      <c r="R16" s="11">
        <v>4.2436325707461924</v>
      </c>
      <c r="S16" s="11">
        <v>2.4405903247003224</v>
      </c>
      <c r="T16" s="11" t="s">
        <v>360</v>
      </c>
      <c r="U16" s="11">
        <v>2.143930498562618</v>
      </c>
      <c r="V16" s="11">
        <v>24.572709985735475</v>
      </c>
      <c r="W16" s="11">
        <v>9.2515368477338562</v>
      </c>
      <c r="Y16" s="4">
        <v>4.8109290775470663</v>
      </c>
      <c r="Z16" s="4">
        <v>22.570071223515743</v>
      </c>
      <c r="AA16" s="4">
        <v>18.208493375683691</v>
      </c>
      <c r="AB16" s="4">
        <v>1.6954565926044007</v>
      </c>
      <c r="AC16" s="4">
        <v>17.378539948762814</v>
      </c>
      <c r="AD16" s="4">
        <v>3.6724413441288584</v>
      </c>
      <c r="AE16" s="4">
        <v>10.04761376455537</v>
      </c>
      <c r="AF16" s="4">
        <v>3.7785657911853887</v>
      </c>
      <c r="AG16" s="4">
        <v>6.7594300961657083</v>
      </c>
      <c r="AH16" s="4">
        <v>0.73356399568020636</v>
      </c>
      <c r="AI16" s="4">
        <v>2.7328390752336476</v>
      </c>
      <c r="AJ16" s="4">
        <v>0.79984199139994427</v>
      </c>
      <c r="AK16" s="4">
        <v>0.16575217897158695</v>
      </c>
      <c r="AL16" s="4">
        <v>0.9065648713481117</v>
      </c>
      <c r="AM16" s="4">
        <v>0.58242263637800662</v>
      </c>
      <c r="AN16" s="4">
        <v>0.31138367334908895</v>
      </c>
      <c r="AO16" s="4">
        <v>0.40113268504141941</v>
      </c>
      <c r="AP16" s="4">
        <v>0.19619840227255095</v>
      </c>
      <c r="AQ16" s="4">
        <v>1.8859860419736971</v>
      </c>
      <c r="AR16" s="4">
        <v>0.87398510089871051</v>
      </c>
    </row>
    <row r="18" spans="1:44" x14ac:dyDescent="0.25">
      <c r="A18" t="s">
        <v>337</v>
      </c>
      <c r="B18" s="65">
        <v>1</v>
      </c>
      <c r="C18" t="s">
        <v>338</v>
      </c>
      <c r="D18" s="8">
        <v>32.544596461017967</v>
      </c>
      <c r="E18" s="8">
        <v>338.50749179072074</v>
      </c>
      <c r="F18" s="8">
        <v>163.00855668438732</v>
      </c>
      <c r="G18" s="8">
        <v>30.132342789904477</v>
      </c>
      <c r="H18" s="8">
        <v>350.45485148882614</v>
      </c>
      <c r="I18" s="8">
        <v>55.302712427290153</v>
      </c>
      <c r="J18" s="8">
        <v>34.664700684816545</v>
      </c>
      <c r="K18" s="11">
        <v>72.945318695197599</v>
      </c>
      <c r="L18" s="11">
        <v>138.07535024743251</v>
      </c>
      <c r="M18" s="11">
        <v>14.47254121423933</v>
      </c>
      <c r="N18" s="11">
        <v>51.984403464021739</v>
      </c>
      <c r="O18" s="11">
        <v>8.8489610427086625</v>
      </c>
      <c r="P18" s="11">
        <v>1.7934117773780109</v>
      </c>
      <c r="Q18" s="11">
        <v>6.6916821787155714</v>
      </c>
      <c r="R18" s="11">
        <v>5.4434740921163911</v>
      </c>
      <c r="S18" s="11">
        <v>3.1819505845382832</v>
      </c>
      <c r="T18" s="11">
        <v>3.2597052152693449</v>
      </c>
      <c r="U18" s="11">
        <v>2.5423339189034269</v>
      </c>
      <c r="V18" s="11">
        <v>32.863209731757976</v>
      </c>
      <c r="W18" s="11">
        <v>10.503147487035974</v>
      </c>
      <c r="Y18" s="4">
        <v>4.2988239365307495</v>
      </c>
      <c r="Z18" s="4">
        <v>38.034324139668648</v>
      </c>
      <c r="AA18" s="4">
        <v>14.899341549291977</v>
      </c>
      <c r="AB18" s="4">
        <v>2.1341515123529695</v>
      </c>
      <c r="AC18" s="4">
        <v>18.828089214401317</v>
      </c>
      <c r="AD18" s="4">
        <v>5.2403478756644004</v>
      </c>
      <c r="AE18" s="4">
        <v>4.3929737709196317</v>
      </c>
      <c r="AF18" s="4">
        <v>6.7625229467452144</v>
      </c>
      <c r="AG18" s="4">
        <v>12.13665173960341</v>
      </c>
      <c r="AH18" s="4">
        <v>1.1635847771551036</v>
      </c>
      <c r="AI18" s="4">
        <v>4.2342657776670318</v>
      </c>
      <c r="AJ18" s="4">
        <v>0.98781971161525284</v>
      </c>
      <c r="AK18" s="4">
        <v>0.26867720978183895</v>
      </c>
      <c r="AL18" s="4">
        <v>0.79718128989043868</v>
      </c>
      <c r="AM18" s="4">
        <v>0.4465911863146913</v>
      </c>
      <c r="AN18" s="4">
        <v>0.35513895859608857</v>
      </c>
      <c r="AO18" s="4">
        <v>0.4477530841843898</v>
      </c>
      <c r="AP18" s="4">
        <v>0.17680852426173657</v>
      </c>
      <c r="AQ18" s="4">
        <v>3.4186964163738747</v>
      </c>
      <c r="AR18" s="4">
        <v>1.2342446993564247</v>
      </c>
    </row>
    <row r="19" spans="1:44" x14ac:dyDescent="0.25">
      <c r="A19" t="s">
        <v>337</v>
      </c>
      <c r="B19" s="65">
        <v>1</v>
      </c>
      <c r="C19" t="s">
        <v>339</v>
      </c>
      <c r="D19" s="8">
        <v>32.916102595533296</v>
      </c>
      <c r="E19" s="8">
        <v>375.29597962295918</v>
      </c>
      <c r="F19" s="8">
        <v>201.3491667770852</v>
      </c>
      <c r="G19" s="8">
        <v>29.132396819276174</v>
      </c>
      <c r="H19" s="8">
        <v>320.61644597991136</v>
      </c>
      <c r="I19" s="8">
        <v>49.658541343737532</v>
      </c>
      <c r="J19" s="8">
        <v>45.197587380496508</v>
      </c>
      <c r="K19" s="11">
        <v>71.633872137903182</v>
      </c>
      <c r="L19" s="11">
        <v>130.26129440464629</v>
      </c>
      <c r="M19" s="11">
        <v>14.083858936047832</v>
      </c>
      <c r="N19" s="11">
        <v>48.903049675485065</v>
      </c>
      <c r="O19" s="11">
        <v>8.1345170235767199</v>
      </c>
      <c r="P19" s="11">
        <v>1.8955423582600244</v>
      </c>
      <c r="Q19" s="11">
        <v>7.0312435687420107</v>
      </c>
      <c r="R19" s="11">
        <v>5.1107000889553031</v>
      </c>
      <c r="S19" s="11">
        <v>3.0178039740340092</v>
      </c>
      <c r="T19" s="11">
        <v>3.0624848274602643</v>
      </c>
      <c r="U19" s="11">
        <v>2.5137481597717661</v>
      </c>
      <c r="V19" s="11">
        <v>30.830120056545695</v>
      </c>
      <c r="W19" s="11">
        <v>10.144239137562323</v>
      </c>
      <c r="Y19" s="4">
        <v>3.9279841436748928</v>
      </c>
      <c r="Z19" s="4">
        <v>53.624439061628593</v>
      </c>
      <c r="AA19" s="4">
        <v>19.574199943230532</v>
      </c>
      <c r="AB19" s="4">
        <v>1.8946927433721545</v>
      </c>
      <c r="AC19" s="4">
        <v>29.862541581295755</v>
      </c>
      <c r="AD19" s="4">
        <v>4.4677797390130003</v>
      </c>
      <c r="AE19" s="4">
        <v>6.4859670301556775</v>
      </c>
      <c r="AF19" s="4">
        <v>7.0041236511965055</v>
      </c>
      <c r="AG19" s="4">
        <v>13.747354000156449</v>
      </c>
      <c r="AH19" s="4">
        <v>1.2008125627887771</v>
      </c>
      <c r="AI19" s="4">
        <v>5.1583194781267494</v>
      </c>
      <c r="AJ19" s="4">
        <v>0.99626583366729804</v>
      </c>
      <c r="AK19" s="4">
        <v>0.29632171572544064</v>
      </c>
      <c r="AL19" s="4">
        <v>0.9527544933928862</v>
      </c>
      <c r="AM19" s="4">
        <v>0.59058723356309217</v>
      </c>
      <c r="AN19" s="4">
        <v>0.28889318453375445</v>
      </c>
      <c r="AO19" s="4">
        <v>0.57352167604132853</v>
      </c>
      <c r="AP19" s="4">
        <v>0.18728168746084722</v>
      </c>
      <c r="AQ19" s="4">
        <v>3.1491290788563324</v>
      </c>
      <c r="AR19" s="4">
        <v>1.1698901658773173</v>
      </c>
    </row>
    <row r="20" spans="1:44" x14ac:dyDescent="0.25">
      <c r="A20" t="s">
        <v>337</v>
      </c>
      <c r="B20" s="65">
        <v>1</v>
      </c>
      <c r="C20" t="s">
        <v>340</v>
      </c>
      <c r="D20" s="8">
        <v>31.383734483021666</v>
      </c>
      <c r="E20" s="8">
        <v>360.92952322264262</v>
      </c>
      <c r="F20" s="8">
        <v>136.4672250761549</v>
      </c>
      <c r="G20" s="8">
        <v>29.909621075890023</v>
      </c>
      <c r="H20" s="8">
        <v>355.00521438583678</v>
      </c>
      <c r="I20" s="8">
        <v>55.903955512624165</v>
      </c>
      <c r="J20" s="8">
        <v>22.219273298884367</v>
      </c>
      <c r="K20" s="11">
        <v>73.552145197447032</v>
      </c>
      <c r="L20" s="11">
        <v>137.42765644239807</v>
      </c>
      <c r="M20" s="11">
        <v>14.179726856935266</v>
      </c>
      <c r="N20" s="11">
        <v>50.233675682935448</v>
      </c>
      <c r="O20" s="11">
        <v>7.9278937444390927</v>
      </c>
      <c r="P20" s="11">
        <v>1.6908315055482688</v>
      </c>
      <c r="Q20" s="11">
        <v>7.0213771432974523</v>
      </c>
      <c r="R20" s="11">
        <v>5.7465507685208745</v>
      </c>
      <c r="S20" s="11">
        <v>3.1875056492033336</v>
      </c>
      <c r="T20" s="11">
        <v>2.8501623458068011</v>
      </c>
      <c r="U20" s="11">
        <v>2.653094367976363</v>
      </c>
      <c r="V20" s="11">
        <v>30.52014661800203</v>
      </c>
      <c r="W20" s="11">
        <v>10.548795873732109</v>
      </c>
      <c r="Y20" s="4">
        <v>2.8799265216492196</v>
      </c>
      <c r="Z20" s="4">
        <v>29.013748285020352</v>
      </c>
      <c r="AA20" s="4">
        <v>14.66733352267836</v>
      </c>
      <c r="AB20" s="4">
        <v>1.8936718894887192</v>
      </c>
      <c r="AC20" s="4">
        <v>22.104623359714335</v>
      </c>
      <c r="AD20" s="4">
        <v>5.329683212383725</v>
      </c>
      <c r="AE20" s="4">
        <v>2.2694434077906167</v>
      </c>
      <c r="AF20" s="4">
        <v>8.132021328658027</v>
      </c>
      <c r="AG20" s="4">
        <v>12.362225659721192</v>
      </c>
      <c r="AH20" s="4">
        <v>1.147178105349745</v>
      </c>
      <c r="AI20" s="4">
        <v>4.1112663016475111</v>
      </c>
      <c r="AJ20" s="4">
        <v>1.2930005459174436</v>
      </c>
      <c r="AK20" s="4">
        <v>0.20997956005439025</v>
      </c>
      <c r="AL20" s="4">
        <v>1.0162660033755273</v>
      </c>
      <c r="AM20" s="4">
        <v>0.73250410821446321</v>
      </c>
      <c r="AN20" s="4">
        <v>0.32822713268803799</v>
      </c>
      <c r="AO20" s="4">
        <v>0.42574823771797932</v>
      </c>
      <c r="AP20" s="4">
        <v>0.26559424405524035</v>
      </c>
      <c r="AQ20" s="4">
        <v>2.3773272686782034</v>
      </c>
      <c r="AR20" s="4">
        <v>1.383309415447084</v>
      </c>
    </row>
    <row r="21" spans="1:44" x14ac:dyDescent="0.25">
      <c r="A21" t="s">
        <v>337</v>
      </c>
      <c r="B21" s="65">
        <v>1</v>
      </c>
      <c r="C21" t="s">
        <v>341</v>
      </c>
      <c r="D21" s="8">
        <v>32.484754636181599</v>
      </c>
      <c r="E21" s="8">
        <v>322.17626868570545</v>
      </c>
      <c r="F21" s="8">
        <v>161.54619948806791</v>
      </c>
      <c r="G21" s="8">
        <v>28.927934857663061</v>
      </c>
      <c r="H21" s="8">
        <v>328.42986187965079</v>
      </c>
      <c r="I21" s="8">
        <v>50.836959465309072</v>
      </c>
      <c r="J21" s="8">
        <v>67.787762065010369</v>
      </c>
      <c r="K21" s="11">
        <v>69.262568011833693</v>
      </c>
      <c r="L21" s="11">
        <v>131.35284106329652</v>
      </c>
      <c r="M21" s="11">
        <v>13.983194224531944</v>
      </c>
      <c r="N21" s="11">
        <v>51.909547322453008</v>
      </c>
      <c r="O21" s="11">
        <v>8.2810074552015944</v>
      </c>
      <c r="P21" s="11">
        <v>1.5874221151059213</v>
      </c>
      <c r="Q21" s="11">
        <v>7.194131528493747</v>
      </c>
      <c r="R21" s="11">
        <v>5.1718612558411667</v>
      </c>
      <c r="S21" s="11">
        <v>3.0540716436001869</v>
      </c>
      <c r="T21" s="11">
        <v>3.1875463610498924</v>
      </c>
      <c r="U21" s="11">
        <v>2.6491860050604172</v>
      </c>
      <c r="V21" s="11">
        <v>31.250427100671438</v>
      </c>
      <c r="W21" s="11">
        <v>10.363175983673933</v>
      </c>
      <c r="Y21" s="6">
        <v>3.2956183615736609</v>
      </c>
      <c r="Z21" s="6">
        <v>21.592498118326063</v>
      </c>
      <c r="AA21" s="6">
        <v>10.48272695242045</v>
      </c>
      <c r="AB21" s="6">
        <v>1.3660407040273177</v>
      </c>
      <c r="AC21" s="6">
        <v>22.753466909748017</v>
      </c>
      <c r="AD21" s="6">
        <v>4.9596816895922515</v>
      </c>
      <c r="AE21" s="6">
        <v>4.9784471490804165</v>
      </c>
      <c r="AF21" s="6">
        <v>3.7662354606725374</v>
      </c>
      <c r="AG21" s="6">
        <v>9.1912513781613097</v>
      </c>
      <c r="AH21" s="6">
        <v>0.98604427955365292</v>
      </c>
      <c r="AI21" s="6">
        <v>3.2669719892575877</v>
      </c>
      <c r="AJ21" s="6">
        <v>0.78494039953889794</v>
      </c>
      <c r="AK21" s="6">
        <v>0.17280695533871723</v>
      </c>
      <c r="AL21" s="6">
        <v>0.7535906344705009</v>
      </c>
      <c r="AM21" s="6">
        <v>0.46018252527140985</v>
      </c>
      <c r="AN21" s="6">
        <v>0.28187849242151813</v>
      </c>
      <c r="AO21" s="6">
        <v>0.40368669752506875</v>
      </c>
      <c r="AP21" s="6">
        <v>0.16478538706036899</v>
      </c>
      <c r="AQ21" s="6">
        <v>1.4434251616864673</v>
      </c>
      <c r="AR21" s="6">
        <v>0.58955851301215867</v>
      </c>
    </row>
    <row r="22" spans="1:44" x14ac:dyDescent="0.25">
      <c r="A22" t="s">
        <v>337</v>
      </c>
      <c r="B22" s="65">
        <v>1</v>
      </c>
      <c r="C22" t="s">
        <v>342</v>
      </c>
      <c r="D22" s="8">
        <v>35.404971121818086</v>
      </c>
      <c r="E22" s="8">
        <v>347.20808131083709</v>
      </c>
      <c r="F22" s="8">
        <v>201.79050365169741</v>
      </c>
      <c r="G22" s="8">
        <v>27.070898457406283</v>
      </c>
      <c r="H22" s="8">
        <v>317.83526542312023</v>
      </c>
      <c r="I22" s="8">
        <v>49.068974239905657</v>
      </c>
      <c r="J22" s="8">
        <v>84.135079213940926</v>
      </c>
      <c r="K22" s="11">
        <v>67.017517852330556</v>
      </c>
      <c r="L22" s="11">
        <v>128.29001858274552</v>
      </c>
      <c r="M22" s="11">
        <v>13.326127876718337</v>
      </c>
      <c r="N22" s="11">
        <v>47.902300455354869</v>
      </c>
      <c r="O22" s="11">
        <v>7.921315424472585</v>
      </c>
      <c r="P22" s="11">
        <v>1.5473209065899216</v>
      </c>
      <c r="Q22" s="11">
        <v>6.7646128887865942</v>
      </c>
      <c r="R22" s="11">
        <v>4.9394660115752274</v>
      </c>
      <c r="S22" s="11">
        <v>2.6409237458904951</v>
      </c>
      <c r="T22" s="11">
        <v>3.1384788024222638</v>
      </c>
      <c r="U22" s="11">
        <v>2.592309952457593</v>
      </c>
      <c r="V22" s="11">
        <v>30.133749212579829</v>
      </c>
      <c r="W22" s="11">
        <v>10.862462845136738</v>
      </c>
      <c r="Y22" s="4">
        <v>3.3574871635373342</v>
      </c>
      <c r="Z22" s="4">
        <v>34.072286138137358</v>
      </c>
      <c r="AA22" s="4">
        <v>28.256484465563791</v>
      </c>
      <c r="AB22" s="4">
        <v>1.5094037449973663</v>
      </c>
      <c r="AC22" s="4">
        <v>18.954314466526018</v>
      </c>
      <c r="AD22" s="4">
        <v>3.8699331137472113</v>
      </c>
      <c r="AE22" s="4">
        <v>11.080983418484173</v>
      </c>
      <c r="AF22" s="4">
        <v>4.5302865289519501</v>
      </c>
      <c r="AG22" s="4">
        <v>11.692916282701209</v>
      </c>
      <c r="AH22" s="4">
        <v>0.84409036352032429</v>
      </c>
      <c r="AI22" s="4">
        <v>3.6000172241974782</v>
      </c>
      <c r="AJ22" s="4">
        <v>1.0271939976386624</v>
      </c>
      <c r="AK22" s="4">
        <v>0.15069730145533211</v>
      </c>
      <c r="AL22" s="4">
        <v>0.64753422185760545</v>
      </c>
      <c r="AM22" s="4">
        <v>0.59573973287128856</v>
      </c>
      <c r="AN22" s="4">
        <v>0.30721855461953124</v>
      </c>
      <c r="AO22" s="4">
        <v>0.45458878453647983</v>
      </c>
      <c r="AP22" s="4">
        <v>0.19700346307702682</v>
      </c>
      <c r="AQ22" s="4">
        <v>1.7834541910403079</v>
      </c>
      <c r="AR22" s="4">
        <v>0.77528391917909734</v>
      </c>
    </row>
    <row r="23" spans="1:44" x14ac:dyDescent="0.25">
      <c r="A23" t="s">
        <v>337</v>
      </c>
      <c r="B23" s="65">
        <v>1</v>
      </c>
      <c r="C23" t="s">
        <v>343</v>
      </c>
      <c r="D23" s="8">
        <v>33.061798365195152</v>
      </c>
      <c r="E23" s="8">
        <v>368.97337396500376</v>
      </c>
      <c r="F23" s="8">
        <v>139.31289882794252</v>
      </c>
      <c r="G23" s="8">
        <v>31.51184338387322</v>
      </c>
      <c r="H23" s="8">
        <v>365.89759996637446</v>
      </c>
      <c r="I23" s="8">
        <v>59.340405586126984</v>
      </c>
      <c r="J23" s="8">
        <v>24.616301724941653</v>
      </c>
      <c r="K23" s="11">
        <v>73.203220391618459</v>
      </c>
      <c r="L23" s="11">
        <v>149.28035228661554</v>
      </c>
      <c r="M23" s="11">
        <v>14.693755257919678</v>
      </c>
      <c r="N23" s="11">
        <v>54.839928390701729</v>
      </c>
      <c r="O23" s="11">
        <v>9.2522738143072818</v>
      </c>
      <c r="P23" s="11">
        <v>1.7343821333164264</v>
      </c>
      <c r="Q23" s="11">
        <v>7.2537722935240936</v>
      </c>
      <c r="R23" s="11">
        <v>6.5117294120229099</v>
      </c>
      <c r="S23" s="11">
        <v>3.3772084187609561</v>
      </c>
      <c r="T23" s="11">
        <v>3.1064471549528374</v>
      </c>
      <c r="U23" s="11">
        <v>2.7412616955674607</v>
      </c>
      <c r="V23" s="11">
        <v>33.891230868771217</v>
      </c>
      <c r="W23" s="11">
        <v>12.129341772089862</v>
      </c>
      <c r="Y23" s="6">
        <v>3.8359306518124781</v>
      </c>
      <c r="Z23" s="6">
        <v>30.655809653622619</v>
      </c>
      <c r="AA23" s="6">
        <v>8.1369887778339791</v>
      </c>
      <c r="AB23" s="6">
        <v>1.8297666621213859</v>
      </c>
      <c r="AC23" s="6">
        <v>27.880232729121822</v>
      </c>
      <c r="AD23" s="6">
        <v>5.49989447613686</v>
      </c>
      <c r="AE23" s="6">
        <v>2.5877356900092354</v>
      </c>
      <c r="AF23" s="6">
        <v>3.9026918112331721</v>
      </c>
      <c r="AG23" s="6">
        <v>12.018582311363215</v>
      </c>
      <c r="AH23" s="6">
        <v>1.0411886277902771</v>
      </c>
      <c r="AI23" s="6">
        <v>5.1807888632625314</v>
      </c>
      <c r="AJ23" s="6">
        <v>0.91657842591399863</v>
      </c>
      <c r="AK23" s="6">
        <v>0.16329378259751107</v>
      </c>
      <c r="AL23" s="6">
        <v>0.65510626663380234</v>
      </c>
      <c r="AM23" s="6">
        <v>0.51666958732098234</v>
      </c>
      <c r="AN23" s="6">
        <v>0.4429167217213546</v>
      </c>
      <c r="AO23" s="6">
        <v>0.42270962985222482</v>
      </c>
      <c r="AP23" s="6">
        <v>0.2400184897052646</v>
      </c>
      <c r="AQ23" s="6">
        <v>1.8578287900157009</v>
      </c>
      <c r="AR23" s="6">
        <v>1.161053933594971</v>
      </c>
    </row>
    <row r="24" spans="1:44" x14ac:dyDescent="0.25">
      <c r="A24" t="s">
        <v>337</v>
      </c>
      <c r="B24" s="65">
        <v>1</v>
      </c>
      <c r="C24" t="s">
        <v>344</v>
      </c>
      <c r="D24" s="8">
        <v>41.864252479984088</v>
      </c>
      <c r="E24" s="8">
        <v>366.37369248566313</v>
      </c>
      <c r="F24" s="8">
        <v>224.03143923437813</v>
      </c>
      <c r="G24" s="8">
        <v>31.099510756981157</v>
      </c>
      <c r="H24" s="8">
        <v>346.7552393089415</v>
      </c>
      <c r="I24" s="8">
        <v>54.19124929646329</v>
      </c>
      <c r="J24" s="8">
        <v>154.51844104449833</v>
      </c>
      <c r="K24" s="11">
        <v>70.913089957755275</v>
      </c>
      <c r="L24" s="11">
        <v>140.73577607275541</v>
      </c>
      <c r="M24" s="11">
        <v>14.480022065042787</v>
      </c>
      <c r="N24" s="11">
        <v>52.379362909869158</v>
      </c>
      <c r="O24" s="11">
        <v>8.9240490231741294</v>
      </c>
      <c r="P24" s="11">
        <v>1.7333575144996414</v>
      </c>
      <c r="Q24" s="11">
        <v>7.0057495127676663</v>
      </c>
      <c r="R24" s="11">
        <v>5.5689163683939995</v>
      </c>
      <c r="S24" s="11">
        <v>3.1368771587038498</v>
      </c>
      <c r="T24" s="11">
        <v>3.2166570045060014</v>
      </c>
      <c r="U24" s="11">
        <v>2.6653915459769388</v>
      </c>
      <c r="V24" s="11">
        <v>32.828661851896527</v>
      </c>
      <c r="W24" s="11">
        <v>11.04029243372354</v>
      </c>
      <c r="Y24" s="4">
        <v>4.2239800657510491</v>
      </c>
      <c r="Z24" s="4">
        <v>37.21568163540293</v>
      </c>
      <c r="AA24" s="4">
        <v>13.58979867942978</v>
      </c>
      <c r="AB24" s="4">
        <v>1.5537119486576139</v>
      </c>
      <c r="AC24" s="4">
        <v>14.467409009757588</v>
      </c>
      <c r="AD24" s="4">
        <v>4.9106060063480514</v>
      </c>
      <c r="AE24" s="4">
        <v>11.358553229050367</v>
      </c>
      <c r="AF24" s="4">
        <v>4.0442773254273492</v>
      </c>
      <c r="AG24" s="4">
        <v>10.913072408401769</v>
      </c>
      <c r="AH24" s="4">
        <v>0.95313678137457891</v>
      </c>
      <c r="AI24" s="4">
        <v>4.0330316340337751</v>
      </c>
      <c r="AJ24" s="4">
        <v>1.0761255739924649</v>
      </c>
      <c r="AK24" s="4">
        <v>0.17833954105449448</v>
      </c>
      <c r="AL24" s="4">
        <v>0.59432402660859462</v>
      </c>
      <c r="AM24" s="4">
        <v>0.41508874814532926</v>
      </c>
      <c r="AN24" s="4">
        <v>0.2832240389763675</v>
      </c>
      <c r="AO24" s="4">
        <v>0.35153926503290922</v>
      </c>
      <c r="AP24" s="4">
        <v>0.16406204242542932</v>
      </c>
      <c r="AQ24" s="4">
        <v>1.4933016874052429</v>
      </c>
      <c r="AR24" s="4">
        <v>0.64495046787928756</v>
      </c>
    </row>
    <row r="25" spans="1:44" x14ac:dyDescent="0.25">
      <c r="A25" t="s">
        <v>337</v>
      </c>
      <c r="B25" s="65">
        <v>1</v>
      </c>
      <c r="C25" t="s">
        <v>345</v>
      </c>
      <c r="D25" s="8">
        <v>31.08083876303095</v>
      </c>
      <c r="E25" s="8">
        <v>375.0323680419491</v>
      </c>
      <c r="F25" s="8">
        <v>151.05305192154566</v>
      </c>
      <c r="G25" s="8">
        <v>31.011957958584649</v>
      </c>
      <c r="H25" s="8">
        <v>343.93224491290385</v>
      </c>
      <c r="I25" s="8">
        <v>52.339567161192647</v>
      </c>
      <c r="J25" s="8">
        <v>31.002855161066542</v>
      </c>
      <c r="K25" s="11">
        <v>70.736039357168522</v>
      </c>
      <c r="L25" s="11">
        <v>138.78670222514148</v>
      </c>
      <c r="M25" s="11">
        <v>14.634245864957252</v>
      </c>
      <c r="N25" s="11">
        <v>48.805601981382146</v>
      </c>
      <c r="O25" s="11">
        <v>8.1849781526065577</v>
      </c>
      <c r="P25" s="11">
        <v>1.6757183566681118</v>
      </c>
      <c r="Q25" s="11">
        <v>7.2318772372125455</v>
      </c>
      <c r="R25" s="11">
        <v>5.5112243085517534</v>
      </c>
      <c r="S25" s="11">
        <v>3.0268006841162216</v>
      </c>
      <c r="T25" s="11">
        <v>3.1166818565196435</v>
      </c>
      <c r="U25" s="11">
        <v>2.627941981894955</v>
      </c>
      <c r="V25" s="11">
        <v>32.994093025758595</v>
      </c>
      <c r="W25" s="11">
        <v>11.345321276197749</v>
      </c>
      <c r="Y25" s="6">
        <v>3.5013112775968303</v>
      </c>
      <c r="Z25" s="6">
        <v>38.573777290127381</v>
      </c>
      <c r="AA25" s="6">
        <v>20.054517353575818</v>
      </c>
      <c r="AB25" s="6">
        <v>2.5778156875172531</v>
      </c>
      <c r="AC25" s="6">
        <v>36.19233582250201</v>
      </c>
      <c r="AD25" s="6">
        <v>6.3053606268472953</v>
      </c>
      <c r="AE25" s="6">
        <v>3.8205414850096506</v>
      </c>
      <c r="AF25" s="6">
        <v>6.4636323374144373</v>
      </c>
      <c r="AG25" s="6">
        <v>16.036290746797171</v>
      </c>
      <c r="AH25" s="6">
        <v>1.9764213332712122</v>
      </c>
      <c r="AI25" s="6">
        <v>6.4877610954365341</v>
      </c>
      <c r="AJ25" s="6">
        <v>0.92211577276415313</v>
      </c>
      <c r="AK25" s="6">
        <v>0.25591845150837589</v>
      </c>
      <c r="AL25" s="6">
        <v>0.95345762776872367</v>
      </c>
      <c r="AM25" s="6">
        <v>0.85747335600932095</v>
      </c>
      <c r="AN25" s="6">
        <v>0.39267835829048886</v>
      </c>
      <c r="AO25" s="6">
        <v>0.38165663206895611</v>
      </c>
      <c r="AP25" s="6">
        <v>0.3086317860143466</v>
      </c>
      <c r="AQ25" s="6">
        <v>3.8279510253948748</v>
      </c>
      <c r="AR25" s="6">
        <v>1.440753122142046</v>
      </c>
    </row>
    <row r="26" spans="1:44" x14ac:dyDescent="0.25">
      <c r="A26" t="s">
        <v>337</v>
      </c>
      <c r="B26" s="65">
        <v>1</v>
      </c>
      <c r="C26" t="s">
        <v>346</v>
      </c>
      <c r="D26" s="8">
        <v>31.181188912106322</v>
      </c>
      <c r="E26" s="8">
        <v>340.46726421950802</v>
      </c>
      <c r="F26" s="8">
        <v>127.56246079197543</v>
      </c>
      <c r="G26" s="8">
        <v>31.066795821235271</v>
      </c>
      <c r="H26" s="8">
        <v>365.33220186084623</v>
      </c>
      <c r="I26" s="8">
        <v>53.925652646359822</v>
      </c>
      <c r="J26" s="8">
        <v>27.619759531872912</v>
      </c>
      <c r="K26" s="11">
        <v>72.934146880847791</v>
      </c>
      <c r="L26" s="11">
        <v>146.95579992417822</v>
      </c>
      <c r="M26" s="11">
        <v>14.790273179933562</v>
      </c>
      <c r="N26" s="11">
        <v>48.60560330639624</v>
      </c>
      <c r="O26" s="11">
        <v>9.3192591297244913</v>
      </c>
      <c r="P26" s="11">
        <v>1.8053963616875963</v>
      </c>
      <c r="Q26" s="11">
        <v>6.7211530074335668</v>
      </c>
      <c r="R26" s="11">
        <v>5.8031549178926252</v>
      </c>
      <c r="S26" s="11">
        <v>3.0320827945969855</v>
      </c>
      <c r="T26" s="11">
        <v>3.0021111631138857</v>
      </c>
      <c r="U26" s="11">
        <v>2.7655388873319562</v>
      </c>
      <c r="V26" s="11">
        <v>32.692608381446668</v>
      </c>
      <c r="W26" s="11">
        <v>11.096949999177347</v>
      </c>
      <c r="Y26" s="4">
        <v>2.4402445824919399</v>
      </c>
      <c r="Z26" s="4">
        <v>30.495118743980463</v>
      </c>
      <c r="AA26" s="4">
        <v>9.5062435896123816</v>
      </c>
      <c r="AB26" s="4">
        <v>2.0714426889011772</v>
      </c>
      <c r="AC26" s="4">
        <v>20.818462290434471</v>
      </c>
      <c r="AD26" s="4">
        <v>4.1979909498344403</v>
      </c>
      <c r="AE26" s="4">
        <v>1.507369431066228</v>
      </c>
      <c r="AF26" s="4">
        <v>5.0923639223871584</v>
      </c>
      <c r="AG26" s="4">
        <v>10.630301033477036</v>
      </c>
      <c r="AH26" s="4">
        <v>0.98686550906120407</v>
      </c>
      <c r="AI26" s="4">
        <v>3.3273487634438852</v>
      </c>
      <c r="AJ26" s="4">
        <v>0.68528401139201867</v>
      </c>
      <c r="AK26" s="4">
        <v>0.14790718951607779</v>
      </c>
      <c r="AL26" s="4">
        <v>0.82948009004581325</v>
      </c>
      <c r="AM26" s="4">
        <v>0.63414806890659825</v>
      </c>
      <c r="AN26" s="4">
        <v>0.30850899955187233</v>
      </c>
      <c r="AO26" s="4">
        <v>0.38342531421258508</v>
      </c>
      <c r="AP26" s="4">
        <v>0.15126460070417988</v>
      </c>
      <c r="AQ26" s="4">
        <v>2.0033250640975111</v>
      </c>
      <c r="AR26" s="4">
        <v>0.87856382208097372</v>
      </c>
    </row>
    <row r="27" spans="1:44" x14ac:dyDescent="0.25">
      <c r="A27" t="s">
        <v>337</v>
      </c>
      <c r="B27" s="65">
        <v>1</v>
      </c>
      <c r="C27" t="s">
        <v>347</v>
      </c>
      <c r="D27" s="8">
        <v>36.296549933697236</v>
      </c>
      <c r="E27" s="8">
        <v>344.40057191555906</v>
      </c>
      <c r="F27" s="8">
        <v>219.18075112482452</v>
      </c>
      <c r="G27" s="8">
        <v>29.512538488016983</v>
      </c>
      <c r="H27" s="8">
        <v>355.25017037349454</v>
      </c>
      <c r="I27" s="8">
        <v>59.512750237257606</v>
      </c>
      <c r="J27" s="8">
        <v>104.58088517578761</v>
      </c>
      <c r="K27" s="11">
        <v>71.0898231391579</v>
      </c>
      <c r="L27" s="11">
        <v>149.08550568481505</v>
      </c>
      <c r="M27" s="11">
        <v>14.393043528005757</v>
      </c>
      <c r="N27" s="11">
        <v>47.730894155681391</v>
      </c>
      <c r="O27" s="11">
        <v>8.1063421320120099</v>
      </c>
      <c r="P27" s="11">
        <v>1.8350153760453445</v>
      </c>
      <c r="Q27" s="11">
        <v>6.7209492994566267</v>
      </c>
      <c r="R27" s="11">
        <v>5.0548433456974857</v>
      </c>
      <c r="S27" s="11">
        <v>2.8961403196785795</v>
      </c>
      <c r="T27" s="11">
        <v>3.0911132684399916</v>
      </c>
      <c r="U27" s="11">
        <v>2.6536041367126613</v>
      </c>
      <c r="V27" s="11">
        <v>29.697230478657982</v>
      </c>
      <c r="W27" s="11">
        <v>11.351029738248659</v>
      </c>
      <c r="Y27" s="6">
        <v>4.1380171812059929</v>
      </c>
      <c r="Z27" s="6">
        <v>54.503088300050536</v>
      </c>
      <c r="AA27" s="6">
        <v>27.513348678636429</v>
      </c>
      <c r="AB27" s="6">
        <v>3.4395713822256675</v>
      </c>
      <c r="AC27" s="6">
        <v>38.791055145569182</v>
      </c>
      <c r="AD27" s="6">
        <v>7.3930961245615245</v>
      </c>
      <c r="AE27" s="6">
        <v>20.429268682497121</v>
      </c>
      <c r="AF27" s="6">
        <v>10.326922281255447</v>
      </c>
      <c r="AG27" s="6">
        <v>20.941325206771072</v>
      </c>
      <c r="AH27" s="6">
        <v>1.4459519162934023</v>
      </c>
      <c r="AI27" s="6">
        <v>5.1416611684275226</v>
      </c>
      <c r="AJ27" s="6">
        <v>1.3252784297518294</v>
      </c>
      <c r="AK27" s="6">
        <v>0.30413171228794128</v>
      </c>
      <c r="AL27" s="6">
        <v>1.2394431819770948</v>
      </c>
      <c r="AM27" s="6">
        <v>0.68807053502932847</v>
      </c>
      <c r="AN27" s="6">
        <v>0.46488719051631516</v>
      </c>
      <c r="AO27" s="6">
        <v>0.51592823255950859</v>
      </c>
      <c r="AP27" s="6">
        <v>0.32204190389239562</v>
      </c>
      <c r="AQ27" s="6">
        <v>3.1469287486337758</v>
      </c>
      <c r="AR27" s="6">
        <v>1.3981989704448545</v>
      </c>
    </row>
    <row r="28" spans="1:44" x14ac:dyDescent="0.25">
      <c r="A28" t="s">
        <v>337</v>
      </c>
      <c r="B28" s="65">
        <v>1</v>
      </c>
      <c r="C28" t="s">
        <v>348</v>
      </c>
      <c r="D28" s="8">
        <v>33.366177388670025</v>
      </c>
      <c r="E28" s="8">
        <v>345.50975357663845</v>
      </c>
      <c r="F28" s="8">
        <v>149.09459454828558</v>
      </c>
      <c r="G28" s="8">
        <v>32.01927612012107</v>
      </c>
      <c r="H28" s="8">
        <v>371.17565520273865</v>
      </c>
      <c r="I28" s="8">
        <v>61.67530138342979</v>
      </c>
      <c r="J28" s="8">
        <v>26.513203153293819</v>
      </c>
      <c r="K28" s="11">
        <v>70.949316882873902</v>
      </c>
      <c r="L28" s="11">
        <v>146.18611136262965</v>
      </c>
      <c r="M28" s="11">
        <v>14.648796760299117</v>
      </c>
      <c r="N28" s="11">
        <v>49.00089353222662</v>
      </c>
      <c r="O28" s="11">
        <v>8.6731198606645794</v>
      </c>
      <c r="P28" s="11">
        <v>1.7581322844859621</v>
      </c>
      <c r="Q28" s="11">
        <v>6.7326593697936801</v>
      </c>
      <c r="R28" s="11">
        <v>5.2672803340676344</v>
      </c>
      <c r="S28" s="11">
        <v>2.8207188026341772</v>
      </c>
      <c r="T28" s="11">
        <v>3.0158483725163556</v>
      </c>
      <c r="U28" s="11">
        <v>2.7820391140350469</v>
      </c>
      <c r="V28" s="11">
        <v>31.552809468647517</v>
      </c>
      <c r="W28" s="11">
        <v>11.870335530373882</v>
      </c>
      <c r="Y28" s="4">
        <v>3.3772084757593928</v>
      </c>
      <c r="Z28" s="4">
        <v>44.339965601685165</v>
      </c>
      <c r="AA28" s="4">
        <v>15.94152933012051</v>
      </c>
      <c r="AB28" s="4">
        <v>2.7840756104555591</v>
      </c>
      <c r="AC28" s="4">
        <v>33.153443705064738</v>
      </c>
      <c r="AD28" s="4">
        <v>8.7103003282576896</v>
      </c>
      <c r="AE28" s="4">
        <v>3.2870725919069956</v>
      </c>
      <c r="AF28" s="4">
        <v>7.3151782856369012</v>
      </c>
      <c r="AG28" s="4">
        <v>17.692565067407891</v>
      </c>
      <c r="AH28" s="4">
        <v>1.1368086737978991</v>
      </c>
      <c r="AI28" s="4">
        <v>3.6911746480903087</v>
      </c>
      <c r="AJ28" s="4">
        <v>0.81685532312634446</v>
      </c>
      <c r="AK28" s="4">
        <v>0.1683761925142721</v>
      </c>
      <c r="AL28" s="4">
        <v>0.96416731691594215</v>
      </c>
      <c r="AM28" s="4">
        <v>0.42655767969520636</v>
      </c>
      <c r="AN28" s="4">
        <v>0.2976965647383209</v>
      </c>
      <c r="AO28" s="4">
        <v>0.43594640027402348</v>
      </c>
      <c r="AP28" s="4">
        <v>0.26718281491422841</v>
      </c>
      <c r="AQ28" s="4">
        <v>2.5957796758086742</v>
      </c>
      <c r="AR28" s="4">
        <v>1.331504581028504</v>
      </c>
    </row>
    <row r="29" spans="1:44" x14ac:dyDescent="0.25">
      <c r="A29" t="s">
        <v>337</v>
      </c>
      <c r="B29" s="65">
        <v>1</v>
      </c>
      <c r="C29" t="s">
        <v>349</v>
      </c>
      <c r="D29" s="8">
        <v>31.798348173305275</v>
      </c>
      <c r="E29" s="8">
        <v>330.45998366806242</v>
      </c>
      <c r="F29" s="8">
        <v>130.0139486160767</v>
      </c>
      <c r="G29" s="8">
        <v>31.941484147110671</v>
      </c>
      <c r="H29" s="8">
        <v>379.74547967410376</v>
      </c>
      <c r="I29" s="8">
        <v>60.56484062061115</v>
      </c>
      <c r="J29" s="8">
        <v>21.976837546540523</v>
      </c>
      <c r="K29" s="11">
        <v>71.515929695524164</v>
      </c>
      <c r="L29" s="11">
        <v>152.10403441274488</v>
      </c>
      <c r="M29" s="11">
        <v>14.358256752581523</v>
      </c>
      <c r="N29" s="11">
        <v>49.727103407487903</v>
      </c>
      <c r="O29" s="11">
        <v>9.3919546345290765</v>
      </c>
      <c r="P29" s="11">
        <v>1.8239424973024108</v>
      </c>
      <c r="Q29" s="11">
        <v>6.7716971061722342</v>
      </c>
      <c r="R29" s="11">
        <v>6.0418398388909864</v>
      </c>
      <c r="S29" s="11">
        <v>3.0158237370893377</v>
      </c>
      <c r="T29" s="11">
        <v>3.3984643021033927</v>
      </c>
      <c r="U29" s="11">
        <v>2.7401078163166042</v>
      </c>
      <c r="V29" s="11">
        <v>33.138873784274359</v>
      </c>
      <c r="W29" s="11">
        <v>11.592908543510632</v>
      </c>
      <c r="Y29" s="6">
        <v>3.8219724471755852</v>
      </c>
      <c r="Z29" s="6">
        <v>29.594868108841208</v>
      </c>
      <c r="AA29" s="6">
        <v>11.188605452827638</v>
      </c>
      <c r="AB29" s="6">
        <v>2.2960197781907961</v>
      </c>
      <c r="AC29" s="6">
        <v>29.604997576557142</v>
      </c>
      <c r="AD29" s="6">
        <v>5.8730571624531631</v>
      </c>
      <c r="AE29" s="6">
        <v>2.4466717834153164</v>
      </c>
      <c r="AF29" s="6">
        <v>5.9109631508201881</v>
      </c>
      <c r="AG29" s="6">
        <v>16.506964390554533</v>
      </c>
      <c r="AH29" s="6">
        <v>1.2100589619956637</v>
      </c>
      <c r="AI29" s="6">
        <v>3.8519588596398995</v>
      </c>
      <c r="AJ29" s="6">
        <v>0.96641683067183093</v>
      </c>
      <c r="AK29" s="6">
        <v>0.2842069218221806</v>
      </c>
      <c r="AL29" s="6">
        <v>1.0233985543908675</v>
      </c>
      <c r="AM29" s="6">
        <v>0.63998629946416563</v>
      </c>
      <c r="AN29" s="6">
        <v>0.33521188572919719</v>
      </c>
      <c r="AO29" s="6">
        <v>0.59302540268609139</v>
      </c>
      <c r="AP29" s="6">
        <v>0.21749342582860337</v>
      </c>
      <c r="AQ29" s="6">
        <v>2.4008845923754425</v>
      </c>
      <c r="AR29" s="6">
        <v>0.85887160193303369</v>
      </c>
    </row>
    <row r="30" spans="1:44" x14ac:dyDescent="0.25">
      <c r="A30" t="s">
        <v>337</v>
      </c>
      <c r="B30" s="65">
        <v>2</v>
      </c>
      <c r="C30" t="s">
        <v>350</v>
      </c>
      <c r="D30" s="8">
        <v>52.658766823189289</v>
      </c>
      <c r="E30" s="8">
        <v>310.74241577214201</v>
      </c>
      <c r="F30" s="8">
        <v>449.59992463865456</v>
      </c>
      <c r="G30" s="8">
        <v>20.190676891335428</v>
      </c>
      <c r="H30" s="8">
        <v>185.63829328696013</v>
      </c>
      <c r="I30" s="8">
        <v>30.644355766930669</v>
      </c>
      <c r="J30" s="8">
        <v>365.72473645772533</v>
      </c>
      <c r="K30" s="11">
        <v>50.877810649113933</v>
      </c>
      <c r="L30" s="11">
        <v>92.668413073312777</v>
      </c>
      <c r="M30" s="11">
        <v>9.4813708627699391</v>
      </c>
      <c r="N30" s="11">
        <v>36.792002867842506</v>
      </c>
      <c r="O30" s="11">
        <v>5.961364572920659</v>
      </c>
      <c r="P30" s="11">
        <v>2.1970139683898524</v>
      </c>
      <c r="Q30" s="11">
        <v>5.4751096336196898</v>
      </c>
      <c r="R30" s="11">
        <v>3.9121517909919583</v>
      </c>
      <c r="S30" s="11">
        <v>2.1994879403035608</v>
      </c>
      <c r="T30" s="11">
        <v>1.7442378082841776</v>
      </c>
      <c r="U30" s="11">
        <v>1.4724936934730786</v>
      </c>
      <c r="V30" s="11">
        <v>16.246129862928598</v>
      </c>
      <c r="W30" s="11">
        <v>5.4378014179362593</v>
      </c>
      <c r="Y30" s="6">
        <v>7.9295313903038673</v>
      </c>
      <c r="Z30" s="6">
        <v>37.609736148551256</v>
      </c>
      <c r="AA30" s="6">
        <v>34.714176927284974</v>
      </c>
      <c r="AB30" s="6">
        <v>1.5222772223752745</v>
      </c>
      <c r="AC30" s="6">
        <v>17.479263051842487</v>
      </c>
      <c r="AD30" s="6">
        <v>4.039076283899095</v>
      </c>
      <c r="AE30" s="6">
        <v>43.165979870734219</v>
      </c>
      <c r="AF30" s="6">
        <v>5.3109003219528397</v>
      </c>
      <c r="AG30" s="6">
        <v>12.611959613873003</v>
      </c>
      <c r="AH30" s="6">
        <v>1.0307483618059219</v>
      </c>
      <c r="AI30" s="6">
        <v>4.302396264691704</v>
      </c>
      <c r="AJ30" s="6">
        <v>0.85853327092301357</v>
      </c>
      <c r="AK30" s="6">
        <v>0.3750887601398375</v>
      </c>
      <c r="AL30" s="6">
        <v>0.78677732468730066</v>
      </c>
      <c r="AM30" s="6">
        <v>0.58411551348836832</v>
      </c>
      <c r="AN30" s="6">
        <v>0.28506625612696479</v>
      </c>
      <c r="AO30" s="6">
        <v>0.33806139723116391</v>
      </c>
      <c r="AP30" s="6">
        <v>0.16288685349161827</v>
      </c>
      <c r="AQ30" s="6">
        <v>1.0872148706718101</v>
      </c>
      <c r="AR30" s="6">
        <v>0.51944677632389069</v>
      </c>
    </row>
    <row r="31" spans="1:44" x14ac:dyDescent="0.25">
      <c r="A31" t="s">
        <v>337</v>
      </c>
      <c r="B31" s="65">
        <v>2</v>
      </c>
      <c r="C31" t="s">
        <v>351</v>
      </c>
      <c r="D31" s="8">
        <v>70.368090830272706</v>
      </c>
      <c r="E31" s="8">
        <v>289.54182164937174</v>
      </c>
      <c r="F31" s="8">
        <v>645.44627160265713</v>
      </c>
      <c r="G31" s="8">
        <v>18.672893456195322</v>
      </c>
      <c r="H31" s="8">
        <v>167.23232788847776</v>
      </c>
      <c r="I31" s="8">
        <v>27.20072989943926</v>
      </c>
      <c r="J31" s="8">
        <v>894.95306275222504</v>
      </c>
      <c r="K31" s="11">
        <v>46.390069609327647</v>
      </c>
      <c r="L31" s="11">
        <v>85.528579904608776</v>
      </c>
      <c r="M31" s="11">
        <v>9.6306964195489577</v>
      </c>
      <c r="N31" s="11">
        <v>31.987542083663715</v>
      </c>
      <c r="O31" s="11">
        <v>5.918875432684489</v>
      </c>
      <c r="P31" s="11">
        <v>1.9080474032526986</v>
      </c>
      <c r="Q31" s="11">
        <v>5.0252181642486988</v>
      </c>
      <c r="R31" s="11">
        <v>3.7216331558345437</v>
      </c>
      <c r="S31" s="11">
        <v>1.8436077019604482</v>
      </c>
      <c r="T31" s="11">
        <v>1.9712031900144051</v>
      </c>
      <c r="U31" s="11">
        <v>1.425303694372533</v>
      </c>
      <c r="V31" s="11">
        <v>14.230182970658744</v>
      </c>
      <c r="W31" s="11">
        <v>4.7637477096598522</v>
      </c>
      <c r="Y31" s="4">
        <v>12.887645508807216</v>
      </c>
      <c r="Z31" s="4">
        <v>38.636127857441274</v>
      </c>
      <c r="AA31" s="4">
        <v>104.90459689621277</v>
      </c>
      <c r="AB31" s="4">
        <v>2.0722564744087002</v>
      </c>
      <c r="AC31" s="4">
        <v>23.596100602431139</v>
      </c>
      <c r="AD31" s="4">
        <v>3.3984749402908094</v>
      </c>
      <c r="AE31" s="4">
        <v>166.65112088333007</v>
      </c>
      <c r="AF31" s="4">
        <v>5.8510790853338985</v>
      </c>
      <c r="AG31" s="4">
        <v>13.841994503654956</v>
      </c>
      <c r="AH31" s="4">
        <v>1.20619810113084</v>
      </c>
      <c r="AI31" s="4">
        <v>3.7824232380489105</v>
      </c>
      <c r="AJ31" s="4">
        <v>1.271449336919267</v>
      </c>
      <c r="AK31" s="4">
        <v>0.32116431898190628</v>
      </c>
      <c r="AL31" s="4">
        <v>0.85068586079129616</v>
      </c>
      <c r="AM31" s="4">
        <v>0.56132510362165811</v>
      </c>
      <c r="AN31" s="4">
        <v>0.36590204564558793</v>
      </c>
      <c r="AO31" s="4">
        <v>0.39487316287346413</v>
      </c>
      <c r="AP31" s="4">
        <v>0.2051866190047778</v>
      </c>
      <c r="AQ31" s="4">
        <v>2.2326322148967557</v>
      </c>
      <c r="AR31" s="4">
        <v>0.84826927480328274</v>
      </c>
    </row>
    <row r="32" spans="1:44" x14ac:dyDescent="0.25">
      <c r="A32" t="s">
        <v>337</v>
      </c>
      <c r="B32" s="65">
        <v>2</v>
      </c>
      <c r="C32" t="s">
        <v>351</v>
      </c>
      <c r="D32" s="8">
        <v>69.448153727759063</v>
      </c>
      <c r="E32" s="8">
        <v>258.72956186807414</v>
      </c>
      <c r="F32" s="8">
        <v>638.59237023285675</v>
      </c>
      <c r="G32" s="8">
        <v>18.043059832288087</v>
      </c>
      <c r="H32" s="8">
        <v>162.50767227436793</v>
      </c>
      <c r="I32" s="8">
        <v>27.673364101190547</v>
      </c>
      <c r="J32" s="8">
        <v>879.22567788530398</v>
      </c>
      <c r="K32" s="11">
        <v>44.557058977321574</v>
      </c>
      <c r="L32" s="11">
        <v>82.384378546212517</v>
      </c>
      <c r="M32" s="11">
        <v>8.794412247620599</v>
      </c>
      <c r="N32" s="11">
        <v>32.771879036468711</v>
      </c>
      <c r="O32" s="11">
        <v>5.9778749746978743</v>
      </c>
      <c r="P32" s="11">
        <v>2.1184693546757378</v>
      </c>
      <c r="Q32" s="11">
        <v>4.6808249991031934</v>
      </c>
      <c r="R32" s="11">
        <v>3.7312847706697405</v>
      </c>
      <c r="S32" s="11">
        <v>1.5987121440464762</v>
      </c>
      <c r="T32" s="11">
        <v>1.6263890703114692</v>
      </c>
      <c r="U32" s="11">
        <v>1.3295444179981413</v>
      </c>
      <c r="V32" s="11">
        <v>14.398004307832874</v>
      </c>
      <c r="W32" s="11">
        <v>5.2781500262569532</v>
      </c>
      <c r="Y32" s="6">
        <v>9.4423477079551041</v>
      </c>
      <c r="Z32" s="6">
        <v>32.641718160329546</v>
      </c>
      <c r="AA32" s="6">
        <v>79.073024825256255</v>
      </c>
      <c r="AB32" s="6">
        <v>1.618346245613568</v>
      </c>
      <c r="AC32" s="6">
        <v>14.523773652169854</v>
      </c>
      <c r="AD32" s="6">
        <v>3.0347970231918682</v>
      </c>
      <c r="AE32" s="6">
        <v>124.11772053064067</v>
      </c>
      <c r="AF32" s="6">
        <v>6.0054081885083699</v>
      </c>
      <c r="AG32" s="6">
        <v>10.776191356167752</v>
      </c>
      <c r="AH32" s="6">
        <v>0.87558959250028823</v>
      </c>
      <c r="AI32" s="6">
        <v>2.4308301853154792</v>
      </c>
      <c r="AJ32" s="6">
        <v>0.69999432713684084</v>
      </c>
      <c r="AK32" s="6">
        <v>0.29703619525877473</v>
      </c>
      <c r="AL32" s="6">
        <v>0.69749496189901672</v>
      </c>
      <c r="AM32" s="6">
        <v>0.50414315637892759</v>
      </c>
      <c r="AN32" s="6">
        <v>0.18514538532686292</v>
      </c>
      <c r="AO32" s="6">
        <v>0.22062695476266136</v>
      </c>
      <c r="AP32" s="6">
        <v>0.11939874290033407</v>
      </c>
      <c r="AQ32" s="6">
        <v>2.3600528650096293</v>
      </c>
      <c r="AR32" s="6">
        <v>0.71660861148609756</v>
      </c>
    </row>
    <row r="33" spans="1:44" x14ac:dyDescent="0.25">
      <c r="A33" t="s">
        <v>337</v>
      </c>
      <c r="B33" s="65">
        <v>2</v>
      </c>
      <c r="C33" t="s">
        <v>352</v>
      </c>
      <c r="D33" s="8">
        <v>68.780642844252014</v>
      </c>
      <c r="E33" s="8">
        <v>323.67801669226924</v>
      </c>
      <c r="F33" s="8">
        <v>657.11897738022003</v>
      </c>
      <c r="G33" s="8">
        <v>21.659249461936025</v>
      </c>
      <c r="H33" s="8">
        <v>193.73146075066748</v>
      </c>
      <c r="I33" s="8">
        <v>33.355805759744115</v>
      </c>
      <c r="J33" s="8">
        <v>883.64006813813342</v>
      </c>
      <c r="K33" s="11">
        <v>48.605974052250595</v>
      </c>
      <c r="L33" s="11">
        <v>99.641548206211453</v>
      </c>
      <c r="M33" s="11">
        <v>10.170168594240064</v>
      </c>
      <c r="N33" s="11">
        <v>35.160429316013669</v>
      </c>
      <c r="O33" s="11">
        <v>7.1476930960039118</v>
      </c>
      <c r="P33" s="11">
        <v>2.4351600911380635</v>
      </c>
      <c r="Q33" s="11">
        <v>5.8351028372241656</v>
      </c>
      <c r="R33" s="11">
        <v>4.169357801092973</v>
      </c>
      <c r="S33" s="11">
        <v>2.241301607052141</v>
      </c>
      <c r="T33" s="11">
        <v>1.9921992377706852</v>
      </c>
      <c r="U33" s="11">
        <v>1.3513882284860972</v>
      </c>
      <c r="V33" s="11">
        <v>14.989455316952599</v>
      </c>
      <c r="W33" s="11">
        <v>5.3524333011071166</v>
      </c>
      <c r="Y33" s="4">
        <v>12.959676781869756</v>
      </c>
      <c r="Z33" s="4">
        <v>75.667630450169327</v>
      </c>
      <c r="AA33" s="4">
        <v>96.918039053362023</v>
      </c>
      <c r="AB33" s="4">
        <v>3.148556135805185</v>
      </c>
      <c r="AC33" s="4">
        <v>30.849440461599041</v>
      </c>
      <c r="AD33" s="4">
        <v>5.6505767464090333</v>
      </c>
      <c r="AE33" s="4">
        <v>189.80747529437753</v>
      </c>
      <c r="AF33" s="4">
        <v>8.0942827282350276</v>
      </c>
      <c r="AG33" s="4">
        <v>20.971321249918727</v>
      </c>
      <c r="AH33" s="4">
        <v>1.5793829735651086</v>
      </c>
      <c r="AI33" s="4">
        <v>3.6739646793806822</v>
      </c>
      <c r="AJ33" s="4">
        <v>1.2674679852572084</v>
      </c>
      <c r="AK33" s="4">
        <v>0.45152074511914903</v>
      </c>
      <c r="AL33" s="4">
        <v>1.2508868615968471</v>
      </c>
      <c r="AM33" s="4">
        <v>0.80502772927928956</v>
      </c>
      <c r="AN33" s="4">
        <v>0.34439813039438544</v>
      </c>
      <c r="AO33" s="4">
        <v>0.52294754019795209</v>
      </c>
      <c r="AP33" s="4">
        <v>0.23788303454595636</v>
      </c>
      <c r="AQ33" s="4">
        <v>2.7536630841678997</v>
      </c>
      <c r="AR33" s="4">
        <v>1.0813707146257303</v>
      </c>
    </row>
    <row r="34" spans="1:44" x14ac:dyDescent="0.25">
      <c r="A34" t="s">
        <v>337</v>
      </c>
      <c r="B34" s="65">
        <v>2</v>
      </c>
      <c r="C34" t="s">
        <v>353</v>
      </c>
      <c r="D34" s="8">
        <v>65.053958005218107</v>
      </c>
      <c r="E34" s="8">
        <v>288.07047087329391</v>
      </c>
      <c r="F34" s="8">
        <v>605.66971777604113</v>
      </c>
      <c r="G34" s="8">
        <v>19.895920238568241</v>
      </c>
      <c r="H34" s="8">
        <v>170.6243567714661</v>
      </c>
      <c r="I34" s="8">
        <v>28.554212507913935</v>
      </c>
      <c r="J34" s="8">
        <v>729.86308668702793</v>
      </c>
      <c r="K34" s="11">
        <v>43.622421236690798</v>
      </c>
      <c r="L34" s="11">
        <v>83.400943497414573</v>
      </c>
      <c r="M34" s="11">
        <v>9.4089385058662316</v>
      </c>
      <c r="N34" s="11">
        <v>32.300868037227282</v>
      </c>
      <c r="O34" s="11">
        <v>5.7651820171352472</v>
      </c>
      <c r="P34" s="11">
        <v>2.1267103245213455</v>
      </c>
      <c r="Q34" s="11">
        <v>4.7373674238973598</v>
      </c>
      <c r="R34" s="11">
        <v>3.6473915248309599</v>
      </c>
      <c r="S34" s="11">
        <v>1.9158546868911803</v>
      </c>
      <c r="T34" s="11">
        <v>1.9598965144383822</v>
      </c>
      <c r="U34" s="11">
        <v>1.3981382553912423</v>
      </c>
      <c r="V34" s="11">
        <v>13.884947953382408</v>
      </c>
      <c r="W34" s="11">
        <v>4.5959306993532199</v>
      </c>
      <c r="Y34" s="6">
        <v>5.2121193440469638</v>
      </c>
      <c r="Z34" s="6">
        <v>26.853539021465288</v>
      </c>
      <c r="AA34" s="6">
        <v>36.810869872241959</v>
      </c>
      <c r="AB34" s="6">
        <v>1.1813204140679481</v>
      </c>
      <c r="AC34" s="6">
        <v>9.5160686737248543</v>
      </c>
      <c r="AD34" s="6">
        <v>2.5840637080400075</v>
      </c>
      <c r="AE34" s="6">
        <v>63.913540857459594</v>
      </c>
      <c r="AF34" s="6">
        <v>2.745803714930636</v>
      </c>
      <c r="AG34" s="6">
        <v>4.6946530398979398</v>
      </c>
      <c r="AH34" s="6">
        <v>0.57645496260318752</v>
      </c>
      <c r="AI34" s="6">
        <v>2.834739350618237</v>
      </c>
      <c r="AJ34" s="6">
        <v>0.69344833607290568</v>
      </c>
      <c r="AK34" s="6">
        <v>0.21101060182232295</v>
      </c>
      <c r="AL34" s="6">
        <v>0.58158848813083464</v>
      </c>
      <c r="AM34" s="6">
        <v>0.32859195277638564</v>
      </c>
      <c r="AN34" s="6">
        <v>0.23512745448113839</v>
      </c>
      <c r="AO34" s="6">
        <v>0.23274270165669955</v>
      </c>
      <c r="AP34" s="6">
        <v>0.11788896983591869</v>
      </c>
      <c r="AQ34" s="6">
        <v>0.62683943307583001</v>
      </c>
      <c r="AR34" s="6">
        <v>0.35156387419762725</v>
      </c>
    </row>
    <row r="35" spans="1:44" x14ac:dyDescent="0.25">
      <c r="A35" t="s">
        <v>337</v>
      </c>
      <c r="B35" s="65">
        <v>2</v>
      </c>
      <c r="C35" t="s">
        <v>354</v>
      </c>
      <c r="D35" s="8">
        <v>64.165321349640024</v>
      </c>
      <c r="E35" s="8">
        <v>296.67978138841437</v>
      </c>
      <c r="F35" s="8">
        <v>533.79666138773109</v>
      </c>
      <c r="G35" s="8">
        <v>20.432973582280187</v>
      </c>
      <c r="H35" s="8">
        <v>182.41249381021188</v>
      </c>
      <c r="I35" s="8">
        <v>30.725852923838215</v>
      </c>
      <c r="J35" s="8">
        <v>647.4644170332715</v>
      </c>
      <c r="K35" s="11">
        <v>45.689135183714114</v>
      </c>
      <c r="L35" s="11">
        <v>90.615531583779756</v>
      </c>
      <c r="M35" s="11">
        <v>9.6537458402104566</v>
      </c>
      <c r="N35" s="11">
        <v>32.663758496262382</v>
      </c>
      <c r="O35" s="11">
        <v>6.5016725709723842</v>
      </c>
      <c r="P35" s="11">
        <v>1.9913213356877073</v>
      </c>
      <c r="Q35" s="11">
        <v>4.9315969054213218</v>
      </c>
      <c r="R35" s="11">
        <v>3.8833201738388028</v>
      </c>
      <c r="S35" s="11">
        <v>2.0203181566411104</v>
      </c>
      <c r="T35" s="11">
        <v>1.9185701163147122</v>
      </c>
      <c r="U35" s="11">
        <v>1.4367432364860695</v>
      </c>
      <c r="V35" s="11">
        <v>15.455561891246507</v>
      </c>
      <c r="W35" s="11">
        <v>5.0023062499798678</v>
      </c>
      <c r="Y35" s="4">
        <v>9.4855748319690409</v>
      </c>
      <c r="Z35" s="4">
        <v>52.307519376786082</v>
      </c>
      <c r="AA35" s="4">
        <v>48.916475862825848</v>
      </c>
      <c r="AB35" s="4">
        <v>1.7456843251886189</v>
      </c>
      <c r="AC35" s="4">
        <v>19.244872551400778</v>
      </c>
      <c r="AD35" s="4">
        <v>3.9187022118338515</v>
      </c>
      <c r="AE35" s="4">
        <v>55.742571539141878</v>
      </c>
      <c r="AF35" s="4">
        <v>4.9679769091215062</v>
      </c>
      <c r="AG35" s="4">
        <v>10.194884994667582</v>
      </c>
      <c r="AH35" s="4">
        <v>0.83579091294850028</v>
      </c>
      <c r="AI35" s="4">
        <v>2.8476286662779904</v>
      </c>
      <c r="AJ35" s="4">
        <v>1.0468606143044106</v>
      </c>
      <c r="AK35" s="4">
        <v>0.27754231742056018</v>
      </c>
      <c r="AL35" s="4">
        <v>0.74257564825997846</v>
      </c>
      <c r="AM35" s="4">
        <v>0.41685304890017733</v>
      </c>
      <c r="AN35" s="4">
        <v>0.20060733076265477</v>
      </c>
      <c r="AO35" s="4">
        <v>0.2535098543584543</v>
      </c>
      <c r="AP35" s="4">
        <v>0.11735583252004921</v>
      </c>
      <c r="AQ35" s="4">
        <v>1.1129975979365738</v>
      </c>
      <c r="AR35" s="4">
        <v>0.48745177670756995</v>
      </c>
    </row>
    <row r="36" spans="1:44" x14ac:dyDescent="0.25">
      <c r="A36" t="s">
        <v>337</v>
      </c>
      <c r="B36" s="65">
        <v>2</v>
      </c>
      <c r="C36" t="s">
        <v>354</v>
      </c>
      <c r="D36" s="8">
        <v>64.033447328505957</v>
      </c>
      <c r="E36" s="8">
        <v>283.1129163184662</v>
      </c>
      <c r="F36" s="8">
        <v>554.72254832755857</v>
      </c>
      <c r="G36" s="8">
        <v>19.710609347317732</v>
      </c>
      <c r="H36" s="8">
        <v>182.32538829418857</v>
      </c>
      <c r="I36" s="8">
        <v>26.970147602609096</v>
      </c>
      <c r="J36" s="8">
        <v>613.95165745058671</v>
      </c>
      <c r="K36" s="11">
        <v>43.286421323897528</v>
      </c>
      <c r="L36" s="11">
        <v>88.334230450675292</v>
      </c>
      <c r="M36" s="11">
        <v>9.0912405591937997</v>
      </c>
      <c r="N36" s="11">
        <v>32.562641550717778</v>
      </c>
      <c r="O36" s="11">
        <v>5.8151372165323334</v>
      </c>
      <c r="P36" s="11">
        <v>2.0288673326645337</v>
      </c>
      <c r="Q36" s="11">
        <v>4.5206842744302875</v>
      </c>
      <c r="R36" s="11">
        <v>4.2098153780207719</v>
      </c>
      <c r="S36" s="11">
        <v>1.9257970618523377</v>
      </c>
      <c r="T36" s="11">
        <v>1.7610961805683878</v>
      </c>
      <c r="U36" s="11">
        <v>1.4700907249225637</v>
      </c>
      <c r="V36" s="11">
        <v>15.471074389613486</v>
      </c>
      <c r="W36" s="11">
        <v>5.5706017334088873</v>
      </c>
      <c r="Y36" s="6">
        <v>10.504937419562626</v>
      </c>
      <c r="Z36" s="6">
        <v>38.259770826576577</v>
      </c>
      <c r="AA36" s="6">
        <v>60.936179034853467</v>
      </c>
      <c r="AB36" s="6">
        <v>1.859034189490778</v>
      </c>
      <c r="AC36" s="6">
        <v>13.018949591346978</v>
      </c>
      <c r="AD36" s="6">
        <v>3.1030021552566085</v>
      </c>
      <c r="AE36" s="6">
        <v>66.262404605336144</v>
      </c>
      <c r="AF36" s="6">
        <v>3.9789831811006886</v>
      </c>
      <c r="AG36" s="6">
        <v>11.264343763171413</v>
      </c>
      <c r="AH36" s="6">
        <v>1.0039841185874159</v>
      </c>
      <c r="AI36" s="6">
        <v>3.2625676696356591</v>
      </c>
      <c r="AJ36" s="6">
        <v>0.8505969170845552</v>
      </c>
      <c r="AK36" s="6">
        <v>0.28889743134692764</v>
      </c>
      <c r="AL36" s="6">
        <v>0.72143069972546059</v>
      </c>
      <c r="AM36" s="6">
        <v>0.67558746154995142</v>
      </c>
      <c r="AN36" s="6">
        <v>0.22027517384120099</v>
      </c>
      <c r="AO36" s="6">
        <v>0.30684014200684745</v>
      </c>
      <c r="AP36" s="6">
        <v>0.14569497545997573</v>
      </c>
      <c r="AQ36" s="6">
        <v>1.0963309747509684</v>
      </c>
      <c r="AR36" s="6">
        <v>0.84769225267303805</v>
      </c>
    </row>
    <row r="37" spans="1:44" x14ac:dyDescent="0.25">
      <c r="A37" t="s">
        <v>337</v>
      </c>
      <c r="B37" s="65">
        <v>2</v>
      </c>
      <c r="C37" t="s">
        <v>355</v>
      </c>
      <c r="D37" s="8">
        <v>60.270772149865444</v>
      </c>
      <c r="E37" s="8">
        <v>253.55089038404387</v>
      </c>
      <c r="F37" s="8">
        <v>501.93740884943384</v>
      </c>
      <c r="G37" s="8">
        <v>19.608056231181756</v>
      </c>
      <c r="H37" s="8">
        <v>188.28722508856393</v>
      </c>
      <c r="I37" s="8">
        <v>31.317447148677147</v>
      </c>
      <c r="J37" s="8">
        <v>650.40799745890558</v>
      </c>
      <c r="K37" s="11">
        <v>46.140930979846232</v>
      </c>
      <c r="L37" s="11">
        <v>90.522615156536361</v>
      </c>
      <c r="M37" s="11">
        <v>9.5966737608017372</v>
      </c>
      <c r="N37" s="11">
        <v>33.434260037469116</v>
      </c>
      <c r="O37" s="11">
        <v>5.5380428940822446</v>
      </c>
      <c r="P37" s="11">
        <v>2.0988331120534243</v>
      </c>
      <c r="Q37" s="11">
        <v>5.1253716312784485</v>
      </c>
      <c r="R37" s="11">
        <v>3.7058529789822736</v>
      </c>
      <c r="S37" s="11">
        <v>1.939984218988523</v>
      </c>
      <c r="T37" s="11">
        <v>1.7488919610714506</v>
      </c>
      <c r="U37" s="11">
        <v>1.4253930371956396</v>
      </c>
      <c r="V37" s="11">
        <v>15.032010923690013</v>
      </c>
      <c r="W37" s="11">
        <v>5.2703215627746705</v>
      </c>
      <c r="Y37" s="4">
        <v>5.043584715678497</v>
      </c>
      <c r="Z37" s="4">
        <v>20.39639266683746</v>
      </c>
      <c r="AA37" s="4">
        <v>38.304882904512986</v>
      </c>
      <c r="AB37" s="4">
        <v>1.0678691200610091</v>
      </c>
      <c r="AC37" s="4">
        <v>14.268938253131122</v>
      </c>
      <c r="AD37" s="4">
        <v>2.8524106035612018</v>
      </c>
      <c r="AE37" s="4">
        <v>85.490659101233206</v>
      </c>
      <c r="AF37" s="4">
        <v>4.2128335266738421</v>
      </c>
      <c r="AG37" s="4">
        <v>9.769100476774657</v>
      </c>
      <c r="AH37" s="4">
        <v>0.95317579307828759</v>
      </c>
      <c r="AI37" s="4">
        <v>3.0102982458391425</v>
      </c>
      <c r="AJ37" s="4">
        <v>0.60563451109405375</v>
      </c>
      <c r="AK37" s="4">
        <v>0.25348543782256705</v>
      </c>
      <c r="AL37" s="4">
        <v>0.61498643765700267</v>
      </c>
      <c r="AM37" s="4">
        <v>0.53535440536242285</v>
      </c>
      <c r="AN37" s="4">
        <v>0.23488210672613188</v>
      </c>
      <c r="AO37" s="4">
        <v>0.22546247393413449</v>
      </c>
      <c r="AP37" s="4">
        <v>8.868004638828525E-2</v>
      </c>
      <c r="AQ37" s="4">
        <v>1.1976718655449337</v>
      </c>
      <c r="AR37" s="4">
        <v>0.54491091492169597</v>
      </c>
    </row>
    <row r="38" spans="1:44" x14ac:dyDescent="0.25">
      <c r="A38" t="s">
        <v>337</v>
      </c>
      <c r="B38" s="65">
        <v>3</v>
      </c>
      <c r="C38" t="s">
        <v>356</v>
      </c>
      <c r="D38" s="8">
        <v>73.42646895232329</v>
      </c>
      <c r="E38" s="8">
        <v>343.95648543250127</v>
      </c>
      <c r="F38" s="8">
        <v>369.16067445111037</v>
      </c>
      <c r="G38" s="8">
        <v>27.974732896925001</v>
      </c>
      <c r="H38" s="8">
        <v>326.0924713859402</v>
      </c>
      <c r="I38" s="8">
        <v>48.855849686606831</v>
      </c>
      <c r="J38" s="8">
        <v>340.27541318793453</v>
      </c>
      <c r="K38" s="11">
        <v>66.120587468930708</v>
      </c>
      <c r="L38" s="11">
        <v>122.54412238109516</v>
      </c>
      <c r="M38" s="11">
        <v>13.628203079991005</v>
      </c>
      <c r="N38" s="11">
        <v>44.844155106787611</v>
      </c>
      <c r="O38" s="11">
        <v>8.9656222669869621</v>
      </c>
      <c r="P38" s="11">
        <v>1.70389277108971</v>
      </c>
      <c r="Q38" s="11">
        <v>6.8927232217381125</v>
      </c>
      <c r="R38" s="11">
        <v>5.3187476406762242</v>
      </c>
      <c r="S38" s="11">
        <v>2.9371412204864003</v>
      </c>
      <c r="T38" s="11">
        <v>2.4587885091622752</v>
      </c>
      <c r="U38" s="11">
        <v>2.4224857525434622</v>
      </c>
      <c r="V38" s="11">
        <v>29.810088665018984</v>
      </c>
      <c r="W38" s="11">
        <v>10.645704276541519</v>
      </c>
      <c r="Y38" s="4">
        <v>6.1594962390524053</v>
      </c>
      <c r="Z38" s="4">
        <v>31.550948011540765</v>
      </c>
      <c r="AA38" s="4">
        <v>25.293156340351217</v>
      </c>
      <c r="AB38" s="4">
        <v>1.5817741851602787</v>
      </c>
      <c r="AC38" s="4">
        <v>28.124289495124454</v>
      </c>
      <c r="AD38" s="4">
        <v>5.2069663897093852</v>
      </c>
      <c r="AE38" s="4">
        <v>24.71845485279659</v>
      </c>
      <c r="AF38" s="4">
        <v>5.9262511167028578</v>
      </c>
      <c r="AG38" s="4">
        <v>7.3838033055094554</v>
      </c>
      <c r="AH38" s="4">
        <v>1.0757624707773508</v>
      </c>
      <c r="AI38" s="4">
        <v>5.1735421589708244</v>
      </c>
      <c r="AJ38" s="4">
        <v>0.84083359116988676</v>
      </c>
      <c r="AK38" s="4">
        <v>0.2815233301363817</v>
      </c>
      <c r="AL38" s="4">
        <v>1.1273250958129228</v>
      </c>
      <c r="AM38" s="4">
        <v>0.39656762617619423</v>
      </c>
      <c r="AN38" s="4">
        <v>0.4333112869883517</v>
      </c>
      <c r="AO38" s="4">
        <v>0.34776509899964358</v>
      </c>
      <c r="AP38" s="4">
        <v>0.19127097293044032</v>
      </c>
      <c r="AQ38" s="4">
        <v>1.8454373654809213</v>
      </c>
      <c r="AR38" s="4">
        <v>0.84214057453932756</v>
      </c>
    </row>
    <row r="39" spans="1:44" x14ac:dyDescent="0.25">
      <c r="A39" t="s">
        <v>337</v>
      </c>
      <c r="B39" s="65" t="s">
        <v>510</v>
      </c>
      <c r="C39" t="s">
        <v>358</v>
      </c>
      <c r="D39" s="8">
        <v>41.04013427269782</v>
      </c>
      <c r="E39" s="8">
        <v>340.98806362644711</v>
      </c>
      <c r="F39" s="8">
        <v>200.08219184847667</v>
      </c>
      <c r="G39" s="8">
        <v>28.44064198739618</v>
      </c>
      <c r="H39" s="8">
        <v>335.50193571194916</v>
      </c>
      <c r="I39" s="8">
        <v>52.635904605939125</v>
      </c>
      <c r="J39" s="8">
        <v>120.48194020016703</v>
      </c>
      <c r="K39" s="11">
        <v>65.029555234118789</v>
      </c>
      <c r="L39" s="11">
        <v>134.54714858987862</v>
      </c>
      <c r="M39" s="11">
        <v>13.191435506677742</v>
      </c>
      <c r="N39" s="11">
        <v>46.999505025602488</v>
      </c>
      <c r="O39" s="11">
        <v>8.574670915407701</v>
      </c>
      <c r="P39" s="11">
        <v>1.5280186881420263</v>
      </c>
      <c r="Q39" s="11">
        <v>6.2922189389749663</v>
      </c>
      <c r="R39" s="11">
        <v>5.160695625758696</v>
      </c>
      <c r="S39" s="11">
        <v>2.6856359472701601</v>
      </c>
      <c r="T39" s="11">
        <v>2.6081056503792395</v>
      </c>
      <c r="U39" s="11">
        <v>2.4179687788834805</v>
      </c>
      <c r="V39" s="11">
        <v>28.851294233952093</v>
      </c>
      <c r="W39" s="11">
        <v>10.249895483186187</v>
      </c>
      <c r="Y39" s="4">
        <v>5.2324787893368603</v>
      </c>
      <c r="Z39" s="4">
        <v>58.921016548230277</v>
      </c>
      <c r="AA39" s="4">
        <v>23.838134470880725</v>
      </c>
      <c r="AB39" s="4">
        <v>2.1230315989249182</v>
      </c>
      <c r="AC39" s="4">
        <v>30.512247264340189</v>
      </c>
      <c r="AD39" s="4">
        <v>6.5885052236842894</v>
      </c>
      <c r="AE39" s="4">
        <v>10.638959887114703</v>
      </c>
      <c r="AF39" s="4">
        <v>5.8117461692327153</v>
      </c>
      <c r="AG39" s="4">
        <v>15.804444661060742</v>
      </c>
      <c r="AH39" s="4">
        <v>1.1957134488727255</v>
      </c>
      <c r="AI39" s="4">
        <v>3.6776229601901331</v>
      </c>
      <c r="AJ39" s="4">
        <v>0.83791900946443687</v>
      </c>
      <c r="AK39" s="4">
        <v>0.2106396754813247</v>
      </c>
      <c r="AL39" s="4">
        <v>0.896870719036856</v>
      </c>
      <c r="AM39" s="4">
        <v>0.50526222741980353</v>
      </c>
      <c r="AN39" s="4">
        <v>0.41776736894919148</v>
      </c>
      <c r="AO39" s="4">
        <v>0.32234393476816536</v>
      </c>
      <c r="AP39" s="4">
        <v>0.17256412996138157</v>
      </c>
      <c r="AQ39" s="4">
        <v>2.3728458699221195</v>
      </c>
      <c r="AR39" s="4">
        <v>1.0693357039904541</v>
      </c>
    </row>
    <row r="40" spans="1:44" s="2" customFormat="1" x14ac:dyDescent="0.25">
      <c r="B40" s="63"/>
      <c r="D40" s="12"/>
      <c r="E40" s="12"/>
      <c r="F40" s="12"/>
      <c r="G40" s="12"/>
      <c r="H40" s="12"/>
      <c r="I40" s="12"/>
      <c r="J40" s="12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</row>
    <row r="41" spans="1:44" s="2" customFormat="1" x14ac:dyDescent="0.25">
      <c r="B41" s="63"/>
      <c r="D41" s="12"/>
      <c r="E41" s="12"/>
      <c r="F41" s="12"/>
      <c r="G41" s="12"/>
      <c r="H41" s="12"/>
      <c r="I41" s="12"/>
      <c r="J41" s="12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</row>
    <row r="42" spans="1:44" x14ac:dyDescent="0.25">
      <c r="A42" t="s">
        <v>371</v>
      </c>
      <c r="B42" s="65">
        <v>1</v>
      </c>
      <c r="C42" t="s">
        <v>388</v>
      </c>
      <c r="D42" s="8">
        <v>35.782917694017108</v>
      </c>
      <c r="E42" s="8">
        <v>364.39963831244779</v>
      </c>
      <c r="F42" s="8">
        <v>138.77659522699912</v>
      </c>
      <c r="G42" s="8">
        <v>32.32508041171252</v>
      </c>
      <c r="H42" s="8">
        <v>395.02049596241261</v>
      </c>
      <c r="I42" s="8">
        <v>60.276785367029397</v>
      </c>
      <c r="J42" s="8">
        <v>24.918100015855426</v>
      </c>
      <c r="K42" s="11">
        <v>78.15520626892814</v>
      </c>
      <c r="L42" s="11">
        <v>153.29879866049029</v>
      </c>
      <c r="M42" s="11">
        <v>15.127969760341415</v>
      </c>
      <c r="N42" s="11">
        <v>51.198691462163261</v>
      </c>
      <c r="O42" s="11">
        <v>9.3377731496527066</v>
      </c>
      <c r="P42" s="11">
        <v>1.6484871457175763</v>
      </c>
      <c r="Q42" s="11">
        <v>7.4322648410068659</v>
      </c>
      <c r="R42" s="11">
        <v>6.0302482913461057</v>
      </c>
      <c r="S42" s="11">
        <v>3.2258257487775155</v>
      </c>
      <c r="T42" s="11">
        <v>3.4308183145303355</v>
      </c>
      <c r="U42" s="11">
        <v>2.8900459793314468</v>
      </c>
      <c r="V42" s="11">
        <v>32.881154360551122</v>
      </c>
      <c r="W42" s="11">
        <v>11.55671539849855</v>
      </c>
      <c r="Y42" s="4">
        <v>3.7191927030143961</v>
      </c>
      <c r="Z42" s="4">
        <v>28.994781724646799</v>
      </c>
      <c r="AA42" s="4">
        <v>12.81350199556892</v>
      </c>
      <c r="AB42" s="4">
        <v>1.3874564730597594</v>
      </c>
      <c r="AC42" s="4">
        <v>24.500405936192291</v>
      </c>
      <c r="AD42" s="4">
        <v>6.383759276503099</v>
      </c>
      <c r="AE42" s="4">
        <v>2.6919701750290423</v>
      </c>
      <c r="AF42" s="4">
        <v>5.2327943654304674</v>
      </c>
      <c r="AG42" s="4">
        <v>14.887766474484733</v>
      </c>
      <c r="AH42" s="4">
        <v>1.1740936150540049</v>
      </c>
      <c r="AI42" s="4">
        <v>3.7435560921311759</v>
      </c>
      <c r="AJ42" s="4">
        <v>0.88739806624926143</v>
      </c>
      <c r="AK42" s="4">
        <v>0.23661189551881498</v>
      </c>
      <c r="AL42" s="4">
        <v>0.7944939259906052</v>
      </c>
      <c r="AM42" s="4">
        <v>0.56664156449774394</v>
      </c>
      <c r="AN42" s="4">
        <v>0.43752560197293888</v>
      </c>
      <c r="AO42" s="4">
        <v>0.43774683706528156</v>
      </c>
      <c r="AP42" s="4">
        <v>0.20070727779077252</v>
      </c>
      <c r="AQ42" s="4">
        <v>1.4388194465918873</v>
      </c>
      <c r="AR42" s="4">
        <v>0.72568744362700877</v>
      </c>
    </row>
    <row r="43" spans="1:44" x14ac:dyDescent="0.25">
      <c r="A43" t="s">
        <v>371</v>
      </c>
      <c r="B43" s="65">
        <v>1</v>
      </c>
      <c r="C43" t="s">
        <v>389</v>
      </c>
      <c r="D43" s="8">
        <v>29.881094655090092</v>
      </c>
      <c r="E43" s="8">
        <v>368.63430841567327</v>
      </c>
      <c r="F43" s="8">
        <v>130.83040590149491</v>
      </c>
      <c r="G43" s="8">
        <v>27.346204205857148</v>
      </c>
      <c r="H43" s="8">
        <v>331.38229940319684</v>
      </c>
      <c r="I43" s="8">
        <v>60.864749096150881</v>
      </c>
      <c r="J43" s="8">
        <v>34.595876949045902</v>
      </c>
      <c r="K43" s="11">
        <v>63.564357677998487</v>
      </c>
      <c r="L43" s="11">
        <v>137.34329669317921</v>
      </c>
      <c r="M43" s="11">
        <v>12.580548489429981</v>
      </c>
      <c r="N43" s="11">
        <v>45.971127329581655</v>
      </c>
      <c r="O43" s="11">
        <v>7.6775243316785131</v>
      </c>
      <c r="P43" s="11">
        <v>1.7478968678220765</v>
      </c>
      <c r="Q43" s="11">
        <v>5.6059697538938904</v>
      </c>
      <c r="R43" s="11">
        <v>4.8944919121357957</v>
      </c>
      <c r="S43" s="11">
        <v>3.4045793319462856</v>
      </c>
      <c r="T43" s="11">
        <v>3.5788851141362126</v>
      </c>
      <c r="U43" s="11">
        <v>2.4553680409080254</v>
      </c>
      <c r="V43" s="11">
        <v>27.602998602335806</v>
      </c>
      <c r="W43" s="11">
        <v>9.8321161195628424</v>
      </c>
      <c r="Y43" s="4">
        <v>3.4075892755684025</v>
      </c>
      <c r="Z43" s="4">
        <v>47.62050334322867</v>
      </c>
      <c r="AA43" s="4">
        <v>15.134472989211384</v>
      </c>
      <c r="AB43" s="4">
        <v>3.793165332798365</v>
      </c>
      <c r="AC43" s="4">
        <v>28.922940672524458</v>
      </c>
      <c r="AD43" s="4">
        <v>7.546722438787425</v>
      </c>
      <c r="AE43" s="4">
        <v>10.213411921215304</v>
      </c>
      <c r="AF43" s="4">
        <v>6.7302107995809557</v>
      </c>
      <c r="AG43" s="4">
        <v>20.894429081843686</v>
      </c>
      <c r="AH43" s="4">
        <v>1.5544815997242816</v>
      </c>
      <c r="AI43" s="4">
        <v>6.3742339846277041</v>
      </c>
      <c r="AJ43" s="4">
        <v>1.4930852030444046</v>
      </c>
      <c r="AK43" s="4">
        <v>0.28146745483674401</v>
      </c>
      <c r="AL43" s="4">
        <v>1.1930494269689607</v>
      </c>
      <c r="AM43" s="4">
        <v>0.98843496329326264</v>
      </c>
      <c r="AN43" s="4">
        <v>1.2048838838764815</v>
      </c>
      <c r="AO43" s="4">
        <v>0.75550190048157528</v>
      </c>
      <c r="AP43" s="4">
        <v>0.37857252928643081</v>
      </c>
      <c r="AQ43" s="4">
        <v>2.6770091082521641</v>
      </c>
      <c r="AR43" s="4">
        <v>1.2007630229210893</v>
      </c>
    </row>
    <row r="44" spans="1:44" x14ac:dyDescent="0.25">
      <c r="A44" t="s">
        <v>371</v>
      </c>
      <c r="B44" s="65">
        <v>1</v>
      </c>
      <c r="C44" t="s">
        <v>390</v>
      </c>
      <c r="D44" s="8">
        <v>34.470452094933776</v>
      </c>
      <c r="E44" s="8">
        <v>378.75756121872047</v>
      </c>
      <c r="F44" s="8">
        <v>138.06578832331115</v>
      </c>
      <c r="G44" s="8">
        <v>34.138277257970351</v>
      </c>
      <c r="H44" s="8">
        <v>417.34356230313966</v>
      </c>
      <c r="I44" s="8">
        <v>66.022847164835525</v>
      </c>
      <c r="J44" s="8">
        <v>26.463826568462878</v>
      </c>
      <c r="K44" s="11">
        <v>78.196470180639636</v>
      </c>
      <c r="L44" s="11">
        <v>154.18524494210018</v>
      </c>
      <c r="M44" s="11">
        <v>16.215728842036295</v>
      </c>
      <c r="N44" s="11">
        <v>52.855201064319644</v>
      </c>
      <c r="O44" s="11">
        <v>9.0391237716987636</v>
      </c>
      <c r="P44" s="11">
        <v>1.7464965441287839</v>
      </c>
      <c r="Q44" s="11">
        <v>7.0631052459870052</v>
      </c>
      <c r="R44" s="11">
        <v>6.4460212610699932</v>
      </c>
      <c r="S44" s="11">
        <v>3.7133648481646047</v>
      </c>
      <c r="T44" s="11">
        <v>3.5425467813079359</v>
      </c>
      <c r="U44" s="11">
        <v>2.8624277626643337</v>
      </c>
      <c r="V44" s="11">
        <v>33.558766915996614</v>
      </c>
      <c r="W44" s="11">
        <v>11.75078713833325</v>
      </c>
      <c r="Y44" s="4">
        <v>3.181976881614657</v>
      </c>
      <c r="Z44" s="4">
        <v>55.862898689134838</v>
      </c>
      <c r="AA44" s="4">
        <v>12.596871316285444</v>
      </c>
      <c r="AB44" s="4">
        <v>3.2454480590275798</v>
      </c>
      <c r="AC44" s="4">
        <v>36.879739306372954</v>
      </c>
      <c r="AD44" s="4">
        <v>6.3892656809899355</v>
      </c>
      <c r="AE44" s="4">
        <v>3.3072520856125882</v>
      </c>
      <c r="AF44" s="4">
        <v>5.0466535147753531</v>
      </c>
      <c r="AG44" s="4">
        <v>14.321735265573359</v>
      </c>
      <c r="AH44" s="4">
        <v>1.6465391190259526</v>
      </c>
      <c r="AI44" s="4">
        <v>4.2194269166248475</v>
      </c>
      <c r="AJ44" s="4">
        <v>1.1113835045390779</v>
      </c>
      <c r="AK44" s="4">
        <v>0.30566587188921379</v>
      </c>
      <c r="AL44" s="4">
        <v>0.80102434962753177</v>
      </c>
      <c r="AM44" s="4">
        <v>0.70316474357934122</v>
      </c>
      <c r="AN44" s="4">
        <v>0.39072891835511331</v>
      </c>
      <c r="AO44" s="4">
        <v>0.44717770276624419</v>
      </c>
      <c r="AP44" s="4">
        <v>0.21451374519491287</v>
      </c>
      <c r="AQ44" s="4">
        <v>1.6428485407087237</v>
      </c>
      <c r="AR44" s="4">
        <v>1.0665589205499706</v>
      </c>
    </row>
    <row r="45" spans="1:44" x14ac:dyDescent="0.25">
      <c r="A45" t="s">
        <v>371</v>
      </c>
      <c r="B45" s="65">
        <v>1</v>
      </c>
      <c r="C45" t="s">
        <v>390</v>
      </c>
      <c r="D45" s="8">
        <v>36.236128889697888</v>
      </c>
      <c r="E45" s="8">
        <v>341.2266352756634</v>
      </c>
      <c r="F45" s="8">
        <v>128.2850339965749</v>
      </c>
      <c r="G45" s="8">
        <v>30.100635789944096</v>
      </c>
      <c r="H45" s="8">
        <v>382.22666990114487</v>
      </c>
      <c r="I45" s="8">
        <v>55.239795212345314</v>
      </c>
      <c r="J45" s="8">
        <v>26.700801340942657</v>
      </c>
      <c r="K45" s="11">
        <v>70.761699646547186</v>
      </c>
      <c r="L45" s="11">
        <v>137.41064988381476</v>
      </c>
      <c r="M45" s="11">
        <v>13.5866287963815</v>
      </c>
      <c r="N45" s="11">
        <v>48.029577539264729</v>
      </c>
      <c r="O45" s="11">
        <v>8.6128870015326697</v>
      </c>
      <c r="P45" s="11">
        <v>1.7218951544850896</v>
      </c>
      <c r="Q45" s="11">
        <v>7.1360646750658958</v>
      </c>
      <c r="R45" s="11">
        <v>5.7432842404243685</v>
      </c>
      <c r="S45" s="11">
        <v>3.1845594048046837</v>
      </c>
      <c r="T45" s="11">
        <v>3.6427774573652507</v>
      </c>
      <c r="U45" s="11">
        <v>2.8910943771494049</v>
      </c>
      <c r="V45" s="11">
        <v>31.257980311874849</v>
      </c>
      <c r="W45" s="11">
        <v>10.797833391824438</v>
      </c>
      <c r="Y45" s="4">
        <v>4.015708315357652</v>
      </c>
      <c r="Z45" s="4">
        <v>36.097940326156262</v>
      </c>
      <c r="AA45" s="4">
        <v>10.776886355193614</v>
      </c>
      <c r="AB45" s="4">
        <v>2.6735425349616411</v>
      </c>
      <c r="AC45" s="4">
        <v>34.190779831267001</v>
      </c>
      <c r="AD45" s="4">
        <v>5.9881914831682739</v>
      </c>
      <c r="AE45" s="4">
        <v>2.3112526468196664</v>
      </c>
      <c r="AF45" s="4">
        <v>4.0641122282625046</v>
      </c>
      <c r="AG45" s="4">
        <v>8.903814537075224</v>
      </c>
      <c r="AH45" s="4">
        <v>0.97010833072952485</v>
      </c>
      <c r="AI45" s="4">
        <v>4.3315026652039981</v>
      </c>
      <c r="AJ45" s="4">
        <v>1.0378049809318064</v>
      </c>
      <c r="AK45" s="4">
        <v>0.24664241709939397</v>
      </c>
      <c r="AL45" s="4">
        <v>0.72371627371919012</v>
      </c>
      <c r="AM45" s="4">
        <v>0.54085621606870615</v>
      </c>
      <c r="AN45" s="4">
        <v>0.31514938937175541</v>
      </c>
      <c r="AO45" s="4">
        <v>0.40725846675347277</v>
      </c>
      <c r="AP45" s="4">
        <v>0.26506064602867219</v>
      </c>
      <c r="AQ45" s="4">
        <v>2.6662871187462924</v>
      </c>
      <c r="AR45" s="4">
        <v>0.91293631749497994</v>
      </c>
    </row>
    <row r="46" spans="1:44" x14ac:dyDescent="0.25">
      <c r="A46" t="s">
        <v>371</v>
      </c>
      <c r="B46" s="65">
        <v>1</v>
      </c>
      <c r="C46" t="s">
        <v>391</v>
      </c>
      <c r="D46" s="8">
        <v>33.64711908497793</v>
      </c>
      <c r="E46" s="8">
        <v>358.94176168975105</v>
      </c>
      <c r="F46" s="8">
        <v>128.47317304389489</v>
      </c>
      <c r="G46" s="8">
        <v>30.233603137824925</v>
      </c>
      <c r="H46" s="8">
        <v>369.68382894721566</v>
      </c>
      <c r="I46" s="8">
        <v>55.402178162173151</v>
      </c>
      <c r="J46" s="8">
        <v>23.55928162434892</v>
      </c>
      <c r="K46" s="11">
        <v>69.861427859764078</v>
      </c>
      <c r="L46" s="11">
        <v>137.9457655690768</v>
      </c>
      <c r="M46" s="11">
        <v>14.177846952822369</v>
      </c>
      <c r="N46" s="11">
        <v>48.784222912771213</v>
      </c>
      <c r="O46" s="11">
        <v>8.7991647236599562</v>
      </c>
      <c r="P46" s="11">
        <v>1.6144847151838089</v>
      </c>
      <c r="Q46" s="11">
        <v>6.7870775611120369</v>
      </c>
      <c r="R46" s="11">
        <v>4.7349056613854392</v>
      </c>
      <c r="S46" s="11">
        <v>3.1323504924647128</v>
      </c>
      <c r="T46" s="11">
        <v>2.7740128925886069</v>
      </c>
      <c r="U46" s="11">
        <v>2.5435228283422839</v>
      </c>
      <c r="V46" s="11">
        <v>31.133354967589877</v>
      </c>
      <c r="W46" s="11">
        <v>10.744753632206173</v>
      </c>
      <c r="Y46" s="4">
        <v>3.7262417523488383</v>
      </c>
      <c r="Z46" s="4">
        <v>40.515967176705459</v>
      </c>
      <c r="AA46" s="4">
        <v>11.50219919028857</v>
      </c>
      <c r="AB46" s="4">
        <v>2.0584532687027379</v>
      </c>
      <c r="AC46" s="4">
        <v>30.7608939653196</v>
      </c>
      <c r="AD46" s="4">
        <v>5.4053244995909582</v>
      </c>
      <c r="AE46" s="4">
        <v>2.8140834397492434</v>
      </c>
      <c r="AF46" s="4">
        <v>4.6005843220727982</v>
      </c>
      <c r="AG46" s="4">
        <v>12.333199509871912</v>
      </c>
      <c r="AH46" s="4">
        <v>1.2392588185349851</v>
      </c>
      <c r="AI46" s="4">
        <v>4.3956966449697461</v>
      </c>
      <c r="AJ46" s="4">
        <v>1.3008963853597988</v>
      </c>
      <c r="AK46" s="4">
        <v>0.23396838773891226</v>
      </c>
      <c r="AL46" s="4">
        <v>0.93403115329151476</v>
      </c>
      <c r="AM46" s="4">
        <v>0.63956225385456511</v>
      </c>
      <c r="AN46" s="4">
        <v>0.37493176537239348</v>
      </c>
      <c r="AO46" s="4">
        <v>0.4490869709236136</v>
      </c>
      <c r="AP46" s="4">
        <v>0.18617038904228678</v>
      </c>
      <c r="AQ46" s="4">
        <v>2.1627939247386463</v>
      </c>
      <c r="AR46" s="4">
        <v>1.0450232119084728</v>
      </c>
    </row>
    <row r="47" spans="1:44" x14ac:dyDescent="0.25">
      <c r="A47" t="s">
        <v>371</v>
      </c>
      <c r="B47" s="65">
        <v>1</v>
      </c>
      <c r="C47" t="s">
        <v>392</v>
      </c>
      <c r="D47" s="8">
        <v>33.402556639550475</v>
      </c>
      <c r="E47" s="8">
        <v>381.36611644020547</v>
      </c>
      <c r="F47" s="8">
        <v>146.13046119474311</v>
      </c>
      <c r="G47" s="8">
        <v>32.942734254743655</v>
      </c>
      <c r="H47" s="8">
        <v>398.31290656065931</v>
      </c>
      <c r="I47" s="8">
        <v>59.000485842195914</v>
      </c>
      <c r="J47" s="8">
        <v>27.125560814917648</v>
      </c>
      <c r="K47" s="11">
        <v>74.566910894289038</v>
      </c>
      <c r="L47" s="11">
        <v>146.39559651056399</v>
      </c>
      <c r="M47" s="11">
        <v>15.087445361137613</v>
      </c>
      <c r="N47" s="11">
        <v>52.411770776481013</v>
      </c>
      <c r="O47" s="11">
        <v>9.638285022366178</v>
      </c>
      <c r="P47" s="11">
        <v>1.8766911183144737</v>
      </c>
      <c r="Q47" s="11">
        <v>7.2992605842363272</v>
      </c>
      <c r="R47" s="11">
        <v>6.0243133107022677</v>
      </c>
      <c r="S47" s="11">
        <v>3.2130018284731294</v>
      </c>
      <c r="T47" s="11">
        <v>3.2487803204167052</v>
      </c>
      <c r="U47" s="11">
        <v>2.7931866799725835</v>
      </c>
      <c r="V47" s="11">
        <v>34.235145436816552</v>
      </c>
      <c r="W47" s="11">
        <v>11.761715509463759</v>
      </c>
      <c r="Y47" s="4">
        <v>2.9159059542764934</v>
      </c>
      <c r="Z47" s="4">
        <v>43.45386038667155</v>
      </c>
      <c r="AA47" s="4">
        <v>17.712971196576706</v>
      </c>
      <c r="AB47" s="4">
        <v>2.0189554356226251</v>
      </c>
      <c r="AC47" s="4">
        <v>29.33599305823622</v>
      </c>
      <c r="AD47" s="4">
        <v>4.8920390803037774</v>
      </c>
      <c r="AE47" s="4">
        <v>3.4740676916141213</v>
      </c>
      <c r="AF47" s="4">
        <v>3.8764734833740926</v>
      </c>
      <c r="AG47" s="4">
        <v>12.000088862807623</v>
      </c>
      <c r="AH47" s="4">
        <v>1.3014530379249212</v>
      </c>
      <c r="AI47" s="4">
        <v>4.5823019885742378</v>
      </c>
      <c r="AJ47" s="4">
        <v>1.4317564797356674</v>
      </c>
      <c r="AK47" s="4">
        <v>0.23928531162965616</v>
      </c>
      <c r="AL47" s="4">
        <v>0.86034883499043358</v>
      </c>
      <c r="AM47" s="4">
        <v>0.64214641016521778</v>
      </c>
      <c r="AN47" s="4">
        <v>0.28091205941249786</v>
      </c>
      <c r="AO47" s="4">
        <v>0.31901070843928742</v>
      </c>
      <c r="AP47" s="4">
        <v>0.2445453809474345</v>
      </c>
      <c r="AQ47" s="4">
        <v>2.1888742070467329</v>
      </c>
      <c r="AR47" s="4">
        <v>0.9872997701744608</v>
      </c>
    </row>
    <row r="48" spans="1:44" x14ac:dyDescent="0.25">
      <c r="A48" t="s">
        <v>371</v>
      </c>
      <c r="B48" s="65">
        <v>1</v>
      </c>
      <c r="C48" t="s">
        <v>393</v>
      </c>
      <c r="D48" s="8">
        <v>37.445410250775886</v>
      </c>
      <c r="E48" s="8">
        <v>359.22901075306635</v>
      </c>
      <c r="F48" s="8">
        <v>176.4863440633452</v>
      </c>
      <c r="G48" s="8">
        <v>30.931984717232599</v>
      </c>
      <c r="H48" s="8">
        <v>374.32245833399139</v>
      </c>
      <c r="I48" s="8">
        <v>57.008633760967783</v>
      </c>
      <c r="J48" s="8">
        <v>47.398129921784978</v>
      </c>
      <c r="K48" s="11">
        <v>70.425597419546961</v>
      </c>
      <c r="L48" s="11">
        <v>142.35866229979584</v>
      </c>
      <c r="M48" s="11">
        <v>14.406141261416588</v>
      </c>
      <c r="N48" s="11">
        <v>49.241737981440274</v>
      </c>
      <c r="O48" s="11">
        <v>9.7017617470983151</v>
      </c>
      <c r="P48" s="11">
        <v>1.7032813611045194</v>
      </c>
      <c r="Q48" s="11">
        <v>7.6433665459157512</v>
      </c>
      <c r="R48" s="11">
        <v>5.6476525518805136</v>
      </c>
      <c r="S48" s="11">
        <v>2.9973634760076613</v>
      </c>
      <c r="T48" s="11">
        <v>3.5407293355611067</v>
      </c>
      <c r="U48" s="11">
        <v>2.7982350872984556</v>
      </c>
      <c r="V48" s="11">
        <v>31.305277813950902</v>
      </c>
      <c r="W48" s="11">
        <v>11.633746220072183</v>
      </c>
      <c r="Y48" s="4">
        <v>4.6690938137238174</v>
      </c>
      <c r="Z48" s="4">
        <v>44.78456038147543</v>
      </c>
      <c r="AA48" s="4">
        <v>11.599602207677583</v>
      </c>
      <c r="AB48" s="4">
        <v>1.7350120805034777</v>
      </c>
      <c r="AC48" s="4">
        <v>22.382939946718512</v>
      </c>
      <c r="AD48" s="4">
        <v>4.776051235518862</v>
      </c>
      <c r="AE48" s="4">
        <v>4.8350655460118794</v>
      </c>
      <c r="AF48" s="4">
        <v>3.5187795837536826</v>
      </c>
      <c r="AG48" s="4">
        <v>13.228035534115438</v>
      </c>
      <c r="AH48" s="4">
        <v>1.2115115927366285</v>
      </c>
      <c r="AI48" s="4">
        <v>4.2177374765588107</v>
      </c>
      <c r="AJ48" s="4">
        <v>1.2272713186413837</v>
      </c>
      <c r="AK48" s="4">
        <v>0.22391852435617077</v>
      </c>
      <c r="AL48" s="4">
        <v>0.83435882843049014</v>
      </c>
      <c r="AM48" s="4">
        <v>0.48739910718481616</v>
      </c>
      <c r="AN48" s="4">
        <v>0.31847238536904382</v>
      </c>
      <c r="AO48" s="4">
        <v>0.31663384891963742</v>
      </c>
      <c r="AP48" s="4">
        <v>0.21432697598223696</v>
      </c>
      <c r="AQ48" s="4">
        <v>1.6353790937629256</v>
      </c>
      <c r="AR48" s="4">
        <v>0.8778693438168681</v>
      </c>
    </row>
    <row r="49" spans="1:44" x14ac:dyDescent="0.25">
      <c r="A49" t="s">
        <v>371</v>
      </c>
      <c r="B49" s="65">
        <v>1</v>
      </c>
      <c r="C49" t="s">
        <v>393</v>
      </c>
      <c r="D49" s="8">
        <v>34.568368161712222</v>
      </c>
      <c r="E49" s="8">
        <v>351.17442307288269</v>
      </c>
      <c r="F49" s="8">
        <v>167.20307414606228</v>
      </c>
      <c r="G49" s="8">
        <v>31.372349639217454</v>
      </c>
      <c r="H49" s="8">
        <v>380.74139273469876</v>
      </c>
      <c r="I49" s="8">
        <v>58.931949693515016</v>
      </c>
      <c r="J49" s="8">
        <v>42.195156619475078</v>
      </c>
      <c r="K49" s="11">
        <v>71.458709177968757</v>
      </c>
      <c r="L49" s="11">
        <v>138.80319783614479</v>
      </c>
      <c r="M49" s="11">
        <v>14.10442085518272</v>
      </c>
      <c r="N49" s="11">
        <v>52.072094410107958</v>
      </c>
      <c r="O49" s="11">
        <v>9.2263917337139123</v>
      </c>
      <c r="P49" s="11">
        <v>1.7539557662877112</v>
      </c>
      <c r="Q49" s="11">
        <v>7.0296481778130069</v>
      </c>
      <c r="R49" s="11">
        <v>6.3078086374878772</v>
      </c>
      <c r="S49" s="11">
        <v>3.2135802317634017</v>
      </c>
      <c r="T49" s="11">
        <v>3.0809718281336025</v>
      </c>
      <c r="U49" s="11">
        <v>2.6120196990392732</v>
      </c>
      <c r="V49" s="11">
        <v>31.868538417159684</v>
      </c>
      <c r="W49" s="11">
        <v>10.913389611383197</v>
      </c>
      <c r="Y49" s="4">
        <v>3.021131884292096</v>
      </c>
      <c r="Z49" s="4">
        <v>36.450535106477034</v>
      </c>
      <c r="AA49" s="4">
        <v>9.9934564852027581</v>
      </c>
      <c r="AB49" s="4">
        <v>1.769214138540337</v>
      </c>
      <c r="AC49" s="4">
        <v>20.970101546817549</v>
      </c>
      <c r="AD49" s="4">
        <v>5.1919488418343187</v>
      </c>
      <c r="AE49" s="4">
        <v>3.1590450437408126</v>
      </c>
      <c r="AF49" s="4">
        <v>4.9183827867998096</v>
      </c>
      <c r="AG49" s="4">
        <v>9.3604524501220912</v>
      </c>
      <c r="AH49" s="4">
        <v>0.80131759270677394</v>
      </c>
      <c r="AI49" s="4">
        <v>4.1728956850603263</v>
      </c>
      <c r="AJ49" s="4">
        <v>1.07325253443737</v>
      </c>
      <c r="AK49" s="4">
        <v>0.22440838499125587</v>
      </c>
      <c r="AL49" s="4">
        <v>0.91960548567915001</v>
      </c>
      <c r="AM49" s="4">
        <v>0.64232829606013497</v>
      </c>
      <c r="AN49" s="4">
        <v>0.35816771792932667</v>
      </c>
      <c r="AO49" s="4">
        <v>0.32680633291612432</v>
      </c>
      <c r="AP49" s="4">
        <v>0.14887317126100771</v>
      </c>
      <c r="AQ49" s="4">
        <v>2.16852956703302</v>
      </c>
      <c r="AR49" s="4">
        <v>0.76670540462198145</v>
      </c>
    </row>
    <row r="50" spans="1:44" x14ac:dyDescent="0.25">
      <c r="A50" t="s">
        <v>371</v>
      </c>
      <c r="B50" s="65">
        <v>1</v>
      </c>
      <c r="C50" t="s">
        <v>394</v>
      </c>
      <c r="D50" s="8">
        <v>31.357069102528737</v>
      </c>
      <c r="E50" s="8">
        <v>331.36278226107623</v>
      </c>
      <c r="F50" s="8">
        <v>157.99923785179311</v>
      </c>
      <c r="G50" s="8">
        <v>29.647459496294548</v>
      </c>
      <c r="H50" s="8">
        <v>360.32661118713361</v>
      </c>
      <c r="I50" s="8">
        <v>57.320575132295929</v>
      </c>
      <c r="J50" s="8">
        <v>35.13970584037969</v>
      </c>
      <c r="K50" s="11">
        <v>68.917812520573506</v>
      </c>
      <c r="L50" s="11">
        <v>137.03890292269972</v>
      </c>
      <c r="M50" s="11">
        <v>13.60765147830617</v>
      </c>
      <c r="N50" s="11">
        <v>45.866365432348751</v>
      </c>
      <c r="O50" s="11">
        <v>8.6083354631375446</v>
      </c>
      <c r="P50" s="11">
        <v>1.7142925855682496</v>
      </c>
      <c r="Q50" s="11">
        <v>6.7037020786003643</v>
      </c>
      <c r="R50" s="11">
        <v>5.3383854664305517</v>
      </c>
      <c r="S50" s="11">
        <v>3.0468919454016246</v>
      </c>
      <c r="T50" s="11" t="s">
        <v>360</v>
      </c>
      <c r="U50" s="11">
        <v>2.5449117333361126</v>
      </c>
      <c r="V50" s="11">
        <v>29.900750157164168</v>
      </c>
      <c r="W50" s="11">
        <v>10.700788479565571</v>
      </c>
      <c r="Y50" s="4">
        <v>2.958759000481515</v>
      </c>
      <c r="Z50" s="4">
        <v>29.704332207584077</v>
      </c>
      <c r="AA50" s="4">
        <v>13.820789592647673</v>
      </c>
      <c r="AB50" s="4">
        <v>2.5557593125042164</v>
      </c>
      <c r="AC50" s="4">
        <v>27.917873573675291</v>
      </c>
      <c r="AD50" s="4">
        <v>4.8215711008917488</v>
      </c>
      <c r="AE50" s="4">
        <v>3.68940151012601</v>
      </c>
      <c r="AF50" s="4">
        <v>4.6545868681125846</v>
      </c>
      <c r="AG50" s="4">
        <v>10.821366404113917</v>
      </c>
      <c r="AH50" s="4">
        <v>1.2224075101847787</v>
      </c>
      <c r="AI50" s="4">
        <v>4.9071922912509196</v>
      </c>
      <c r="AJ50" s="4">
        <v>1.4091105965553954</v>
      </c>
      <c r="AK50" s="4">
        <v>0.29270165284026778</v>
      </c>
      <c r="AL50" s="4">
        <v>1.0514620553591918</v>
      </c>
      <c r="AM50" s="4">
        <v>0.58907578067099209</v>
      </c>
      <c r="AN50" s="4">
        <v>0.36520900830008635</v>
      </c>
      <c r="AO50" s="4">
        <v>0.36109771649208156</v>
      </c>
      <c r="AP50" s="4">
        <v>0.22864228827046779</v>
      </c>
      <c r="AQ50" s="4">
        <v>2.4809310352982563</v>
      </c>
      <c r="AR50" s="4">
        <v>1.2479964278471665</v>
      </c>
    </row>
    <row r="51" spans="1:44" x14ac:dyDescent="0.25">
      <c r="A51" t="s">
        <v>371</v>
      </c>
      <c r="B51" s="65">
        <v>2</v>
      </c>
      <c r="C51" t="s">
        <v>395</v>
      </c>
      <c r="D51" s="8">
        <v>67.970331859324162</v>
      </c>
      <c r="E51" s="8">
        <v>280.34279446375564</v>
      </c>
      <c r="F51" s="8">
        <v>574.04108006238539</v>
      </c>
      <c r="G51" s="8">
        <v>19.099853209454682</v>
      </c>
      <c r="H51" s="8">
        <v>172.96912466441168</v>
      </c>
      <c r="I51" s="8">
        <v>30.259501297611315</v>
      </c>
      <c r="J51" s="8">
        <v>830.11243245623677</v>
      </c>
      <c r="K51" s="11">
        <v>45.970179175682354</v>
      </c>
      <c r="L51" s="11">
        <v>81.524997843600943</v>
      </c>
      <c r="M51" s="11">
        <v>9.2945328787084147</v>
      </c>
      <c r="N51" s="11">
        <v>31.605176062275639</v>
      </c>
      <c r="O51" s="11">
        <v>5.7840712766311251</v>
      </c>
      <c r="P51" s="11">
        <v>1.9102881180695377</v>
      </c>
      <c r="Q51" s="11">
        <v>4.0442728395951821</v>
      </c>
      <c r="R51" s="11">
        <v>3.8627260780713164</v>
      </c>
      <c r="S51" s="11">
        <v>1.8248500650650032</v>
      </c>
      <c r="T51" s="11" t="s">
        <v>360</v>
      </c>
      <c r="U51" s="11">
        <v>1.2989957748203211</v>
      </c>
      <c r="V51" s="11">
        <v>13.380150046329668</v>
      </c>
      <c r="W51" s="11">
        <v>4.5601508962435471</v>
      </c>
      <c r="Y51" s="4">
        <v>4.659647486691652</v>
      </c>
      <c r="Z51" s="4">
        <v>25.965589205683226</v>
      </c>
      <c r="AA51" s="4">
        <v>52.163730238618058</v>
      </c>
      <c r="AB51" s="4">
        <v>1.6458878087810744</v>
      </c>
      <c r="AC51" s="4">
        <v>9.7242774187746353</v>
      </c>
      <c r="AD51" s="4">
        <v>4.517176268713329</v>
      </c>
      <c r="AE51" s="4">
        <v>64.032340741186033</v>
      </c>
      <c r="AF51" s="4">
        <v>3.1450157041377649</v>
      </c>
      <c r="AG51" s="4">
        <v>8.3878175659627097</v>
      </c>
      <c r="AH51" s="4">
        <v>0.78145269070464229</v>
      </c>
      <c r="AI51" s="4">
        <v>2.5183716916021885</v>
      </c>
      <c r="AJ51" s="4">
        <v>0.93517998568502858</v>
      </c>
      <c r="AK51" s="4">
        <v>0.27631763399397774</v>
      </c>
      <c r="AL51" s="4">
        <v>0.53115371795169231</v>
      </c>
      <c r="AM51" s="4">
        <v>0.47536378400385737</v>
      </c>
      <c r="AN51" s="4">
        <v>0.40425835851916075</v>
      </c>
      <c r="AO51" s="4">
        <v>0.36327612893014266</v>
      </c>
      <c r="AP51" s="4">
        <v>0.11258519944101833</v>
      </c>
      <c r="AQ51" s="4">
        <v>0.80151781069541872</v>
      </c>
      <c r="AR51" s="4">
        <v>0.49857745096383593</v>
      </c>
    </row>
    <row r="53" spans="1:44" x14ac:dyDescent="0.25">
      <c r="A53" t="s">
        <v>371</v>
      </c>
      <c r="B53" s="65">
        <f>'[1]S-19-PR131-32 Trace Comp '!B56</f>
        <v>1</v>
      </c>
      <c r="C53" t="s">
        <v>372</v>
      </c>
      <c r="D53" s="8">
        <v>49.109188233949332</v>
      </c>
      <c r="E53" s="8">
        <v>373.31623722566343</v>
      </c>
      <c r="F53" s="8">
        <v>253.90929978034345</v>
      </c>
      <c r="G53" s="8">
        <v>30.812443403734285</v>
      </c>
      <c r="H53" s="8">
        <v>369.71406130842672</v>
      </c>
      <c r="I53" s="8">
        <v>64.445141155022768</v>
      </c>
      <c r="J53" s="8">
        <v>201.08891612420115</v>
      </c>
      <c r="K53" s="11">
        <v>80.541893844022212</v>
      </c>
      <c r="L53" s="11">
        <v>148.8214416849805</v>
      </c>
      <c r="M53" s="11">
        <v>15.085790002127935</v>
      </c>
      <c r="N53" s="11">
        <v>53.073909481644584</v>
      </c>
      <c r="O53" s="11">
        <v>8.8940336446461519</v>
      </c>
      <c r="P53" s="11">
        <v>1.8431170232253014</v>
      </c>
      <c r="Q53" s="11">
        <v>6.882936372223516</v>
      </c>
      <c r="R53" s="11">
        <v>5.9406377083398194</v>
      </c>
      <c r="S53" s="11">
        <v>3.6449215386838261</v>
      </c>
      <c r="T53" s="11">
        <v>3.2114649297391793</v>
      </c>
      <c r="U53" s="11">
        <v>2.925060358437777</v>
      </c>
      <c r="V53" s="11">
        <v>33.918751514284843</v>
      </c>
      <c r="W53" s="11">
        <v>12.052853476993462</v>
      </c>
      <c r="Y53" s="4">
        <v>5.3819268701628884</v>
      </c>
      <c r="Z53" s="4">
        <v>53.163438446187726</v>
      </c>
      <c r="AA53" s="4">
        <v>17.370430185011251</v>
      </c>
      <c r="AB53" s="4">
        <v>2.2053162774081314</v>
      </c>
      <c r="AC53" s="4">
        <v>26.536179343995297</v>
      </c>
      <c r="AD53" s="4">
        <v>6.368533346722427</v>
      </c>
      <c r="AE53" s="4">
        <v>22.261720926975745</v>
      </c>
      <c r="AF53" s="4">
        <v>7.1271585855640458</v>
      </c>
      <c r="AG53" s="4">
        <v>15.30132510409303</v>
      </c>
      <c r="AH53" s="4">
        <v>1.1495517405118088</v>
      </c>
      <c r="AI53" s="4">
        <v>3.4097265191155013</v>
      </c>
      <c r="AJ53" s="4">
        <v>1.2270204083341805</v>
      </c>
      <c r="AK53" s="4">
        <v>0.27613400000070937</v>
      </c>
      <c r="AL53" s="4">
        <v>0.99767058802330444</v>
      </c>
      <c r="AM53" s="4">
        <v>0.63612831571632689</v>
      </c>
      <c r="AN53" s="4">
        <v>0.47141970100882286</v>
      </c>
      <c r="AO53" s="4">
        <v>0.49771607695602249</v>
      </c>
      <c r="AP53" s="4">
        <v>0.23669855700096989</v>
      </c>
      <c r="AQ53" s="4">
        <v>2.456350955160421</v>
      </c>
      <c r="AR53" s="4">
        <v>1.1969877187466398</v>
      </c>
    </row>
    <row r="54" spans="1:44" x14ac:dyDescent="0.25">
      <c r="A54" t="s">
        <v>371</v>
      </c>
      <c r="B54" s="65">
        <f>'[1]S-19-PR131-32 Trace Comp '!B57</f>
        <v>1</v>
      </c>
      <c r="C54" t="s">
        <v>373</v>
      </c>
      <c r="D54" s="8">
        <v>47.084371090972589</v>
      </c>
      <c r="E54" s="8">
        <v>360.11500322577143</v>
      </c>
      <c r="F54" s="8">
        <v>207.31070600856194</v>
      </c>
      <c r="G54" s="8">
        <v>28.391103131744035</v>
      </c>
      <c r="H54" s="8">
        <v>346.94070314678629</v>
      </c>
      <c r="I54" s="8">
        <v>62.913085941295314</v>
      </c>
      <c r="J54" s="8">
        <v>146.92373728894174</v>
      </c>
      <c r="K54" s="11">
        <v>69.024040945135908</v>
      </c>
      <c r="L54" s="11">
        <v>138.13138090808093</v>
      </c>
      <c r="M54" s="11">
        <v>13.850158007171709</v>
      </c>
      <c r="N54" s="11">
        <v>52.310152151518579</v>
      </c>
      <c r="O54" s="11">
        <v>7.176594318070368</v>
      </c>
      <c r="P54" s="11">
        <v>1.4663257466060575</v>
      </c>
      <c r="Q54" s="11">
        <v>5.7446142565834295</v>
      </c>
      <c r="R54" s="11">
        <v>5.3103192227681069</v>
      </c>
      <c r="S54" s="11">
        <v>2.6176670846794492</v>
      </c>
      <c r="T54" s="11">
        <v>2.6426219129602506</v>
      </c>
      <c r="U54" s="11">
        <v>2.662831392206285</v>
      </c>
      <c r="V54" s="11">
        <v>30.049413482692295</v>
      </c>
      <c r="W54" s="11">
        <v>11.7852713404246</v>
      </c>
      <c r="Y54" s="4">
        <v>4.4149539732459804</v>
      </c>
      <c r="Z54" s="4">
        <v>53.43636473931074</v>
      </c>
      <c r="AA54" s="4">
        <v>15.179525169451443</v>
      </c>
      <c r="AB54" s="4">
        <v>2.5891981863710596</v>
      </c>
      <c r="AC54" s="4">
        <v>28.693329248392832</v>
      </c>
      <c r="AD54" s="4">
        <v>7.8492432101725154</v>
      </c>
      <c r="AE54" s="4">
        <v>16.225481875567944</v>
      </c>
      <c r="AF54" s="4">
        <v>5.1019538123289472</v>
      </c>
      <c r="AG54" s="4">
        <v>14.120085617262033</v>
      </c>
      <c r="AH54" s="4">
        <v>1.2864464168482022</v>
      </c>
      <c r="AI54" s="4">
        <v>4.1514768499207504</v>
      </c>
      <c r="AJ54" s="4">
        <v>0.94712698610688328</v>
      </c>
      <c r="AK54" s="4">
        <v>0.21433194399491384</v>
      </c>
      <c r="AL54" s="4">
        <v>0.66745664326992327</v>
      </c>
      <c r="AM54" s="4">
        <v>0.68133595868694419</v>
      </c>
      <c r="AN54" s="4">
        <v>0.24258061380102819</v>
      </c>
      <c r="AO54" s="4">
        <v>0.48594014676674335</v>
      </c>
      <c r="AP54" s="4">
        <v>0.34406736960764089</v>
      </c>
      <c r="AQ54" s="4">
        <v>2.5511152151408947</v>
      </c>
      <c r="AR54" s="4">
        <v>2.4414261216117876</v>
      </c>
    </row>
    <row r="55" spans="1:44" x14ac:dyDescent="0.25">
      <c r="A55" t="s">
        <v>371</v>
      </c>
      <c r="B55" s="65">
        <f>'[1]S-19-PR131-32 Trace Comp '!B58</f>
        <v>1</v>
      </c>
      <c r="C55" t="s">
        <v>374</v>
      </c>
      <c r="D55" s="8">
        <v>36.888466641476782</v>
      </c>
      <c r="E55" s="8">
        <v>336.83337833019584</v>
      </c>
      <c r="F55" s="8">
        <v>146.57310902116811</v>
      </c>
      <c r="G55" s="8">
        <v>27.661276512224209</v>
      </c>
      <c r="H55" s="8">
        <v>339.11940703037584</v>
      </c>
      <c r="I55" s="8">
        <v>58.495884785904913</v>
      </c>
      <c r="J55" s="8">
        <v>63.119642791885788</v>
      </c>
      <c r="K55" s="11">
        <v>70.804361937464321</v>
      </c>
      <c r="L55" s="11">
        <v>132.42715815856161</v>
      </c>
      <c r="M55" s="11">
        <v>13.654785891038303</v>
      </c>
      <c r="N55" s="11">
        <v>47.337514723320993</v>
      </c>
      <c r="O55" s="11">
        <v>8.291232854952657</v>
      </c>
      <c r="P55" s="11">
        <v>1.176213983722282</v>
      </c>
      <c r="Q55" s="11">
        <v>5.8945748991117748</v>
      </c>
      <c r="R55" s="11">
        <v>5.0952792235343729</v>
      </c>
      <c r="S55" s="11">
        <v>2.7494827998496443</v>
      </c>
      <c r="T55" s="11">
        <v>2.5216254368908069</v>
      </c>
      <c r="U55" s="11">
        <v>2.6320449626564963</v>
      </c>
      <c r="V55" s="11">
        <v>29.362291108903531</v>
      </c>
      <c r="W55" s="11">
        <v>10.16268566124338</v>
      </c>
      <c r="Y55" s="4">
        <v>5.2005876061315668</v>
      </c>
      <c r="Z55" s="4">
        <v>46.062297341085632</v>
      </c>
      <c r="AA55" s="4">
        <v>13.69580534014025</v>
      </c>
      <c r="AB55" s="4">
        <v>2.2664141292565438</v>
      </c>
      <c r="AC55" s="4">
        <v>19.353482741408648</v>
      </c>
      <c r="AD55" s="4">
        <v>3.411315168856111</v>
      </c>
      <c r="AE55" s="4">
        <v>8.838040575151723</v>
      </c>
      <c r="AF55" s="4">
        <v>6.9359473412944244</v>
      </c>
      <c r="AG55" s="4">
        <v>15.860214665923113</v>
      </c>
      <c r="AH55" s="4">
        <v>1.0263317204643085</v>
      </c>
      <c r="AI55" s="4">
        <v>3.5996050678836435</v>
      </c>
      <c r="AJ55" s="4">
        <v>1.1848071084364218</v>
      </c>
      <c r="AK55" s="4">
        <v>0.21025768124392563</v>
      </c>
      <c r="AL55" s="4">
        <v>0.89270456917900509</v>
      </c>
      <c r="AM55" s="4">
        <v>0.5795594532712075</v>
      </c>
      <c r="AN55" s="4">
        <v>0.49324611024831438</v>
      </c>
      <c r="AO55" s="4">
        <v>0.31973823877556606</v>
      </c>
      <c r="AP55" s="4">
        <v>0.23615314085822536</v>
      </c>
      <c r="AQ55" s="4">
        <v>1.8724113928338095</v>
      </c>
      <c r="AR55" s="4">
        <v>1.2359635035848411</v>
      </c>
    </row>
    <row r="56" spans="1:44" x14ac:dyDescent="0.25">
      <c r="A56" t="s">
        <v>371</v>
      </c>
      <c r="B56" s="65">
        <f>'[1]S-19-PR131-32 Trace Comp '!B59</f>
        <v>1</v>
      </c>
      <c r="C56" t="s">
        <v>375</v>
      </c>
      <c r="D56" s="8">
        <v>26.843298475125543</v>
      </c>
      <c r="E56" s="8">
        <v>297.17479040128251</v>
      </c>
      <c r="F56" s="8">
        <v>113.47971719370302</v>
      </c>
      <c r="G56" s="8">
        <v>30.582794707350814</v>
      </c>
      <c r="H56" s="8">
        <v>360.03036685567463</v>
      </c>
      <c r="I56" s="8">
        <v>57.512706220842915</v>
      </c>
      <c r="J56" s="8">
        <v>14.668820454202802</v>
      </c>
      <c r="K56" s="11">
        <v>73.209636451584132</v>
      </c>
      <c r="L56" s="11">
        <v>131.98186740692896</v>
      </c>
      <c r="M56" s="11">
        <v>13.927375504364258</v>
      </c>
      <c r="N56" s="11">
        <v>47.901348034956214</v>
      </c>
      <c r="O56" s="11">
        <v>8.9380669460020972</v>
      </c>
      <c r="P56" s="11">
        <v>1.4629175430407746</v>
      </c>
      <c r="Q56" s="11">
        <v>7.0568339049073883</v>
      </c>
      <c r="R56" s="11">
        <v>5.7138607836668847</v>
      </c>
      <c r="S56" s="11">
        <v>3.2275636108124228</v>
      </c>
      <c r="T56" s="11">
        <v>2.9900106217770466</v>
      </c>
      <c r="U56" s="11">
        <v>2.7177334101923494</v>
      </c>
      <c r="V56" s="11">
        <v>32.822872601021182</v>
      </c>
      <c r="W56" s="11">
        <v>11.031440041964636</v>
      </c>
      <c r="Y56" s="4">
        <v>2.7300324701256438</v>
      </c>
      <c r="Z56" s="4">
        <v>19.923530520685684</v>
      </c>
      <c r="AA56" s="4">
        <v>8.7408849884553934</v>
      </c>
      <c r="AB56" s="4">
        <v>1.6735124157767012</v>
      </c>
      <c r="AC56" s="4">
        <v>20.405530125299425</v>
      </c>
      <c r="AD56" s="4">
        <v>3.9276620475330351</v>
      </c>
      <c r="AE56" s="4">
        <v>1.4919222575342985</v>
      </c>
      <c r="AF56" s="4">
        <v>5.2665255853426967</v>
      </c>
      <c r="AG56" s="4">
        <v>9.4811013370493047</v>
      </c>
      <c r="AH56" s="4">
        <v>0.6596209177308483</v>
      </c>
      <c r="AI56" s="4">
        <v>2.1532821482940228</v>
      </c>
      <c r="AJ56" s="4">
        <v>1.0773316086757252</v>
      </c>
      <c r="AK56" s="4">
        <v>0.18555759895341187</v>
      </c>
      <c r="AL56" s="4">
        <v>0.86178127065978327</v>
      </c>
      <c r="AM56" s="4">
        <v>0.59254275603023776</v>
      </c>
      <c r="AN56" s="4">
        <v>0.35112467708881101</v>
      </c>
      <c r="AO56" s="4">
        <v>0.2921460633213861</v>
      </c>
      <c r="AP56" s="4">
        <v>0.17360817328187764</v>
      </c>
      <c r="AQ56" s="4">
        <v>1.7322044638405403</v>
      </c>
      <c r="AR56" s="4">
        <v>0.77628538512533718</v>
      </c>
    </row>
    <row r="57" spans="1:44" x14ac:dyDescent="0.25">
      <c r="A57" t="s">
        <v>371</v>
      </c>
      <c r="B57" s="65">
        <f>'[1]S-19-PR131-32 Trace Comp '!B60</f>
        <v>1</v>
      </c>
      <c r="C57" t="s">
        <v>376</v>
      </c>
      <c r="D57" s="8">
        <v>53.067791683700278</v>
      </c>
      <c r="E57" s="8">
        <v>340.34037302774294</v>
      </c>
      <c r="F57" s="8">
        <v>200.58999982884959</v>
      </c>
      <c r="G57" s="8">
        <v>27.399386171955179</v>
      </c>
      <c r="H57" s="8">
        <v>327.1050813291348</v>
      </c>
      <c r="I57" s="8">
        <v>58.597246025437428</v>
      </c>
      <c r="J57" s="8">
        <v>207.5304966779905</v>
      </c>
      <c r="K57" s="11">
        <v>67.006661383256244</v>
      </c>
      <c r="L57" s="11">
        <v>129.4112203503262</v>
      </c>
      <c r="M57" s="11">
        <v>13.289486031807165</v>
      </c>
      <c r="N57" s="11">
        <v>45.074639400468492</v>
      </c>
      <c r="O57" s="11">
        <v>8.1603737930717415</v>
      </c>
      <c r="P57" s="11">
        <v>1.4547859128817247</v>
      </c>
      <c r="Q57" s="11">
        <v>7.4872294308797658</v>
      </c>
      <c r="R57" s="11">
        <v>5.3269294204877218</v>
      </c>
      <c r="S57" s="11">
        <v>2.4198479988154116</v>
      </c>
      <c r="T57" s="11">
        <v>2.4990485473624111</v>
      </c>
      <c r="U57" s="11">
        <v>2.6571696304312873</v>
      </c>
      <c r="V57" s="11">
        <v>30.623042879889194</v>
      </c>
      <c r="W57" s="11">
        <v>10.681995042458103</v>
      </c>
      <c r="Y57" s="4">
        <v>4.8594292696417458</v>
      </c>
      <c r="Z57" s="4">
        <v>46.423471627435774</v>
      </c>
      <c r="AA57" s="4">
        <v>18.986210893942744</v>
      </c>
      <c r="AB57" s="4">
        <v>1.8215679749233307</v>
      </c>
      <c r="AC57" s="4">
        <v>26.581874423656249</v>
      </c>
      <c r="AD57" s="4">
        <v>4.1752211392440861</v>
      </c>
      <c r="AE57" s="4">
        <v>28.051607499240173</v>
      </c>
      <c r="AF57" s="4">
        <v>6.3457607404847227</v>
      </c>
      <c r="AG57" s="4">
        <v>13.105291339814423</v>
      </c>
      <c r="AH57" s="4">
        <v>1.5441410071036996</v>
      </c>
      <c r="AI57" s="4">
        <v>3.8571409544816313</v>
      </c>
      <c r="AJ57" s="4">
        <v>1.1471720941832457</v>
      </c>
      <c r="AK57" s="4">
        <v>0.27148667883655542</v>
      </c>
      <c r="AL57" s="4">
        <v>1.2339530835396726</v>
      </c>
      <c r="AM57" s="4">
        <v>0.72819745378343681</v>
      </c>
      <c r="AN57" s="4">
        <v>0.36008495894373699</v>
      </c>
      <c r="AO57" s="4">
        <v>0.25029755574483659</v>
      </c>
      <c r="AP57" s="4">
        <v>0.21274758721138601</v>
      </c>
      <c r="AQ57" s="4">
        <v>2.9603012109080922</v>
      </c>
      <c r="AR57" s="4">
        <v>1.1549729209938708</v>
      </c>
    </row>
    <row r="58" spans="1:44" x14ac:dyDescent="0.25">
      <c r="A58" t="s">
        <v>371</v>
      </c>
      <c r="B58" s="65">
        <f>'[1]S-19-PR131-32 Trace Comp '!B61</f>
        <v>1</v>
      </c>
      <c r="C58" t="s">
        <v>377</v>
      </c>
      <c r="D58" s="8">
        <v>51.224819159106367</v>
      </c>
      <c r="E58" s="8">
        <v>353.1661499118706</v>
      </c>
      <c r="F58" s="8">
        <v>159.7894028689193</v>
      </c>
      <c r="G58" s="8">
        <v>28.38447981963359</v>
      </c>
      <c r="H58" s="8">
        <v>347.50975797286947</v>
      </c>
      <c r="I58" s="8">
        <v>57.935529083597572</v>
      </c>
      <c r="J58" s="8">
        <v>200.17409139301705</v>
      </c>
      <c r="K58" s="11">
        <v>70.288550395313877</v>
      </c>
      <c r="L58" s="11">
        <v>141.06104378417817</v>
      </c>
      <c r="M58" s="11">
        <v>13.518934273868583</v>
      </c>
      <c r="N58" s="11">
        <v>46.358724540846545</v>
      </c>
      <c r="O58" s="11">
        <v>9.4996537061456987</v>
      </c>
      <c r="P58" s="11">
        <v>1.9441503478696456</v>
      </c>
      <c r="Q58" s="11">
        <v>7.3614349877053433</v>
      </c>
      <c r="R58" s="11">
        <v>5.4960135454370755</v>
      </c>
      <c r="S58" s="11">
        <v>2.7284619707906477</v>
      </c>
      <c r="T58" s="11">
        <v>2.9109845705298945</v>
      </c>
      <c r="U58" s="11">
        <v>2.7621345609632932</v>
      </c>
      <c r="V58" s="11">
        <v>29.801487349174931</v>
      </c>
      <c r="W58" s="11">
        <v>11.059635022449491</v>
      </c>
      <c r="Y58" s="4">
        <v>6.3266363258720588</v>
      </c>
      <c r="Z58" s="4">
        <v>25.698313124337851</v>
      </c>
      <c r="AA58" s="4">
        <v>17.714755155605491</v>
      </c>
      <c r="AB58" s="4">
        <v>2.0625296025354842</v>
      </c>
      <c r="AC58" s="4">
        <v>27.534708828388094</v>
      </c>
      <c r="AD58" s="4">
        <v>7.192540392058957</v>
      </c>
      <c r="AE58" s="4">
        <v>37.219906882656069</v>
      </c>
      <c r="AF58" s="4">
        <v>6.1291259924642674</v>
      </c>
      <c r="AG58" s="4">
        <v>17.456477594420363</v>
      </c>
      <c r="AH58" s="4">
        <v>0.9505779039709692</v>
      </c>
      <c r="AI58" s="4">
        <v>4.1689474047168309</v>
      </c>
      <c r="AJ58" s="4">
        <v>1.1398735578113239</v>
      </c>
      <c r="AK58" s="4">
        <v>0.2896182605209619</v>
      </c>
      <c r="AL58" s="4">
        <v>1.1518506634898071</v>
      </c>
      <c r="AM58" s="4">
        <v>0.60233267591470085</v>
      </c>
      <c r="AN58" s="4">
        <v>0.32760145895932236</v>
      </c>
      <c r="AO58" s="4">
        <v>0.51637229796476725</v>
      </c>
      <c r="AP58" s="4">
        <v>0.38858381504479933</v>
      </c>
      <c r="AQ58" s="4">
        <v>3.2626721367507785</v>
      </c>
      <c r="AR58" s="4">
        <v>1.4253392194198506</v>
      </c>
    </row>
    <row r="59" spans="1:44" x14ac:dyDescent="0.25">
      <c r="A59" t="s">
        <v>371</v>
      </c>
      <c r="B59" s="65">
        <f>'[1]S-19-PR131-32 Trace Comp '!B62</f>
        <v>1</v>
      </c>
      <c r="C59" t="s">
        <v>378</v>
      </c>
      <c r="D59" s="8">
        <v>36.689664519958058</v>
      </c>
      <c r="E59" s="8">
        <v>351.58102489945969</v>
      </c>
      <c r="F59" s="8">
        <v>157.0134796160834</v>
      </c>
      <c r="G59" s="8">
        <v>28.161220969670335</v>
      </c>
      <c r="H59" s="8">
        <v>359.89054185712047</v>
      </c>
      <c r="I59" s="8">
        <v>55.240998301006734</v>
      </c>
      <c r="J59" s="8">
        <v>56.498098125644198</v>
      </c>
      <c r="K59" s="11">
        <v>66.75406492903997</v>
      </c>
      <c r="L59" s="11">
        <v>133.38197907084091</v>
      </c>
      <c r="M59" s="11">
        <v>13.340779188217581</v>
      </c>
      <c r="N59" s="11">
        <v>47.088796421191084</v>
      </c>
      <c r="O59" s="11">
        <v>9.0155515026487212</v>
      </c>
      <c r="P59" s="11">
        <v>1.7322290619783913</v>
      </c>
      <c r="Q59" s="11">
        <v>6.959914307219778</v>
      </c>
      <c r="R59" s="11">
        <v>5.2432105990421354</v>
      </c>
      <c r="S59" s="11">
        <v>2.7440765224601757</v>
      </c>
      <c r="T59" s="11">
        <v>3.3360753452699217</v>
      </c>
      <c r="U59" s="11">
        <v>2.6880601613863426</v>
      </c>
      <c r="V59" s="11">
        <v>30.175873055208555</v>
      </c>
      <c r="W59" s="11">
        <v>10.754899007533284</v>
      </c>
      <c r="Y59" s="4">
        <v>4.4884913810051135</v>
      </c>
      <c r="Z59" s="4">
        <v>23.774999241047965</v>
      </c>
      <c r="AA59" s="4">
        <v>10.144848862395547</v>
      </c>
      <c r="AB59" s="4">
        <v>2.5380968214037685</v>
      </c>
      <c r="AC59" s="4">
        <v>33.238213063714085</v>
      </c>
      <c r="AD59" s="4">
        <v>5.366404925854523</v>
      </c>
      <c r="AE59" s="4">
        <v>6.7997133101048481</v>
      </c>
      <c r="AF59" s="4">
        <v>4.8811126688864395</v>
      </c>
      <c r="AG59" s="4">
        <v>13.666338685532024</v>
      </c>
      <c r="AH59" s="4">
        <v>1.0491997635107941</v>
      </c>
      <c r="AI59" s="4">
        <v>4.0975210330287082</v>
      </c>
      <c r="AJ59" s="4">
        <v>1.2070281203358491</v>
      </c>
      <c r="AK59" s="4">
        <v>0.30657049154186539</v>
      </c>
      <c r="AL59" s="4">
        <v>1.1644633027625679</v>
      </c>
      <c r="AM59" s="4">
        <v>0.54272864263199072</v>
      </c>
      <c r="AN59" s="4">
        <v>0.41845401389918058</v>
      </c>
      <c r="AO59" s="4">
        <v>0.39971003784144243</v>
      </c>
      <c r="AP59" s="4">
        <v>0.22741586920838858</v>
      </c>
      <c r="AQ59" s="4">
        <v>2.7128648333075622</v>
      </c>
      <c r="AR59" s="4">
        <v>1.0745230132548553</v>
      </c>
    </row>
    <row r="60" spans="1:44" x14ac:dyDescent="0.25">
      <c r="A60" t="s">
        <v>371</v>
      </c>
      <c r="B60" s="65">
        <f>'[1]S-19-PR131-32 Trace Comp '!B63</f>
        <v>1</v>
      </c>
      <c r="C60" t="s">
        <v>379</v>
      </c>
      <c r="D60" s="8">
        <v>29.501820165485601</v>
      </c>
      <c r="E60" s="8">
        <v>351.07553690819771</v>
      </c>
      <c r="F60" s="8">
        <v>115.53623239534831</v>
      </c>
      <c r="G60" s="8">
        <v>30.230696367130733</v>
      </c>
      <c r="H60" s="8">
        <v>370.41714114539866</v>
      </c>
      <c r="I60" s="8">
        <v>59.232357831143808</v>
      </c>
      <c r="J60" s="8">
        <v>17.564090759998372</v>
      </c>
      <c r="K60" s="11">
        <v>72.526217831156814</v>
      </c>
      <c r="L60" s="11">
        <v>139.72206024894354</v>
      </c>
      <c r="M60" s="11">
        <v>13.719399805008662</v>
      </c>
      <c r="N60" s="11">
        <v>47.627125515065046</v>
      </c>
      <c r="O60" s="11">
        <v>8.5201849831753602</v>
      </c>
      <c r="P60" s="11">
        <v>1.5598395940751959</v>
      </c>
      <c r="Q60" s="11">
        <v>6.7728930811873802</v>
      </c>
      <c r="R60" s="11">
        <v>5.6050194724636109</v>
      </c>
      <c r="S60" s="11">
        <v>3.046208857289725</v>
      </c>
      <c r="T60" s="11">
        <v>3.3700572714442183</v>
      </c>
      <c r="U60" s="11">
        <v>2.7286374699059004</v>
      </c>
      <c r="V60" s="11">
        <v>31.625829604534797</v>
      </c>
      <c r="W60" s="11">
        <v>11.689434157637292</v>
      </c>
      <c r="Y60" s="4">
        <v>4.4360407928467218</v>
      </c>
      <c r="Z60" s="4">
        <v>42.509667102246482</v>
      </c>
      <c r="AA60" s="4">
        <v>12.13677071250704</v>
      </c>
      <c r="AB60" s="4">
        <v>2.0515196926003871</v>
      </c>
      <c r="AC60" s="4">
        <v>30.884618133562423</v>
      </c>
      <c r="AD60" s="4">
        <v>6.2740034160886937</v>
      </c>
      <c r="AE60" s="4">
        <v>2.4307612725533012</v>
      </c>
      <c r="AF60" s="4">
        <v>5.3278766652510914</v>
      </c>
      <c r="AG60" s="4">
        <v>12.982126307765217</v>
      </c>
      <c r="AH60" s="4">
        <v>0.96783979375999807</v>
      </c>
      <c r="AI60" s="4">
        <v>3.6507294621884965</v>
      </c>
      <c r="AJ60" s="4">
        <v>1.0394911403579783</v>
      </c>
      <c r="AK60" s="4">
        <v>0.22887115639754096</v>
      </c>
      <c r="AL60" s="4">
        <v>0.76653030925625598</v>
      </c>
      <c r="AM60" s="4">
        <v>0.63042417286956254</v>
      </c>
      <c r="AN60" s="4">
        <v>0.2795835874778908</v>
      </c>
      <c r="AO60" s="4">
        <v>0.57709597023711356</v>
      </c>
      <c r="AP60" s="4">
        <v>0.23430353956513131</v>
      </c>
      <c r="AQ60" s="4">
        <v>1.9615672532420727</v>
      </c>
      <c r="AR60" s="4">
        <v>0.93321055383113394</v>
      </c>
    </row>
    <row r="61" spans="1:44" x14ac:dyDescent="0.25">
      <c r="A61" t="s">
        <v>371</v>
      </c>
      <c r="B61" s="65">
        <f>'[1]S-19-PR131-32 Trace Comp '!B64</f>
        <v>1</v>
      </c>
      <c r="C61" t="s">
        <v>380</v>
      </c>
      <c r="D61" s="8">
        <v>34.947787602587454</v>
      </c>
      <c r="E61" s="8">
        <v>336.9763967687752</v>
      </c>
      <c r="F61" s="8">
        <v>221.28974838752387</v>
      </c>
      <c r="G61" s="8">
        <v>28.660548872756447</v>
      </c>
      <c r="H61" s="8">
        <v>359.65143786789798</v>
      </c>
      <c r="I61" s="8">
        <v>56.259162441799567</v>
      </c>
      <c r="J61" s="8">
        <v>91.39244583955022</v>
      </c>
      <c r="K61" s="11">
        <v>68.089161467802413</v>
      </c>
      <c r="L61" s="11">
        <v>130.88999111922385</v>
      </c>
      <c r="M61" s="11">
        <v>13.492363047129816</v>
      </c>
      <c r="N61" s="11">
        <v>45.292326661127291</v>
      </c>
      <c r="O61" s="11">
        <v>8.1776728312615301</v>
      </c>
      <c r="P61" s="11">
        <v>1.7916054452845118</v>
      </c>
      <c r="Q61" s="11">
        <v>6.4401563290484152</v>
      </c>
      <c r="R61" s="11">
        <v>5.1126503733640698</v>
      </c>
      <c r="S61" s="11">
        <v>2.9932774627760304</v>
      </c>
      <c r="T61" s="11">
        <v>2.9565051228492023</v>
      </c>
      <c r="U61" s="11">
        <v>2.6867487905685241</v>
      </c>
      <c r="V61" s="11">
        <v>30.545262452598099</v>
      </c>
      <c r="W61" s="11">
        <v>10.293819295673446</v>
      </c>
      <c r="Y61" s="4">
        <v>4.0444172012096438</v>
      </c>
      <c r="Z61" s="4">
        <v>24.569672838125484</v>
      </c>
      <c r="AA61" s="4">
        <v>17.781663181453169</v>
      </c>
      <c r="AB61" s="4">
        <v>2.3962287298345921</v>
      </c>
      <c r="AC61" s="4">
        <v>36.474335043311342</v>
      </c>
      <c r="AD61" s="4">
        <v>6.8380083546195021</v>
      </c>
      <c r="AE61" s="4">
        <v>10.308995808652107</v>
      </c>
      <c r="AF61" s="4">
        <v>4.7289988837118164</v>
      </c>
      <c r="AG61" s="4">
        <v>14.447597099205831</v>
      </c>
      <c r="AH61" s="4">
        <v>1.1268702261148207</v>
      </c>
      <c r="AI61" s="4">
        <v>5.1497843853897978</v>
      </c>
      <c r="AJ61" s="4">
        <v>1.2045187413755576</v>
      </c>
      <c r="AK61" s="4">
        <v>0.17088793017074888</v>
      </c>
      <c r="AL61" s="4">
        <v>0.94420755844532978</v>
      </c>
      <c r="AM61" s="4">
        <v>0.58263220806098359</v>
      </c>
      <c r="AN61" s="4">
        <v>0.38663395508024423</v>
      </c>
      <c r="AO61" s="4">
        <v>0.40162645857076207</v>
      </c>
      <c r="AP61" s="4">
        <v>0.1985100455756432</v>
      </c>
      <c r="AQ61" s="4">
        <v>2.6858892615138856</v>
      </c>
      <c r="AR61" s="4">
        <v>1.095729351138397</v>
      </c>
    </row>
    <row r="62" spans="1:44" x14ac:dyDescent="0.25">
      <c r="A62" t="s">
        <v>371</v>
      </c>
      <c r="B62" s="65">
        <f>'[1]S-19-PR131-32 Trace Comp '!B65</f>
        <v>1</v>
      </c>
      <c r="C62" t="s">
        <v>381</v>
      </c>
      <c r="D62" s="8">
        <v>32.265211729139523</v>
      </c>
      <c r="E62" s="8">
        <v>367.79954864519158</v>
      </c>
      <c r="F62" s="8">
        <v>136.81363596220478</v>
      </c>
      <c r="G62" s="8">
        <v>34.607818002981304</v>
      </c>
      <c r="H62" s="8">
        <v>417.2202244012833</v>
      </c>
      <c r="I62" s="8">
        <v>67.354738283270052</v>
      </c>
      <c r="J62" s="8">
        <v>24.995364078758566</v>
      </c>
      <c r="K62" s="11">
        <v>82.349735407741676</v>
      </c>
      <c r="L62" s="11">
        <v>165.26053250844674</v>
      </c>
      <c r="M62" s="11">
        <v>15.886168849746639</v>
      </c>
      <c r="N62" s="11">
        <v>55.677804980282808</v>
      </c>
      <c r="O62" s="11">
        <v>10.911389351720439</v>
      </c>
      <c r="P62" s="11">
        <v>1.7005066447532677</v>
      </c>
      <c r="Q62" s="11">
        <v>8.5269079555842993</v>
      </c>
      <c r="R62" s="11">
        <v>6.6760880415543937</v>
      </c>
      <c r="S62" s="11">
        <v>3.2943405390902094</v>
      </c>
      <c r="T62" s="11">
        <v>3.5102452677956628</v>
      </c>
      <c r="U62" s="11">
        <v>2.8033987163648142</v>
      </c>
      <c r="V62" s="11">
        <v>33.061769630172215</v>
      </c>
      <c r="W62" s="11">
        <v>11.827012707276893</v>
      </c>
      <c r="Y62" s="4">
        <v>4.3632973706661957</v>
      </c>
      <c r="Z62" s="4">
        <v>32.251372187989389</v>
      </c>
      <c r="AA62" s="4">
        <v>13.198373807354582</v>
      </c>
      <c r="AB62" s="4">
        <v>2.4574086369201096</v>
      </c>
      <c r="AC62" s="4">
        <v>36.794701653536762</v>
      </c>
      <c r="AD62" s="4">
        <v>7.387044605572469</v>
      </c>
      <c r="AE62" s="4">
        <v>2.538556590415439</v>
      </c>
      <c r="AF62" s="4">
        <v>6.7860457732338162</v>
      </c>
      <c r="AG62" s="4">
        <v>17.023471943724729</v>
      </c>
      <c r="AH62" s="4">
        <v>1.2419104152400606</v>
      </c>
      <c r="AI62" s="4">
        <v>4.5693878431043791</v>
      </c>
      <c r="AJ62" s="4">
        <v>1.4766204257227653</v>
      </c>
      <c r="AK62" s="4">
        <v>0.17851697070347508</v>
      </c>
      <c r="AL62" s="4">
        <v>1.0674568161615203</v>
      </c>
      <c r="AM62" s="4">
        <v>0.52590499659532641</v>
      </c>
      <c r="AN62" s="4">
        <v>0.31069440851755459</v>
      </c>
      <c r="AO62" s="4">
        <v>0.47973521489002524</v>
      </c>
      <c r="AP62" s="4">
        <v>0.23351198446192958</v>
      </c>
      <c r="AQ62" s="4">
        <v>1.9756585444750216</v>
      </c>
      <c r="AR62" s="4">
        <v>1.101619279787126</v>
      </c>
    </row>
    <row r="63" spans="1:44" x14ac:dyDescent="0.25">
      <c r="A63" t="s">
        <v>371</v>
      </c>
      <c r="B63" s="65">
        <f>'[1]S-19-PR131-32 Trace Comp '!B68</f>
        <v>3</v>
      </c>
      <c r="C63" t="s">
        <v>382</v>
      </c>
      <c r="D63" s="8">
        <v>65.868265631047592</v>
      </c>
      <c r="E63" s="8">
        <v>349.66608572011012</v>
      </c>
      <c r="F63" s="8">
        <v>305.39161203490346</v>
      </c>
      <c r="G63" s="8">
        <v>27.949572236948043</v>
      </c>
      <c r="H63" s="8">
        <v>329.60886890806592</v>
      </c>
      <c r="I63" s="8">
        <v>59.192489971682569</v>
      </c>
      <c r="J63" s="8">
        <v>289.30757386415098</v>
      </c>
      <c r="K63" s="11">
        <v>68.97710065470342</v>
      </c>
      <c r="L63" s="11">
        <v>130.04698629567318</v>
      </c>
      <c r="M63" s="11">
        <v>13.494730189049234</v>
      </c>
      <c r="N63" s="11">
        <v>49.990682972850102</v>
      </c>
      <c r="O63" s="11">
        <v>8.042015595045104</v>
      </c>
      <c r="P63" s="11">
        <v>1.5451512247729626</v>
      </c>
      <c r="Q63" s="11">
        <v>6.832553581132661</v>
      </c>
      <c r="R63" s="11">
        <v>4.9155271439697223</v>
      </c>
      <c r="S63" s="11">
        <v>2.9184365570482531</v>
      </c>
      <c r="T63" s="11">
        <v>2.7049272112603142</v>
      </c>
      <c r="U63" s="11">
        <v>2.6031170254957163</v>
      </c>
      <c r="V63" s="11">
        <v>28.51867941248906</v>
      </c>
      <c r="W63" s="11">
        <v>10.270817889536419</v>
      </c>
      <c r="Y63" s="4">
        <v>6.5484351680731949</v>
      </c>
      <c r="Z63" s="4">
        <v>34.198969812112956</v>
      </c>
      <c r="AA63" s="4">
        <v>18.161101201185545</v>
      </c>
      <c r="AB63" s="4">
        <v>1.6322410734518771</v>
      </c>
      <c r="AC63" s="4">
        <v>23.625348137498936</v>
      </c>
      <c r="AD63" s="4">
        <v>7.1380872527534285</v>
      </c>
      <c r="AE63" s="4">
        <v>24.417948565571422</v>
      </c>
      <c r="AF63" s="4">
        <v>4.2662046573962069</v>
      </c>
      <c r="AG63" s="4">
        <v>11.011817471563116</v>
      </c>
      <c r="AH63" s="4">
        <v>1.0189971432427591</v>
      </c>
      <c r="AI63" s="4">
        <v>4.3767964743832897</v>
      </c>
      <c r="AJ63" s="4">
        <v>0.97984595837258071</v>
      </c>
      <c r="AK63" s="4">
        <v>0.21457575752833005</v>
      </c>
      <c r="AL63" s="4">
        <v>0.79675516121052781</v>
      </c>
      <c r="AM63" s="4">
        <v>0.53999834593514573</v>
      </c>
      <c r="AN63" s="4">
        <v>0.43416268174372202</v>
      </c>
      <c r="AO63" s="4">
        <v>0.38103070518234516</v>
      </c>
      <c r="AP63" s="4">
        <v>0.24259322837868835</v>
      </c>
      <c r="AQ63" s="4">
        <v>1.8919535875851237</v>
      </c>
      <c r="AR63" s="4">
        <v>0.81635351215182983</v>
      </c>
    </row>
    <row r="64" spans="1:44" x14ac:dyDescent="0.25">
      <c r="A64" t="s">
        <v>371</v>
      </c>
      <c r="B64" s="65">
        <f>'[1]S-19-PR131-32 Trace Comp '!B69</f>
        <v>3</v>
      </c>
      <c r="C64" t="s">
        <v>382</v>
      </c>
      <c r="D64" s="8">
        <v>57.339857195446456</v>
      </c>
      <c r="E64" s="8">
        <v>352.4535366155593</v>
      </c>
      <c r="F64" s="8">
        <v>292.40369089902759</v>
      </c>
      <c r="G64" s="8">
        <v>28.012458304387923</v>
      </c>
      <c r="H64" s="8">
        <v>339.7754675569754</v>
      </c>
      <c r="I64" s="8">
        <v>59.240468114614302</v>
      </c>
      <c r="J64" s="8">
        <v>260.22514258950946</v>
      </c>
      <c r="K64" s="11">
        <v>69.558068524285972</v>
      </c>
      <c r="L64" s="11">
        <v>132.72808570284943</v>
      </c>
      <c r="M64" s="11">
        <v>13.840768766872968</v>
      </c>
      <c r="N64" s="11">
        <v>47.634202218379677</v>
      </c>
      <c r="O64" s="11">
        <v>7.634572159163084</v>
      </c>
      <c r="P64" s="11">
        <v>1.621942767783727</v>
      </c>
      <c r="Q64" s="11">
        <v>6.1304420379014166</v>
      </c>
      <c r="R64" s="11">
        <v>4.8655619586592476</v>
      </c>
      <c r="S64" s="11">
        <v>2.7905829192397249</v>
      </c>
      <c r="T64" s="11">
        <v>2.9442212634590814</v>
      </c>
      <c r="U64" s="11">
        <v>2.4819750226634043</v>
      </c>
      <c r="V64" s="11">
        <v>28.635328723596363</v>
      </c>
      <c r="W64" s="11">
        <v>10.573796825950227</v>
      </c>
      <c r="Y64" s="4">
        <v>6.1640406758674766</v>
      </c>
      <c r="Z64" s="4">
        <v>52.26638080170482</v>
      </c>
      <c r="AA64" s="4">
        <v>19.61924388291634</v>
      </c>
      <c r="AB64" s="4">
        <v>1.9455559414217058</v>
      </c>
      <c r="AC64" s="4">
        <v>23.936132403605871</v>
      </c>
      <c r="AD64" s="4">
        <v>6.5351974656637202</v>
      </c>
      <c r="AE64" s="4">
        <v>20.921269634492404</v>
      </c>
      <c r="AF64" s="4">
        <v>5.6905138521795857</v>
      </c>
      <c r="AG64" s="4">
        <v>14.778962235120058</v>
      </c>
      <c r="AH64" s="4">
        <v>1.2935906873152394</v>
      </c>
      <c r="AI64" s="4">
        <v>3.4168641659918975</v>
      </c>
      <c r="AJ64" s="4">
        <v>1.0481644349177337</v>
      </c>
      <c r="AK64" s="4">
        <v>0.26878098552578689</v>
      </c>
      <c r="AL64" s="4">
        <v>0.64501136173929574</v>
      </c>
      <c r="AM64" s="4">
        <v>0.65424428376061461</v>
      </c>
      <c r="AN64" s="4">
        <v>0.40490869213336106</v>
      </c>
      <c r="AO64" s="4">
        <v>0.42665380570455741</v>
      </c>
      <c r="AP64" s="4">
        <v>0.20059178715281792</v>
      </c>
      <c r="AQ64" s="4">
        <v>1.9704037883738663</v>
      </c>
      <c r="AR64" s="4">
        <v>0.83768207095855496</v>
      </c>
    </row>
    <row r="65" spans="1:44" x14ac:dyDescent="0.25">
      <c r="A65" t="s">
        <v>371</v>
      </c>
      <c r="B65" s="65">
        <f>'[1]S-19-PR131-32 Trace Comp '!B70</f>
        <v>3</v>
      </c>
      <c r="C65" t="s">
        <v>383</v>
      </c>
      <c r="D65" s="8">
        <v>50.244255657517577</v>
      </c>
      <c r="E65" s="8">
        <v>337.63842541861834</v>
      </c>
      <c r="F65" s="8">
        <v>265.22075401564894</v>
      </c>
      <c r="G65" s="8">
        <v>28.933843627009143</v>
      </c>
      <c r="H65" s="8">
        <v>359.08698642265466</v>
      </c>
      <c r="I65" s="8">
        <v>58.40974791468004</v>
      </c>
      <c r="J65" s="8">
        <v>244.30992137994969</v>
      </c>
      <c r="K65" s="11">
        <v>73.515743748860672</v>
      </c>
      <c r="L65" s="11">
        <v>133.23837531800191</v>
      </c>
      <c r="M65" s="11">
        <v>14.01668714626005</v>
      </c>
      <c r="N65" s="11">
        <v>49.302111687707821</v>
      </c>
      <c r="O65" s="11">
        <v>8.2477038271928702</v>
      </c>
      <c r="P65" s="11">
        <v>1.8043552716302176</v>
      </c>
      <c r="Q65" s="11">
        <v>6.1561916905652128</v>
      </c>
      <c r="R65" s="11">
        <v>5.2622815902998896</v>
      </c>
      <c r="S65" s="11">
        <v>2.9424819376001734</v>
      </c>
      <c r="T65" s="11">
        <v>2.8613929964805833</v>
      </c>
      <c r="U65" s="11">
        <v>2.5931798696044437</v>
      </c>
      <c r="V65" s="11">
        <v>31.060864497518796</v>
      </c>
      <c r="W65" s="11">
        <v>10.057196598573007</v>
      </c>
      <c r="Y65" s="4">
        <v>3.9608882127847722</v>
      </c>
      <c r="Z65" s="4">
        <v>30.594443497604132</v>
      </c>
      <c r="AA65" s="4">
        <v>22.801894533819979</v>
      </c>
      <c r="AB65" s="4">
        <v>1.8627737392739847</v>
      </c>
      <c r="AC65" s="4">
        <v>23.969959868786781</v>
      </c>
      <c r="AD65" s="4">
        <v>6.0902845576225797</v>
      </c>
      <c r="AE65" s="4">
        <v>22.170573752970487</v>
      </c>
      <c r="AF65" s="4">
        <v>4.6430408824410332</v>
      </c>
      <c r="AG65" s="4">
        <v>11.698789911468563</v>
      </c>
      <c r="AH65" s="4">
        <v>0.94290632876173608</v>
      </c>
      <c r="AI65" s="4">
        <v>4.1885691899193729</v>
      </c>
      <c r="AJ65" s="4">
        <v>1.2007652906227793</v>
      </c>
      <c r="AK65" s="4">
        <v>0.19058211644506962</v>
      </c>
      <c r="AL65" s="4">
        <v>0.73786282223222532</v>
      </c>
      <c r="AM65" s="4">
        <v>0.54366430271065214</v>
      </c>
      <c r="AN65" s="4">
        <v>0.29265781289224502</v>
      </c>
      <c r="AO65" s="4">
        <v>0.35698571459234391</v>
      </c>
      <c r="AP65" s="4">
        <v>0.21606520035596788</v>
      </c>
      <c r="AQ65" s="4">
        <v>1.9407021939279065</v>
      </c>
      <c r="AR65" s="4">
        <v>0.8087987899515775</v>
      </c>
    </row>
    <row r="66" spans="1:44" x14ac:dyDescent="0.25">
      <c r="A66" t="s">
        <v>371</v>
      </c>
      <c r="B66" s="65">
        <f>'[1]S-19-PR131-32 Trace Comp '!B71</f>
        <v>3</v>
      </c>
      <c r="C66" t="s">
        <v>383</v>
      </c>
      <c r="D66" s="8">
        <v>50.424903738420987</v>
      </c>
      <c r="E66" s="8">
        <v>317.96570390206051</v>
      </c>
      <c r="F66" s="8">
        <v>261.14660279278468</v>
      </c>
      <c r="G66" s="8">
        <v>27.76084590154608</v>
      </c>
      <c r="H66" s="8">
        <v>327.93805218969652</v>
      </c>
      <c r="I66" s="8">
        <v>54.510809590080754</v>
      </c>
      <c r="J66" s="8">
        <v>237.87322176676952</v>
      </c>
      <c r="K66" s="11">
        <v>68.165570907481495</v>
      </c>
      <c r="L66" s="11">
        <v>127.01247844262723</v>
      </c>
      <c r="M66" s="11">
        <v>13.764549800330419</v>
      </c>
      <c r="N66" s="11">
        <v>48.201888927514169</v>
      </c>
      <c r="O66" s="11">
        <v>8.9932813217918532</v>
      </c>
      <c r="P66" s="11">
        <v>1.5044680818083953</v>
      </c>
      <c r="Q66" s="11">
        <v>6.4991345610279483</v>
      </c>
      <c r="R66" s="11">
        <v>5.1955908961140089</v>
      </c>
      <c r="S66" s="11">
        <v>2.4854438394499803</v>
      </c>
      <c r="T66" s="11">
        <v>2.8480070774627104</v>
      </c>
      <c r="U66" s="11">
        <v>2.5358320996449204</v>
      </c>
      <c r="V66" s="11">
        <v>29.201655195384674</v>
      </c>
      <c r="W66" s="11">
        <v>10.428610376680298</v>
      </c>
      <c r="Y66" s="4">
        <v>5.4808719457293691</v>
      </c>
      <c r="Z66" s="4">
        <v>24.490525781745717</v>
      </c>
      <c r="AA66" s="4">
        <v>19.408611799246792</v>
      </c>
      <c r="AB66" s="4">
        <v>1.6967704928903276</v>
      </c>
      <c r="AC66" s="4">
        <v>22.302601394004679</v>
      </c>
      <c r="AD66" s="4">
        <v>4.262256942364588</v>
      </c>
      <c r="AE66" s="4">
        <v>18.923396537021031</v>
      </c>
      <c r="AF66" s="4">
        <v>3.4646809523499917</v>
      </c>
      <c r="AG66" s="4">
        <v>10.435694206723301</v>
      </c>
      <c r="AH66" s="4">
        <v>0.75225584630944509</v>
      </c>
      <c r="AI66" s="4">
        <v>3.0651280962330629</v>
      </c>
      <c r="AJ66" s="4">
        <v>0.69255234071647009</v>
      </c>
      <c r="AK66" s="4">
        <v>0.16579904161471457</v>
      </c>
      <c r="AL66" s="4">
        <v>0.72781989978757866</v>
      </c>
      <c r="AM66" s="4">
        <v>0.4474883669366137</v>
      </c>
      <c r="AN66" s="4">
        <v>0.28082339938627987</v>
      </c>
      <c r="AO66" s="4">
        <v>0.29924441860127465</v>
      </c>
      <c r="AP66" s="4">
        <v>0.27672137295562893</v>
      </c>
      <c r="AQ66" s="4">
        <v>1.4881488049799034</v>
      </c>
      <c r="AR66" s="4">
        <v>0.83928275404438379</v>
      </c>
    </row>
    <row r="67" spans="1:44" x14ac:dyDescent="0.25">
      <c r="A67" t="s">
        <v>371</v>
      </c>
      <c r="B67" s="65">
        <f>'[1]S-19-PR131-32 Trace Comp '!B72</f>
        <v>3</v>
      </c>
      <c r="C67" t="s">
        <v>384</v>
      </c>
      <c r="D67" s="8">
        <v>70.666960212517864</v>
      </c>
      <c r="E67" s="8">
        <v>332.7274986631723</v>
      </c>
      <c r="F67" s="8">
        <v>330.27642641980816</v>
      </c>
      <c r="G67" s="8">
        <v>28.859309986887748</v>
      </c>
      <c r="H67" s="8">
        <v>336.19403252108884</v>
      </c>
      <c r="I67" s="8">
        <v>56.821662312479994</v>
      </c>
      <c r="J67" s="8">
        <v>313.82093841981703</v>
      </c>
      <c r="K67" s="11">
        <v>69.342701420431936</v>
      </c>
      <c r="L67" s="11">
        <v>131.02254220095494</v>
      </c>
      <c r="M67" s="11">
        <v>14.519898015551394</v>
      </c>
      <c r="N67" s="11">
        <v>50.185531540292658</v>
      </c>
      <c r="O67" s="11">
        <v>9.3577804468948873</v>
      </c>
      <c r="P67" s="11">
        <v>1.7332085344117689</v>
      </c>
      <c r="Q67" s="11">
        <v>6.3925175553596052</v>
      </c>
      <c r="R67" s="11">
        <v>5.7143964640428084</v>
      </c>
      <c r="S67" s="11">
        <v>3.249775890953106</v>
      </c>
      <c r="T67" s="11" t="s">
        <v>360</v>
      </c>
      <c r="U67" s="11">
        <v>2.8152108730962389</v>
      </c>
      <c r="V67" s="11">
        <v>29.93741529192102</v>
      </c>
      <c r="W67" s="11">
        <v>10.622973466636628</v>
      </c>
      <c r="Y67" s="4">
        <v>7.3228257528647998</v>
      </c>
      <c r="Z67" s="4">
        <v>32.752701131877991</v>
      </c>
      <c r="AA67" s="4">
        <v>26.444604370526378</v>
      </c>
      <c r="AB67" s="4">
        <v>1.9905083774656955</v>
      </c>
      <c r="AC67" s="4">
        <v>25.323445953018343</v>
      </c>
      <c r="AD67" s="4">
        <v>6.3106330443301477</v>
      </c>
      <c r="AE67" s="4">
        <v>32.630724311572571</v>
      </c>
      <c r="AF67" s="4">
        <v>3.8945568760825831</v>
      </c>
      <c r="AG67" s="4">
        <v>13.614434337429207</v>
      </c>
      <c r="AH67" s="4">
        <v>0.90124100520976214</v>
      </c>
      <c r="AI67" s="4">
        <v>3.5417171391786062</v>
      </c>
      <c r="AJ67" s="4">
        <v>1.1531610443511899</v>
      </c>
      <c r="AK67" s="4">
        <v>0.2297790728585237</v>
      </c>
      <c r="AL67" s="4">
        <v>0.76795436177304433</v>
      </c>
      <c r="AM67" s="4">
        <v>0.6986659773270627</v>
      </c>
      <c r="AN67" s="4">
        <v>0.46717097186377787</v>
      </c>
      <c r="AO67" s="4">
        <v>0.30823869739044013</v>
      </c>
      <c r="AP67" s="4">
        <v>0.30228698975050822</v>
      </c>
      <c r="AQ67" s="4">
        <v>1.7760218778469075</v>
      </c>
      <c r="AR67" s="4">
        <v>0.98374238884741594</v>
      </c>
    </row>
    <row r="68" spans="1:44" x14ac:dyDescent="0.25">
      <c r="A68" t="s">
        <v>371</v>
      </c>
      <c r="B68" s="65">
        <f>'[1]S-19-PR131-32 Trace Comp '!B73</f>
        <v>3</v>
      </c>
      <c r="C68" t="s">
        <v>384</v>
      </c>
      <c r="D68" s="8">
        <v>118.84755832531455</v>
      </c>
      <c r="E68" s="8">
        <v>285.83807888478401</v>
      </c>
      <c r="F68" s="8">
        <v>276.32174400983814</v>
      </c>
      <c r="G68" s="8">
        <v>39.504303713430055</v>
      </c>
      <c r="H68" s="8">
        <v>342.39819205828564</v>
      </c>
      <c r="I68" s="8">
        <v>50.212447295743132</v>
      </c>
      <c r="J68" s="8">
        <v>256.52731215038057</v>
      </c>
      <c r="K68" s="11">
        <v>65.353480983916654</v>
      </c>
      <c r="L68" s="11">
        <v>134.2085854972284</v>
      </c>
      <c r="M68" s="11">
        <v>16.096601882245157</v>
      </c>
      <c r="N68" s="11">
        <v>62.476798268213379</v>
      </c>
      <c r="O68" s="11">
        <v>11.710170880240964</v>
      </c>
      <c r="P68" s="11">
        <v>2.6804056060197659</v>
      </c>
      <c r="Q68" s="11">
        <v>11.104922775311941</v>
      </c>
      <c r="R68" s="11">
        <v>8.4560860186533784</v>
      </c>
      <c r="S68" s="11">
        <v>3.8650034352425027</v>
      </c>
      <c r="T68" s="11">
        <v>3.2884038533078108</v>
      </c>
      <c r="U68" s="11">
        <v>2.5521562010676622</v>
      </c>
      <c r="V68" s="11">
        <v>26.053514539883171</v>
      </c>
      <c r="W68" s="11">
        <v>9.121543112911775</v>
      </c>
      <c r="Y68" s="4">
        <v>25.758389483494181</v>
      </c>
      <c r="Z68" s="4">
        <v>35.378374006680069</v>
      </c>
      <c r="AA68" s="4">
        <v>32.751561944785266</v>
      </c>
      <c r="AB68" s="4">
        <v>4.6560981869903415</v>
      </c>
      <c r="AC68" s="4">
        <v>23.902686724480589</v>
      </c>
      <c r="AD68" s="4">
        <v>6.4526061123914529</v>
      </c>
      <c r="AE68" s="4">
        <v>39.646742082937244</v>
      </c>
      <c r="AF68" s="4">
        <v>5.9834786513619989</v>
      </c>
      <c r="AG68" s="4">
        <v>11.356024898673258</v>
      </c>
      <c r="AH68" s="4">
        <v>2.0492885326695891</v>
      </c>
      <c r="AI68" s="4">
        <v>5.3285723048573645</v>
      </c>
      <c r="AJ68" s="4">
        <v>2.1827694787910636</v>
      </c>
      <c r="AK68" s="4">
        <v>0.67961947115564803</v>
      </c>
      <c r="AL68" s="4">
        <v>2.0060354705273009</v>
      </c>
      <c r="AM68" s="4">
        <v>1.3288191727165635</v>
      </c>
      <c r="AN68" s="4">
        <v>0.58815368680001623</v>
      </c>
      <c r="AO68" s="4">
        <v>0.42363272051560075</v>
      </c>
      <c r="AP68" s="4">
        <v>0.20672292259178038</v>
      </c>
      <c r="AQ68" s="4">
        <v>2.7781018799923318</v>
      </c>
      <c r="AR68" s="4">
        <v>1.1202031925773932</v>
      </c>
    </row>
    <row r="69" spans="1:44" x14ac:dyDescent="0.25">
      <c r="A69" t="s">
        <v>371</v>
      </c>
      <c r="B69" s="65">
        <f>'[1]S-19-PR131-32 Trace Comp '!B74</f>
        <v>3</v>
      </c>
      <c r="C69" t="s">
        <v>385</v>
      </c>
      <c r="D69" s="8">
        <v>67.325888414015196</v>
      </c>
      <c r="E69" s="8">
        <v>332.04679636559604</v>
      </c>
      <c r="F69" s="8">
        <v>300.88806530836086</v>
      </c>
      <c r="G69" s="8">
        <v>27.914327101992164</v>
      </c>
      <c r="H69" s="8">
        <v>341.11856762581613</v>
      </c>
      <c r="I69" s="8">
        <v>57.040333958343723</v>
      </c>
      <c r="J69" s="8">
        <v>312.78174782625132</v>
      </c>
      <c r="K69" s="11">
        <v>64.036426682380053</v>
      </c>
      <c r="L69" s="11">
        <v>129.89190143543718</v>
      </c>
      <c r="M69" s="11">
        <v>13.2634026432562</v>
      </c>
      <c r="N69" s="11">
        <v>44.339181104644595</v>
      </c>
      <c r="O69" s="11">
        <v>7.4376633028674126</v>
      </c>
      <c r="P69" s="11">
        <v>1.6340415415351115</v>
      </c>
      <c r="Q69" s="11">
        <v>5.578451321723378</v>
      </c>
      <c r="R69" s="11">
        <v>5.1632602489618336</v>
      </c>
      <c r="S69" s="11">
        <v>2.2346850419062889</v>
      </c>
      <c r="T69" s="11">
        <v>2.5446227232885144</v>
      </c>
      <c r="U69" s="11">
        <v>2.566208936395705</v>
      </c>
      <c r="V69" s="11">
        <v>28.66822294028826</v>
      </c>
      <c r="W69" s="11">
        <v>10.327805647651997</v>
      </c>
      <c r="Y69" s="4">
        <v>6.4687375237051903</v>
      </c>
      <c r="Z69" s="4">
        <v>23.871031436632276</v>
      </c>
      <c r="AA69" s="4">
        <v>23.971917703940708</v>
      </c>
      <c r="AB69" s="4">
        <v>1.9313720153882725</v>
      </c>
      <c r="AC69" s="4">
        <v>30.854101231451633</v>
      </c>
      <c r="AD69" s="4">
        <v>4.4916886417341226</v>
      </c>
      <c r="AE69" s="4">
        <v>30.841703960548475</v>
      </c>
      <c r="AF69" s="4">
        <v>4.5433434783544566</v>
      </c>
      <c r="AG69" s="4">
        <v>12.875193988259792</v>
      </c>
      <c r="AH69" s="4">
        <v>0.79780596889557021</v>
      </c>
      <c r="AI69" s="4">
        <v>5.0240747093568929</v>
      </c>
      <c r="AJ69" s="4">
        <v>0.90797808703227845</v>
      </c>
      <c r="AK69" s="4">
        <v>0.24121837527461826</v>
      </c>
      <c r="AL69" s="4">
        <v>0.76254236016947652</v>
      </c>
      <c r="AM69" s="4">
        <v>0.60845060609153179</v>
      </c>
      <c r="AN69" s="4">
        <v>0.34206602396271063</v>
      </c>
      <c r="AO69" s="4">
        <v>0.34743989604816039</v>
      </c>
      <c r="AP69" s="4">
        <v>0.26438735281522074</v>
      </c>
      <c r="AQ69" s="4">
        <v>2.3838655101576358</v>
      </c>
      <c r="AR69" s="4">
        <v>0.94838714746565922</v>
      </c>
    </row>
    <row r="70" spans="1:44" x14ac:dyDescent="0.25">
      <c r="A70" t="s">
        <v>371</v>
      </c>
      <c r="B70" s="65">
        <f>'[1]S-19-PR131-32 Trace Comp '!B74</f>
        <v>3</v>
      </c>
      <c r="C70" t="s">
        <v>385</v>
      </c>
      <c r="D70" s="8">
        <v>55.834912557655223</v>
      </c>
      <c r="E70" s="8">
        <v>317.23118539635442</v>
      </c>
      <c r="F70" s="8">
        <v>276.33464401897459</v>
      </c>
      <c r="G70" s="8">
        <v>28.510961379285913</v>
      </c>
      <c r="H70" s="8">
        <v>346.14352804716191</v>
      </c>
      <c r="I70" s="8">
        <v>53.5901718364033</v>
      </c>
      <c r="J70" s="8">
        <v>263.12743800333874</v>
      </c>
      <c r="K70" s="11">
        <v>66.54469723901812</v>
      </c>
      <c r="L70" s="11">
        <v>126.89025337960358</v>
      </c>
      <c r="M70" s="11">
        <v>13.919345050464795</v>
      </c>
      <c r="N70" s="11">
        <v>46.938778947680561</v>
      </c>
      <c r="O70" s="11">
        <v>9.0954363347067115</v>
      </c>
      <c r="P70" s="11">
        <v>1.6178737212546752</v>
      </c>
      <c r="Q70" s="11">
        <v>7.1079537056030402</v>
      </c>
      <c r="R70" s="11">
        <v>5.2989152653479632</v>
      </c>
      <c r="S70" s="11">
        <v>2.8233257122879456</v>
      </c>
      <c r="T70" s="11">
        <v>2.9079401392608792</v>
      </c>
      <c r="U70" s="11">
        <v>2.6007444457158408</v>
      </c>
      <c r="V70" s="11">
        <v>31.10031753764483</v>
      </c>
      <c r="W70" s="11">
        <v>10.854453097104612</v>
      </c>
      <c r="Y70" s="4">
        <v>5.6565948036939595</v>
      </c>
      <c r="Z70" s="4">
        <v>22.711144316040613</v>
      </c>
      <c r="AA70" s="4">
        <v>26.636481106549237</v>
      </c>
      <c r="AB70" s="4">
        <v>1.9544216410805912</v>
      </c>
      <c r="AC70" s="4">
        <v>34.978503482666412</v>
      </c>
      <c r="AD70" s="4">
        <v>5.7997131164197393</v>
      </c>
      <c r="AE70" s="4">
        <v>28.039451786639805</v>
      </c>
      <c r="AF70" s="4">
        <v>5.2185486976799229</v>
      </c>
      <c r="AG70" s="4">
        <v>13.126692028118747</v>
      </c>
      <c r="AH70" s="4">
        <v>1.0257383236583251</v>
      </c>
      <c r="AI70" s="4">
        <v>3.5265788073218105</v>
      </c>
      <c r="AJ70" s="4">
        <v>1.135113985654026</v>
      </c>
      <c r="AK70" s="4">
        <v>0.24033839936277904</v>
      </c>
      <c r="AL70" s="4">
        <v>0.804202016992838</v>
      </c>
      <c r="AM70" s="4">
        <v>0.4706485526412203</v>
      </c>
      <c r="AN70" s="4">
        <v>0.33604193593499193</v>
      </c>
      <c r="AO70" s="4">
        <v>0.39414208580981186</v>
      </c>
      <c r="AP70" s="4">
        <v>0.21254931325992232</v>
      </c>
      <c r="AQ70" s="4">
        <v>2.8614440593135186</v>
      </c>
      <c r="AR70" s="4">
        <v>1.0671669469647938</v>
      </c>
    </row>
    <row r="71" spans="1:44" x14ac:dyDescent="0.25">
      <c r="A71" t="s">
        <v>371</v>
      </c>
      <c r="B71" s="65" t="s">
        <v>357</v>
      </c>
      <c r="C71" t="s">
        <v>386</v>
      </c>
      <c r="D71" s="8">
        <v>52.116004639311448</v>
      </c>
      <c r="E71" s="8">
        <v>327.45664524619121</v>
      </c>
      <c r="F71" s="8">
        <v>280.95275429554948</v>
      </c>
      <c r="G71" s="8">
        <v>24.031830329522762</v>
      </c>
      <c r="H71" s="8">
        <v>272.96154406199673</v>
      </c>
      <c r="I71" s="8">
        <v>48.174676152797311</v>
      </c>
      <c r="J71" s="8">
        <v>172.04426595920191</v>
      </c>
      <c r="K71" s="11">
        <v>59.589813205371151</v>
      </c>
      <c r="L71" s="11">
        <v>106.51483326079695</v>
      </c>
      <c r="M71" s="11">
        <v>11.105033916467191</v>
      </c>
      <c r="N71" s="11">
        <v>39.643816880010505</v>
      </c>
      <c r="O71" s="11">
        <v>7.3804873444541341</v>
      </c>
      <c r="P71" s="11">
        <v>1.5607529647564262</v>
      </c>
      <c r="Q71" s="11">
        <v>5.6591783813303715</v>
      </c>
      <c r="R71" s="11">
        <v>4.9129064972137346</v>
      </c>
      <c r="S71" s="11">
        <v>2.296316392514993</v>
      </c>
      <c r="T71" s="11" t="s">
        <v>360</v>
      </c>
      <c r="U71" s="11">
        <v>2.0809709692417324</v>
      </c>
      <c r="V71" s="11">
        <v>23.504898759615269</v>
      </c>
      <c r="W71" s="11">
        <v>9.0507352491379116</v>
      </c>
      <c r="Y71" s="4">
        <v>6.3371054004673706</v>
      </c>
      <c r="Z71" s="4">
        <v>36.762332742765977</v>
      </c>
      <c r="AA71" s="4">
        <v>26.1796970411243</v>
      </c>
      <c r="AB71" s="4">
        <v>1.9981896394414613</v>
      </c>
      <c r="AC71" s="4">
        <v>18.365823443233865</v>
      </c>
      <c r="AD71" s="4">
        <v>5.1615074110612804</v>
      </c>
      <c r="AE71" s="4">
        <v>21.41017970012291</v>
      </c>
      <c r="AF71" s="4">
        <v>5.2517662583425508</v>
      </c>
      <c r="AG71" s="4">
        <v>11.225643564448935</v>
      </c>
      <c r="AH71" s="4">
        <v>0.918078222065417</v>
      </c>
      <c r="AI71" s="4">
        <v>3.292005739394527</v>
      </c>
      <c r="AJ71" s="4">
        <v>1.0697991003742777</v>
      </c>
      <c r="AK71" s="4">
        <v>0.22700692939154671</v>
      </c>
      <c r="AL71" s="4">
        <v>0.83527422088531</v>
      </c>
      <c r="AM71" s="4">
        <v>0.69939477423294272</v>
      </c>
      <c r="AN71" s="4">
        <v>0.38528311655241654</v>
      </c>
      <c r="AO71" s="4">
        <v>0.4210812267951361</v>
      </c>
      <c r="AP71" s="4">
        <v>0.21857006804865783</v>
      </c>
      <c r="AQ71" s="4">
        <v>2.4047143919238878</v>
      </c>
      <c r="AR71" s="4">
        <v>0.87177985320431373</v>
      </c>
    </row>
    <row r="72" spans="1:44" x14ac:dyDescent="0.25">
      <c r="A72" t="s">
        <v>371</v>
      </c>
      <c r="B72" s="65" t="s">
        <v>357</v>
      </c>
      <c r="C72" t="s">
        <v>387</v>
      </c>
      <c r="D72" s="8">
        <v>55.013779676479153</v>
      </c>
      <c r="E72" s="8">
        <v>343.10273889453038</v>
      </c>
      <c r="F72" s="8">
        <v>297.84307592309028</v>
      </c>
      <c r="G72" s="8">
        <v>26.574923089608109</v>
      </c>
      <c r="H72" s="8">
        <v>317.98251152173947</v>
      </c>
      <c r="I72" s="8">
        <v>56.123365794990434</v>
      </c>
      <c r="J72" s="8">
        <v>278.34703169570815</v>
      </c>
      <c r="K72" s="11">
        <v>65.880008609338532</v>
      </c>
      <c r="L72" s="11">
        <v>134.026766962224</v>
      </c>
      <c r="M72" s="11">
        <v>12.998534699254709</v>
      </c>
      <c r="N72" s="11">
        <v>43.402954473977388</v>
      </c>
      <c r="O72" s="11">
        <v>8.8812091595115046</v>
      </c>
      <c r="P72" s="11">
        <v>1.8275321287433057</v>
      </c>
      <c r="Q72" s="11">
        <v>6.0126236051777138</v>
      </c>
      <c r="R72" s="11">
        <v>4.557057921618914</v>
      </c>
      <c r="S72" s="11">
        <v>2.7613793937893414</v>
      </c>
      <c r="T72" s="11">
        <v>2.663719666058141</v>
      </c>
      <c r="U72" s="11">
        <v>2.5369140928429244</v>
      </c>
      <c r="V72" s="11">
        <v>27.370300606641312</v>
      </c>
      <c r="W72" s="11">
        <v>9.878093995111243</v>
      </c>
      <c r="Y72" s="4">
        <v>6.8679826513292852</v>
      </c>
      <c r="Z72" s="4">
        <v>57.663919253573816</v>
      </c>
      <c r="AA72" s="4">
        <v>34.448597230589158</v>
      </c>
      <c r="AB72" s="4">
        <v>2.2721070268182708</v>
      </c>
      <c r="AC72" s="4">
        <v>28.618788619672753</v>
      </c>
      <c r="AD72" s="4">
        <v>4.3118252516926505</v>
      </c>
      <c r="AE72" s="4">
        <v>42.569579162300101</v>
      </c>
      <c r="AF72" s="4">
        <v>7.0317716151533141</v>
      </c>
      <c r="AG72" s="4">
        <v>15.427538424804062</v>
      </c>
      <c r="AH72" s="4">
        <v>1.102185365054251</v>
      </c>
      <c r="AI72" s="4">
        <v>4.5200798821029462</v>
      </c>
      <c r="AJ72" s="4">
        <v>1.2812653046327243</v>
      </c>
      <c r="AK72" s="4">
        <v>0.15389046167861403</v>
      </c>
      <c r="AL72" s="4">
        <v>0.81191778125438119</v>
      </c>
      <c r="AM72" s="4">
        <v>0.56282219782615961</v>
      </c>
      <c r="AN72" s="4">
        <v>0.33718523218324831</v>
      </c>
      <c r="AO72" s="4">
        <v>0.31179143002727078</v>
      </c>
      <c r="AP72" s="4">
        <v>0.2652230547485151</v>
      </c>
      <c r="AQ72" s="4">
        <v>2.6988306735718317</v>
      </c>
      <c r="AR72" s="4">
        <v>1.2544743535732839</v>
      </c>
    </row>
    <row r="73" spans="1:44" s="2" customFormat="1" x14ac:dyDescent="0.25">
      <c r="B73" s="63"/>
      <c r="D73" s="12"/>
      <c r="E73" s="12"/>
      <c r="F73" s="12"/>
      <c r="G73" s="12"/>
      <c r="H73" s="12"/>
      <c r="I73" s="12"/>
      <c r="J73" s="12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</row>
    <row r="74" spans="1:44" s="2" customFormat="1" x14ac:dyDescent="0.25">
      <c r="B74" s="63"/>
      <c r="D74" s="12"/>
      <c r="E74" s="12"/>
      <c r="F74" s="12"/>
      <c r="G74" s="12"/>
      <c r="H74" s="12"/>
      <c r="I74" s="12"/>
      <c r="J74" s="12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</row>
    <row r="75" spans="1:44" x14ac:dyDescent="0.25">
      <c r="A75" t="s">
        <v>396</v>
      </c>
      <c r="B75" s="65">
        <v>1</v>
      </c>
      <c r="C75" t="s">
        <v>397</v>
      </c>
      <c r="D75" s="8">
        <v>31.613379732739425</v>
      </c>
      <c r="E75" s="8">
        <v>374.00413697104682</v>
      </c>
      <c r="F75" s="8">
        <v>114.79542873051226</v>
      </c>
      <c r="G75" s="8">
        <v>34.659187082405346</v>
      </c>
      <c r="H75" s="8">
        <v>414.85996659242761</v>
      </c>
      <c r="I75" s="8">
        <v>62.281508908685971</v>
      </c>
      <c r="J75" s="8">
        <v>15.544120267260581</v>
      </c>
      <c r="K75" s="11">
        <v>75.830100222717149</v>
      </c>
      <c r="L75" s="11">
        <v>147.03897550111358</v>
      </c>
      <c r="M75" s="11">
        <v>14.157752783964366</v>
      </c>
      <c r="N75" s="11">
        <v>51.883752783964368</v>
      </c>
      <c r="O75" s="11">
        <v>9.2739582405345224</v>
      </c>
      <c r="P75" s="11">
        <v>1.5124008908685969</v>
      </c>
      <c r="Q75" s="11">
        <v>7.1103847438752785</v>
      </c>
      <c r="R75" s="11">
        <v>6.7637928730512256</v>
      </c>
      <c r="S75" s="11">
        <v>3.3083769487750558</v>
      </c>
      <c r="T75" s="11">
        <v>3.4344103563474389</v>
      </c>
      <c r="U75" s="11">
        <v>3.1298296213808463</v>
      </c>
      <c r="V75" s="11">
        <v>34.134047884187083</v>
      </c>
      <c r="W75" s="11">
        <v>11.941665367483296</v>
      </c>
      <c r="Y75" s="4">
        <v>1.5754175946547884</v>
      </c>
      <c r="Z75" s="4">
        <v>8.1921714922048992</v>
      </c>
      <c r="AA75" s="4">
        <v>3.5709465478841871</v>
      </c>
      <c r="AB75" s="4">
        <v>1.5754175946547884</v>
      </c>
      <c r="AC75" s="4">
        <v>17.854732739420935</v>
      </c>
      <c r="AD75" s="4">
        <v>2.5206681514476617</v>
      </c>
      <c r="AE75" s="4">
        <v>1.2603340757238308</v>
      </c>
      <c r="AF75" s="4">
        <v>3.4659187082405345</v>
      </c>
      <c r="AG75" s="4">
        <v>5.5664755011135858</v>
      </c>
      <c r="AH75" s="4">
        <v>0.66167538975501117</v>
      </c>
      <c r="AI75" s="4">
        <v>2.7307238307349668</v>
      </c>
      <c r="AJ75" s="4">
        <v>0.70368652561247225</v>
      </c>
      <c r="AK75" s="4">
        <v>0.12603340757238307</v>
      </c>
      <c r="AL75" s="4">
        <v>0.68268095768374171</v>
      </c>
      <c r="AM75" s="4">
        <v>0.38860300668151448</v>
      </c>
      <c r="AN75" s="4">
        <v>0.30458073496659244</v>
      </c>
      <c r="AO75" s="4">
        <v>0.26256959910913141</v>
      </c>
      <c r="AP75" s="4">
        <v>0.17854732739420937</v>
      </c>
      <c r="AQ75" s="4">
        <v>1.4703897550111358</v>
      </c>
      <c r="AR75" s="4">
        <v>0.44111692650334078</v>
      </c>
    </row>
    <row r="76" spans="1:44" x14ac:dyDescent="0.25">
      <c r="A76" t="s">
        <v>396</v>
      </c>
      <c r="B76" s="65">
        <v>1</v>
      </c>
      <c r="C76" t="s">
        <v>398</v>
      </c>
      <c r="D76" s="8">
        <v>32.348574610244988</v>
      </c>
      <c r="E76" s="8">
        <v>368.43766146993323</v>
      </c>
      <c r="F76" s="8">
        <v>113.53509465478842</v>
      </c>
      <c r="G76" s="8">
        <v>33.923992204899776</v>
      </c>
      <c r="H76" s="8">
        <v>397.84545657015593</v>
      </c>
      <c r="I76" s="8">
        <v>60.391007795100222</v>
      </c>
      <c r="J76" s="8">
        <v>18.169816258351894</v>
      </c>
      <c r="K76" s="11">
        <v>75.620044543429842</v>
      </c>
      <c r="L76" s="11">
        <v>150.39986636971045</v>
      </c>
      <c r="M76" s="11">
        <v>14.861439309576838</v>
      </c>
      <c r="N76" s="11">
        <v>53.459170378619156</v>
      </c>
      <c r="O76" s="11">
        <v>9.0008858574610251</v>
      </c>
      <c r="P76" s="11">
        <v>1.6174287305122494</v>
      </c>
      <c r="Q76" s="11">
        <v>7.488484966592428</v>
      </c>
      <c r="R76" s="11">
        <v>6.1651341870824057</v>
      </c>
      <c r="S76" s="11">
        <v>3.4659187082405345</v>
      </c>
      <c r="T76" s="11">
        <v>3.3188797327394211</v>
      </c>
      <c r="U76" s="11">
        <v>3.066812917594655</v>
      </c>
      <c r="V76" s="11">
        <v>35.320862472160357</v>
      </c>
      <c r="W76" s="11">
        <v>11.710604120267261</v>
      </c>
      <c r="Y76" s="4">
        <v>1.2603340757238308</v>
      </c>
      <c r="Z76" s="4">
        <v>9.3474777282850781</v>
      </c>
      <c r="AA76" s="4">
        <v>4.3061414253897548</v>
      </c>
      <c r="AB76" s="4">
        <v>1.5754175946547884</v>
      </c>
      <c r="AC76" s="4">
        <v>9.2424498886414259</v>
      </c>
      <c r="AD76" s="4">
        <v>2.5206681514476617</v>
      </c>
      <c r="AE76" s="4">
        <v>1.0502783964365257</v>
      </c>
      <c r="AF76" s="4">
        <v>2.8357516703786194</v>
      </c>
      <c r="AG76" s="4">
        <v>4.7262527839643651</v>
      </c>
      <c r="AH76" s="4">
        <v>0.53564198218262804</v>
      </c>
      <c r="AI76" s="4">
        <v>2.8357516703786194</v>
      </c>
      <c r="AJ76" s="4">
        <v>0.95575334075723839</v>
      </c>
      <c r="AK76" s="4">
        <v>0.21005567928730515</v>
      </c>
      <c r="AL76" s="4">
        <v>0.56715033407572391</v>
      </c>
      <c r="AM76" s="4">
        <v>0.34659187082405346</v>
      </c>
      <c r="AN76" s="4">
        <v>0.27307238307349668</v>
      </c>
      <c r="AO76" s="4">
        <v>0.37810022271714921</v>
      </c>
      <c r="AP76" s="4">
        <v>0.18905011135857461</v>
      </c>
      <c r="AQ76" s="4">
        <v>0.94525055679287306</v>
      </c>
      <c r="AR76" s="4">
        <v>0.63016703786191541</v>
      </c>
    </row>
    <row r="77" spans="1:44" x14ac:dyDescent="0.25">
      <c r="A77" t="s">
        <v>396</v>
      </c>
      <c r="B77" s="65">
        <v>1</v>
      </c>
      <c r="C77" t="s">
        <v>399</v>
      </c>
      <c r="D77" s="8">
        <v>32.138518930957687</v>
      </c>
      <c r="E77" s="8">
        <v>354.67901447661473</v>
      </c>
      <c r="F77" s="8">
        <v>129.49932628062362</v>
      </c>
      <c r="G77" s="8">
        <v>31.718407572383075</v>
      </c>
      <c r="H77" s="8">
        <v>398.37059576837419</v>
      </c>
      <c r="I77" s="8">
        <v>58.185423162583518</v>
      </c>
      <c r="J77" s="8">
        <v>118.68145879732739</v>
      </c>
      <c r="K77" s="11">
        <v>70.788763919821832</v>
      </c>
      <c r="L77" s="11">
        <v>140.52724944320715</v>
      </c>
      <c r="M77" s="11">
        <v>13.328032850779509</v>
      </c>
      <c r="N77" s="11">
        <v>48.83794543429844</v>
      </c>
      <c r="O77" s="11">
        <v>7.2784292873051228</v>
      </c>
      <c r="P77" s="11">
        <v>1.5229036748329621</v>
      </c>
      <c r="Q77" s="11">
        <v>7.1523958797327394</v>
      </c>
      <c r="R77" s="11">
        <v>5.7660283964365258</v>
      </c>
      <c r="S77" s="11">
        <v>3.3188797327394211</v>
      </c>
      <c r="T77" s="11">
        <v>3.1088240534521159</v>
      </c>
      <c r="U77" s="11">
        <v>3.0248017817371937</v>
      </c>
      <c r="V77" s="11">
        <v>32.558630289532296</v>
      </c>
      <c r="W77" s="11">
        <v>10.439767260579064</v>
      </c>
      <c r="Y77" s="4">
        <v>2.1005567928730513</v>
      </c>
      <c r="Z77" s="4">
        <v>7.6670322939866367</v>
      </c>
      <c r="AA77" s="4">
        <v>6.0916146993318483</v>
      </c>
      <c r="AB77" s="4">
        <v>1.2603340757238308</v>
      </c>
      <c r="AC77" s="4">
        <v>9.3474777282850781</v>
      </c>
      <c r="AD77" s="4">
        <v>2.1005567928730513</v>
      </c>
      <c r="AE77" s="4">
        <v>31.508351893095771</v>
      </c>
      <c r="AF77" s="4">
        <v>3.0458073496659241</v>
      </c>
      <c r="AG77" s="4">
        <v>5.6715033407572388</v>
      </c>
      <c r="AH77" s="4">
        <v>0.72469209354120268</v>
      </c>
      <c r="AI77" s="4">
        <v>2.5206681514476617</v>
      </c>
      <c r="AJ77" s="4">
        <v>0.73519487750556789</v>
      </c>
      <c r="AK77" s="4">
        <v>0.15754175946547885</v>
      </c>
      <c r="AL77" s="4">
        <v>0.70368652561247225</v>
      </c>
      <c r="AM77" s="4">
        <v>0.51463641425389761</v>
      </c>
      <c r="AN77" s="4">
        <v>0.38860300668151448</v>
      </c>
      <c r="AO77" s="4">
        <v>0.33608908685968819</v>
      </c>
      <c r="AP77" s="4">
        <v>0.18905011135857461</v>
      </c>
      <c r="AQ77" s="4">
        <v>1.1553062360801782</v>
      </c>
      <c r="AR77" s="4">
        <v>0.53564198218262804</v>
      </c>
    </row>
    <row r="78" spans="1:44" x14ac:dyDescent="0.25">
      <c r="A78" t="s">
        <v>396</v>
      </c>
      <c r="B78" s="65" t="s">
        <v>357</v>
      </c>
      <c r="C78" t="s">
        <v>400</v>
      </c>
      <c r="D78" s="8">
        <v>51.148557906458805</v>
      </c>
      <c r="E78" s="8">
        <v>316.97402004454347</v>
      </c>
      <c r="F78" s="8">
        <v>255.21765033407573</v>
      </c>
      <c r="G78" s="8">
        <v>25.479753897550115</v>
      </c>
      <c r="H78" s="8">
        <v>277.58858017817374</v>
      </c>
      <c r="I78" s="8">
        <v>42.116163697104682</v>
      </c>
      <c r="J78" s="8">
        <v>140.10713808463254</v>
      </c>
      <c r="K78" s="11">
        <v>53.984309576837418</v>
      </c>
      <c r="L78" s="11">
        <v>104.39767260579066</v>
      </c>
      <c r="M78" s="11">
        <v>10.177197661469933</v>
      </c>
      <c r="N78" s="11">
        <v>32.873713808463251</v>
      </c>
      <c r="O78" s="11">
        <v>5.3459170378619154</v>
      </c>
      <c r="P78" s="11">
        <v>1.2183229398663697</v>
      </c>
      <c r="Q78" s="11">
        <v>5.0623418708240537</v>
      </c>
      <c r="R78" s="11">
        <v>4.7052472160356356</v>
      </c>
      <c r="S78" s="11">
        <v>2.4366458797327395</v>
      </c>
      <c r="T78" s="11">
        <v>2.5836848552338529</v>
      </c>
      <c r="U78" s="11">
        <v>1.9850261692650333</v>
      </c>
      <c r="V78" s="11">
        <v>21.215623608017818</v>
      </c>
      <c r="W78" s="11">
        <v>7.5409988864142541</v>
      </c>
      <c r="Y78" s="4">
        <v>2.7307238307349668</v>
      </c>
      <c r="Z78" s="4">
        <v>8.8223385300668156</v>
      </c>
      <c r="AA78" s="4">
        <v>14.703897550111359</v>
      </c>
      <c r="AB78" s="4">
        <v>1.0292728285077952</v>
      </c>
      <c r="AC78" s="4">
        <v>10.187700445434299</v>
      </c>
      <c r="AD78" s="4">
        <v>2.4156403118040086</v>
      </c>
      <c r="AE78" s="4">
        <v>7.5620044543429845</v>
      </c>
      <c r="AF78" s="4">
        <v>1.0502783964365257</v>
      </c>
      <c r="AG78" s="4">
        <v>4.0960857461024496</v>
      </c>
      <c r="AH78" s="4">
        <v>0.29407795100222722</v>
      </c>
      <c r="AI78" s="4">
        <v>2.2055846325167039</v>
      </c>
      <c r="AJ78" s="4">
        <v>0.9662561247216036</v>
      </c>
      <c r="AK78" s="4">
        <v>0.15754175946547885</v>
      </c>
      <c r="AL78" s="4">
        <v>0.58815590200445445</v>
      </c>
      <c r="AM78" s="4">
        <v>0.61966425389755009</v>
      </c>
      <c r="AN78" s="4">
        <v>0.34659187082405346</v>
      </c>
      <c r="AO78" s="4">
        <v>0.56715033407572391</v>
      </c>
      <c r="AP78" s="4">
        <v>0.26256959910913141</v>
      </c>
      <c r="AQ78" s="4">
        <v>1.1553062360801782</v>
      </c>
      <c r="AR78" s="4">
        <v>0.65117260579064595</v>
      </c>
    </row>
    <row r="79" spans="1:44" x14ac:dyDescent="0.25">
      <c r="A79" t="s">
        <v>396</v>
      </c>
      <c r="B79" s="65">
        <v>2</v>
      </c>
      <c r="C79" t="s">
        <v>401</v>
      </c>
      <c r="D79" s="8">
        <v>67.742956570155911</v>
      </c>
      <c r="E79" s="8">
        <v>283.47013919821825</v>
      </c>
      <c r="F79" s="8">
        <v>578.70339643652562</v>
      </c>
      <c r="G79" s="8">
        <v>21.12109855233853</v>
      </c>
      <c r="H79" s="8">
        <v>197.87244988864143</v>
      </c>
      <c r="I79" s="8">
        <v>33.083769487750558</v>
      </c>
      <c r="J79" s="8">
        <v>697.38485523385305</v>
      </c>
      <c r="K79" s="11">
        <v>47.577611358574607</v>
      </c>
      <c r="L79" s="11">
        <v>92.319471046770616</v>
      </c>
      <c r="M79" s="11">
        <v>9.2319471046770598</v>
      </c>
      <c r="N79" s="11">
        <v>36.129576837416479</v>
      </c>
      <c r="O79" s="11">
        <v>6.5537371937639204</v>
      </c>
      <c r="P79" s="11">
        <v>1.9430150334075726</v>
      </c>
      <c r="Q79" s="11">
        <v>5.2934031180400893</v>
      </c>
      <c r="R79" s="11">
        <v>4.1485996659242765</v>
      </c>
      <c r="S79" s="11">
        <v>2.2055846325167039</v>
      </c>
      <c r="T79" s="11">
        <v>2.163573496659243</v>
      </c>
      <c r="U79" s="11">
        <v>1.6069259465478842</v>
      </c>
      <c r="V79" s="11">
        <v>14.819428173719377</v>
      </c>
      <c r="W79" s="11">
        <v>5.1883752783964372</v>
      </c>
      <c r="Y79" s="4">
        <v>2.1005567928730513</v>
      </c>
      <c r="Z79" s="4">
        <v>5.776531180400891</v>
      </c>
      <c r="AA79" s="4">
        <v>13.653619153674834</v>
      </c>
      <c r="AB79" s="4">
        <v>0.82971993318485526</v>
      </c>
      <c r="AC79" s="4">
        <v>7.5620044543429845</v>
      </c>
      <c r="AD79" s="4">
        <v>1.3653619153674834</v>
      </c>
      <c r="AE79" s="4">
        <v>22.055846325167039</v>
      </c>
      <c r="AF79" s="4">
        <v>1.4703897550111358</v>
      </c>
      <c r="AG79" s="4">
        <v>3.3608908685968824</v>
      </c>
      <c r="AH79" s="4">
        <v>0.44111692650334078</v>
      </c>
      <c r="AI79" s="4">
        <v>1.5754175946547884</v>
      </c>
      <c r="AJ79" s="4">
        <v>0.72469209354120268</v>
      </c>
      <c r="AK79" s="4">
        <v>0.14703897550111361</v>
      </c>
      <c r="AL79" s="4">
        <v>0.44111692650334078</v>
      </c>
      <c r="AM79" s="4">
        <v>0.30458073496659244</v>
      </c>
      <c r="AN79" s="4">
        <v>0.2415640311804009</v>
      </c>
      <c r="AO79" s="4">
        <v>0.18905011135857461</v>
      </c>
      <c r="AP79" s="4">
        <v>0.11553062360801782</v>
      </c>
      <c r="AQ79" s="4">
        <v>0.76670322939866375</v>
      </c>
      <c r="AR79" s="4">
        <v>0.28357516703786195</v>
      </c>
    </row>
    <row r="80" spans="1:44" x14ac:dyDescent="0.25">
      <c r="A80" t="s">
        <v>396</v>
      </c>
      <c r="B80" s="65">
        <v>1</v>
      </c>
      <c r="C80" t="s">
        <v>402</v>
      </c>
      <c r="D80" s="8">
        <v>31.928463251670379</v>
      </c>
      <c r="E80" s="8">
        <v>372.11363585746108</v>
      </c>
      <c r="F80" s="8">
        <v>118.8915144766147</v>
      </c>
      <c r="G80" s="8">
        <v>32.348574610244988</v>
      </c>
      <c r="H80" s="8">
        <v>390.70356347438752</v>
      </c>
      <c r="I80" s="8">
        <v>61.861397550111363</v>
      </c>
      <c r="J80" s="8">
        <v>23.316180400890868</v>
      </c>
      <c r="K80" s="11">
        <v>73.204404231625844</v>
      </c>
      <c r="L80" s="11">
        <v>146.40880846325169</v>
      </c>
      <c r="M80" s="11">
        <v>14.451830734966594</v>
      </c>
      <c r="N80" s="11">
        <v>52.303864142538977</v>
      </c>
      <c r="O80" s="11">
        <v>9.3684832962138085</v>
      </c>
      <c r="P80" s="11">
        <v>1.5754175946547884</v>
      </c>
      <c r="Q80" s="11">
        <v>7.4779821826280628</v>
      </c>
      <c r="R80" s="11">
        <v>6.2386536748329631</v>
      </c>
      <c r="S80" s="11">
        <v>3.0878184855233854</v>
      </c>
      <c r="T80" s="11">
        <v>3.392399220489978</v>
      </c>
      <c r="U80" s="11">
        <v>3.1613379732739419</v>
      </c>
      <c r="V80" s="11">
        <v>33.503880846325167</v>
      </c>
      <c r="W80" s="11">
        <v>10.880884187082405</v>
      </c>
      <c r="Y80" s="4">
        <v>1.0502783964365257</v>
      </c>
      <c r="Z80" s="4">
        <v>9.0323942093541199</v>
      </c>
      <c r="AA80" s="4">
        <v>4.8312806236080172</v>
      </c>
      <c r="AB80" s="4">
        <v>1.1553062360801782</v>
      </c>
      <c r="AC80" s="4">
        <v>11.553062360801782</v>
      </c>
      <c r="AD80" s="4">
        <v>1.8905011135857461</v>
      </c>
      <c r="AE80" s="4">
        <v>1.3653619153674834</v>
      </c>
      <c r="AF80" s="4">
        <v>2.7307238307349668</v>
      </c>
      <c r="AG80" s="4">
        <v>5.0413363028953233</v>
      </c>
      <c r="AH80" s="4">
        <v>0.60916146993318487</v>
      </c>
      <c r="AI80" s="4">
        <v>2.2055846325167039</v>
      </c>
      <c r="AJ80" s="4">
        <v>0.86122828507795102</v>
      </c>
      <c r="AK80" s="4">
        <v>0.21005567928730515</v>
      </c>
      <c r="AL80" s="4">
        <v>1.0082672605790646</v>
      </c>
      <c r="AM80" s="4">
        <v>0.51463641425389761</v>
      </c>
      <c r="AN80" s="4">
        <v>0.26256959910913141</v>
      </c>
      <c r="AO80" s="4">
        <v>0.30458073496659244</v>
      </c>
      <c r="AP80" s="4">
        <v>0.17854732739420937</v>
      </c>
      <c r="AQ80" s="4">
        <v>1.5754175946547884</v>
      </c>
      <c r="AR80" s="4">
        <v>0.51463641425389761</v>
      </c>
    </row>
    <row r="81" spans="1:44" x14ac:dyDescent="0.25">
      <c r="A81" t="s">
        <v>396</v>
      </c>
      <c r="B81" s="65">
        <v>1</v>
      </c>
      <c r="C81" t="s">
        <v>403</v>
      </c>
      <c r="D81" s="8">
        <v>31.298296213808467</v>
      </c>
      <c r="E81" s="8">
        <v>351.4231514476615</v>
      </c>
      <c r="F81" s="8">
        <v>119.94179287305123</v>
      </c>
      <c r="G81" s="8">
        <v>33.199300111358575</v>
      </c>
      <c r="H81" s="8">
        <v>395.95495545657019</v>
      </c>
      <c r="I81" s="8">
        <v>61.231230512249439</v>
      </c>
      <c r="J81" s="8">
        <v>14.693394766146994</v>
      </c>
      <c r="K81" s="11">
        <v>75.409988864142534</v>
      </c>
      <c r="L81" s="11">
        <v>151.0300334075724</v>
      </c>
      <c r="M81" s="11">
        <v>14.535853006681515</v>
      </c>
      <c r="N81" s="11">
        <v>53.879281737193764</v>
      </c>
      <c r="O81" s="11">
        <v>9.9986503340757231</v>
      </c>
      <c r="P81" s="11">
        <v>1.7959760579064588</v>
      </c>
      <c r="Q81" s="11">
        <v>7.992618596881961</v>
      </c>
      <c r="R81" s="11">
        <v>6.1651341870824057</v>
      </c>
      <c r="S81" s="11">
        <v>3.5499409799554567</v>
      </c>
      <c r="T81" s="11">
        <v>3.2663658129175945</v>
      </c>
      <c r="U81" s="11">
        <v>3.0563101336302898</v>
      </c>
      <c r="V81" s="11">
        <v>32.768685968819597</v>
      </c>
      <c r="W81" s="11">
        <v>10.954403674832962</v>
      </c>
      <c r="Y81" s="4">
        <v>1.1553062360801782</v>
      </c>
      <c r="Z81" s="4">
        <v>8.7173106904231634</v>
      </c>
      <c r="AA81" s="4">
        <v>3.6759743875278397</v>
      </c>
      <c r="AB81" s="4">
        <v>1.0187700445434298</v>
      </c>
      <c r="AC81" s="4">
        <v>14.703897550111359</v>
      </c>
      <c r="AD81" s="4">
        <v>2.1005567928730513</v>
      </c>
      <c r="AE81" s="4">
        <v>0.95575334075723839</v>
      </c>
      <c r="AF81" s="4">
        <v>2.8357516703786194</v>
      </c>
      <c r="AG81" s="4">
        <v>5.8815590200445431</v>
      </c>
      <c r="AH81" s="4">
        <v>0.66167538975501117</v>
      </c>
      <c r="AI81" s="4">
        <v>2.3106124721603565</v>
      </c>
      <c r="AJ81" s="4">
        <v>0.71418930957683746</v>
      </c>
      <c r="AK81" s="4">
        <v>0.21005567928730515</v>
      </c>
      <c r="AL81" s="4">
        <v>0.57765311804008912</v>
      </c>
      <c r="AM81" s="4">
        <v>0.46212249443207126</v>
      </c>
      <c r="AN81" s="4">
        <v>0.33608908685968819</v>
      </c>
      <c r="AO81" s="4">
        <v>0.55664755011135858</v>
      </c>
      <c r="AP81" s="4">
        <v>0.17854732739420937</v>
      </c>
      <c r="AQ81" s="4">
        <v>1.4703897550111358</v>
      </c>
      <c r="AR81" s="4">
        <v>0.63016703786191541</v>
      </c>
    </row>
    <row r="82" spans="1:44" x14ac:dyDescent="0.25">
      <c r="A82" t="s">
        <v>396</v>
      </c>
      <c r="B82" s="65">
        <v>1</v>
      </c>
      <c r="C82" t="s">
        <v>404</v>
      </c>
      <c r="D82" s="8">
        <v>33.608908685968821</v>
      </c>
      <c r="E82" s="8">
        <v>373.89910913140312</v>
      </c>
      <c r="F82" s="8">
        <v>84.652438752783965</v>
      </c>
      <c r="G82" s="8">
        <v>35.394381959910916</v>
      </c>
      <c r="H82" s="8">
        <v>415.91024498886418</v>
      </c>
      <c r="I82" s="8">
        <v>63.646870824053458</v>
      </c>
      <c r="J82" s="8">
        <v>13.317530066815145</v>
      </c>
      <c r="K82" s="11">
        <v>76.460267260579059</v>
      </c>
      <c r="L82" s="11">
        <v>156.38645322939868</v>
      </c>
      <c r="M82" s="11">
        <v>15.10300334075724</v>
      </c>
      <c r="N82" s="11">
        <v>56.189894209354122</v>
      </c>
      <c r="O82" s="11">
        <v>10.009153118040089</v>
      </c>
      <c r="P82" s="11">
        <v>1.5229036748329621</v>
      </c>
      <c r="Q82" s="11">
        <v>8.4232327394209356</v>
      </c>
      <c r="R82" s="11">
        <v>6.6692678173719377</v>
      </c>
      <c r="S82" s="11">
        <v>3.717985523385301</v>
      </c>
      <c r="T82" s="11">
        <v>3.1823435412026724</v>
      </c>
      <c r="U82" s="11">
        <v>3.2348574610244989</v>
      </c>
      <c r="V82" s="11">
        <v>35.289354120267262</v>
      </c>
      <c r="W82" s="11">
        <v>11.899654231625835</v>
      </c>
      <c r="Y82" s="4">
        <v>1.7854732739420935</v>
      </c>
      <c r="Z82" s="4">
        <v>11.553062360801782</v>
      </c>
      <c r="AA82" s="4">
        <v>4.9363084632516712</v>
      </c>
      <c r="AB82" s="4">
        <v>1.4703897550111358</v>
      </c>
      <c r="AC82" s="4">
        <v>13.653619153674834</v>
      </c>
      <c r="AD82" s="4">
        <v>2.4156403118040086</v>
      </c>
      <c r="AE82" s="4">
        <v>1.0397756124721604</v>
      </c>
      <c r="AF82" s="4">
        <v>3.4659187082405345</v>
      </c>
      <c r="AG82" s="4">
        <v>5.8815590200445431</v>
      </c>
      <c r="AH82" s="4">
        <v>0.68268095768374171</v>
      </c>
      <c r="AI82" s="4">
        <v>3.2558630289532298</v>
      </c>
      <c r="AJ82" s="4">
        <v>1.0292728285077952</v>
      </c>
      <c r="AK82" s="4">
        <v>0.14703897550111361</v>
      </c>
      <c r="AL82" s="4">
        <v>0.71418930957683746</v>
      </c>
      <c r="AM82" s="4">
        <v>0.58815590200445445</v>
      </c>
      <c r="AN82" s="4">
        <v>0.31508351893095771</v>
      </c>
      <c r="AO82" s="4">
        <v>0.32558630289532298</v>
      </c>
      <c r="AP82" s="4">
        <v>0.22055846325167039</v>
      </c>
      <c r="AQ82" s="4">
        <v>1.3653619153674834</v>
      </c>
      <c r="AR82" s="4">
        <v>0.74569766146993322</v>
      </c>
    </row>
    <row r="83" spans="1:44" x14ac:dyDescent="0.25">
      <c r="A83" t="s">
        <v>396</v>
      </c>
      <c r="B83" s="65">
        <v>1</v>
      </c>
      <c r="C83" t="s">
        <v>405</v>
      </c>
      <c r="D83" s="8">
        <v>30.983212694877508</v>
      </c>
      <c r="E83" s="8">
        <v>368.64771714922051</v>
      </c>
      <c r="F83" s="8">
        <v>117.73620824053452</v>
      </c>
      <c r="G83" s="8">
        <v>35.289354120267262</v>
      </c>
      <c r="H83" s="8">
        <v>439.0163697104677</v>
      </c>
      <c r="I83" s="8">
        <v>60.60106347438753</v>
      </c>
      <c r="J83" s="8">
        <v>16.688923719376394</v>
      </c>
      <c r="K83" s="11">
        <v>81.50160356347439</v>
      </c>
      <c r="L83" s="11">
        <v>149.34958797327394</v>
      </c>
      <c r="M83" s="11">
        <v>14.262780623608018</v>
      </c>
      <c r="N83" s="11">
        <v>50.938502227171497</v>
      </c>
      <c r="O83" s="11">
        <v>10.27172271714922</v>
      </c>
      <c r="P83" s="11">
        <v>1.480892538975501</v>
      </c>
      <c r="Q83" s="11">
        <v>8.7068079064587973</v>
      </c>
      <c r="R83" s="11">
        <v>6.7322845211581299</v>
      </c>
      <c r="S83" s="11">
        <v>3.6129576837416484</v>
      </c>
      <c r="T83" s="11">
        <v>3.6969799554565701</v>
      </c>
      <c r="U83" s="11">
        <v>3.192846325167038</v>
      </c>
      <c r="V83" s="11">
        <v>36.759743875278396</v>
      </c>
      <c r="W83" s="11">
        <v>11.563565144766148</v>
      </c>
      <c r="Y83" s="4">
        <v>1.6804454342984412</v>
      </c>
      <c r="Z83" s="4">
        <v>27.307238307349667</v>
      </c>
      <c r="AA83" s="4">
        <v>6.5117260579064595</v>
      </c>
      <c r="AB83" s="4">
        <v>1.3653619153674834</v>
      </c>
      <c r="AC83" s="4">
        <v>25.206681514476614</v>
      </c>
      <c r="AD83" s="4">
        <v>3.7810022271714923</v>
      </c>
      <c r="AE83" s="4">
        <v>0.78770879732739418</v>
      </c>
      <c r="AF83" s="4">
        <v>5.0413363028953233</v>
      </c>
      <c r="AG83" s="4">
        <v>3.8860300668151453</v>
      </c>
      <c r="AH83" s="4">
        <v>0.9662561247216036</v>
      </c>
      <c r="AI83" s="4">
        <v>2.9407795100222716</v>
      </c>
      <c r="AJ83" s="4">
        <v>0.87173106904231623</v>
      </c>
      <c r="AK83" s="4">
        <v>0.1680445434298441</v>
      </c>
      <c r="AL83" s="4">
        <v>0.92424498886414252</v>
      </c>
      <c r="AM83" s="4">
        <v>0.86122828507795102</v>
      </c>
      <c r="AN83" s="4">
        <v>0.4831280623608018</v>
      </c>
      <c r="AO83" s="4">
        <v>0.58815590200445445</v>
      </c>
      <c r="AP83" s="4">
        <v>0.31508351893095771</v>
      </c>
      <c r="AQ83" s="4">
        <v>2.5206681514476617</v>
      </c>
      <c r="AR83" s="4">
        <v>0.89273663697104677</v>
      </c>
    </row>
    <row r="84" spans="1:44" x14ac:dyDescent="0.25">
      <c r="A84" t="s">
        <v>396</v>
      </c>
      <c r="B84" s="65">
        <v>1</v>
      </c>
      <c r="C84" t="s">
        <v>406</v>
      </c>
      <c r="D84" s="8">
        <v>46.527332962138082</v>
      </c>
      <c r="E84" s="8">
        <v>348.69242761692652</v>
      </c>
      <c r="F84" s="8">
        <v>243.66458797327394</v>
      </c>
      <c r="G84" s="8">
        <v>27.517293986636972</v>
      </c>
      <c r="H84" s="8">
        <v>342.39075723830734</v>
      </c>
      <c r="I84" s="8">
        <v>55.034587973273943</v>
      </c>
      <c r="J84" s="8">
        <v>190.31044543429843</v>
      </c>
      <c r="K84" s="11">
        <v>64.80217706013363</v>
      </c>
      <c r="L84" s="11">
        <v>132.33507795100223</v>
      </c>
      <c r="M84" s="11">
        <v>12.960435412026726</v>
      </c>
      <c r="N84" s="11">
        <v>45.372026726057911</v>
      </c>
      <c r="O84" s="11">
        <v>7.8140712694877514</v>
      </c>
      <c r="P84" s="11">
        <v>1.8274844097995546</v>
      </c>
      <c r="Q84" s="11">
        <v>6.7427873051224942</v>
      </c>
      <c r="R84" s="11">
        <v>5.7030116926503336</v>
      </c>
      <c r="S84" s="11">
        <v>2.7097182628062364</v>
      </c>
      <c r="T84" s="11">
        <v>2.6256959910913142</v>
      </c>
      <c r="U84" s="11">
        <v>2.8357516703786194</v>
      </c>
      <c r="V84" s="11">
        <v>30.563101336302896</v>
      </c>
      <c r="W84" s="11">
        <v>9.3159693763919815</v>
      </c>
      <c r="Y84" s="4">
        <v>1.6804454342984412</v>
      </c>
      <c r="Z84" s="4">
        <v>17.854732739420935</v>
      </c>
      <c r="AA84" s="4">
        <v>11.553062360801782</v>
      </c>
      <c r="AB84" s="4">
        <v>0.97675890868596893</v>
      </c>
      <c r="AC84" s="4">
        <v>14.703897550111359</v>
      </c>
      <c r="AD84" s="4">
        <v>1.9955289532293987</v>
      </c>
      <c r="AE84" s="4">
        <v>7.9821158129175949</v>
      </c>
      <c r="AF84" s="4">
        <v>2.8357516703786194</v>
      </c>
      <c r="AG84" s="4">
        <v>5.1463641425389763</v>
      </c>
      <c r="AH84" s="4">
        <v>0.70368652561247225</v>
      </c>
      <c r="AI84" s="4">
        <v>2.1005567928730513</v>
      </c>
      <c r="AJ84" s="4">
        <v>0.72469209354120268</v>
      </c>
      <c r="AK84" s="4">
        <v>0.22055846325167039</v>
      </c>
      <c r="AL84" s="4">
        <v>0.69318374164810692</v>
      </c>
      <c r="AM84" s="4">
        <v>0.50413363028953229</v>
      </c>
      <c r="AN84" s="4">
        <v>0.37810022271714921</v>
      </c>
      <c r="AO84" s="4">
        <v>0.40960857461024502</v>
      </c>
      <c r="AP84" s="4">
        <v>0.29407795100222722</v>
      </c>
      <c r="AQ84" s="4">
        <v>1.3653619153674834</v>
      </c>
      <c r="AR84" s="4">
        <v>0.64066982182628063</v>
      </c>
    </row>
    <row r="85" spans="1:44" x14ac:dyDescent="0.25">
      <c r="A85" t="s">
        <v>396</v>
      </c>
      <c r="B85" s="65">
        <v>1</v>
      </c>
      <c r="C85" t="s">
        <v>407</v>
      </c>
      <c r="D85" s="8">
        <v>54.29939309576838</v>
      </c>
      <c r="E85" s="8">
        <v>343.44103563474391</v>
      </c>
      <c r="F85" s="8">
        <v>233.05677616926505</v>
      </c>
      <c r="G85" s="8">
        <v>31.508351893095771</v>
      </c>
      <c r="H85" s="8">
        <v>367.597438752784</v>
      </c>
      <c r="I85" s="8">
        <v>55.979838530066814</v>
      </c>
      <c r="J85" s="8">
        <v>171.09035077951003</v>
      </c>
      <c r="K85" s="11">
        <v>73.624515590200446</v>
      </c>
      <c r="L85" s="11">
        <v>147.24903118040089</v>
      </c>
      <c r="M85" s="11">
        <v>14.903450445434299</v>
      </c>
      <c r="N85" s="11">
        <v>54.614476614699335</v>
      </c>
      <c r="O85" s="11">
        <v>9.4525055679287302</v>
      </c>
      <c r="P85" s="11">
        <v>1.9115066815144768</v>
      </c>
      <c r="Q85" s="11">
        <v>7.7615573496659245</v>
      </c>
      <c r="R85" s="11">
        <v>6.5327316258351891</v>
      </c>
      <c r="S85" s="11">
        <v>3.4134047884187084</v>
      </c>
      <c r="T85" s="11">
        <v>2.6887126948775055</v>
      </c>
      <c r="U85" s="11">
        <v>2.9512822939866372</v>
      </c>
      <c r="V85" s="11">
        <v>32.66365812917595</v>
      </c>
      <c r="W85" s="11">
        <v>10.313733853006681</v>
      </c>
      <c r="Y85" s="4">
        <v>3.0458073496659241</v>
      </c>
      <c r="Z85" s="4">
        <v>15.754175946547885</v>
      </c>
      <c r="AA85" s="4">
        <v>6.6167538975501117</v>
      </c>
      <c r="AB85" s="4">
        <v>1.8905011135857461</v>
      </c>
      <c r="AC85" s="4">
        <v>15.754175946547885</v>
      </c>
      <c r="AD85" s="4">
        <v>2.5206681514476617</v>
      </c>
      <c r="AE85" s="4">
        <v>8.2971993318485531</v>
      </c>
      <c r="AF85" s="4">
        <v>4.4111692650334078</v>
      </c>
      <c r="AG85" s="4">
        <v>7.3519487750556793</v>
      </c>
      <c r="AH85" s="4">
        <v>0.86122828507795102</v>
      </c>
      <c r="AI85" s="4">
        <v>2.4156403118040086</v>
      </c>
      <c r="AJ85" s="4">
        <v>1.1553062360801782</v>
      </c>
      <c r="AK85" s="4">
        <v>0.21005567928730515</v>
      </c>
      <c r="AL85" s="4">
        <v>0.91374220489977731</v>
      </c>
      <c r="AM85" s="4">
        <v>0.57765311804008912</v>
      </c>
      <c r="AN85" s="4">
        <v>0.35709465478841873</v>
      </c>
      <c r="AO85" s="4">
        <v>0.49363084632516702</v>
      </c>
      <c r="AP85" s="4">
        <v>0.22055846325167039</v>
      </c>
      <c r="AQ85" s="4">
        <v>1.4703897550111358</v>
      </c>
      <c r="AR85" s="4">
        <v>0.60916146993318487</v>
      </c>
    </row>
    <row r="86" spans="1:44" x14ac:dyDescent="0.25">
      <c r="A86" t="s">
        <v>396</v>
      </c>
      <c r="B86" s="65">
        <v>1</v>
      </c>
      <c r="C86" t="s">
        <v>408</v>
      </c>
      <c r="D86" s="8">
        <v>28.357516703786192</v>
      </c>
      <c r="E86" s="8">
        <v>324.53602449888643</v>
      </c>
      <c r="F86" s="8">
        <v>109.54403674832962</v>
      </c>
      <c r="G86" s="8">
        <v>29.995951002227173</v>
      </c>
      <c r="H86" s="8">
        <v>359.1952115812918</v>
      </c>
      <c r="I86" s="8">
        <v>56.084866369710468</v>
      </c>
      <c r="J86" s="8">
        <v>15.124008908685969</v>
      </c>
      <c r="K86" s="11">
        <v>68.163067928730527</v>
      </c>
      <c r="L86" s="11">
        <v>136.43116369710469</v>
      </c>
      <c r="M86" s="11">
        <v>13.317530066815145</v>
      </c>
      <c r="N86" s="11">
        <v>45.897165924276173</v>
      </c>
      <c r="O86" s="11">
        <v>9.0954109131403129</v>
      </c>
      <c r="P86" s="11">
        <v>1.5439092427616927</v>
      </c>
      <c r="Q86" s="11">
        <v>6.9423402004454351</v>
      </c>
      <c r="R86" s="11">
        <v>5.3774253897550111</v>
      </c>
      <c r="S86" s="11">
        <v>3.3188797327394211</v>
      </c>
      <c r="T86" s="11">
        <v>2.8882655902004455</v>
      </c>
      <c r="U86" s="11">
        <v>3.0037962138084633</v>
      </c>
      <c r="V86" s="11">
        <v>31.193268374164813</v>
      </c>
      <c r="W86" s="11">
        <v>11.027923162583519</v>
      </c>
      <c r="Y86" s="4">
        <v>2.8357516703786194</v>
      </c>
      <c r="Z86" s="4">
        <v>18.90501113585746</v>
      </c>
      <c r="AA86" s="4">
        <v>3.7810022271714923</v>
      </c>
      <c r="AB86" s="4">
        <v>0.95575334075723839</v>
      </c>
      <c r="AC86" s="4">
        <v>13.653619153674834</v>
      </c>
      <c r="AD86" s="4">
        <v>2.6256959910913142</v>
      </c>
      <c r="AE86" s="4">
        <v>1.2603340757238308</v>
      </c>
      <c r="AF86" s="4">
        <v>2.1005567928730513</v>
      </c>
      <c r="AG86" s="4">
        <v>5.4614476614699337</v>
      </c>
      <c r="AH86" s="4">
        <v>0.60916146993318487</v>
      </c>
      <c r="AI86" s="4">
        <v>2.3106124721603565</v>
      </c>
      <c r="AJ86" s="4">
        <v>0.97675890868596893</v>
      </c>
      <c r="AK86" s="4">
        <v>0.18905011135857461</v>
      </c>
      <c r="AL86" s="4">
        <v>0.70368652561247225</v>
      </c>
      <c r="AM86" s="4">
        <v>0.68268095768374171</v>
      </c>
      <c r="AN86" s="4">
        <v>0.33608908685968819</v>
      </c>
      <c r="AO86" s="4">
        <v>0.52513919821826283</v>
      </c>
      <c r="AP86" s="4">
        <v>0.22055846325167039</v>
      </c>
      <c r="AQ86" s="4">
        <v>1.7854732739420935</v>
      </c>
      <c r="AR86" s="4">
        <v>0.81921714922049005</v>
      </c>
    </row>
    <row r="87" spans="1:44" x14ac:dyDescent="0.25">
      <c r="A87" t="s">
        <v>396</v>
      </c>
      <c r="B87" s="65">
        <v>1</v>
      </c>
      <c r="C87" t="s">
        <v>409</v>
      </c>
      <c r="D87" s="8">
        <v>28.147461024498888</v>
      </c>
      <c r="E87" s="8">
        <v>362.34604677060133</v>
      </c>
      <c r="F87" s="8">
        <v>108.91386971046771</v>
      </c>
      <c r="G87" s="8">
        <v>32.14902171492205</v>
      </c>
      <c r="H87" s="8">
        <v>376.73486080178174</v>
      </c>
      <c r="I87" s="8">
        <v>60.916146993318485</v>
      </c>
      <c r="J87" s="8">
        <v>14.493841870824054</v>
      </c>
      <c r="K87" s="11">
        <v>74.044626948775061</v>
      </c>
      <c r="L87" s="11">
        <v>144.30825167037864</v>
      </c>
      <c r="M87" s="11">
        <v>14.315294543429845</v>
      </c>
      <c r="N87" s="11">
        <v>53.669226057906464</v>
      </c>
      <c r="O87" s="11">
        <v>9.4104944320712711</v>
      </c>
      <c r="P87" s="11">
        <v>1.4073730512249445</v>
      </c>
      <c r="Q87" s="11">
        <v>7.1103847438752785</v>
      </c>
      <c r="R87" s="11">
        <v>5.5664755011135858</v>
      </c>
      <c r="S87" s="11">
        <v>3.5289354120267262</v>
      </c>
      <c r="T87" s="11">
        <v>3.3713936525612471</v>
      </c>
      <c r="U87" s="11">
        <v>3.2033491091314032</v>
      </c>
      <c r="V87" s="11">
        <v>35.394381959910916</v>
      </c>
      <c r="W87" s="11">
        <v>11.584570712694877</v>
      </c>
      <c r="Y87" s="4">
        <v>1.3653619153674834</v>
      </c>
      <c r="Z87" s="4">
        <v>10.187700445434299</v>
      </c>
      <c r="AA87" s="4">
        <v>4.2011135857461026</v>
      </c>
      <c r="AB87" s="4">
        <v>0.99776447661469936</v>
      </c>
      <c r="AC87" s="4">
        <v>9.9776447661469945</v>
      </c>
      <c r="AD87" s="4">
        <v>1.8905011135857461</v>
      </c>
      <c r="AE87" s="4">
        <v>0.8507255011135858</v>
      </c>
      <c r="AF87" s="4">
        <v>2.9407795100222716</v>
      </c>
      <c r="AG87" s="4">
        <v>4.3061414253897548</v>
      </c>
      <c r="AH87" s="4">
        <v>0.59865868596881955</v>
      </c>
      <c r="AI87" s="4">
        <v>2.4156403118040086</v>
      </c>
      <c r="AJ87" s="4">
        <v>0.88223385300668156</v>
      </c>
      <c r="AK87" s="4">
        <v>0.12603340757238307</v>
      </c>
      <c r="AL87" s="4">
        <v>0.72469209354120268</v>
      </c>
      <c r="AM87" s="4">
        <v>0.38860300668151448</v>
      </c>
      <c r="AN87" s="4">
        <v>0.33608908685968819</v>
      </c>
      <c r="AO87" s="4">
        <v>0.34659187082405346</v>
      </c>
      <c r="AP87" s="4">
        <v>0.17854732739420937</v>
      </c>
      <c r="AQ87" s="4">
        <v>1.4703897550111358</v>
      </c>
      <c r="AR87" s="4">
        <v>0.78770879732739418</v>
      </c>
    </row>
    <row r="88" spans="1:44" x14ac:dyDescent="0.25">
      <c r="A88" t="s">
        <v>396</v>
      </c>
      <c r="B88" s="65">
        <v>1</v>
      </c>
      <c r="C88" t="s">
        <v>410</v>
      </c>
      <c r="D88" s="8">
        <v>31.193268374164813</v>
      </c>
      <c r="E88" s="8">
        <v>345.54159242761693</v>
      </c>
      <c r="F88" s="8">
        <v>139.26691536748331</v>
      </c>
      <c r="G88" s="8">
        <v>30.142989977728284</v>
      </c>
      <c r="H88" s="8">
        <v>353.94381959910913</v>
      </c>
      <c r="I88" s="8">
        <v>59.550785077951005</v>
      </c>
      <c r="J88" s="8">
        <v>34.449131403118038</v>
      </c>
      <c r="K88" s="11">
        <v>72.784292873051228</v>
      </c>
      <c r="L88" s="11">
        <v>140.10713808463254</v>
      </c>
      <c r="M88" s="11">
        <v>13.485574610244988</v>
      </c>
      <c r="N88" s="11">
        <v>48.83794543429844</v>
      </c>
      <c r="O88" s="11">
        <v>8.6122828507795095</v>
      </c>
      <c r="P88" s="11">
        <v>1.6594398663697105</v>
      </c>
      <c r="Q88" s="11">
        <v>6.1231230512249448</v>
      </c>
      <c r="R88" s="11">
        <v>5.5139615812917597</v>
      </c>
      <c r="S88" s="11">
        <v>3.3503880846325167</v>
      </c>
      <c r="T88" s="11">
        <v>2.8882655902004455</v>
      </c>
      <c r="U88" s="11">
        <v>3.0458073496659241</v>
      </c>
      <c r="V88" s="11">
        <v>31.613379732739425</v>
      </c>
      <c r="W88" s="11">
        <v>11.143453786191536</v>
      </c>
      <c r="Y88" s="4">
        <v>2.1005567928730513</v>
      </c>
      <c r="Z88" s="4">
        <v>13.653619153674834</v>
      </c>
      <c r="AA88" s="4">
        <v>4.9363084632516712</v>
      </c>
      <c r="AB88" s="4">
        <v>1.5754175946547884</v>
      </c>
      <c r="AC88" s="4">
        <v>13.653619153674834</v>
      </c>
      <c r="AD88" s="4">
        <v>2.8357516703786194</v>
      </c>
      <c r="AE88" s="4">
        <v>1.6804454342984412</v>
      </c>
      <c r="AF88" s="4">
        <v>3.0458073496659241</v>
      </c>
      <c r="AG88" s="4">
        <v>5.1463641425389763</v>
      </c>
      <c r="AH88" s="4">
        <v>0.76670322939866375</v>
      </c>
      <c r="AI88" s="4">
        <v>2.5206681514476617</v>
      </c>
      <c r="AJ88" s="4">
        <v>1.1553062360801782</v>
      </c>
      <c r="AK88" s="4">
        <v>0.15754175946547885</v>
      </c>
      <c r="AL88" s="4">
        <v>0.87173106904231623</v>
      </c>
      <c r="AM88" s="4">
        <v>0.73519487750556789</v>
      </c>
      <c r="AN88" s="4">
        <v>0.52513919821826283</v>
      </c>
      <c r="AO88" s="4">
        <v>0.65117260579064595</v>
      </c>
      <c r="AP88" s="4">
        <v>0.30458073496659244</v>
      </c>
      <c r="AQ88" s="4">
        <v>1.8905011135857461</v>
      </c>
      <c r="AR88" s="4">
        <v>0.77720601336302897</v>
      </c>
    </row>
    <row r="89" spans="1:44" x14ac:dyDescent="0.25">
      <c r="A89" t="s">
        <v>396</v>
      </c>
      <c r="B89" s="65">
        <v>1</v>
      </c>
      <c r="C89" t="s">
        <v>176</v>
      </c>
      <c r="D89" s="8">
        <v>32.033491091314033</v>
      </c>
      <c r="E89" s="8">
        <v>347.64214922049001</v>
      </c>
      <c r="F89" s="8">
        <v>149.66467149220492</v>
      </c>
      <c r="G89" s="8">
        <v>29.722878619153676</v>
      </c>
      <c r="H89" s="8">
        <v>362.34604677060133</v>
      </c>
      <c r="I89" s="8">
        <v>56.189894209354122</v>
      </c>
      <c r="J89" s="8">
        <v>34.554159242761692</v>
      </c>
      <c r="K89" s="11">
        <v>74.779821826280624</v>
      </c>
      <c r="L89" s="11">
        <v>145.14847438752784</v>
      </c>
      <c r="M89" s="11">
        <v>13.937194320712695</v>
      </c>
      <c r="N89" s="11">
        <v>47.052472160356345</v>
      </c>
      <c r="O89" s="11">
        <v>10.061667037861916</v>
      </c>
      <c r="P89" s="11">
        <v>1.5439092427616927</v>
      </c>
      <c r="Q89" s="11">
        <v>6.8583179287305125</v>
      </c>
      <c r="R89" s="11">
        <v>6.1231230512249448</v>
      </c>
      <c r="S89" s="11">
        <v>3.4449131403118041</v>
      </c>
      <c r="T89" s="11">
        <v>3.3188797327394211</v>
      </c>
      <c r="U89" s="11">
        <v>3.1298296213808463</v>
      </c>
      <c r="V89" s="11">
        <v>32.033491091314033</v>
      </c>
      <c r="W89" s="11">
        <v>10.712839643652561</v>
      </c>
      <c r="Y89" s="4">
        <v>1.7854732739420935</v>
      </c>
      <c r="Z89" s="4">
        <v>11.553062360801782</v>
      </c>
      <c r="AA89" s="4">
        <v>4.9363084632516712</v>
      </c>
      <c r="AB89" s="4">
        <v>1.0502783964365257</v>
      </c>
      <c r="AC89" s="4">
        <v>13.653619153674834</v>
      </c>
      <c r="AD89" s="4">
        <v>2.4156403118040086</v>
      </c>
      <c r="AE89" s="4">
        <v>1.8905011135857461</v>
      </c>
      <c r="AF89" s="4">
        <v>3.3608908685968824</v>
      </c>
      <c r="AG89" s="4">
        <v>4.621224944320713</v>
      </c>
      <c r="AH89" s="4">
        <v>0.81921714922049005</v>
      </c>
      <c r="AI89" s="4">
        <v>3.1508351893095767</v>
      </c>
      <c r="AJ89" s="4">
        <v>0.9662561247216036</v>
      </c>
      <c r="AK89" s="4">
        <v>0.15754175946547885</v>
      </c>
      <c r="AL89" s="4">
        <v>0.67217817371937638</v>
      </c>
      <c r="AM89" s="4">
        <v>0.53564198218262804</v>
      </c>
      <c r="AN89" s="4">
        <v>0.39910579064587975</v>
      </c>
      <c r="AO89" s="4">
        <v>0.38860300668151448</v>
      </c>
      <c r="AP89" s="4">
        <v>0.28357516703786195</v>
      </c>
      <c r="AQ89" s="4">
        <v>1.5754175946547884</v>
      </c>
      <c r="AR89" s="4">
        <v>0.67217817371937638</v>
      </c>
    </row>
    <row r="90" spans="1:44" x14ac:dyDescent="0.25">
      <c r="A90" t="s">
        <v>396</v>
      </c>
      <c r="B90" s="65">
        <v>1</v>
      </c>
      <c r="C90" t="s">
        <v>177</v>
      </c>
      <c r="D90" s="8">
        <v>31.823435412026729</v>
      </c>
      <c r="E90" s="8">
        <v>362.13599109131405</v>
      </c>
      <c r="F90" s="8">
        <v>140.21216592427618</v>
      </c>
      <c r="G90" s="8">
        <v>31.193268374164813</v>
      </c>
      <c r="H90" s="8">
        <v>359.1952115812918</v>
      </c>
      <c r="I90" s="8">
        <v>56.39994988864143</v>
      </c>
      <c r="J90" s="8">
        <v>28.252488864142538</v>
      </c>
      <c r="K90" s="11">
        <v>70.683736080178178</v>
      </c>
      <c r="L90" s="11">
        <v>138.84680400890869</v>
      </c>
      <c r="M90" s="11">
        <v>14.462333518930958</v>
      </c>
      <c r="N90" s="11">
        <v>48.942973273942094</v>
      </c>
      <c r="O90" s="11">
        <v>8.9273663697104677</v>
      </c>
      <c r="P90" s="11">
        <v>1.5649148106904232</v>
      </c>
      <c r="Q90" s="11">
        <v>6.7007761692650334</v>
      </c>
      <c r="R90" s="11">
        <v>5.4509448775055684</v>
      </c>
      <c r="S90" s="11">
        <v>3.0037962138084633</v>
      </c>
      <c r="T90" s="11">
        <v>3.3608908685968824</v>
      </c>
      <c r="U90" s="11">
        <v>2.9302767260579068</v>
      </c>
      <c r="V90" s="11">
        <v>32.033491091314033</v>
      </c>
      <c r="W90" s="11">
        <v>10.964906458797328</v>
      </c>
      <c r="Y90" s="4">
        <v>2.3106124721603565</v>
      </c>
      <c r="Z90" s="4">
        <v>8.1921714922048992</v>
      </c>
      <c r="AA90" s="4">
        <v>4.7262527839643651</v>
      </c>
      <c r="AB90" s="4">
        <v>1.0502783964365257</v>
      </c>
      <c r="AC90" s="4">
        <v>11.553062360801782</v>
      </c>
      <c r="AD90" s="4">
        <v>1.9955289532293987</v>
      </c>
      <c r="AE90" s="4">
        <v>1.1553062360801782</v>
      </c>
      <c r="AF90" s="4">
        <v>1.9955289532293987</v>
      </c>
      <c r="AG90" s="4">
        <v>3.4659187082405345</v>
      </c>
      <c r="AH90" s="4">
        <v>0.86122828507795102</v>
      </c>
      <c r="AI90" s="4">
        <v>3.4659187082405345</v>
      </c>
      <c r="AJ90" s="4">
        <v>1.0502783964365257</v>
      </c>
      <c r="AK90" s="4">
        <v>0.17854732739420937</v>
      </c>
      <c r="AL90" s="4">
        <v>0.50413363028953229</v>
      </c>
      <c r="AM90" s="4">
        <v>0.69318374164810692</v>
      </c>
      <c r="AN90" s="4">
        <v>0.32558630289532298</v>
      </c>
      <c r="AO90" s="4">
        <v>0.63016703786191541</v>
      </c>
      <c r="AP90" s="4">
        <v>0.2415640311804009</v>
      </c>
      <c r="AQ90" s="4">
        <v>1.2603340757238308</v>
      </c>
      <c r="AR90" s="4">
        <v>0.66167538975501117</v>
      </c>
    </row>
    <row r="91" spans="1:44" x14ac:dyDescent="0.25">
      <c r="A91" t="s">
        <v>396</v>
      </c>
      <c r="B91" s="65">
        <v>1</v>
      </c>
      <c r="C91" t="s">
        <v>411</v>
      </c>
      <c r="D91" s="8">
        <v>30.983212694877508</v>
      </c>
      <c r="E91" s="8">
        <v>353.94381959910913</v>
      </c>
      <c r="F91" s="8">
        <v>118.05129175946549</v>
      </c>
      <c r="G91" s="8">
        <v>33.818964365256129</v>
      </c>
      <c r="H91" s="8">
        <v>401.2063474387528</v>
      </c>
      <c r="I91" s="8">
        <v>61.021174832962139</v>
      </c>
      <c r="J91" s="8">
        <v>15.911717706013365</v>
      </c>
      <c r="K91" s="11">
        <v>79.296018930957686</v>
      </c>
      <c r="L91" s="11">
        <v>154.60097995545655</v>
      </c>
      <c r="M91" s="11">
        <v>15.806689866369712</v>
      </c>
      <c r="N91" s="11">
        <v>54.929560133630289</v>
      </c>
      <c r="O91" s="11">
        <v>9.9776447661469945</v>
      </c>
      <c r="P91" s="11">
        <v>1.6489370824053453</v>
      </c>
      <c r="Q91" s="11">
        <v>7.635523942093541</v>
      </c>
      <c r="R91" s="11">
        <v>6.4277037861915369</v>
      </c>
      <c r="S91" s="11">
        <v>3.6129576837416484</v>
      </c>
      <c r="T91" s="11">
        <v>3.4239075723830732</v>
      </c>
      <c r="U91" s="11">
        <v>3.3188797327394211</v>
      </c>
      <c r="V91" s="11">
        <v>36.339632516703787</v>
      </c>
      <c r="W91" s="11">
        <v>12.099207126948775</v>
      </c>
      <c r="Y91" s="4">
        <v>2.6256959910913142</v>
      </c>
      <c r="Z91" s="4">
        <v>11.553062360801782</v>
      </c>
      <c r="AA91" s="4">
        <v>3.9910579064587974</v>
      </c>
      <c r="AB91" s="4">
        <v>1.4703897550111358</v>
      </c>
      <c r="AC91" s="4">
        <v>15.754175946547885</v>
      </c>
      <c r="AD91" s="4">
        <v>3.2558630289532298</v>
      </c>
      <c r="AE91" s="4">
        <v>0.82971993318485526</v>
      </c>
      <c r="AF91" s="4">
        <v>3.2558630289532298</v>
      </c>
      <c r="AG91" s="4">
        <v>8.6122828507795095</v>
      </c>
      <c r="AH91" s="4">
        <v>0.95575334075723839</v>
      </c>
      <c r="AI91" s="4">
        <v>3.2558630289532298</v>
      </c>
      <c r="AJ91" s="4">
        <v>0.79821158129175951</v>
      </c>
      <c r="AK91" s="4">
        <v>0.22055846325167039</v>
      </c>
      <c r="AL91" s="4">
        <v>0.52513919821826283</v>
      </c>
      <c r="AM91" s="4">
        <v>0.53564198218262804</v>
      </c>
      <c r="AN91" s="4">
        <v>0.35709465478841873</v>
      </c>
      <c r="AO91" s="4">
        <v>0.46212249443207126</v>
      </c>
      <c r="AP91" s="4">
        <v>0.2415640311804009</v>
      </c>
      <c r="AQ91" s="4">
        <v>1.8905011135857461</v>
      </c>
      <c r="AR91" s="4">
        <v>0.93474777282850785</v>
      </c>
    </row>
    <row r="92" spans="1:44" x14ac:dyDescent="0.25">
      <c r="A92" t="s">
        <v>396</v>
      </c>
      <c r="B92" s="65">
        <v>1</v>
      </c>
      <c r="C92" t="s">
        <v>412</v>
      </c>
      <c r="D92" s="8">
        <v>30.037962138084634</v>
      </c>
      <c r="E92" s="8">
        <v>352.89354120267262</v>
      </c>
      <c r="F92" s="8">
        <v>119.3116258351893</v>
      </c>
      <c r="G92" s="8">
        <v>34.344103563474391</v>
      </c>
      <c r="H92" s="8">
        <v>413.8096881959911</v>
      </c>
      <c r="I92" s="8">
        <v>60.075924276169268</v>
      </c>
      <c r="J92" s="8">
        <v>16.699426503340757</v>
      </c>
      <c r="K92" s="11">
        <v>77.510545657015584</v>
      </c>
      <c r="L92" s="11">
        <v>159.2222048997773</v>
      </c>
      <c r="M92" s="11">
        <v>15.859203786191538</v>
      </c>
      <c r="N92" s="11">
        <v>53.249114699331855</v>
      </c>
      <c r="O92" s="11">
        <v>9.6625612472160345</v>
      </c>
      <c r="P92" s="11">
        <v>1.5859203786191538</v>
      </c>
      <c r="Q92" s="11">
        <v>8.6122828507795095</v>
      </c>
      <c r="R92" s="11">
        <v>7.0578708240534525</v>
      </c>
      <c r="S92" s="11">
        <v>3.2663658129175945</v>
      </c>
      <c r="T92" s="11">
        <v>3.7284883073496657</v>
      </c>
      <c r="U92" s="11">
        <v>3.3818964365256128</v>
      </c>
      <c r="V92" s="11">
        <v>36.234604677060133</v>
      </c>
      <c r="W92" s="11">
        <v>12.120212694877505</v>
      </c>
      <c r="Y92" s="4">
        <v>2.2055846325167039</v>
      </c>
      <c r="Z92" s="4">
        <v>17.854732739420935</v>
      </c>
      <c r="AA92" s="4">
        <v>4.2011135857461026</v>
      </c>
      <c r="AB92" s="4">
        <v>2.4156403118040086</v>
      </c>
      <c r="AC92" s="4">
        <v>23.106124721603564</v>
      </c>
      <c r="AD92" s="4">
        <v>3.8860300668151453</v>
      </c>
      <c r="AE92" s="4">
        <v>1.2603340757238308</v>
      </c>
      <c r="AF92" s="4">
        <v>4.7262527839643651</v>
      </c>
      <c r="AG92" s="4">
        <v>9.137422048997772</v>
      </c>
      <c r="AH92" s="4">
        <v>1.1553062360801782</v>
      </c>
      <c r="AI92" s="4">
        <v>4.2011135857461026</v>
      </c>
      <c r="AJ92" s="4">
        <v>1.2603340757238308</v>
      </c>
      <c r="AK92" s="4">
        <v>0.18905011135857461</v>
      </c>
      <c r="AL92" s="4">
        <v>1.0502783964365257</v>
      </c>
      <c r="AM92" s="4">
        <v>0.89273663697104677</v>
      </c>
      <c r="AN92" s="4">
        <v>0.49363084632516702</v>
      </c>
      <c r="AO92" s="4">
        <v>0.54614476614699337</v>
      </c>
      <c r="AP92" s="4">
        <v>0.36759743875278394</v>
      </c>
      <c r="AQ92" s="4">
        <v>2.4156403118040086</v>
      </c>
      <c r="AR92" s="4">
        <v>0.80871436525612472</v>
      </c>
    </row>
    <row r="93" spans="1:44" x14ac:dyDescent="0.25">
      <c r="A93" t="s">
        <v>396</v>
      </c>
      <c r="B93" s="65">
        <v>1</v>
      </c>
      <c r="C93" t="s">
        <v>179</v>
      </c>
      <c r="D93" s="8">
        <v>28.672600222717151</v>
      </c>
      <c r="E93" s="8">
        <v>344.49131403118042</v>
      </c>
      <c r="F93" s="8">
        <v>124.8781013363029</v>
      </c>
      <c r="G93" s="8">
        <v>34.344103563474391</v>
      </c>
      <c r="H93" s="8">
        <v>434.8152561247216</v>
      </c>
      <c r="I93" s="8">
        <v>58.290451002227172</v>
      </c>
      <c r="J93" s="8">
        <v>15.754175946547885</v>
      </c>
      <c r="K93" s="11">
        <v>77.090434298440982</v>
      </c>
      <c r="L93" s="11">
        <v>157.22667594654789</v>
      </c>
      <c r="M93" s="11">
        <v>15.439092427616925</v>
      </c>
      <c r="N93" s="11">
        <v>58.290451002227172</v>
      </c>
      <c r="O93" s="11">
        <v>10.817867483296215</v>
      </c>
      <c r="P93" s="11">
        <v>1.6489370824053453</v>
      </c>
      <c r="Q93" s="11">
        <v>7.6460267260579071</v>
      </c>
      <c r="R93" s="11">
        <v>6.7532900890868595</v>
      </c>
      <c r="S93" s="11">
        <v>3.3503880846325167</v>
      </c>
      <c r="T93" s="11">
        <v>3.8335161469933183</v>
      </c>
      <c r="U93" s="11">
        <v>3.1823435412026724</v>
      </c>
      <c r="V93" s="11">
        <v>37.704994432071267</v>
      </c>
      <c r="W93" s="11">
        <v>12.48781013363029</v>
      </c>
      <c r="Y93" s="4">
        <v>2.1005567928730513</v>
      </c>
      <c r="Z93" s="4">
        <v>14.703897550111359</v>
      </c>
      <c r="AA93" s="4">
        <v>8.5072550111358574</v>
      </c>
      <c r="AB93" s="4">
        <v>1.8905011135857461</v>
      </c>
      <c r="AC93" s="4">
        <v>24.156403118040089</v>
      </c>
      <c r="AD93" s="4">
        <v>3.3608908685968824</v>
      </c>
      <c r="AE93" s="4">
        <v>1.2603340757238308</v>
      </c>
      <c r="AF93" s="4">
        <v>4.2011135857461026</v>
      </c>
      <c r="AG93" s="4">
        <v>8.8223385300668156</v>
      </c>
      <c r="AH93" s="4">
        <v>1.1553062360801782</v>
      </c>
      <c r="AI93" s="4">
        <v>2.3106124721603565</v>
      </c>
      <c r="AJ93" s="4">
        <v>1.0502783964365257</v>
      </c>
      <c r="AK93" s="4">
        <v>0.21005567928730515</v>
      </c>
      <c r="AL93" s="4">
        <v>0.92424498886414252</v>
      </c>
      <c r="AM93" s="4">
        <v>0.59865868596881955</v>
      </c>
      <c r="AN93" s="4">
        <v>0.23106124721603563</v>
      </c>
      <c r="AO93" s="4">
        <v>0.63016703786191541</v>
      </c>
      <c r="AP93" s="4">
        <v>0.2415640311804009</v>
      </c>
      <c r="AQ93" s="4">
        <v>2.2055846325167039</v>
      </c>
      <c r="AR93" s="4">
        <v>0.80871436525612472</v>
      </c>
    </row>
  </sheetData>
  <mergeCells count="2">
    <mergeCell ref="D2:W2"/>
    <mergeCell ref="Y2:AR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0"/>
  <sheetViews>
    <sheetView topLeftCell="A4" zoomScale="70" zoomScaleNormal="70" zoomScalePageLayoutView="70" workbookViewId="0">
      <selection activeCell="U1" sqref="U1:U26"/>
    </sheetView>
  </sheetViews>
  <sheetFormatPr defaultColWidth="10.140625" defaultRowHeight="15" x14ac:dyDescent="0.2"/>
  <cols>
    <col min="1" max="1" width="23.42578125" style="23" customWidth="1"/>
    <col min="2" max="2" width="12.140625" style="27" bestFit="1" customWidth="1"/>
    <col min="3" max="3" width="14.28515625" style="43" bestFit="1" customWidth="1"/>
    <col min="4" max="4" width="23.140625" style="23" bestFit="1" customWidth="1"/>
    <col min="5" max="24" width="10.140625" style="49"/>
    <col min="25" max="31" width="10.140625" style="28"/>
    <col min="32" max="16384" width="10.140625" style="27"/>
  </cols>
  <sheetData>
    <row r="1" spans="1:31" s="14" customFormat="1" ht="18" x14ac:dyDescent="0.25">
      <c r="A1" s="13" t="s">
        <v>435</v>
      </c>
      <c r="B1" s="14" t="s">
        <v>335</v>
      </c>
      <c r="C1" s="15" t="s">
        <v>436</v>
      </c>
      <c r="D1" s="13" t="s">
        <v>181</v>
      </c>
      <c r="E1" s="16" t="s">
        <v>416</v>
      </c>
      <c r="F1" s="16" t="s">
        <v>417</v>
      </c>
      <c r="G1" s="16" t="s">
        <v>418</v>
      </c>
      <c r="H1" s="16" t="s">
        <v>419</v>
      </c>
      <c r="I1" s="16" t="s">
        <v>420</v>
      </c>
      <c r="J1" s="16" t="s">
        <v>421</v>
      </c>
      <c r="K1" s="16" t="s">
        <v>422</v>
      </c>
      <c r="L1" s="16" t="s">
        <v>423</v>
      </c>
      <c r="M1" s="16" t="s">
        <v>424</v>
      </c>
      <c r="N1" s="16" t="s">
        <v>425</v>
      </c>
      <c r="O1" s="16" t="s">
        <v>426</v>
      </c>
      <c r="P1" s="16" t="s">
        <v>427</v>
      </c>
      <c r="Q1" s="16" t="s">
        <v>428</v>
      </c>
      <c r="R1" s="16" t="s">
        <v>429</v>
      </c>
      <c r="S1" s="16" t="s">
        <v>430</v>
      </c>
      <c r="T1" s="16" t="s">
        <v>431</v>
      </c>
      <c r="U1" s="16"/>
      <c r="V1" s="16" t="s">
        <v>432</v>
      </c>
      <c r="W1" s="16" t="s">
        <v>433</v>
      </c>
      <c r="X1" s="16" t="s">
        <v>434</v>
      </c>
      <c r="Y1" s="17"/>
      <c r="Z1" s="17"/>
      <c r="AA1" s="17"/>
      <c r="AB1" s="17"/>
      <c r="AC1" s="17"/>
      <c r="AD1" s="17"/>
      <c r="AE1" s="17"/>
    </row>
    <row r="2" spans="1:31" s="21" customFormat="1" ht="18" x14ac:dyDescent="0.25">
      <c r="A2" s="18"/>
      <c r="B2" s="14"/>
      <c r="C2" s="19" t="s">
        <v>438</v>
      </c>
      <c r="D2" s="13"/>
      <c r="E2" s="20">
        <v>65.3</v>
      </c>
      <c r="F2" s="20">
        <v>94.1</v>
      </c>
      <c r="G2" s="20">
        <v>94.5</v>
      </c>
      <c r="H2" s="20">
        <v>512</v>
      </c>
      <c r="I2" s="20">
        <v>62.4</v>
      </c>
      <c r="J2" s="20">
        <v>547</v>
      </c>
      <c r="K2" s="20">
        <v>55.6</v>
      </c>
      <c r="L2" s="20">
        <v>121</v>
      </c>
      <c r="M2" s="20">
        <v>14.6</v>
      </c>
      <c r="N2" s="20">
        <v>60.9</v>
      </c>
      <c r="O2" s="20">
        <v>14.2</v>
      </c>
      <c r="P2" s="20">
        <v>2.76</v>
      </c>
      <c r="Q2" s="20">
        <v>15.3</v>
      </c>
      <c r="R2" s="20">
        <v>16.2</v>
      </c>
      <c r="S2" s="20">
        <v>10.3</v>
      </c>
      <c r="T2" s="20">
        <v>10.5</v>
      </c>
      <c r="U2" s="20"/>
      <c r="V2" s="20">
        <v>3.9</v>
      </c>
      <c r="W2" s="20">
        <v>7.4</v>
      </c>
      <c r="X2" s="20">
        <v>2.37</v>
      </c>
      <c r="Z2" s="22"/>
      <c r="AA2" s="22"/>
      <c r="AB2" s="22"/>
      <c r="AC2" s="22"/>
      <c r="AD2" s="22"/>
      <c r="AE2" s="22"/>
    </row>
    <row r="3" spans="1:31" ht="18" x14ac:dyDescent="0.25">
      <c r="A3" s="23" t="s">
        <v>439</v>
      </c>
      <c r="B3" s="24" t="s">
        <v>371</v>
      </c>
      <c r="C3" s="24" t="s">
        <v>440</v>
      </c>
      <c r="D3" s="25" t="s">
        <v>441</v>
      </c>
      <c r="E3" s="26">
        <v>67.277966315878686</v>
      </c>
      <c r="F3" s="26">
        <v>94.130633131443474</v>
      </c>
      <c r="G3" s="26">
        <v>82.788344483496445</v>
      </c>
      <c r="H3" s="26">
        <v>469.67553381029091</v>
      </c>
      <c r="I3" s="26">
        <v>61.893356665310066</v>
      </c>
      <c r="J3" s="26">
        <v>552.34465203554805</v>
      </c>
      <c r="K3" s="26">
        <v>56.036417218377984</v>
      </c>
      <c r="L3" s="26">
        <v>126.13384354605233</v>
      </c>
      <c r="M3" s="26">
        <v>14.458491058509299</v>
      </c>
      <c r="N3" s="26">
        <v>55.798637770374945</v>
      </c>
      <c r="O3" s="26">
        <v>13.099810401156956</v>
      </c>
      <c r="P3" s="26">
        <v>2.6569121121613177</v>
      </c>
      <c r="Q3" s="26">
        <v>13.575288178558242</v>
      </c>
      <c r="R3" s="26">
        <v>15.297980731197562</v>
      </c>
      <c r="S3" s="26">
        <v>9.1605150363290964</v>
      </c>
      <c r="T3" s="26">
        <v>9.768351246509825</v>
      </c>
      <c r="U3" s="26"/>
      <c r="V3" s="26">
        <v>3.2290773394337107</v>
      </c>
      <c r="W3" s="26">
        <v>6.7995108710295256</v>
      </c>
      <c r="X3" s="26">
        <v>2.3251425268904296</v>
      </c>
      <c r="Y3" s="27"/>
      <c r="Z3" s="27"/>
    </row>
    <row r="4" spans="1:31" ht="18" x14ac:dyDescent="0.25">
      <c r="A4" s="23" t="s">
        <v>439</v>
      </c>
      <c r="B4" s="24" t="s">
        <v>371</v>
      </c>
      <c r="C4" s="24" t="s">
        <v>440</v>
      </c>
      <c r="D4" s="25" t="s">
        <v>441</v>
      </c>
      <c r="E4" s="26">
        <v>63.378461174045604</v>
      </c>
      <c r="F4" s="26">
        <v>97.943439526148367</v>
      </c>
      <c r="G4" s="26">
        <v>83.048728993802243</v>
      </c>
      <c r="H4" s="26">
        <v>452.73782290937481</v>
      </c>
      <c r="I4" s="26">
        <v>63.972624894187874</v>
      </c>
      <c r="J4" s="26">
        <v>543.56221183675143</v>
      </c>
      <c r="K4" s="26">
        <v>55.332463318434037</v>
      </c>
      <c r="L4" s="26">
        <v>123.79916620338962</v>
      </c>
      <c r="M4" s="26">
        <v>15.373701536072167</v>
      </c>
      <c r="N4" s="26">
        <v>62.596772366727514</v>
      </c>
      <c r="O4" s="26">
        <v>13.982966958213193</v>
      </c>
      <c r="P4" s="26">
        <v>2.6927575546549125</v>
      </c>
      <c r="Q4" s="26">
        <v>13.283963060585149</v>
      </c>
      <c r="R4" s="26">
        <v>15.004618317693941</v>
      </c>
      <c r="S4" s="26">
        <v>8.7658703267174669</v>
      </c>
      <c r="T4" s="26">
        <v>8.7338930769869769</v>
      </c>
      <c r="U4" s="26"/>
      <c r="V4" s="26">
        <v>3.6716290638550664</v>
      </c>
      <c r="W4" s="26">
        <v>6.7868326546652815</v>
      </c>
      <c r="X4" s="26">
        <v>2.2615078650080416</v>
      </c>
      <c r="Y4" s="27"/>
      <c r="Z4" s="27"/>
    </row>
    <row r="5" spans="1:31" ht="18" x14ac:dyDescent="0.25">
      <c r="A5" s="23" t="s">
        <v>439</v>
      </c>
      <c r="B5" s="24" t="s">
        <v>337</v>
      </c>
      <c r="C5" s="25" t="s">
        <v>440</v>
      </c>
      <c r="D5" s="29" t="s">
        <v>443</v>
      </c>
      <c r="E5" s="26">
        <v>69.66754404670948</v>
      </c>
      <c r="F5" s="26">
        <v>102.51622389682839</v>
      </c>
      <c r="G5" s="26">
        <v>94.24252901430377</v>
      </c>
      <c r="H5" s="26">
        <v>501.08707254000569</v>
      </c>
      <c r="I5" s="26">
        <v>62.540797971868635</v>
      </c>
      <c r="J5" s="26">
        <v>551.71248852345605</v>
      </c>
      <c r="K5" s="26">
        <v>58.028214101115715</v>
      </c>
      <c r="L5" s="26">
        <v>128.05881202098507</v>
      </c>
      <c r="M5" s="26">
        <v>15.478538464251637</v>
      </c>
      <c r="N5" s="26">
        <v>64.438969066914609</v>
      </c>
      <c r="O5" s="26">
        <v>14.004737736702857</v>
      </c>
      <c r="P5" s="26">
        <v>2.9239420718779332</v>
      </c>
      <c r="Q5" s="26">
        <v>16.221314508442049</v>
      </c>
      <c r="R5" s="26">
        <v>17.619490116641412</v>
      </c>
      <c r="S5" s="26">
        <v>10.765989295287817</v>
      </c>
      <c r="T5" s="26">
        <v>10.349185400695569</v>
      </c>
      <c r="U5" s="26"/>
      <c r="V5" s="26">
        <v>3.5335770336415679</v>
      </c>
      <c r="W5" s="26">
        <v>7.7083999301451547</v>
      </c>
      <c r="X5" s="26">
        <v>2.5651689357057266</v>
      </c>
      <c r="Y5" s="27"/>
      <c r="Z5" s="27"/>
    </row>
    <row r="6" spans="1:31" ht="18" x14ac:dyDescent="0.25">
      <c r="A6" s="23" t="s">
        <v>439</v>
      </c>
      <c r="B6" s="24" t="s">
        <v>337</v>
      </c>
      <c r="C6" s="25" t="s">
        <v>440</v>
      </c>
      <c r="D6" s="29" t="s">
        <v>443</v>
      </c>
      <c r="E6" s="26">
        <v>59.247873705006477</v>
      </c>
      <c r="F6" s="26">
        <v>89.893792309160659</v>
      </c>
      <c r="G6" s="26">
        <v>87.498398228764643</v>
      </c>
      <c r="H6" s="26">
        <v>477.98302671682143</v>
      </c>
      <c r="I6" s="26">
        <v>56.174919322961188</v>
      </c>
      <c r="J6" s="26">
        <v>558.18424697233843</v>
      </c>
      <c r="K6" s="26">
        <v>55.399610616324345</v>
      </c>
      <c r="L6" s="26">
        <v>120.30762277391243</v>
      </c>
      <c r="M6" s="26">
        <v>14.783637401613314</v>
      </c>
      <c r="N6" s="26">
        <v>58.374916617167329</v>
      </c>
      <c r="O6" s="26">
        <v>13.897174970769795</v>
      </c>
      <c r="P6" s="26">
        <v>2.8156313079655013</v>
      </c>
      <c r="Q6" s="26">
        <v>13.213131341710952</v>
      </c>
      <c r="R6" s="26">
        <v>15.493834869548937</v>
      </c>
      <c r="S6" s="26">
        <v>9.5453143466050285</v>
      </c>
      <c r="T6" s="26">
        <v>10.32263930545685</v>
      </c>
      <c r="U6" s="26"/>
      <c r="V6" s="26">
        <v>3.3204778370759001</v>
      </c>
      <c r="W6" s="26">
        <v>7.4717669696321112</v>
      </c>
      <c r="X6" s="26">
        <v>2.5124174748340606</v>
      </c>
      <c r="Y6" s="27"/>
      <c r="Z6" s="27"/>
    </row>
    <row r="7" spans="1:31" s="32" customFormat="1" ht="18" x14ac:dyDescent="0.25">
      <c r="A7" s="23" t="s">
        <v>439</v>
      </c>
      <c r="B7" s="30" t="s">
        <v>396</v>
      </c>
      <c r="C7" s="30" t="s">
        <v>440</v>
      </c>
      <c r="D7" s="25" t="s">
        <v>188</v>
      </c>
      <c r="E7" s="26">
        <v>60.180952115812914</v>
      </c>
      <c r="F7" s="26">
        <v>95.575334075723831</v>
      </c>
      <c r="G7" s="26">
        <v>92.424498886414256</v>
      </c>
      <c r="H7" s="26">
        <v>513.58613585746104</v>
      </c>
      <c r="I7" s="26">
        <v>59.86586859688196</v>
      </c>
      <c r="J7" s="26">
        <v>589.20618040089084</v>
      </c>
      <c r="K7" s="26">
        <v>56.39994988864143</v>
      </c>
      <c r="L7" s="26">
        <v>129.079214922049</v>
      </c>
      <c r="M7" s="26">
        <v>15.439092427616925</v>
      </c>
      <c r="N7" s="26">
        <v>65.117260579064592</v>
      </c>
      <c r="O7" s="26">
        <v>16.279315144766148</v>
      </c>
      <c r="P7" s="26">
        <v>2.8357516703786194</v>
      </c>
      <c r="Q7" s="26">
        <v>13.968702672605792</v>
      </c>
      <c r="R7" s="26">
        <v>16.594398663697106</v>
      </c>
      <c r="S7" s="26">
        <v>10.891386971046771</v>
      </c>
      <c r="T7" s="26">
        <v>10.22971158129176</v>
      </c>
      <c r="U7" s="26"/>
      <c r="V7" s="26">
        <v>3.8020077951002231</v>
      </c>
      <c r="W7" s="26">
        <v>7.2259153674832968</v>
      </c>
      <c r="X7" s="26">
        <v>2.0585456570155904</v>
      </c>
      <c r="Y7" s="31"/>
      <c r="Z7" s="31"/>
      <c r="AA7" s="31"/>
      <c r="AB7" s="31"/>
      <c r="AC7" s="31"/>
      <c r="AD7" s="31"/>
      <c r="AE7" s="31"/>
    </row>
    <row r="8" spans="1:31" s="32" customFormat="1" ht="18" x14ac:dyDescent="0.25">
      <c r="A8" s="23" t="s">
        <v>439</v>
      </c>
      <c r="B8" s="30" t="s">
        <v>396</v>
      </c>
      <c r="C8" s="30" t="s">
        <v>223</v>
      </c>
      <c r="D8" s="25" t="s">
        <v>188</v>
      </c>
      <c r="E8" s="26">
        <v>70.683736080178178</v>
      </c>
      <c r="F8" s="26">
        <v>106.18314587973273</v>
      </c>
      <c r="G8" s="26">
        <v>94.525055679287306</v>
      </c>
      <c r="H8" s="26">
        <v>503.08335189309577</v>
      </c>
      <c r="I8" s="26">
        <v>63.43681514476615</v>
      </c>
      <c r="J8" s="26">
        <v>567.15033407572389</v>
      </c>
      <c r="K8" s="26">
        <v>59.86586859688196</v>
      </c>
      <c r="L8" s="26">
        <v>133.80546770601336</v>
      </c>
      <c r="M8" s="26">
        <v>14.703897550111359</v>
      </c>
      <c r="N8" s="26">
        <v>65.012232739420938</v>
      </c>
      <c r="O8" s="26">
        <v>15.439092427616925</v>
      </c>
      <c r="P8" s="26">
        <v>2.814746102449889</v>
      </c>
      <c r="Q8" s="26">
        <v>15.124008908685969</v>
      </c>
      <c r="R8" s="26">
        <v>16.384342984409798</v>
      </c>
      <c r="S8" s="26">
        <v>10.534292316258352</v>
      </c>
      <c r="T8" s="26">
        <v>10.324236636971047</v>
      </c>
      <c r="U8" s="26"/>
      <c r="V8" s="26">
        <v>3.8335161469933183</v>
      </c>
      <c r="W8" s="26">
        <v>7.8980935412026723</v>
      </c>
      <c r="X8" s="26">
        <v>2.5101653674832964</v>
      </c>
      <c r="Y8" s="31"/>
      <c r="Z8" s="31"/>
      <c r="AA8" s="31"/>
      <c r="AB8" s="31"/>
      <c r="AC8" s="31"/>
      <c r="AD8" s="31"/>
      <c r="AE8" s="31"/>
    </row>
    <row r="9" spans="1:31" s="32" customFormat="1" ht="18" x14ac:dyDescent="0.25">
      <c r="A9" s="23" t="s">
        <v>439</v>
      </c>
      <c r="B9" s="30" t="s">
        <v>396</v>
      </c>
      <c r="C9" s="30" t="s">
        <v>224</v>
      </c>
      <c r="D9" s="25" t="s">
        <v>188</v>
      </c>
      <c r="E9" s="26">
        <v>61.756369710467702</v>
      </c>
      <c r="F9" s="26">
        <v>98.936224944320713</v>
      </c>
      <c r="G9" s="26">
        <v>87.383162583518939</v>
      </c>
      <c r="H9" s="26">
        <v>486.27889755011137</v>
      </c>
      <c r="I9" s="26">
        <v>60.706091314031177</v>
      </c>
      <c r="J9" s="26">
        <v>540.89337416481067</v>
      </c>
      <c r="K9" s="26">
        <v>55.034587973273943</v>
      </c>
      <c r="L9" s="26">
        <v>138.63674832962138</v>
      </c>
      <c r="M9" s="26">
        <v>15.334064587973273</v>
      </c>
      <c r="N9" s="26">
        <v>59.550785077951005</v>
      </c>
      <c r="O9" s="26">
        <v>13.758646993318486</v>
      </c>
      <c r="P9" s="26">
        <v>3.3503880846325167</v>
      </c>
      <c r="Q9" s="26">
        <v>18.799983296213806</v>
      </c>
      <c r="R9" s="26">
        <v>18.169816258351894</v>
      </c>
      <c r="S9" s="26">
        <v>5.9970896436525614</v>
      </c>
      <c r="T9" s="26">
        <v>8.8223385300668156</v>
      </c>
      <c r="U9" s="26"/>
      <c r="V9" s="26">
        <v>3.4134047884187084</v>
      </c>
      <c r="W9" s="26">
        <v>7.887590757238307</v>
      </c>
      <c r="X9" s="26">
        <v>2.4261430957683743</v>
      </c>
      <c r="Y9" s="31"/>
      <c r="Z9" s="31"/>
      <c r="AA9" s="31"/>
      <c r="AB9" s="31"/>
      <c r="AC9" s="31"/>
      <c r="AD9" s="31"/>
      <c r="AE9" s="31"/>
    </row>
    <row r="10" spans="1:31" ht="18" x14ac:dyDescent="0.25">
      <c r="B10" s="24"/>
      <c r="C10" s="33"/>
      <c r="D10" s="25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31" ht="18" x14ac:dyDescent="0.25">
      <c r="B11" s="24"/>
      <c r="C11" s="33"/>
      <c r="D11" s="13" t="s">
        <v>444</v>
      </c>
      <c r="E11" s="16">
        <f t="shared" ref="E11:X11" si="0">AVERAGE(E3:E9)</f>
        <v>64.598986164014136</v>
      </c>
      <c r="F11" s="16">
        <f t="shared" si="0"/>
        <v>97.882684823336859</v>
      </c>
      <c r="G11" s="16">
        <f t="shared" si="0"/>
        <v>88.844388267083943</v>
      </c>
      <c r="H11" s="16">
        <f t="shared" si="0"/>
        <v>486.34740589673726</v>
      </c>
      <c r="I11" s="16">
        <f t="shared" si="0"/>
        <v>61.227210558572438</v>
      </c>
      <c r="J11" s="16">
        <f t="shared" si="0"/>
        <v>557.57906971564557</v>
      </c>
      <c r="K11" s="16">
        <f t="shared" si="0"/>
        <v>56.585301673292783</v>
      </c>
      <c r="L11" s="16">
        <f t="shared" si="0"/>
        <v>128.54583935743187</v>
      </c>
      <c r="M11" s="16">
        <f t="shared" si="0"/>
        <v>15.08163186087828</v>
      </c>
      <c r="N11" s="16">
        <f t="shared" si="0"/>
        <v>61.555653459660128</v>
      </c>
      <c r="O11" s="16">
        <f t="shared" si="0"/>
        <v>14.351677804649196</v>
      </c>
      <c r="P11" s="16">
        <f t="shared" si="0"/>
        <v>2.8700184148743841</v>
      </c>
      <c r="Q11" s="16">
        <f t="shared" si="0"/>
        <v>14.883770280971707</v>
      </c>
      <c r="R11" s="16">
        <f t="shared" si="0"/>
        <v>16.366354563077234</v>
      </c>
      <c r="S11" s="16">
        <f t="shared" si="0"/>
        <v>9.3800654194138708</v>
      </c>
      <c r="T11" s="16">
        <f t="shared" si="0"/>
        <v>9.7929079682826909</v>
      </c>
      <c r="U11" s="16"/>
      <c r="V11" s="16">
        <f t="shared" si="0"/>
        <v>3.5433842863597853</v>
      </c>
      <c r="W11" s="16">
        <f t="shared" si="0"/>
        <v>7.3968728701994788</v>
      </c>
      <c r="X11" s="16">
        <f t="shared" si="0"/>
        <v>2.3798701318150743</v>
      </c>
    </row>
    <row r="12" spans="1:31" ht="18" x14ac:dyDescent="0.25">
      <c r="B12" s="24"/>
      <c r="C12" s="33"/>
      <c r="D12" s="13" t="s">
        <v>445</v>
      </c>
      <c r="E12" s="16">
        <f t="shared" ref="E12:X12" si="1">2*STDEV(E3:E9)</f>
        <v>9.2237004201024977</v>
      </c>
      <c r="F12" s="16">
        <f t="shared" si="1"/>
        <v>10.792131052730493</v>
      </c>
      <c r="G12" s="16">
        <f t="shared" si="1"/>
        <v>9.9478406442060141</v>
      </c>
      <c r="H12" s="16">
        <f t="shared" si="1"/>
        <v>42.558359859774818</v>
      </c>
      <c r="I12" s="16">
        <f t="shared" si="1"/>
        <v>5.30656064147942</v>
      </c>
      <c r="J12" s="16">
        <f t="shared" si="1"/>
        <v>32.954009522421977</v>
      </c>
      <c r="K12" s="16">
        <f t="shared" si="1"/>
        <v>3.5175678386104603</v>
      </c>
      <c r="L12" s="16">
        <f t="shared" si="1"/>
        <v>12.280843121761812</v>
      </c>
      <c r="M12" s="16">
        <f t="shared" si="1"/>
        <v>0.8383031481555282</v>
      </c>
      <c r="N12" s="16">
        <f t="shared" si="1"/>
        <v>7.3625284060934097</v>
      </c>
      <c r="O12" s="16">
        <f t="shared" si="1"/>
        <v>2.2030284824004944</v>
      </c>
      <c r="P12" s="16">
        <f t="shared" si="1"/>
        <v>0.46020697150083906</v>
      </c>
      <c r="Q12" s="16">
        <f t="shared" si="1"/>
        <v>4.0892831716923723</v>
      </c>
      <c r="R12" s="16">
        <f t="shared" si="1"/>
        <v>2.3989149435094839</v>
      </c>
      <c r="S12" s="16">
        <f t="shared" si="1"/>
        <v>3.4092411512903422</v>
      </c>
      <c r="T12" s="16">
        <f t="shared" si="1"/>
        <v>1.4439039739246484</v>
      </c>
      <c r="U12" s="16"/>
      <c r="V12" s="16">
        <f t="shared" si="1"/>
        <v>0.47115201573160953</v>
      </c>
      <c r="W12" s="16">
        <f t="shared" si="1"/>
        <v>0.94970217481245212</v>
      </c>
      <c r="X12" s="16">
        <f t="shared" si="1"/>
        <v>0.3570962853771249</v>
      </c>
    </row>
    <row r="13" spans="1:31" ht="18" x14ac:dyDescent="0.25">
      <c r="B13" s="24"/>
      <c r="C13" s="33"/>
      <c r="D13" s="13" t="s">
        <v>446</v>
      </c>
      <c r="E13" s="16">
        <f>100*((E11-E2)/E2)</f>
        <v>-1.0735280796108142</v>
      </c>
      <c r="F13" s="16">
        <f t="shared" ref="F13:X13" si="2">100*((F11-F2)/F2)</f>
        <v>4.0198563478606433</v>
      </c>
      <c r="G13" s="16">
        <f t="shared" si="2"/>
        <v>-5.9847743205460917</v>
      </c>
      <c r="H13" s="16">
        <f t="shared" si="2"/>
        <v>-5.0102722857935049</v>
      </c>
      <c r="I13" s="16">
        <f t="shared" si="2"/>
        <v>-1.8794702586980145</v>
      </c>
      <c r="J13" s="16">
        <f t="shared" si="2"/>
        <v>1.9340164013977281</v>
      </c>
      <c r="K13" s="16">
        <f t="shared" si="2"/>
        <v>1.7721253116776641</v>
      </c>
      <c r="L13" s="16">
        <f t="shared" si="2"/>
        <v>6.2362308739106389</v>
      </c>
      <c r="M13" s="16">
        <f t="shared" si="2"/>
        <v>3.2988483621800055</v>
      </c>
      <c r="N13" s="16">
        <f t="shared" si="2"/>
        <v>1.0766066661085871</v>
      </c>
      <c r="O13" s="16">
        <f t="shared" si="2"/>
        <v>1.0681535538675806</v>
      </c>
      <c r="P13" s="16">
        <f t="shared" si="2"/>
        <v>3.9861744519704478</v>
      </c>
      <c r="Q13" s="16">
        <f t="shared" si="2"/>
        <v>-2.7204556799234911</v>
      </c>
      <c r="R13" s="16">
        <f t="shared" si="2"/>
        <v>1.0268800189952763</v>
      </c>
      <c r="S13" s="16">
        <f t="shared" si="2"/>
        <v>-8.9314036950109692</v>
      </c>
      <c r="T13" s="16">
        <f t="shared" si="2"/>
        <v>-6.7342098258791339</v>
      </c>
      <c r="U13" s="16"/>
      <c r="V13" s="16">
        <f t="shared" si="2"/>
        <v>-9.1439926574413999</v>
      </c>
      <c r="W13" s="16">
        <f t="shared" si="2"/>
        <v>-4.2258510817858704E-2</v>
      </c>
      <c r="X13" s="16">
        <f t="shared" si="2"/>
        <v>0.41646125802000988</v>
      </c>
    </row>
    <row r="14" spans="1:31" ht="18" x14ac:dyDescent="0.25">
      <c r="B14" s="24"/>
      <c r="C14" s="33"/>
      <c r="D14" s="13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31" ht="18" x14ac:dyDescent="0.25">
      <c r="B15" s="24"/>
      <c r="C15" s="34" t="s">
        <v>447</v>
      </c>
      <c r="D15" s="34"/>
      <c r="E15" s="20">
        <v>30.7</v>
      </c>
      <c r="F15" s="20">
        <v>482</v>
      </c>
      <c r="G15" s="20">
        <v>11.4</v>
      </c>
      <c r="H15" s="20">
        <v>118</v>
      </c>
      <c r="I15" s="20">
        <v>6.94</v>
      </c>
      <c r="J15" s="20">
        <v>298</v>
      </c>
      <c r="K15" s="20">
        <v>12</v>
      </c>
      <c r="L15" s="20">
        <v>26.1</v>
      </c>
      <c r="M15" s="20">
        <v>3.2</v>
      </c>
      <c r="N15" s="20">
        <v>13</v>
      </c>
      <c r="O15" s="20">
        <v>2.78</v>
      </c>
      <c r="P15" s="20">
        <v>0.95299999999999996</v>
      </c>
      <c r="Q15" s="20">
        <v>2.59</v>
      </c>
      <c r="R15" s="20">
        <v>2.2200000000000002</v>
      </c>
      <c r="S15" s="20">
        <v>1.18</v>
      </c>
      <c r="T15" s="20">
        <v>1.1299999999999999</v>
      </c>
      <c r="U15" s="20"/>
      <c r="V15" s="20">
        <v>0.42</v>
      </c>
      <c r="W15" s="20">
        <v>2.2799999999999998</v>
      </c>
      <c r="X15" s="20">
        <v>1.01</v>
      </c>
    </row>
    <row r="16" spans="1:31" ht="18" x14ac:dyDescent="0.25">
      <c r="A16" s="23" t="s">
        <v>439</v>
      </c>
      <c r="B16" s="24" t="s">
        <v>371</v>
      </c>
      <c r="C16" s="24" t="s">
        <v>448</v>
      </c>
      <c r="D16" s="25" t="s">
        <v>441</v>
      </c>
      <c r="E16" s="26">
        <v>28.253178052312798</v>
      </c>
      <c r="F16" s="26">
        <v>492.50269152094114</v>
      </c>
      <c r="G16" s="26">
        <v>10.822715552607896</v>
      </c>
      <c r="H16" s="26">
        <v>118.20308112600064</v>
      </c>
      <c r="I16" s="26">
        <v>6.7991731960805835</v>
      </c>
      <c r="J16" s="26">
        <v>313.60089866142147</v>
      </c>
      <c r="K16" s="26">
        <v>12.985175594228386</v>
      </c>
      <c r="L16" s="26">
        <v>25.097219895571996</v>
      </c>
      <c r="M16" s="26">
        <v>3.214801552878269</v>
      </c>
      <c r="N16" s="26">
        <v>12.500307841082977</v>
      </c>
      <c r="O16" s="26">
        <v>2.8837633256559605</v>
      </c>
      <c r="P16" s="26">
        <v>0.95279206367613922</v>
      </c>
      <c r="Q16" s="26">
        <v>2.8977811000022458</v>
      </c>
      <c r="R16" s="26">
        <v>2.2014639821966862</v>
      </c>
      <c r="S16" s="26">
        <v>1.0449627567404072</v>
      </c>
      <c r="T16" s="26" t="s">
        <v>442</v>
      </c>
      <c r="U16" s="16"/>
      <c r="V16" s="26">
        <v>0.37785372970481002</v>
      </c>
      <c r="W16" s="26">
        <v>2.3255682109968192</v>
      </c>
      <c r="X16" s="26">
        <v>1.1283192488945368</v>
      </c>
      <c r="Y16" s="27"/>
      <c r="Z16" s="27"/>
    </row>
    <row r="17" spans="1:31" ht="18" x14ac:dyDescent="0.25">
      <c r="A17" s="23" t="s">
        <v>439</v>
      </c>
      <c r="B17" s="24" t="s">
        <v>371</v>
      </c>
      <c r="C17" s="24" t="s">
        <v>448</v>
      </c>
      <c r="D17" s="25" t="s">
        <v>441</v>
      </c>
      <c r="E17" s="26">
        <v>28.881647718781423</v>
      </c>
      <c r="F17" s="26">
        <v>525.40124960475544</v>
      </c>
      <c r="G17" s="26">
        <v>11.532120363489147</v>
      </c>
      <c r="H17" s="26">
        <v>122.62916650870237</v>
      </c>
      <c r="I17" s="26">
        <v>7.0284646596869127</v>
      </c>
      <c r="J17" s="26">
        <v>325.21777295763945</v>
      </c>
      <c r="K17" s="26">
        <v>12.678463878985946</v>
      </c>
      <c r="L17" s="26">
        <v>27.107865092405966</v>
      </c>
      <c r="M17" s="26">
        <v>3.1331469699994634</v>
      </c>
      <c r="N17" s="26">
        <v>12.195054063511991</v>
      </c>
      <c r="O17" s="26">
        <v>3.0751809986923062</v>
      </c>
      <c r="P17" s="26">
        <v>0.95999789848827066</v>
      </c>
      <c r="Q17" s="26">
        <v>2.5235643898941755</v>
      </c>
      <c r="R17" s="26">
        <v>1.8950364974921157</v>
      </c>
      <c r="S17" s="26">
        <v>1.067709785176429</v>
      </c>
      <c r="T17" s="26" t="s">
        <v>442</v>
      </c>
      <c r="U17" s="16"/>
      <c r="V17" s="26">
        <v>0.3380631800078398</v>
      </c>
      <c r="W17" s="26">
        <v>2.2077800510157917</v>
      </c>
      <c r="X17" s="26">
        <v>1.0693356940628647</v>
      </c>
      <c r="Y17" s="27"/>
      <c r="Z17" s="27"/>
    </row>
    <row r="18" spans="1:31" ht="18" x14ac:dyDescent="0.25">
      <c r="A18" s="23" t="s">
        <v>439</v>
      </c>
      <c r="B18" s="24" t="s">
        <v>337</v>
      </c>
      <c r="C18" s="25" t="s">
        <v>449</v>
      </c>
      <c r="D18" s="29" t="s">
        <v>443</v>
      </c>
      <c r="E18" s="26">
        <v>34.521653356090674</v>
      </c>
      <c r="F18" s="26">
        <v>489.19741156196233</v>
      </c>
      <c r="G18" s="26">
        <v>11.536238054563027</v>
      </c>
      <c r="H18" s="26">
        <v>113.65030195261124</v>
      </c>
      <c r="I18" s="26">
        <v>7.035037145008066</v>
      </c>
      <c r="J18" s="26">
        <v>305.54449434229309</v>
      </c>
      <c r="K18" s="26">
        <v>12.47734201465374</v>
      </c>
      <c r="L18" s="26">
        <v>26.546977464473226</v>
      </c>
      <c r="M18" s="26">
        <v>3.2795607956681949</v>
      </c>
      <c r="N18" s="26">
        <v>13.320332420944871</v>
      </c>
      <c r="O18" s="26">
        <v>2.8905674496353146</v>
      </c>
      <c r="P18" s="26" t="s">
        <v>442</v>
      </c>
      <c r="Q18" s="26">
        <v>2.7298280883410229</v>
      </c>
      <c r="R18" s="26">
        <v>2.2502606717772049</v>
      </c>
      <c r="S18" s="26">
        <v>1.1926247087412669</v>
      </c>
      <c r="T18" s="26">
        <v>1.3001856999072057</v>
      </c>
      <c r="U18" s="16"/>
      <c r="V18" s="26">
        <v>0.38865183058296415</v>
      </c>
      <c r="W18" s="26">
        <v>2.4323697802144779</v>
      </c>
      <c r="X18" s="26">
        <v>1.1169712420023621</v>
      </c>
      <c r="Y18" s="27"/>
      <c r="Z18" s="27"/>
    </row>
    <row r="19" spans="1:31" ht="18" x14ac:dyDescent="0.25">
      <c r="A19" s="23" t="s">
        <v>439</v>
      </c>
      <c r="B19" s="24" t="s">
        <v>337</v>
      </c>
      <c r="C19" s="25" t="s">
        <v>449</v>
      </c>
      <c r="D19" s="29" t="s">
        <v>443</v>
      </c>
      <c r="E19" s="26">
        <v>28.265763972830531</v>
      </c>
      <c r="F19" s="26">
        <v>476.24236007548234</v>
      </c>
      <c r="G19" s="26">
        <v>11.427001765426771</v>
      </c>
      <c r="H19" s="26">
        <v>114.85516612114542</v>
      </c>
      <c r="I19" s="26">
        <v>6.087312644520412</v>
      </c>
      <c r="J19" s="26">
        <v>290.39338986718434</v>
      </c>
      <c r="K19" s="26">
        <v>11.641318773016019</v>
      </c>
      <c r="L19" s="26">
        <v>26.016011717372145</v>
      </c>
      <c r="M19" s="26">
        <v>2.9620256714407844</v>
      </c>
      <c r="N19" s="26">
        <v>12.091093351862474</v>
      </c>
      <c r="O19" s="26">
        <v>2.9371924472340831</v>
      </c>
      <c r="P19" s="26">
        <v>0.96884332468410406</v>
      </c>
      <c r="Q19" s="26">
        <v>2.5134678765022165</v>
      </c>
      <c r="R19" s="26">
        <v>2.0810673530840047</v>
      </c>
      <c r="S19" s="26">
        <v>1.1246129480279408</v>
      </c>
      <c r="T19" s="26">
        <v>1.1591052340427797</v>
      </c>
      <c r="U19" s="16"/>
      <c r="V19" s="26">
        <v>0.3837177898022921</v>
      </c>
      <c r="W19" s="26">
        <v>2.0511727039618677</v>
      </c>
      <c r="X19" s="26">
        <v>1.0514853440908414</v>
      </c>
      <c r="Y19" s="27"/>
      <c r="Z19" s="27"/>
    </row>
    <row r="20" spans="1:31" s="28" customFormat="1" ht="18" x14ac:dyDescent="0.25">
      <c r="A20" s="23" t="s">
        <v>439</v>
      </c>
      <c r="B20" s="24" t="s">
        <v>396</v>
      </c>
      <c r="C20" s="24" t="s">
        <v>449</v>
      </c>
      <c r="D20" s="25" t="s">
        <v>188</v>
      </c>
      <c r="E20" s="26">
        <v>30.773157015590204</v>
      </c>
      <c r="F20" s="26">
        <v>479.97722717149225</v>
      </c>
      <c r="G20" s="26">
        <v>11.374515033407572</v>
      </c>
      <c r="H20" s="26">
        <v>118.36637527839645</v>
      </c>
      <c r="I20" s="26">
        <v>6.5222288418708239</v>
      </c>
      <c r="J20" s="26">
        <v>317.60418708240536</v>
      </c>
      <c r="K20" s="26">
        <v>11.962670935412028</v>
      </c>
      <c r="L20" s="26">
        <v>25.311709354120271</v>
      </c>
      <c r="M20" s="26">
        <v>2.8462544543429846</v>
      </c>
      <c r="N20" s="26">
        <v>12.813396436525613</v>
      </c>
      <c r="O20" s="26">
        <v>3.0878184855233854</v>
      </c>
      <c r="P20" s="26">
        <v>0.83077021158129183</v>
      </c>
      <c r="Q20" s="26">
        <v>2.2791041202672604</v>
      </c>
      <c r="R20" s="26">
        <v>2.2265902004454343</v>
      </c>
      <c r="S20" s="26">
        <v>1.3338535634743875</v>
      </c>
      <c r="T20" s="26">
        <v>1.0817867483296215</v>
      </c>
      <c r="U20" s="16"/>
      <c r="V20" s="26">
        <v>0.39700523385300668</v>
      </c>
      <c r="W20" s="26">
        <v>2.3946347438752782</v>
      </c>
      <c r="X20" s="26">
        <v>1.0607811804008909</v>
      </c>
      <c r="Y20" s="27"/>
    </row>
    <row r="21" spans="1:31" s="28" customFormat="1" ht="18" x14ac:dyDescent="0.25">
      <c r="A21" s="23" t="s">
        <v>439</v>
      </c>
      <c r="B21" s="24" t="s">
        <v>396</v>
      </c>
      <c r="C21" s="24" t="s">
        <v>322</v>
      </c>
      <c r="D21" s="25" t="s">
        <v>188</v>
      </c>
      <c r="E21" s="26">
        <v>29.617850779510022</v>
      </c>
      <c r="F21" s="26">
        <v>487.32917594654788</v>
      </c>
      <c r="G21" s="26">
        <v>11.227476057906459</v>
      </c>
      <c r="H21" s="26">
        <v>115.95073496659244</v>
      </c>
      <c r="I21" s="26">
        <v>6.5747427616926499</v>
      </c>
      <c r="J21" s="26">
        <v>310.88240534521157</v>
      </c>
      <c r="K21" s="26">
        <v>12.099207126948775</v>
      </c>
      <c r="L21" s="26">
        <v>27.097182628062363</v>
      </c>
      <c r="M21" s="26">
        <v>2.9722878619153676</v>
      </c>
      <c r="N21" s="26">
        <v>12.393285077951003</v>
      </c>
      <c r="O21" s="26" t="s">
        <v>442</v>
      </c>
      <c r="P21" s="26">
        <v>0.79821158129175951</v>
      </c>
      <c r="Q21" s="26">
        <v>2.6782099109131403</v>
      </c>
      <c r="R21" s="26">
        <v>2.0690484409799557</v>
      </c>
      <c r="S21" s="26">
        <v>1.1237978841870826</v>
      </c>
      <c r="T21" s="26">
        <v>1.2183229398663697</v>
      </c>
      <c r="U21" s="16"/>
      <c r="V21" s="26">
        <v>0.41696052338530071</v>
      </c>
      <c r="W21" s="26">
        <v>2.1320651447661469</v>
      </c>
      <c r="X21" s="26">
        <v>0.9032394209354121</v>
      </c>
      <c r="Y21" s="27"/>
    </row>
    <row r="22" spans="1:31" s="28" customFormat="1" ht="18" x14ac:dyDescent="0.25">
      <c r="A22" s="23" t="s">
        <v>439</v>
      </c>
      <c r="B22" s="24" t="s">
        <v>396</v>
      </c>
      <c r="C22" s="24" t="s">
        <v>323</v>
      </c>
      <c r="D22" s="25" t="s">
        <v>188</v>
      </c>
      <c r="E22" s="26">
        <v>31.823435412026729</v>
      </c>
      <c r="F22" s="26">
        <v>512.53585746102453</v>
      </c>
      <c r="G22" s="26">
        <v>11.195967706013363</v>
      </c>
      <c r="H22" s="26">
        <v>116.16079064587973</v>
      </c>
      <c r="I22" s="26">
        <v>6.6167538975501117</v>
      </c>
      <c r="J22" s="26">
        <v>307.73157015590203</v>
      </c>
      <c r="K22" s="26">
        <v>10.891386971046771</v>
      </c>
      <c r="L22" s="26">
        <v>27.107685412026726</v>
      </c>
      <c r="M22" s="26">
        <v>3.0248017817371937</v>
      </c>
      <c r="N22" s="26">
        <v>12.445798997772828</v>
      </c>
      <c r="O22" s="26">
        <v>2.5521765033407573</v>
      </c>
      <c r="P22" s="26">
        <v>0.9662561247216036</v>
      </c>
      <c r="Q22" s="26">
        <v>2.615193207126949</v>
      </c>
      <c r="R22" s="26">
        <v>2.6572043429844099</v>
      </c>
      <c r="S22" s="26">
        <v>0.97675890868596893</v>
      </c>
      <c r="T22" s="26">
        <v>1.270836859688196</v>
      </c>
      <c r="U22" s="16"/>
      <c r="V22" s="26">
        <v>0.36339632516703785</v>
      </c>
      <c r="W22" s="26">
        <v>2.0585456570155904</v>
      </c>
      <c r="X22" s="26">
        <v>0.94525055679287306</v>
      </c>
      <c r="Y22" s="27"/>
    </row>
    <row r="23" spans="1:31" ht="18" x14ac:dyDescent="0.25">
      <c r="B23" s="24"/>
      <c r="C23" s="24"/>
      <c r="D23" s="2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16"/>
      <c r="V23" s="35"/>
      <c r="W23" s="35"/>
      <c r="X23" s="35"/>
    </row>
    <row r="24" spans="1:31" ht="18" x14ac:dyDescent="0.25">
      <c r="B24" s="24"/>
      <c r="C24" s="24"/>
      <c r="D24" s="13" t="s">
        <v>444</v>
      </c>
      <c r="E24" s="16">
        <f t="shared" ref="E24:X24" si="3">AVERAGE(E16:E22)</f>
        <v>30.305240901020337</v>
      </c>
      <c r="F24" s="16">
        <f t="shared" si="3"/>
        <v>494.74085333460079</v>
      </c>
      <c r="G24" s="16">
        <f t="shared" si="3"/>
        <v>11.302290647630604</v>
      </c>
      <c r="H24" s="16">
        <f t="shared" si="3"/>
        <v>117.11651665704689</v>
      </c>
      <c r="I24" s="16">
        <f t="shared" si="3"/>
        <v>6.6662447352013654</v>
      </c>
      <c r="J24" s="16">
        <f t="shared" si="3"/>
        <v>310.13924548743677</v>
      </c>
      <c r="K24" s="16">
        <f t="shared" si="3"/>
        <v>12.10508075632738</v>
      </c>
      <c r="L24" s="16">
        <f t="shared" si="3"/>
        <v>26.326378794861814</v>
      </c>
      <c r="M24" s="16">
        <f t="shared" si="3"/>
        <v>3.061839869711751</v>
      </c>
      <c r="N24" s="16">
        <f t="shared" si="3"/>
        <v>12.537038312807395</v>
      </c>
      <c r="O24" s="16">
        <f t="shared" si="3"/>
        <v>2.9044498683469677</v>
      </c>
      <c r="P24" s="16">
        <f t="shared" si="3"/>
        <v>0.91281186740719489</v>
      </c>
      <c r="Q24" s="16">
        <f t="shared" si="3"/>
        <v>2.605306956149573</v>
      </c>
      <c r="R24" s="16">
        <f t="shared" si="3"/>
        <v>2.1972387841371157</v>
      </c>
      <c r="S24" s="16">
        <f t="shared" si="3"/>
        <v>1.1234743650047834</v>
      </c>
      <c r="T24" s="16">
        <f t="shared" si="3"/>
        <v>1.2060474963668346</v>
      </c>
      <c r="U24" s="16"/>
      <c r="V24" s="16">
        <f t="shared" si="3"/>
        <v>0.38080694464332165</v>
      </c>
      <c r="W24" s="16">
        <f t="shared" si="3"/>
        <v>2.2288766131208528</v>
      </c>
      <c r="X24" s="16">
        <f t="shared" si="3"/>
        <v>1.0393403838828259</v>
      </c>
    </row>
    <row r="25" spans="1:31" ht="18" x14ac:dyDescent="0.25">
      <c r="B25" s="24"/>
      <c r="C25" s="24"/>
      <c r="D25" s="13" t="s">
        <v>445</v>
      </c>
      <c r="E25" s="16">
        <f t="shared" ref="E25:X25" si="4">2*STDEV(E16:E22)</f>
        <v>4.5586214917909613</v>
      </c>
      <c r="F25" s="16">
        <f t="shared" si="4"/>
        <v>35.660931548305136</v>
      </c>
      <c r="G25" s="16">
        <f t="shared" si="4"/>
        <v>0.50014422907839162</v>
      </c>
      <c r="H25" s="16">
        <f t="shared" si="4"/>
        <v>5.9179324704494469</v>
      </c>
      <c r="I25" s="16">
        <f t="shared" si="4"/>
        <v>0.65909331067079957</v>
      </c>
      <c r="J25" s="16">
        <f t="shared" si="4"/>
        <v>21.793426007565522</v>
      </c>
      <c r="K25" s="16">
        <f t="shared" si="4"/>
        <v>1.4024636446171646</v>
      </c>
      <c r="L25" s="16">
        <f t="shared" si="4"/>
        <v>1.7321810109519</v>
      </c>
      <c r="M25" s="16">
        <f t="shared" si="4"/>
        <v>0.30737133701250385</v>
      </c>
      <c r="N25" s="16">
        <f t="shared" si="4"/>
        <v>0.83109660089907622</v>
      </c>
      <c r="O25" s="16">
        <f t="shared" si="4"/>
        <v>0.38839405082669209</v>
      </c>
      <c r="P25" s="16">
        <f t="shared" si="4"/>
        <v>0.15410336618191303</v>
      </c>
      <c r="Q25" s="16">
        <f t="shared" si="4"/>
        <v>0.38985789700213874</v>
      </c>
      <c r="R25" s="16">
        <f t="shared" si="4"/>
        <v>0.47364809817536735</v>
      </c>
      <c r="S25" s="16">
        <f t="shared" si="4"/>
        <v>0.23071160112729283</v>
      </c>
      <c r="T25" s="16">
        <f t="shared" si="4"/>
        <v>0.17565494292326114</v>
      </c>
      <c r="U25" s="16"/>
      <c r="V25" s="16">
        <f t="shared" si="4"/>
        <v>5.0188721497650253E-2</v>
      </c>
      <c r="W25" s="16">
        <f t="shared" si="4"/>
        <v>0.314794463463138</v>
      </c>
      <c r="X25" s="16">
        <f t="shared" si="4"/>
        <v>0.16897156106824299</v>
      </c>
    </row>
    <row r="26" spans="1:31" ht="18" x14ac:dyDescent="0.25">
      <c r="B26" s="24"/>
      <c r="C26" s="24"/>
      <c r="D26" s="13" t="s">
        <v>446</v>
      </c>
      <c r="E26" s="16">
        <f t="shared" ref="E26:X26" si="5">100*((E24-E15)/E15)</f>
        <v>-1.2858602572627438</v>
      </c>
      <c r="F26" s="16">
        <f t="shared" si="5"/>
        <v>2.6433305673445613</v>
      </c>
      <c r="G26" s="16">
        <f t="shared" si="5"/>
        <v>-0.85709958218768356</v>
      </c>
      <c r="H26" s="16">
        <f t="shared" si="5"/>
        <v>-0.74871469741789243</v>
      </c>
      <c r="I26" s="16">
        <f t="shared" si="5"/>
        <v>-3.9446003573290338</v>
      </c>
      <c r="J26" s="16">
        <f t="shared" si="5"/>
        <v>4.0735723112203912</v>
      </c>
      <c r="K26" s="16">
        <f t="shared" si="5"/>
        <v>0.87567296939483619</v>
      </c>
      <c r="L26" s="16">
        <f t="shared" si="5"/>
        <v>0.86735170445138821</v>
      </c>
      <c r="M26" s="16">
        <f t="shared" si="5"/>
        <v>-4.3175040715077859</v>
      </c>
      <c r="N26" s="16">
        <f t="shared" si="5"/>
        <v>-3.5612437476354231</v>
      </c>
      <c r="O26" s="16">
        <f t="shared" si="5"/>
        <v>4.4766139693153937</v>
      </c>
      <c r="P26" s="16">
        <f t="shared" si="5"/>
        <v>-4.2170128638830091</v>
      </c>
      <c r="Q26" s="16">
        <f t="shared" si="5"/>
        <v>0.59100216793718585</v>
      </c>
      <c r="R26" s="16">
        <f t="shared" si="5"/>
        <v>-1.0252799938236254</v>
      </c>
      <c r="S26" s="16">
        <f t="shared" si="5"/>
        <v>-4.7903080504420821</v>
      </c>
      <c r="T26" s="16">
        <f t="shared" si="5"/>
        <v>6.7298669351181175</v>
      </c>
      <c r="U26" s="16"/>
      <c r="V26" s="16">
        <f t="shared" si="5"/>
        <v>-9.3316798468281732</v>
      </c>
      <c r="W26" s="16">
        <f t="shared" si="5"/>
        <v>-2.2422538104889025</v>
      </c>
      <c r="X26" s="16">
        <f t="shared" si="5"/>
        <v>2.9049885032500886</v>
      </c>
    </row>
    <row r="27" spans="1:31" ht="15.75" x14ac:dyDescent="0.25">
      <c r="C27" s="27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1:31" ht="15.75" x14ac:dyDescent="0.25">
      <c r="C28" s="27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</row>
    <row r="29" spans="1:31" ht="15.75" x14ac:dyDescent="0.25">
      <c r="C29" s="27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1:31" s="42" customFormat="1" ht="44.25" customHeight="1" x14ac:dyDescent="0.25">
      <c r="A30" s="37" t="s">
        <v>450</v>
      </c>
      <c r="B30" s="38"/>
      <c r="C30" s="39"/>
      <c r="D30" s="38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1"/>
      <c r="Z30" s="41"/>
      <c r="AA30" s="41"/>
      <c r="AB30" s="41"/>
      <c r="AC30" s="41"/>
      <c r="AD30" s="41"/>
      <c r="AE30" s="41"/>
    </row>
    <row r="31" spans="1:31" ht="15.75" x14ac:dyDescent="0.25">
      <c r="E31" s="36" t="s">
        <v>416</v>
      </c>
      <c r="F31" s="36" t="s">
        <v>417</v>
      </c>
      <c r="G31" s="36" t="s">
        <v>418</v>
      </c>
      <c r="H31" s="36" t="s">
        <v>419</v>
      </c>
      <c r="I31" s="36" t="s">
        <v>420</v>
      </c>
      <c r="J31" s="36" t="s">
        <v>421</v>
      </c>
      <c r="K31" s="36" t="s">
        <v>422</v>
      </c>
      <c r="L31" s="36" t="s">
        <v>423</v>
      </c>
      <c r="M31" s="36" t="s">
        <v>424</v>
      </c>
      <c r="N31" s="36" t="s">
        <v>425</v>
      </c>
      <c r="O31" s="36" t="s">
        <v>426</v>
      </c>
      <c r="P31" s="36" t="s">
        <v>427</v>
      </c>
      <c r="Q31" s="36" t="s">
        <v>428</v>
      </c>
      <c r="R31" s="36" t="s">
        <v>429</v>
      </c>
      <c r="S31" s="36" t="s">
        <v>430</v>
      </c>
      <c r="T31" s="36" t="s">
        <v>431</v>
      </c>
      <c r="U31" s="36" t="s">
        <v>437</v>
      </c>
      <c r="V31" s="36" t="s">
        <v>432</v>
      </c>
      <c r="W31" s="36" t="s">
        <v>433</v>
      </c>
      <c r="X31" s="36" t="s">
        <v>434</v>
      </c>
    </row>
    <row r="32" spans="1:31" s="45" customFormat="1" ht="15.75" x14ac:dyDescent="0.25">
      <c r="A32" s="44"/>
      <c r="B32" s="45" t="s">
        <v>180</v>
      </c>
      <c r="C32" s="46" t="s">
        <v>451</v>
      </c>
      <c r="D32" s="44"/>
      <c r="E32" s="47">
        <v>65.3</v>
      </c>
      <c r="F32" s="47">
        <v>94.1</v>
      </c>
      <c r="G32" s="47">
        <v>94.5</v>
      </c>
      <c r="H32" s="47">
        <v>512</v>
      </c>
      <c r="I32" s="47">
        <v>62.4</v>
      </c>
      <c r="J32" s="47">
        <v>547</v>
      </c>
      <c r="K32" s="47">
        <v>55.6</v>
      </c>
      <c r="L32" s="47">
        <v>121</v>
      </c>
      <c r="M32" s="47">
        <v>14.6</v>
      </c>
      <c r="N32" s="47">
        <v>60.9</v>
      </c>
      <c r="O32" s="47">
        <v>14.2</v>
      </c>
      <c r="P32" s="47">
        <v>2.76</v>
      </c>
      <c r="Q32" s="47">
        <v>15.3</v>
      </c>
      <c r="R32" s="47">
        <v>16.2</v>
      </c>
      <c r="S32" s="47">
        <v>10.3</v>
      </c>
      <c r="T32" s="47">
        <v>10.5</v>
      </c>
      <c r="U32" s="47">
        <v>1.54</v>
      </c>
      <c r="V32" s="47">
        <v>3.9</v>
      </c>
      <c r="W32" s="47">
        <v>7.4</v>
      </c>
      <c r="X32" s="47">
        <v>2.37</v>
      </c>
      <c r="Y32" s="47"/>
      <c r="Z32" s="47"/>
      <c r="AA32" s="47"/>
      <c r="AB32" s="47"/>
      <c r="AC32" s="47"/>
      <c r="AD32" s="47"/>
      <c r="AE32" s="47"/>
    </row>
    <row r="33" spans="1:31" s="50" customFormat="1" ht="15.75" x14ac:dyDescent="0.25">
      <c r="A33" s="23"/>
      <c r="B33" s="23"/>
      <c r="C33" s="48" t="s">
        <v>436</v>
      </c>
      <c r="D33" s="18" t="s">
        <v>452</v>
      </c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</row>
    <row r="34" spans="1:31" s="50" customFormat="1" x14ac:dyDescent="0.2">
      <c r="A34" s="23" t="s">
        <v>453</v>
      </c>
      <c r="B34" s="23" t="s">
        <v>454</v>
      </c>
      <c r="C34" s="50" t="s">
        <v>455</v>
      </c>
      <c r="D34" s="23" t="s">
        <v>456</v>
      </c>
      <c r="E34" s="49">
        <v>65.892839857157242</v>
      </c>
      <c r="F34" s="49">
        <v>92.363917942738283</v>
      </c>
      <c r="G34" s="49">
        <v>88.971476173079992</v>
      </c>
      <c r="H34" s="49">
        <v>488.6680475808742</v>
      </c>
      <c r="I34" s="49">
        <v>57.498666616880911</v>
      </c>
      <c r="J34" s="49">
        <v>549.01990992087724</v>
      </c>
      <c r="K34" s="49">
        <v>55.178877621363398</v>
      </c>
      <c r="L34" s="49">
        <v>122.62877336699081</v>
      </c>
      <c r="M34" s="49">
        <v>14.35094559042469</v>
      </c>
      <c r="N34" s="49">
        <v>60.415225045208871</v>
      </c>
      <c r="O34" s="49">
        <v>14.898790080444826</v>
      </c>
      <c r="P34" s="49">
        <v>2.4630421730550887</v>
      </c>
      <c r="Q34" s="49">
        <v>13.830360229556593</v>
      </c>
      <c r="R34" s="49">
        <v>16.533516036094387</v>
      </c>
      <c r="S34" s="49">
        <v>10.139978441729541</v>
      </c>
      <c r="T34" s="49">
        <v>9.7459823858402963</v>
      </c>
      <c r="U34" s="49">
        <v>1.4611603997887783</v>
      </c>
      <c r="V34" s="49">
        <v>3.6183824269321998</v>
      </c>
      <c r="W34" s="49">
        <v>7.303401262853539</v>
      </c>
      <c r="X34" s="49">
        <v>2.2783802243683811</v>
      </c>
      <c r="Y34" s="49"/>
      <c r="Z34" s="49"/>
      <c r="AA34" s="49"/>
      <c r="AB34" s="49"/>
      <c r="AC34" s="49"/>
      <c r="AD34" s="49"/>
      <c r="AE34" s="49"/>
    </row>
    <row r="35" spans="1:31" s="50" customFormat="1" x14ac:dyDescent="0.2">
      <c r="A35" s="23" t="s">
        <v>453</v>
      </c>
      <c r="B35" s="51" t="s">
        <v>457</v>
      </c>
      <c r="C35" s="50" t="s">
        <v>455</v>
      </c>
      <c r="D35" s="23" t="s">
        <v>456</v>
      </c>
      <c r="E35" s="49">
        <v>66.514221235754277</v>
      </c>
      <c r="F35" s="49">
        <v>94.682241932225011</v>
      </c>
      <c r="G35" s="49">
        <v>91.164432083564307</v>
      </c>
      <c r="H35" s="49">
        <v>494.81848665576729</v>
      </c>
      <c r="I35" s="49">
        <v>57.497043229789263</v>
      </c>
      <c r="J35" s="49">
        <v>553.88601011015419</v>
      </c>
      <c r="K35" s="49">
        <v>54.832131570954957</v>
      </c>
      <c r="L35" s="49">
        <v>121.71679197928141</v>
      </c>
      <c r="M35" s="49">
        <v>14.407389019181204</v>
      </c>
      <c r="N35" s="49">
        <v>60.125716491631977</v>
      </c>
      <c r="O35" s="49">
        <v>14.498209898123982</v>
      </c>
      <c r="P35" s="49">
        <v>2.4973935548135917</v>
      </c>
      <c r="Q35" s="49">
        <v>14.008872975241358</v>
      </c>
      <c r="R35" s="49">
        <v>16.640723165017484</v>
      </c>
      <c r="S35" s="49">
        <v>10.396218207497153</v>
      </c>
      <c r="T35" s="49">
        <v>10.377861377580134</v>
      </c>
      <c r="U35" s="49">
        <v>1.4965501225646913</v>
      </c>
      <c r="V35" s="49">
        <v>3.7195788766313607</v>
      </c>
      <c r="W35" s="49">
        <v>7.5572976519710684</v>
      </c>
      <c r="X35" s="49">
        <v>2.2684312972742764</v>
      </c>
      <c r="Y35" s="49"/>
      <c r="Z35" s="49"/>
      <c r="AA35" s="49"/>
      <c r="AB35" s="49"/>
      <c r="AC35" s="49"/>
      <c r="AD35" s="49"/>
      <c r="AE35" s="49"/>
    </row>
    <row r="36" spans="1:31" s="50" customFormat="1" x14ac:dyDescent="0.2">
      <c r="A36" s="23" t="s">
        <v>453</v>
      </c>
      <c r="B36" s="23" t="s">
        <v>454</v>
      </c>
      <c r="C36" s="50" t="s">
        <v>458</v>
      </c>
      <c r="D36" s="23" t="s">
        <v>456</v>
      </c>
      <c r="E36" s="49">
        <v>70.583829876494917</v>
      </c>
      <c r="F36" s="49">
        <v>96.310149793133135</v>
      </c>
      <c r="G36" s="49">
        <v>89.168269124898927</v>
      </c>
      <c r="H36" s="49">
        <v>508.20222137036052</v>
      </c>
      <c r="I36" s="49">
        <v>61.365549815610358</v>
      </c>
      <c r="J36" s="49">
        <v>569.623746202647</v>
      </c>
      <c r="K36" s="49">
        <v>57.545799526576623</v>
      </c>
      <c r="L36" s="49">
        <v>126.54673339993704</v>
      </c>
      <c r="M36" s="49">
        <v>14.644038710003853</v>
      </c>
      <c r="N36" s="49">
        <v>66.030076649754776</v>
      </c>
      <c r="O36" s="49">
        <v>14.771103679325567</v>
      </c>
      <c r="P36" s="49">
        <v>2.379878509848615</v>
      </c>
      <c r="Q36" s="49">
        <v>14.577257147491576</v>
      </c>
      <c r="R36" s="49">
        <v>16.1743984418727</v>
      </c>
      <c r="S36" s="49">
        <v>10.196060716700536</v>
      </c>
      <c r="T36" s="49">
        <v>10.360045335240349</v>
      </c>
      <c r="U36" s="49">
        <v>1.5160685943395347</v>
      </c>
      <c r="V36" s="49">
        <v>3.8621429632883122</v>
      </c>
      <c r="W36" s="49">
        <v>7.4370447965266475</v>
      </c>
      <c r="X36" s="49">
        <v>2.5084712100810496</v>
      </c>
      <c r="Y36" s="49"/>
      <c r="Z36" s="49"/>
      <c r="AA36" s="49"/>
      <c r="AB36" s="49"/>
      <c r="AC36" s="49"/>
      <c r="AD36" s="49"/>
      <c r="AE36" s="49"/>
    </row>
    <row r="37" spans="1:31" s="50" customFormat="1" x14ac:dyDescent="0.2">
      <c r="A37" s="23" t="s">
        <v>453</v>
      </c>
      <c r="B37" s="23" t="s">
        <v>459</v>
      </c>
      <c r="C37" s="50" t="s">
        <v>455</v>
      </c>
      <c r="D37" s="23" t="s">
        <v>460</v>
      </c>
      <c r="E37" s="49">
        <v>63.068168733832607</v>
      </c>
      <c r="F37" s="49">
        <v>93.190651533841347</v>
      </c>
      <c r="G37" s="49">
        <v>89.164762360628018</v>
      </c>
      <c r="H37" s="49">
        <v>488.97209681961465</v>
      </c>
      <c r="I37" s="49">
        <v>57.159684130150936</v>
      </c>
      <c r="J37" s="49">
        <v>540.0262459512918</v>
      </c>
      <c r="K37" s="49">
        <v>54.514531670910664</v>
      </c>
      <c r="L37" s="49">
        <v>120.59426227189088</v>
      </c>
      <c r="M37" s="49">
        <v>14.178525888259518</v>
      </c>
      <c r="N37" s="49">
        <v>59.769833568857486</v>
      </c>
      <c r="O37" s="49">
        <v>13.920140406426714</v>
      </c>
      <c r="P37" s="49">
        <v>2.480213689478739</v>
      </c>
      <c r="Q37" s="49">
        <v>14.247586653774372</v>
      </c>
      <c r="R37" s="49">
        <v>16.383590408692765</v>
      </c>
      <c r="S37" s="49">
        <v>10.209070275647617</v>
      </c>
      <c r="T37" s="49">
        <v>10.293227427137134</v>
      </c>
      <c r="U37" s="49">
        <v>1.4920018310227887</v>
      </c>
      <c r="V37" s="49">
        <v>3.624985537422861</v>
      </c>
      <c r="W37" s="49">
        <v>7.2716998057713358</v>
      </c>
      <c r="X37" s="49">
        <v>2.2517328837276751</v>
      </c>
      <c r="Y37" s="49"/>
      <c r="Z37" s="49"/>
      <c r="AA37" s="49"/>
      <c r="AB37" s="49"/>
      <c r="AC37" s="49"/>
      <c r="AD37" s="49"/>
      <c r="AE37" s="49"/>
    </row>
    <row r="38" spans="1:31" s="50" customFormat="1" x14ac:dyDescent="0.2">
      <c r="A38" s="23" t="s">
        <v>453</v>
      </c>
      <c r="B38" s="23" t="s">
        <v>461</v>
      </c>
      <c r="C38" s="50" t="s">
        <v>455</v>
      </c>
      <c r="D38" s="23" t="s">
        <v>462</v>
      </c>
      <c r="E38" s="49">
        <v>65.956381593809652</v>
      </c>
      <c r="F38" s="49">
        <v>93.296530781024558</v>
      </c>
      <c r="G38" s="49">
        <v>89.16245024414431</v>
      </c>
      <c r="H38" s="49">
        <v>490.90314272174078</v>
      </c>
      <c r="I38" s="49">
        <v>57.808851977811678</v>
      </c>
      <c r="J38" s="49">
        <v>552.86778086142442</v>
      </c>
      <c r="K38" s="49">
        <v>55.426129015507748</v>
      </c>
      <c r="L38" s="49">
        <v>122.81542141627827</v>
      </c>
      <c r="M38" s="49">
        <v>14.549212181176443</v>
      </c>
      <c r="N38" s="49">
        <v>61.038763524621665</v>
      </c>
      <c r="O38" s="49">
        <v>14.009266109903381</v>
      </c>
      <c r="P38" s="49">
        <v>2.4838834267881871</v>
      </c>
      <c r="Q38" s="49">
        <v>13.945102673181983</v>
      </c>
      <c r="R38" s="49">
        <v>16.037834258363041</v>
      </c>
      <c r="S38" s="49">
        <v>9.7878059216785456</v>
      </c>
      <c r="T38" s="49">
        <v>10.210466737423793</v>
      </c>
      <c r="U38" s="49">
        <v>1.4679641992916104</v>
      </c>
      <c r="V38" s="49">
        <v>3.5999169359211476</v>
      </c>
      <c r="W38" s="49">
        <v>7.2159351944685364</v>
      </c>
      <c r="X38" s="49">
        <v>2.3867337997788094</v>
      </c>
      <c r="Y38" s="49"/>
      <c r="Z38" s="49"/>
      <c r="AA38" s="49"/>
      <c r="AB38" s="49"/>
      <c r="AC38" s="49"/>
      <c r="AD38" s="49"/>
      <c r="AE38" s="49"/>
    </row>
    <row r="39" spans="1:31" s="50" customFormat="1" x14ac:dyDescent="0.2">
      <c r="A39" s="23" t="s">
        <v>453</v>
      </c>
      <c r="B39" s="23" t="s">
        <v>463</v>
      </c>
      <c r="C39" s="50" t="s">
        <v>455</v>
      </c>
      <c r="D39" s="23" t="s">
        <v>464</v>
      </c>
      <c r="E39" s="49">
        <v>70.285961310513116</v>
      </c>
      <c r="F39" s="49">
        <v>96.012892048910544</v>
      </c>
      <c r="G39" s="49">
        <v>92.569880803770957</v>
      </c>
      <c r="H39" s="49">
        <v>498.85947699553157</v>
      </c>
      <c r="I39" s="49">
        <v>60.062543568880308</v>
      </c>
      <c r="J39" s="49">
        <v>556.50543228679373</v>
      </c>
      <c r="K39" s="49">
        <v>57.273513128072665</v>
      </c>
      <c r="L39" s="49">
        <v>123.3143580524915</v>
      </c>
      <c r="M39" s="49">
        <v>14.443851950825616</v>
      </c>
      <c r="N39" s="49">
        <v>63.263923858682212</v>
      </c>
      <c r="O39" s="49">
        <v>14.307977394644254</v>
      </c>
      <c r="P39" s="49">
        <v>2.4569202431247139</v>
      </c>
      <c r="Q39" s="49">
        <v>14.492105597633243</v>
      </c>
      <c r="R39" s="49">
        <v>16.692652469893904</v>
      </c>
      <c r="S39" s="49">
        <v>10.306469398011062</v>
      </c>
      <c r="T39" s="49">
        <v>10.190142632656793</v>
      </c>
      <c r="U39" s="49">
        <v>1.4973027435459678</v>
      </c>
      <c r="V39" s="49">
        <v>3.6942835721043967</v>
      </c>
      <c r="W39" s="49">
        <v>7.3989427816401179</v>
      </c>
      <c r="X39" s="49">
        <v>2.3710278059119325</v>
      </c>
      <c r="Y39" s="49"/>
      <c r="Z39" s="49"/>
      <c r="AA39" s="49"/>
      <c r="AB39" s="49"/>
      <c r="AC39" s="49"/>
      <c r="AD39" s="49"/>
      <c r="AE39" s="49"/>
    </row>
    <row r="40" spans="1:31" s="50" customFormat="1" x14ac:dyDescent="0.2">
      <c r="A40" s="23" t="s">
        <v>453</v>
      </c>
      <c r="B40" s="23" t="s">
        <v>465</v>
      </c>
      <c r="C40" s="50" t="s">
        <v>455</v>
      </c>
      <c r="D40" s="23" t="s">
        <v>462</v>
      </c>
      <c r="E40" s="49">
        <v>69.99071051702532</v>
      </c>
      <c r="F40" s="49">
        <v>89.205811841607257</v>
      </c>
      <c r="G40" s="49">
        <v>86.12525355966342</v>
      </c>
      <c r="H40" s="49">
        <v>500.97888400083286</v>
      </c>
      <c r="I40" s="49">
        <v>54.903290905079217</v>
      </c>
      <c r="J40" s="49">
        <v>555.56650853567942</v>
      </c>
      <c r="K40" s="49">
        <v>56.173952750499346</v>
      </c>
      <c r="L40" s="49">
        <v>131.28113066149041</v>
      </c>
      <c r="M40" s="49">
        <v>14.40920711773169</v>
      </c>
      <c r="N40" s="49">
        <v>60.964264313409224</v>
      </c>
      <c r="O40" s="49">
        <v>14.99286497250287</v>
      </c>
      <c r="P40" s="49" t="s">
        <v>442</v>
      </c>
      <c r="Q40" s="49">
        <v>15.148568642442108</v>
      </c>
      <c r="R40" s="49">
        <v>17.537745752627277</v>
      </c>
      <c r="S40" s="49">
        <v>9.5484332157934624</v>
      </c>
      <c r="T40" s="49">
        <v>10.533390632539955</v>
      </c>
      <c r="U40" s="49" t="s">
        <v>360</v>
      </c>
      <c r="V40" s="49">
        <v>3.6641035673965026</v>
      </c>
      <c r="W40" s="49">
        <v>7.8974179048182869</v>
      </c>
      <c r="X40" s="49">
        <v>2.4650987678363365</v>
      </c>
      <c r="Y40" s="49"/>
      <c r="Z40" s="49"/>
      <c r="AA40" s="49"/>
      <c r="AB40" s="49"/>
      <c r="AC40" s="49"/>
      <c r="AD40" s="49"/>
      <c r="AE40" s="49"/>
    </row>
    <row r="41" spans="1:31" s="50" customFormat="1" x14ac:dyDescent="0.2">
      <c r="A41" s="23"/>
      <c r="B41" s="23"/>
      <c r="D41" s="23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</row>
    <row r="42" spans="1:31" s="50" customFormat="1" ht="15.75" x14ac:dyDescent="0.25">
      <c r="A42" s="23"/>
      <c r="B42" s="23"/>
      <c r="D42" s="52" t="s">
        <v>466</v>
      </c>
      <c r="E42" s="49">
        <f t="shared" ref="E42:O42" si="6">AVERAGE(E34:E41)</f>
        <v>67.470301874941029</v>
      </c>
      <c r="F42" s="49">
        <f t="shared" si="6"/>
        <v>93.580313696211434</v>
      </c>
      <c r="G42" s="49">
        <f t="shared" si="6"/>
        <v>89.47521776424999</v>
      </c>
      <c r="H42" s="49">
        <f t="shared" si="6"/>
        <v>495.91462230638882</v>
      </c>
      <c r="I42" s="49">
        <f t="shared" si="6"/>
        <v>58.042232892028956</v>
      </c>
      <c r="J42" s="49">
        <f t="shared" si="6"/>
        <v>553.92794769555246</v>
      </c>
      <c r="K42" s="49">
        <f t="shared" si="6"/>
        <v>55.84927646912648</v>
      </c>
      <c r="L42" s="49">
        <f t="shared" si="6"/>
        <v>124.12821016405145</v>
      </c>
      <c r="M42" s="49">
        <f t="shared" si="6"/>
        <v>14.426167208229003</v>
      </c>
      <c r="N42" s="49">
        <f t="shared" si="6"/>
        <v>61.658257636023741</v>
      </c>
      <c r="O42" s="49">
        <f t="shared" si="6"/>
        <v>14.485478934481657</v>
      </c>
      <c r="P42" s="49">
        <f>AVERAGE(P34:P38)</f>
        <v>2.4608822707968447</v>
      </c>
      <c r="Q42" s="49">
        <f t="shared" ref="Q42:X42" si="7">AVERAGE(Q34:Q41)</f>
        <v>14.321407702760174</v>
      </c>
      <c r="R42" s="49">
        <f t="shared" si="7"/>
        <v>16.571494361794507</v>
      </c>
      <c r="S42" s="49">
        <f t="shared" si="7"/>
        <v>10.083433739579704</v>
      </c>
      <c r="T42" s="49">
        <f t="shared" si="7"/>
        <v>10.244445218345493</v>
      </c>
      <c r="U42" s="49">
        <f t="shared" si="7"/>
        <v>1.4885079817588951</v>
      </c>
      <c r="V42" s="49">
        <f t="shared" si="7"/>
        <v>3.6833419828138254</v>
      </c>
      <c r="W42" s="49">
        <f t="shared" si="7"/>
        <v>7.4402484854356459</v>
      </c>
      <c r="X42" s="49">
        <f t="shared" si="7"/>
        <v>2.3614108555683515</v>
      </c>
      <c r="Y42" s="49"/>
      <c r="Z42" s="49"/>
      <c r="AA42" s="49"/>
      <c r="AB42" s="49"/>
      <c r="AC42" s="49"/>
      <c r="AD42" s="49"/>
      <c r="AE42" s="49"/>
    </row>
    <row r="43" spans="1:31" s="50" customFormat="1" ht="15.75" x14ac:dyDescent="0.25">
      <c r="A43" s="23"/>
      <c r="B43" s="23"/>
      <c r="D43" s="52" t="s">
        <v>467</v>
      </c>
      <c r="E43" s="49">
        <f t="shared" ref="E43:X43" si="8">E42-E32</f>
        <v>2.1703018749410319</v>
      </c>
      <c r="F43" s="49">
        <f t="shared" si="8"/>
        <v>-0.51968630378856062</v>
      </c>
      <c r="G43" s="49">
        <f t="shared" si="8"/>
        <v>-5.0247822357500098</v>
      </c>
      <c r="H43" s="49">
        <f t="shared" si="8"/>
        <v>-16.085377693611179</v>
      </c>
      <c r="I43" s="49">
        <f t="shared" si="8"/>
        <v>-4.3577671079710427</v>
      </c>
      <c r="J43" s="49">
        <f t="shared" si="8"/>
        <v>6.9279476955524615</v>
      </c>
      <c r="K43" s="49">
        <f t="shared" si="8"/>
        <v>0.24927646912647816</v>
      </c>
      <c r="L43" s="49">
        <f t="shared" si="8"/>
        <v>3.1282101640514526</v>
      </c>
      <c r="M43" s="49">
        <f t="shared" si="8"/>
        <v>-0.17383279177099631</v>
      </c>
      <c r="N43" s="49">
        <f t="shared" si="8"/>
        <v>0.75825763602374252</v>
      </c>
      <c r="O43" s="49">
        <f t="shared" si="8"/>
        <v>0.28547893448165773</v>
      </c>
      <c r="P43" s="49">
        <f t="shared" si="8"/>
        <v>-0.29911772920315505</v>
      </c>
      <c r="Q43" s="49">
        <f t="shared" si="8"/>
        <v>-0.97859229723982644</v>
      </c>
      <c r="R43" s="49">
        <f t="shared" si="8"/>
        <v>0.37149436179450745</v>
      </c>
      <c r="S43" s="49">
        <f t="shared" si="8"/>
        <v>-0.21656626042029714</v>
      </c>
      <c r="T43" s="49">
        <f t="shared" si="8"/>
        <v>-0.25555478165450651</v>
      </c>
      <c r="U43" s="49">
        <f t="shared" si="8"/>
        <v>-5.1492018241104942E-2</v>
      </c>
      <c r="V43" s="49">
        <f t="shared" si="8"/>
        <v>-0.2166580171861745</v>
      </c>
      <c r="W43" s="49">
        <f t="shared" si="8"/>
        <v>4.024848543564552E-2</v>
      </c>
      <c r="X43" s="49">
        <f t="shared" si="8"/>
        <v>-8.5891444316485988E-3</v>
      </c>
      <c r="Y43" s="49"/>
      <c r="Z43" s="49"/>
      <c r="AA43" s="49"/>
      <c r="AB43" s="49"/>
      <c r="AC43" s="49"/>
      <c r="AD43" s="49"/>
      <c r="AE43" s="49"/>
    </row>
    <row r="44" spans="1:31" s="50" customFormat="1" ht="15.75" x14ac:dyDescent="0.25">
      <c r="A44" s="23"/>
      <c r="B44" s="23"/>
      <c r="D44" s="52" t="s">
        <v>468</v>
      </c>
      <c r="E44" s="49">
        <f t="shared" ref="E44:X44" si="9">2*STDEV(E34:E40)</f>
        <v>5.7182550842323518</v>
      </c>
      <c r="F44" s="49">
        <f t="shared" si="9"/>
        <v>4.8601744031902667</v>
      </c>
      <c r="G44" s="49">
        <f t="shared" si="9"/>
        <v>4.0162024894096247</v>
      </c>
      <c r="H44" s="49">
        <f t="shared" si="9"/>
        <v>14.429875323688266</v>
      </c>
      <c r="I44" s="49">
        <f t="shared" si="9"/>
        <v>4.1956407881278208</v>
      </c>
      <c r="J44" s="49">
        <f t="shared" si="9"/>
        <v>17.779356154099393</v>
      </c>
      <c r="K44" s="49">
        <f t="shared" si="9"/>
        <v>2.3744011224810504</v>
      </c>
      <c r="L44" s="49">
        <f t="shared" si="9"/>
        <v>7.3007457114871297</v>
      </c>
      <c r="M44" s="49">
        <f t="shared" si="9"/>
        <v>0.29500913767643677</v>
      </c>
      <c r="N44" s="49">
        <f t="shared" si="9"/>
        <v>4.4733524365093489</v>
      </c>
      <c r="O44" s="49">
        <f t="shared" si="9"/>
        <v>0.85162721480683112</v>
      </c>
      <c r="P44" s="49">
        <f t="shared" si="9"/>
        <v>8.3977076097371706E-2</v>
      </c>
      <c r="Q44" s="49">
        <f t="shared" si="9"/>
        <v>0.91820568836655636</v>
      </c>
      <c r="R44" s="49">
        <f t="shared" si="9"/>
        <v>0.97718718407049943</v>
      </c>
      <c r="S44" s="49">
        <f t="shared" si="9"/>
        <v>0.60710629161764795</v>
      </c>
      <c r="T44" s="49">
        <f t="shared" si="9"/>
        <v>0.49638756243950932</v>
      </c>
      <c r="U44" s="49">
        <f t="shared" si="9"/>
        <v>4.0828964716787979E-2</v>
      </c>
      <c r="V44" s="49">
        <f t="shared" si="9"/>
        <v>0.17955072665629679</v>
      </c>
      <c r="W44" s="49">
        <f t="shared" si="9"/>
        <v>0.46323002381357059</v>
      </c>
      <c r="X44" s="49">
        <f t="shared" si="9"/>
        <v>0.20113048789679083</v>
      </c>
      <c r="Y44" s="49"/>
      <c r="Z44" s="49"/>
      <c r="AA44" s="49"/>
      <c r="AB44" s="49"/>
      <c r="AC44" s="49"/>
      <c r="AD44" s="49"/>
      <c r="AE44" s="49"/>
    </row>
    <row r="45" spans="1:31" s="50" customFormat="1" ht="15.75" x14ac:dyDescent="0.25">
      <c r="A45" s="23"/>
      <c r="B45" s="23"/>
      <c r="D45" s="52" t="s">
        <v>446</v>
      </c>
      <c r="E45" s="49">
        <f t="shared" ref="E45:X45" si="10">100*((E42-E32)/E32)</f>
        <v>3.3235863322221011</v>
      </c>
      <c r="F45" s="49">
        <f t="shared" si="10"/>
        <v>-0.5522702484469294</v>
      </c>
      <c r="G45" s="49">
        <f t="shared" si="10"/>
        <v>-5.3172298791005392</v>
      </c>
      <c r="H45" s="49">
        <f t="shared" si="10"/>
        <v>-3.1416753307834333</v>
      </c>
      <c r="I45" s="49">
        <f t="shared" si="10"/>
        <v>-6.9836011345689784</v>
      </c>
      <c r="J45" s="49">
        <f t="shared" si="10"/>
        <v>1.2665352277061173</v>
      </c>
      <c r="K45" s="49">
        <f t="shared" si="10"/>
        <v>0.44833897324906141</v>
      </c>
      <c r="L45" s="49">
        <f t="shared" si="10"/>
        <v>2.5852976562408698</v>
      </c>
      <c r="M45" s="49">
        <f t="shared" si="10"/>
        <v>-1.1906355600753171</v>
      </c>
      <c r="N45" s="49">
        <f t="shared" si="10"/>
        <v>1.2450864302524507</v>
      </c>
      <c r="O45" s="49">
        <f t="shared" si="10"/>
        <v>2.0104150315609699</v>
      </c>
      <c r="P45" s="49">
        <f t="shared" si="10"/>
        <v>-10.837598884172285</v>
      </c>
      <c r="Q45" s="49">
        <f t="shared" si="10"/>
        <v>-6.3960280865348134</v>
      </c>
      <c r="R45" s="49">
        <f t="shared" si="10"/>
        <v>2.2931750728056017</v>
      </c>
      <c r="S45" s="49">
        <f t="shared" si="10"/>
        <v>-2.102585052624244</v>
      </c>
      <c r="T45" s="49">
        <f t="shared" si="10"/>
        <v>-2.4338550633762526</v>
      </c>
      <c r="U45" s="49">
        <f t="shared" si="10"/>
        <v>-3.3436375481236973</v>
      </c>
      <c r="V45" s="49">
        <f t="shared" si="10"/>
        <v>-5.5553337740044739</v>
      </c>
      <c r="W45" s="49">
        <f t="shared" si="10"/>
        <v>0.54389845183304752</v>
      </c>
      <c r="X45" s="49">
        <f t="shared" si="10"/>
        <v>-0.36241115745352737</v>
      </c>
      <c r="Y45" s="49"/>
      <c r="Z45" s="49"/>
      <c r="AA45" s="49"/>
      <c r="AB45" s="49"/>
      <c r="AC45" s="49"/>
      <c r="AD45" s="49"/>
      <c r="AE45" s="49"/>
    </row>
    <row r="46" spans="1:31" s="50" customFormat="1" ht="15.75" x14ac:dyDescent="0.25">
      <c r="A46" s="23"/>
      <c r="B46" s="23"/>
      <c r="D46" s="18" t="s">
        <v>469</v>
      </c>
      <c r="E46" s="49">
        <f t="shared" ref="E46:X46" si="11">100*((STDEV(E34:E40)/AVERAGE(E34:E40)))</f>
        <v>4.2376089370634302</v>
      </c>
      <c r="F46" s="49">
        <f t="shared" si="11"/>
        <v>2.5967931775521658</v>
      </c>
      <c r="G46" s="49">
        <f t="shared" si="11"/>
        <v>2.2443099831237889</v>
      </c>
      <c r="H46" s="49">
        <f t="shared" si="11"/>
        <v>1.4548749597842185</v>
      </c>
      <c r="I46" s="49">
        <f t="shared" si="11"/>
        <v>3.6142999494287333</v>
      </c>
      <c r="J46" s="49">
        <f t="shared" si="11"/>
        <v>1.6048437552270973</v>
      </c>
      <c r="K46" s="49">
        <f t="shared" si="11"/>
        <v>2.1257223661560065</v>
      </c>
      <c r="L46" s="49">
        <f t="shared" si="11"/>
        <v>2.9408084197130742</v>
      </c>
      <c r="M46" s="49">
        <f t="shared" si="11"/>
        <v>1.0224792677716819</v>
      </c>
      <c r="N46" s="49">
        <f t="shared" si="11"/>
        <v>3.6275371767039681</v>
      </c>
      <c r="O46" s="49">
        <f t="shared" si="11"/>
        <v>2.9395894283467316</v>
      </c>
      <c r="P46" s="49">
        <f t="shared" si="11"/>
        <v>1.7066971677640301</v>
      </c>
      <c r="Q46" s="49">
        <f t="shared" si="11"/>
        <v>3.2057103164152987</v>
      </c>
      <c r="R46" s="49">
        <f t="shared" si="11"/>
        <v>2.9483979016503166</v>
      </c>
      <c r="S46" s="49">
        <f t="shared" si="11"/>
        <v>3.0104144446083962</v>
      </c>
      <c r="T46" s="49">
        <f t="shared" si="11"/>
        <v>2.4227156857190812</v>
      </c>
      <c r="U46" s="49">
        <f t="shared" si="11"/>
        <v>1.3714728176513518</v>
      </c>
      <c r="V46" s="49">
        <f t="shared" si="11"/>
        <v>2.4373344573225335</v>
      </c>
      <c r="W46" s="49">
        <f t="shared" si="11"/>
        <v>3.1130010289330228</v>
      </c>
      <c r="X46" s="49">
        <f t="shared" si="11"/>
        <v>4.2586932177116239</v>
      </c>
      <c r="Y46" s="49"/>
      <c r="Z46" s="49"/>
      <c r="AA46" s="49"/>
      <c r="AB46" s="49"/>
      <c r="AC46" s="49"/>
      <c r="AD46" s="49"/>
      <c r="AE46" s="49"/>
    </row>
    <row r="47" spans="1:31" s="50" customFormat="1" x14ac:dyDescent="0.2">
      <c r="A47" s="23"/>
      <c r="B47" s="23"/>
      <c r="D47" s="23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</row>
    <row r="48" spans="1:31" s="45" customFormat="1" ht="15.75" x14ac:dyDescent="0.25">
      <c r="A48" s="44"/>
      <c r="C48" s="45" t="s">
        <v>447</v>
      </c>
      <c r="D48" s="44"/>
      <c r="E48" s="47">
        <v>30.7</v>
      </c>
      <c r="F48" s="47">
        <v>482</v>
      </c>
      <c r="G48" s="47">
        <v>11.4</v>
      </c>
      <c r="H48" s="47">
        <v>118</v>
      </c>
      <c r="I48" s="47">
        <v>6.94</v>
      </c>
      <c r="J48" s="47">
        <v>298</v>
      </c>
      <c r="K48" s="47">
        <v>12</v>
      </c>
      <c r="L48" s="47">
        <v>26.1</v>
      </c>
      <c r="M48" s="47">
        <v>3.2</v>
      </c>
      <c r="N48" s="47">
        <v>13</v>
      </c>
      <c r="O48" s="47">
        <v>2.78</v>
      </c>
      <c r="P48" s="47">
        <v>0.95299999999999996</v>
      </c>
      <c r="Q48" s="47">
        <v>2.59</v>
      </c>
      <c r="R48" s="47">
        <v>2.2200000000000002</v>
      </c>
      <c r="S48" s="47">
        <v>1.18</v>
      </c>
      <c r="T48" s="47">
        <v>1.1299999999999999</v>
      </c>
      <c r="U48" s="47">
        <v>0.16800000000000001</v>
      </c>
      <c r="V48" s="47">
        <v>0.42</v>
      </c>
      <c r="W48" s="47">
        <v>2.2799999999999998</v>
      </c>
      <c r="X48" s="47">
        <v>1.01</v>
      </c>
      <c r="Y48" s="47"/>
      <c r="Z48" s="47"/>
      <c r="AA48" s="47"/>
      <c r="AB48" s="47"/>
      <c r="AC48" s="47"/>
      <c r="AD48" s="47"/>
      <c r="AE48" s="47"/>
    </row>
    <row r="49" spans="1:31" s="50" customFormat="1" x14ac:dyDescent="0.2">
      <c r="A49" s="23" t="s">
        <v>453</v>
      </c>
      <c r="B49" s="50" t="s">
        <v>454</v>
      </c>
      <c r="C49" s="50" t="s">
        <v>470</v>
      </c>
      <c r="D49" s="23" t="s">
        <v>471</v>
      </c>
      <c r="E49" s="49">
        <v>30.284110140089933</v>
      </c>
      <c r="F49" s="49">
        <v>473.22968951463059</v>
      </c>
      <c r="G49" s="49">
        <v>10.475346556751022</v>
      </c>
      <c r="H49" s="49">
        <v>112.43613753186305</v>
      </c>
      <c r="I49" s="49">
        <v>6.4362165829230813</v>
      </c>
      <c r="J49" s="49">
        <v>288.87710413765961</v>
      </c>
      <c r="K49" s="49">
        <v>11.598901106531594</v>
      </c>
      <c r="L49" s="49">
        <v>25.209862297643792</v>
      </c>
      <c r="M49" s="49">
        <v>2.9994753082543526</v>
      </c>
      <c r="N49" s="49">
        <v>12.074269737394008</v>
      </c>
      <c r="O49" s="49">
        <v>2.6814523828318011</v>
      </c>
      <c r="P49" s="49">
        <v>0.85599410423134548</v>
      </c>
      <c r="Q49" s="49">
        <v>2.6311492690122127</v>
      </c>
      <c r="R49" s="49">
        <v>2.1762742259478824</v>
      </c>
      <c r="S49" s="49">
        <v>1.1569427550828111</v>
      </c>
      <c r="T49" s="49">
        <v>1.0265540696127027</v>
      </c>
      <c r="U49" s="49">
        <v>0.15921124351712959</v>
      </c>
      <c r="V49" s="49">
        <v>0.38269498899000148</v>
      </c>
      <c r="W49" s="49">
        <v>2.1193542348262655</v>
      </c>
      <c r="X49" s="49">
        <v>0.89986831449415583</v>
      </c>
      <c r="Y49" s="49"/>
      <c r="Z49" s="49"/>
      <c r="AA49" s="49"/>
      <c r="AB49" s="49"/>
      <c r="AC49" s="49"/>
      <c r="AD49" s="49"/>
      <c r="AE49" s="49"/>
    </row>
    <row r="50" spans="1:31" s="50" customFormat="1" x14ac:dyDescent="0.2">
      <c r="A50" s="23" t="s">
        <v>453</v>
      </c>
      <c r="B50" s="50" t="s">
        <v>454</v>
      </c>
      <c r="C50" s="50" t="s">
        <v>470</v>
      </c>
      <c r="D50" s="23" t="s">
        <v>471</v>
      </c>
      <c r="E50" s="49">
        <v>28.886779285519932</v>
      </c>
      <c r="F50" s="49">
        <v>460.9257791471037</v>
      </c>
      <c r="G50" s="49">
        <v>11.197836806389832</v>
      </c>
      <c r="H50" s="49">
        <v>113.6135727981073</v>
      </c>
      <c r="I50" s="49">
        <v>6.2205430928504057</v>
      </c>
      <c r="J50" s="49">
        <v>289.54172350778305</v>
      </c>
      <c r="K50" s="49">
        <v>11.074614620642111</v>
      </c>
      <c r="L50" s="49">
        <v>26.250825930290627</v>
      </c>
      <c r="M50" s="49">
        <v>3.2338568452599139</v>
      </c>
      <c r="N50" s="49">
        <v>12.477680967900735</v>
      </c>
      <c r="O50" s="49">
        <v>2.9509443426433912</v>
      </c>
      <c r="P50" s="49">
        <v>0.92674876871858258</v>
      </c>
      <c r="Q50" s="49">
        <v>2.9551328013321219</v>
      </c>
      <c r="R50" s="49">
        <v>2.1443614333207939</v>
      </c>
      <c r="S50" s="49">
        <v>1.3823302090696183</v>
      </c>
      <c r="T50" s="49">
        <v>1.1025235082763047</v>
      </c>
      <c r="U50" s="49">
        <v>0.19771325639686294</v>
      </c>
      <c r="V50" s="49">
        <v>0.51604365417833586</v>
      </c>
      <c r="W50" s="49">
        <v>2.3253143506307694</v>
      </c>
      <c r="X50" s="49">
        <v>0.95664353633607546</v>
      </c>
      <c r="Y50" s="49"/>
      <c r="Z50" s="49"/>
      <c r="AA50" s="49"/>
      <c r="AB50" s="49"/>
      <c r="AC50" s="49"/>
      <c r="AD50" s="49"/>
      <c r="AE50" s="49"/>
    </row>
    <row r="51" spans="1:31" s="50" customFormat="1" x14ac:dyDescent="0.2">
      <c r="A51" s="23" t="s">
        <v>453</v>
      </c>
      <c r="B51" s="49" t="s">
        <v>457</v>
      </c>
      <c r="C51" s="53" t="s">
        <v>470</v>
      </c>
      <c r="D51" s="23" t="s">
        <v>471</v>
      </c>
      <c r="E51" s="49">
        <v>30.422803941011765</v>
      </c>
      <c r="F51" s="49">
        <v>474.25480214725201</v>
      </c>
      <c r="G51" s="49">
        <v>10.834535166299121</v>
      </c>
      <c r="H51" s="49">
        <v>113.96665374995919</v>
      </c>
      <c r="I51" s="49">
        <v>6.4999016067815534</v>
      </c>
      <c r="J51" s="49">
        <v>291.45794088772459</v>
      </c>
      <c r="K51" s="49">
        <v>11.171002982695887</v>
      </c>
      <c r="L51" s="49">
        <v>24.718650254287034</v>
      </c>
      <c r="M51" s="49">
        <v>2.9584753651241673</v>
      </c>
      <c r="N51" s="49">
        <v>12.352031519671742</v>
      </c>
      <c r="O51" s="49">
        <v>2.645342734249033</v>
      </c>
      <c r="P51" s="49">
        <v>0.82533158476269453</v>
      </c>
      <c r="Q51" s="49">
        <v>2.4719455672066379</v>
      </c>
      <c r="R51" s="49">
        <v>2.1151149459737479</v>
      </c>
      <c r="S51" s="49">
        <v>1.1726120787511034</v>
      </c>
      <c r="T51" s="49">
        <v>1.0918835263495779</v>
      </c>
      <c r="U51" s="49">
        <v>0.15480836584919952</v>
      </c>
      <c r="V51" s="49">
        <v>0.38577479311415486</v>
      </c>
      <c r="W51" s="49">
        <v>2.221596761295745</v>
      </c>
      <c r="X51" s="49">
        <v>0.9724523864182737</v>
      </c>
      <c r="Y51" s="49"/>
      <c r="Z51" s="49"/>
      <c r="AA51" s="49"/>
      <c r="AB51" s="49"/>
      <c r="AC51" s="49"/>
      <c r="AD51" s="49"/>
      <c r="AE51" s="49"/>
    </row>
    <row r="52" spans="1:31" s="50" customFormat="1" x14ac:dyDescent="0.2">
      <c r="A52" s="23" t="s">
        <v>453</v>
      </c>
      <c r="B52" s="49" t="s">
        <v>457</v>
      </c>
      <c r="C52" s="53" t="s">
        <v>470</v>
      </c>
      <c r="D52" s="23" t="s">
        <v>471</v>
      </c>
      <c r="E52" s="49">
        <v>30.607832681960506</v>
      </c>
      <c r="F52" s="49">
        <v>469.2576036053714</v>
      </c>
      <c r="G52" s="49">
        <v>10.854395006087675</v>
      </c>
      <c r="H52" s="49">
        <v>111.2117040031922</v>
      </c>
      <c r="I52" s="49">
        <v>6.1216697344766784</v>
      </c>
      <c r="J52" s="49">
        <v>291.2163174863889</v>
      </c>
      <c r="K52" s="49">
        <v>11.243987944953812</v>
      </c>
      <c r="L52" s="49">
        <v>24.739437885836974</v>
      </c>
      <c r="M52" s="49">
        <v>2.9382737256848337</v>
      </c>
      <c r="N52" s="49">
        <v>11.983208602703009</v>
      </c>
      <c r="O52" s="49">
        <v>2.7327810636585177</v>
      </c>
      <c r="P52" s="49">
        <v>0.92582696862668312</v>
      </c>
      <c r="Q52" s="49">
        <v>2.1658380483516471</v>
      </c>
      <c r="R52" s="49">
        <v>2.0654151793571476</v>
      </c>
      <c r="S52" s="49">
        <v>1.1348170306110199</v>
      </c>
      <c r="T52" s="49">
        <v>1.0356724215227811</v>
      </c>
      <c r="U52" s="49">
        <v>0.1587130387201526</v>
      </c>
      <c r="V52" s="49">
        <v>0.39799003758649198</v>
      </c>
      <c r="W52" s="49">
        <v>2.1444898623869535</v>
      </c>
      <c r="X52" s="49">
        <v>0.95072825380734405</v>
      </c>
      <c r="Y52" s="49"/>
      <c r="Z52" s="49"/>
      <c r="AA52" s="49"/>
      <c r="AB52" s="49"/>
      <c r="AC52" s="49"/>
      <c r="AD52" s="49"/>
      <c r="AE52" s="49"/>
    </row>
    <row r="53" spans="1:31" s="50" customFormat="1" x14ac:dyDescent="0.2">
      <c r="A53" s="23" t="s">
        <v>453</v>
      </c>
      <c r="B53" s="50" t="s">
        <v>459</v>
      </c>
      <c r="C53" s="50" t="s">
        <v>470</v>
      </c>
      <c r="D53" s="23" t="s">
        <v>472</v>
      </c>
      <c r="E53" s="49">
        <v>29.909339415992726</v>
      </c>
      <c r="F53" s="49">
        <v>473.63087121909462</v>
      </c>
      <c r="G53" s="49">
        <v>10.72584551907109</v>
      </c>
      <c r="H53" s="49">
        <v>111.67049745066807</v>
      </c>
      <c r="I53" s="49">
        <v>6.2781848092860768</v>
      </c>
      <c r="J53" s="49">
        <v>288.73721386625533</v>
      </c>
      <c r="K53" s="49">
        <v>11.26390152889989</v>
      </c>
      <c r="L53" s="49">
        <v>23.837942840345768</v>
      </c>
      <c r="M53" s="49">
        <v>2.9064757407403068</v>
      </c>
      <c r="N53" s="49">
        <v>12.329270254853125</v>
      </c>
      <c r="O53" s="49">
        <v>2.4551418539191876</v>
      </c>
      <c r="P53" s="49">
        <v>0.87640190798674811</v>
      </c>
      <c r="Q53" s="49">
        <v>2.3551899242294141</v>
      </c>
      <c r="R53" s="49">
        <v>2.0820569991777687</v>
      </c>
      <c r="S53" s="49">
        <v>1.2115589843591892</v>
      </c>
      <c r="T53" s="49">
        <v>1.081901304744336</v>
      </c>
      <c r="U53" s="49">
        <v>0.15813361109050192</v>
      </c>
      <c r="V53" s="49">
        <v>0.3910631012845685</v>
      </c>
      <c r="W53" s="49">
        <v>2.1275830696201417</v>
      </c>
      <c r="X53" s="49">
        <v>0.94748965104702931</v>
      </c>
      <c r="Y53" s="49"/>
      <c r="Z53" s="49"/>
      <c r="AA53" s="49"/>
      <c r="AB53" s="49"/>
      <c r="AC53" s="49"/>
      <c r="AD53" s="49"/>
      <c r="AE53" s="49"/>
    </row>
    <row r="54" spans="1:31" s="50" customFormat="1" x14ac:dyDescent="0.2">
      <c r="A54" s="23" t="s">
        <v>453</v>
      </c>
      <c r="B54" s="50" t="s">
        <v>459</v>
      </c>
      <c r="C54" s="53" t="s">
        <v>470</v>
      </c>
      <c r="D54" s="23" t="s">
        <v>460</v>
      </c>
      <c r="E54" s="49">
        <v>29.812936567255271</v>
      </c>
      <c r="F54" s="49">
        <v>467.43827395014313</v>
      </c>
      <c r="G54" s="49">
        <v>10.465475011672694</v>
      </c>
      <c r="H54" s="49">
        <v>111.39213888417322</v>
      </c>
      <c r="I54" s="49">
        <v>6.2370064625813511</v>
      </c>
      <c r="J54" s="49">
        <v>285.58726724916301</v>
      </c>
      <c r="K54" s="49">
        <v>11.396631600150423</v>
      </c>
      <c r="L54" s="49">
        <v>24.133123604457669</v>
      </c>
      <c r="M54" s="49">
        <v>2.8763823361321328</v>
      </c>
      <c r="N54" s="49">
        <v>11.659801102233653</v>
      </c>
      <c r="O54" s="49">
        <v>2.5995938686643885</v>
      </c>
      <c r="P54" s="49">
        <v>0.88557844936402408</v>
      </c>
      <c r="Q54" s="49">
        <v>2.5756870129380389</v>
      </c>
      <c r="R54" s="49">
        <v>1.9709637556601036</v>
      </c>
      <c r="S54" s="49">
        <v>1.0709892235039724</v>
      </c>
      <c r="T54" s="49">
        <v>1.0293183873555847</v>
      </c>
      <c r="U54" s="49">
        <v>0.14501216395561661</v>
      </c>
      <c r="V54" s="49">
        <v>0.39493308040636416</v>
      </c>
      <c r="W54" s="49">
        <v>2.1503312789367062</v>
      </c>
      <c r="X54" s="49">
        <v>0.92962622839061393</v>
      </c>
      <c r="Y54" s="49"/>
      <c r="Z54" s="49"/>
      <c r="AA54" s="49"/>
      <c r="AB54" s="49"/>
      <c r="AC54" s="49"/>
      <c r="AD54" s="49"/>
      <c r="AE54" s="49"/>
    </row>
    <row r="55" spans="1:31" s="50" customFormat="1" x14ac:dyDescent="0.2">
      <c r="A55" s="23" t="s">
        <v>453</v>
      </c>
      <c r="B55" s="50" t="s">
        <v>461</v>
      </c>
      <c r="C55" s="50" t="s">
        <v>470</v>
      </c>
      <c r="D55" s="23" t="s">
        <v>462</v>
      </c>
      <c r="E55" s="49">
        <v>31.728706970128133</v>
      </c>
      <c r="F55" s="49">
        <v>467.7591994771538</v>
      </c>
      <c r="G55" s="49">
        <v>10.674459201762737</v>
      </c>
      <c r="H55" s="49">
        <v>111.46900586545365</v>
      </c>
      <c r="I55" s="49">
        <v>6.4729817021544642</v>
      </c>
      <c r="J55" s="49">
        <v>301.11291318431535</v>
      </c>
      <c r="K55" s="49">
        <v>11.874250208716418</v>
      </c>
      <c r="L55" s="49">
        <v>25.794796990630147</v>
      </c>
      <c r="M55" s="49">
        <v>2.9777004384405061</v>
      </c>
      <c r="N55" s="49">
        <v>13.212202252205376</v>
      </c>
      <c r="O55" s="49">
        <v>2.7474032919806679</v>
      </c>
      <c r="P55" s="49">
        <v>0.86432306582636809</v>
      </c>
      <c r="Q55" s="49">
        <v>2.6541098337189504</v>
      </c>
      <c r="R55" s="49">
        <v>2.1290694157387695</v>
      </c>
      <c r="S55" s="49">
        <v>1.1043600633321851</v>
      </c>
      <c r="T55" s="49">
        <v>1.0717271182536572</v>
      </c>
      <c r="U55" s="49">
        <v>0.15243269454310926</v>
      </c>
      <c r="V55" s="49">
        <v>0.39738002389173688</v>
      </c>
      <c r="W55" s="49">
        <v>2.1762341280595923</v>
      </c>
      <c r="X55" s="49">
        <v>0.86792367653313174</v>
      </c>
      <c r="Y55" s="49"/>
      <c r="Z55" s="49"/>
      <c r="AA55" s="49"/>
      <c r="AB55" s="49"/>
      <c r="AC55" s="49"/>
      <c r="AD55" s="49"/>
      <c r="AE55" s="49"/>
    </row>
    <row r="56" spans="1:31" s="50" customFormat="1" x14ac:dyDescent="0.2">
      <c r="A56" s="23" t="s">
        <v>453</v>
      </c>
      <c r="B56" s="50" t="s">
        <v>461</v>
      </c>
      <c r="C56" s="53" t="s">
        <v>470</v>
      </c>
      <c r="D56" s="23" t="s">
        <v>462</v>
      </c>
      <c r="E56" s="49">
        <v>31.592764737298854</v>
      </c>
      <c r="F56" s="49">
        <v>484.46499405324795</v>
      </c>
      <c r="G56" s="49">
        <v>11.056267899287056</v>
      </c>
      <c r="H56" s="49">
        <v>117.4916024009421</v>
      </c>
      <c r="I56" s="49">
        <v>6.2497242096506973</v>
      </c>
      <c r="J56" s="49">
        <v>300.75703154138381</v>
      </c>
      <c r="K56" s="49">
        <v>11.906902435148375</v>
      </c>
      <c r="L56" s="49">
        <v>25.733566203211673</v>
      </c>
      <c r="M56" s="49">
        <v>3.1380363232584427</v>
      </c>
      <c r="N56" s="49">
        <v>12.00129935697648</v>
      </c>
      <c r="O56" s="49">
        <v>2.8930966794236905</v>
      </c>
      <c r="P56" s="49">
        <v>1.0055673347192797</v>
      </c>
      <c r="Q56" s="49">
        <v>2.9437889311077963</v>
      </c>
      <c r="R56" s="49">
        <v>2.112871008664349</v>
      </c>
      <c r="S56" s="49">
        <v>1.2040981162067903</v>
      </c>
      <c r="T56" s="49">
        <v>1.1577451099544525</v>
      </c>
      <c r="U56" s="49">
        <v>0.19118677699568132</v>
      </c>
      <c r="V56" s="49">
        <v>0.40130295862342635</v>
      </c>
      <c r="W56" s="49">
        <v>2.2709260001367197</v>
      </c>
      <c r="X56" s="49">
        <v>1.0746860153792974</v>
      </c>
      <c r="Y56" s="49"/>
      <c r="Z56" s="49"/>
      <c r="AA56" s="49"/>
      <c r="AB56" s="49"/>
      <c r="AC56" s="49"/>
      <c r="AD56" s="49"/>
      <c r="AE56" s="49"/>
    </row>
    <row r="57" spans="1:31" s="50" customFormat="1" x14ac:dyDescent="0.2">
      <c r="A57" s="23" t="s">
        <v>453</v>
      </c>
      <c r="B57" s="50" t="s">
        <v>461</v>
      </c>
      <c r="C57" s="53" t="s">
        <v>470</v>
      </c>
      <c r="D57" s="23" t="s">
        <v>462</v>
      </c>
      <c r="E57" s="49">
        <v>31.428746276577517</v>
      </c>
      <c r="F57" s="49">
        <v>479.96069640427254</v>
      </c>
      <c r="G57" s="49">
        <v>10.578150914458222</v>
      </c>
      <c r="H57" s="49">
        <v>116.24669183781289</v>
      </c>
      <c r="I57" s="49">
        <v>6.4726944968253086</v>
      </c>
      <c r="J57" s="49">
        <v>297.84229355438219</v>
      </c>
      <c r="K57" s="49">
        <v>11.812073876523755</v>
      </c>
      <c r="L57" s="49">
        <v>24.947020683515369</v>
      </c>
      <c r="M57" s="49">
        <v>2.897603067388002</v>
      </c>
      <c r="N57" s="49">
        <v>13.013480448693498</v>
      </c>
      <c r="O57" s="49">
        <v>3.0408685773945079</v>
      </c>
      <c r="P57" s="49">
        <v>0.93784279271281201</v>
      </c>
      <c r="Q57" s="49">
        <v>2.6576706157021119</v>
      </c>
      <c r="R57" s="49">
        <v>2.3299020408677595</v>
      </c>
      <c r="S57" s="49">
        <v>1.0710986909590698</v>
      </c>
      <c r="T57" s="49">
        <v>1.2627811265821824</v>
      </c>
      <c r="U57" s="49">
        <v>0.17352486312740792</v>
      </c>
      <c r="V57" s="49">
        <v>0.44735642443338519</v>
      </c>
      <c r="W57" s="49">
        <v>2.1165395113650991</v>
      </c>
      <c r="X57" s="49">
        <v>0.99961222565616126</v>
      </c>
      <c r="Y57" s="49"/>
      <c r="Z57" s="49"/>
      <c r="AA57" s="49"/>
      <c r="AB57" s="49"/>
      <c r="AC57" s="49"/>
      <c r="AD57" s="49"/>
      <c r="AE57" s="49"/>
    </row>
    <row r="58" spans="1:31" s="50" customFormat="1" x14ac:dyDescent="0.2">
      <c r="A58" s="23" t="s">
        <v>453</v>
      </c>
      <c r="B58" s="50" t="s">
        <v>463</v>
      </c>
      <c r="C58" s="53" t="s">
        <v>470</v>
      </c>
      <c r="D58" s="23" t="s">
        <v>464</v>
      </c>
      <c r="E58" s="49">
        <v>31.395689589318156</v>
      </c>
      <c r="F58" s="49">
        <v>478.97779053677942</v>
      </c>
      <c r="G58" s="49">
        <v>10.388430485691833</v>
      </c>
      <c r="H58" s="49">
        <v>115.75655403561369</v>
      </c>
      <c r="I58" s="49">
        <v>5.9270270995475105</v>
      </c>
      <c r="J58" s="49">
        <v>298.83605264115005</v>
      </c>
      <c r="K58" s="49">
        <v>11.995502113315052</v>
      </c>
      <c r="L58" s="49">
        <v>24.246149946933059</v>
      </c>
      <c r="M58" s="49">
        <v>2.9843259099413948</v>
      </c>
      <c r="N58" s="49">
        <v>12.375484935005529</v>
      </c>
      <c r="O58" s="49">
        <v>3.381133513700235</v>
      </c>
      <c r="P58" s="49">
        <v>0.96158271885374202</v>
      </c>
      <c r="Q58" s="49">
        <v>3.1310324617036565</v>
      </c>
      <c r="R58" s="49">
        <v>2.0600348164111488</v>
      </c>
      <c r="S58" s="49">
        <v>1.1511623248839575</v>
      </c>
      <c r="T58" s="49">
        <v>1.2656700588299861</v>
      </c>
      <c r="U58" s="49">
        <v>0.22671511716622988</v>
      </c>
      <c r="V58" s="49">
        <v>0.46460805174507064</v>
      </c>
      <c r="W58" s="49">
        <v>2.2352550502048434</v>
      </c>
      <c r="X58" s="49">
        <v>0.9226833457506961</v>
      </c>
      <c r="Y58" s="49"/>
      <c r="Z58" s="49"/>
      <c r="AA58" s="49"/>
      <c r="AB58" s="49"/>
      <c r="AC58" s="49"/>
      <c r="AD58" s="49"/>
      <c r="AE58" s="49"/>
    </row>
    <row r="59" spans="1:31" s="50" customFormat="1" x14ac:dyDescent="0.2">
      <c r="A59" s="23" t="s">
        <v>453</v>
      </c>
      <c r="B59" s="50" t="s">
        <v>463</v>
      </c>
      <c r="C59" s="53" t="s">
        <v>470</v>
      </c>
      <c r="D59" s="23" t="s">
        <v>464</v>
      </c>
      <c r="E59" s="49">
        <v>30.492244412900884</v>
      </c>
      <c r="F59" s="49">
        <v>472.51303162371215</v>
      </c>
      <c r="G59" s="49">
        <v>10.982220215904704</v>
      </c>
      <c r="H59" s="49">
        <v>109.89360707483928</v>
      </c>
      <c r="I59" s="49">
        <v>6.1208277155435509</v>
      </c>
      <c r="J59" s="49">
        <v>290.0015276927096</v>
      </c>
      <c r="K59" s="49">
        <v>11.028414097996013</v>
      </c>
      <c r="L59" s="49">
        <v>24.251021041851391</v>
      </c>
      <c r="M59" s="49">
        <v>2.7869712779855611</v>
      </c>
      <c r="N59" s="49">
        <v>12.751697131021531</v>
      </c>
      <c r="O59" s="49">
        <v>3.7673805289145736</v>
      </c>
      <c r="P59" s="49">
        <v>0.88973201204280083</v>
      </c>
      <c r="Q59" s="49">
        <v>2.5152956760338059</v>
      </c>
      <c r="R59" s="49">
        <v>2.4613025299065447</v>
      </c>
      <c r="S59" s="49">
        <v>1.2052434017776301</v>
      </c>
      <c r="T59" s="49">
        <v>1.3739391762355448</v>
      </c>
      <c r="U59" s="49">
        <v>0.27769424811249271</v>
      </c>
      <c r="V59" s="49">
        <v>0.46367870910023357</v>
      </c>
      <c r="W59" s="49">
        <v>2.20335546970803</v>
      </c>
      <c r="X59" s="49">
        <v>0.95808985439447736</v>
      </c>
      <c r="Y59" s="49"/>
      <c r="Z59" s="49"/>
      <c r="AA59" s="49"/>
      <c r="AB59" s="49"/>
      <c r="AC59" s="49"/>
      <c r="AD59" s="49"/>
      <c r="AE59" s="49"/>
    </row>
    <row r="60" spans="1:31" s="50" customFormat="1" x14ac:dyDescent="0.2">
      <c r="A60" s="23" t="s">
        <v>453</v>
      </c>
      <c r="B60" s="50" t="s">
        <v>465</v>
      </c>
      <c r="C60" s="53" t="s">
        <v>470</v>
      </c>
      <c r="D60" s="23" t="s">
        <v>462</v>
      </c>
      <c r="E60" s="49">
        <v>31.945908916637638</v>
      </c>
      <c r="F60" s="49">
        <v>498.20025732486113</v>
      </c>
      <c r="G60" s="49">
        <v>9.9844179818152448</v>
      </c>
      <c r="H60" s="49">
        <v>116.69681382397549</v>
      </c>
      <c r="I60" s="49">
        <v>7.9244158883552398</v>
      </c>
      <c r="J60" s="49">
        <v>334.90391428252656</v>
      </c>
      <c r="K60" s="49">
        <v>12.39264753700934</v>
      </c>
      <c r="L60" s="49">
        <v>26.985867179746979</v>
      </c>
      <c r="M60" s="49">
        <v>3.4190112069344534</v>
      </c>
      <c r="N60" s="49">
        <v>13.354858354350348</v>
      </c>
      <c r="O60" s="49" t="s">
        <v>442</v>
      </c>
      <c r="P60" s="49" t="s">
        <v>442</v>
      </c>
      <c r="Q60" s="49" t="s">
        <v>442</v>
      </c>
      <c r="R60" s="49" t="s">
        <v>442</v>
      </c>
      <c r="S60" s="49" t="s">
        <v>442</v>
      </c>
      <c r="T60" s="49" t="s">
        <v>442</v>
      </c>
      <c r="U60" s="49" t="s">
        <v>360</v>
      </c>
      <c r="V60" s="49" t="s">
        <v>442</v>
      </c>
      <c r="W60" s="49">
        <v>2.1110998336873652</v>
      </c>
      <c r="X60" s="49">
        <v>1.1031366242759009</v>
      </c>
      <c r="Y60" s="49"/>
      <c r="Z60" s="49"/>
      <c r="AA60" s="49"/>
      <c r="AB60" s="49"/>
      <c r="AC60" s="49"/>
      <c r="AD60" s="49"/>
      <c r="AE60" s="49"/>
    </row>
    <row r="62" spans="1:31" ht="15.75" x14ac:dyDescent="0.25">
      <c r="D62" s="52" t="s">
        <v>466</v>
      </c>
      <c r="E62" s="49">
        <f t="shared" ref="E62:X62" si="12">AVERAGE(E49:E60)</f>
        <v>30.708988577890945</v>
      </c>
      <c r="F62" s="49">
        <f t="shared" si="12"/>
        <v>475.05108241696848</v>
      </c>
      <c r="G62" s="49">
        <f t="shared" si="12"/>
        <v>10.684781730432602</v>
      </c>
      <c r="H62" s="49">
        <f t="shared" si="12"/>
        <v>113.48708162138335</v>
      </c>
      <c r="I62" s="49">
        <f t="shared" si="12"/>
        <v>6.4134327834146596</v>
      </c>
      <c r="J62" s="49">
        <f t="shared" si="12"/>
        <v>296.57260833595359</v>
      </c>
      <c r="K62" s="49">
        <f t="shared" si="12"/>
        <v>11.563235837715224</v>
      </c>
      <c r="L62" s="49">
        <f t="shared" si="12"/>
        <v>25.070688738229208</v>
      </c>
      <c r="M62" s="49">
        <f t="shared" si="12"/>
        <v>3.0097156287620059</v>
      </c>
      <c r="N62" s="49">
        <f t="shared" si="12"/>
        <v>12.465440388584085</v>
      </c>
      <c r="O62" s="49">
        <f t="shared" si="12"/>
        <v>2.8995580761254542</v>
      </c>
      <c r="P62" s="49">
        <f t="shared" si="12"/>
        <v>0.90499360980409838</v>
      </c>
      <c r="Q62" s="49">
        <f t="shared" si="12"/>
        <v>2.6415309219396721</v>
      </c>
      <c r="R62" s="49">
        <f t="shared" si="12"/>
        <v>2.1497605773660013</v>
      </c>
      <c r="S62" s="49">
        <f t="shared" si="12"/>
        <v>1.1695648071397591</v>
      </c>
      <c r="T62" s="49">
        <f t="shared" si="12"/>
        <v>1.1363378007015554</v>
      </c>
      <c r="U62" s="49">
        <f t="shared" si="12"/>
        <v>0.18137685267948947</v>
      </c>
      <c r="V62" s="49">
        <f t="shared" si="12"/>
        <v>0.42207507485034268</v>
      </c>
      <c r="W62" s="49">
        <f t="shared" si="12"/>
        <v>2.1835066292381855</v>
      </c>
      <c r="X62" s="49">
        <f t="shared" si="12"/>
        <v>0.96524500937359659</v>
      </c>
    </row>
    <row r="63" spans="1:31" ht="15.75" x14ac:dyDescent="0.25">
      <c r="D63" s="52" t="s">
        <v>467</v>
      </c>
      <c r="E63" s="49">
        <f t="shared" ref="E63:X63" si="13">E62-E48</f>
        <v>8.9885778909462033E-3</v>
      </c>
      <c r="F63" s="49">
        <f t="shared" si="13"/>
        <v>-6.9489175830315162</v>
      </c>
      <c r="G63" s="49">
        <f t="shared" si="13"/>
        <v>-0.71521826956739787</v>
      </c>
      <c r="H63" s="49">
        <f t="shared" si="13"/>
        <v>-4.5129183786166465</v>
      </c>
      <c r="I63" s="49">
        <f t="shared" si="13"/>
        <v>-0.52656721658534078</v>
      </c>
      <c r="J63" s="49">
        <f t="shared" si="13"/>
        <v>-1.4273916640464108</v>
      </c>
      <c r="K63" s="49">
        <f t="shared" si="13"/>
        <v>-0.43676416228477599</v>
      </c>
      <c r="L63" s="49">
        <f t="shared" si="13"/>
        <v>-1.0293112617707934</v>
      </c>
      <c r="M63" s="49">
        <f t="shared" si="13"/>
        <v>-0.19028437123799424</v>
      </c>
      <c r="N63" s="49">
        <f t="shared" si="13"/>
        <v>-0.53455961141591501</v>
      </c>
      <c r="O63" s="49">
        <f t="shared" si="13"/>
        <v>0.11955807612545444</v>
      </c>
      <c r="P63" s="49">
        <f t="shared" si="13"/>
        <v>-4.8006390195901583E-2</v>
      </c>
      <c r="Q63" s="49">
        <f t="shared" si="13"/>
        <v>5.1530921939672236E-2</v>
      </c>
      <c r="R63" s="49">
        <f t="shared" si="13"/>
        <v>-7.0239422633998849E-2</v>
      </c>
      <c r="S63" s="49">
        <f t="shared" si="13"/>
        <v>-1.0435192860240861E-2</v>
      </c>
      <c r="T63" s="49">
        <f t="shared" si="13"/>
        <v>6.3378007015555404E-3</v>
      </c>
      <c r="U63" s="49">
        <f t="shared" si="13"/>
        <v>1.3376852679489459E-2</v>
      </c>
      <c r="V63" s="49">
        <f t="shared" si="13"/>
        <v>2.0750748503426952E-3</v>
      </c>
      <c r="W63" s="49">
        <f t="shared" si="13"/>
        <v>-9.6493370761814301E-2</v>
      </c>
      <c r="X63" s="49">
        <f t="shared" si="13"/>
        <v>-4.4754990626403424E-2</v>
      </c>
    </row>
    <row r="64" spans="1:31" ht="15.75" x14ac:dyDescent="0.25">
      <c r="D64" s="52" t="s">
        <v>473</v>
      </c>
      <c r="E64" s="49">
        <f t="shared" ref="E64:X64" si="14">2*STDEV(E49:E60)</f>
        <v>1.8510828106271617</v>
      </c>
      <c r="F64" s="49">
        <f t="shared" si="14"/>
        <v>19.26517925442738</v>
      </c>
      <c r="G64" s="49">
        <f t="shared" si="14"/>
        <v>0.66724584043629454</v>
      </c>
      <c r="H64" s="49">
        <f t="shared" si="14"/>
        <v>5.0562936298375121</v>
      </c>
      <c r="I64" s="49">
        <f t="shared" si="14"/>
        <v>1.0124467230977003</v>
      </c>
      <c r="J64" s="49">
        <f t="shared" si="14"/>
        <v>26.305216137679466</v>
      </c>
      <c r="K64" s="49">
        <f t="shared" si="14"/>
        <v>0.86354781246022017</v>
      </c>
      <c r="L64" s="49">
        <f t="shared" si="14"/>
        <v>1.911030471014517</v>
      </c>
      <c r="M64" s="49">
        <f t="shared" si="14"/>
        <v>0.34868733273851171</v>
      </c>
      <c r="N64" s="49">
        <f t="shared" si="14"/>
        <v>1.0480627413108281</v>
      </c>
      <c r="O64" s="49">
        <f t="shared" si="14"/>
        <v>0.76376099808224907</v>
      </c>
      <c r="P64" s="49">
        <f t="shared" si="14"/>
        <v>0.10417719359785407</v>
      </c>
      <c r="Q64" s="49">
        <f t="shared" si="14"/>
        <v>0.56112356033353317</v>
      </c>
      <c r="R64" s="49">
        <f t="shared" si="14"/>
        <v>0.27199094095336335</v>
      </c>
      <c r="S64" s="49">
        <f t="shared" si="14"/>
        <v>0.17306320285755528</v>
      </c>
      <c r="T64" s="49">
        <f t="shared" si="14"/>
        <v>0.23110520242194718</v>
      </c>
      <c r="U64" s="49">
        <f t="shared" si="14"/>
        <v>8.0420434398341192E-2</v>
      </c>
      <c r="V64" s="49">
        <f t="shared" si="14"/>
        <v>8.7629913617935151E-2</v>
      </c>
      <c r="W64" s="49">
        <f t="shared" si="14"/>
        <v>0.13740507379727854</v>
      </c>
      <c r="X64" s="49">
        <f t="shared" si="14"/>
        <v>0.1344367380060757</v>
      </c>
    </row>
    <row r="65" spans="1:25" ht="15.75" x14ac:dyDescent="0.25">
      <c r="D65" s="52" t="s">
        <v>446</v>
      </c>
      <c r="E65" s="49">
        <f t="shared" ref="E65:X65" si="15">100*((E62-E48)/E48)</f>
        <v>2.9278755345101638E-2</v>
      </c>
      <c r="F65" s="49">
        <f t="shared" si="15"/>
        <v>-1.441684145857161</v>
      </c>
      <c r="G65" s="49">
        <f t="shared" si="15"/>
        <v>-6.273844469889454</v>
      </c>
      <c r="H65" s="49">
        <f t="shared" si="15"/>
        <v>-3.8245071005225819</v>
      </c>
      <c r="I65" s="49">
        <f t="shared" si="15"/>
        <v>-7.5874238701057752</v>
      </c>
      <c r="J65" s="49">
        <f t="shared" si="15"/>
        <v>-0.47899049129074189</v>
      </c>
      <c r="K65" s="49">
        <f t="shared" si="15"/>
        <v>-3.6397013523731334</v>
      </c>
      <c r="L65" s="49">
        <f t="shared" si="15"/>
        <v>-3.9437213094666412</v>
      </c>
      <c r="M65" s="49">
        <f t="shared" si="15"/>
        <v>-5.9463866011873199</v>
      </c>
      <c r="N65" s="49">
        <f t="shared" si="15"/>
        <v>-4.1119970108916544</v>
      </c>
      <c r="O65" s="49">
        <f t="shared" si="15"/>
        <v>4.3006502203400885</v>
      </c>
      <c r="P65" s="49">
        <f t="shared" si="15"/>
        <v>-5.0373966627388862</v>
      </c>
      <c r="Q65" s="49">
        <f t="shared" si="15"/>
        <v>1.9896108857016308</v>
      </c>
      <c r="R65" s="49">
        <f t="shared" si="15"/>
        <v>-3.1639379564864347</v>
      </c>
      <c r="S65" s="49">
        <f t="shared" si="15"/>
        <v>-0.8843383779865136</v>
      </c>
      <c r="T65" s="49">
        <f t="shared" si="15"/>
        <v>0.56086731872172924</v>
      </c>
      <c r="U65" s="49">
        <f t="shared" si="15"/>
        <v>7.9624123092199159</v>
      </c>
      <c r="V65" s="49">
        <f t="shared" si="15"/>
        <v>0.49406544055778456</v>
      </c>
      <c r="W65" s="49">
        <f t="shared" si="15"/>
        <v>-4.2321653842901013</v>
      </c>
      <c r="X65" s="49">
        <f t="shared" si="15"/>
        <v>-4.431187190733012</v>
      </c>
    </row>
    <row r="66" spans="1:25" s="28" customFormat="1" ht="15.75" x14ac:dyDescent="0.25">
      <c r="A66" s="23"/>
      <c r="B66" s="21"/>
      <c r="C66" s="43"/>
      <c r="D66" s="18" t="s">
        <v>469</v>
      </c>
      <c r="E66" s="49">
        <f t="shared" ref="E66:T66" si="16">100*((STDEV(E49:E60)/AVERAGE(E49:E60)))</f>
        <v>3.0139104157273611</v>
      </c>
      <c r="F66" s="49">
        <f t="shared" si="16"/>
        <v>2.0276955434360717</v>
      </c>
      <c r="G66" s="49">
        <f t="shared" si="16"/>
        <v>3.1224121244135103</v>
      </c>
      <c r="H66" s="49">
        <f t="shared" si="16"/>
        <v>2.2276956802477157</v>
      </c>
      <c r="I66" s="49">
        <f t="shared" si="16"/>
        <v>7.8931732606282212</v>
      </c>
      <c r="J66" s="49">
        <f t="shared" si="16"/>
        <v>4.4348694718092876</v>
      </c>
      <c r="K66" s="49">
        <f t="shared" si="16"/>
        <v>3.7340231773342794</v>
      </c>
      <c r="L66" s="49">
        <f t="shared" si="16"/>
        <v>3.8112843467688013</v>
      </c>
      <c r="M66" s="49">
        <f t="shared" si="16"/>
        <v>5.7926956521460164</v>
      </c>
      <c r="N66" s="49">
        <f t="shared" si="16"/>
        <v>4.2038737045770542</v>
      </c>
      <c r="O66" s="49">
        <f t="shared" si="16"/>
        <v>13.170300060049628</v>
      </c>
      <c r="P66" s="49">
        <f t="shared" si="16"/>
        <v>5.7556866959759549</v>
      </c>
      <c r="Q66" s="49">
        <f t="shared" si="16"/>
        <v>10.621180991542227</v>
      </c>
      <c r="R66" s="49">
        <f t="shared" si="16"/>
        <v>6.3260751875592769</v>
      </c>
      <c r="S66" s="49">
        <f t="shared" si="16"/>
        <v>7.3986153568006081</v>
      </c>
      <c r="T66" s="49">
        <f t="shared" si="16"/>
        <v>10.168860099490962</v>
      </c>
      <c r="U66" s="49">
        <f>100*((STDEV(U49:U59)/AVERAGE(U49:U59)))</f>
        <v>22.169431548261539</v>
      </c>
      <c r="V66" s="49">
        <f>100*((STDEV(V49:V60)/AVERAGE(V49:V60)))</f>
        <v>10.380844408901254</v>
      </c>
      <c r="W66" s="49">
        <f>100*((STDEV(W49:W60)/AVERAGE(W49:W60)))</f>
        <v>3.1464313402432507</v>
      </c>
      <c r="X66" s="49">
        <f>100*((STDEV(X49:X60)/AVERAGE(X49:X60)))</f>
        <v>6.9638659977801636</v>
      </c>
    </row>
    <row r="67" spans="1:25" s="28" customFormat="1" x14ac:dyDescent="0.2">
      <c r="A67" s="23"/>
      <c r="B67" s="27"/>
      <c r="C67" s="27"/>
      <c r="D67" s="23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27"/>
    </row>
    <row r="68" spans="1:25" s="28" customFormat="1" x14ac:dyDescent="0.2">
      <c r="A68" s="23"/>
      <c r="B68" s="27"/>
      <c r="C68" s="27"/>
      <c r="D68" s="23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27"/>
    </row>
    <row r="94" spans="1:31" s="49" customFormat="1" ht="15.75" x14ac:dyDescent="0.25">
      <c r="A94" s="23"/>
      <c r="B94" s="27"/>
      <c r="C94" s="27"/>
      <c r="D94" s="23"/>
      <c r="U94" s="36"/>
      <c r="Y94" s="28"/>
      <c r="Z94" s="28"/>
      <c r="AA94" s="28"/>
      <c r="AB94" s="28"/>
      <c r="AC94" s="28"/>
      <c r="AD94" s="28"/>
      <c r="AE94" s="28"/>
    </row>
    <row r="95" spans="1:31" s="49" customFormat="1" x14ac:dyDescent="0.2">
      <c r="A95" s="23"/>
      <c r="B95" s="27"/>
      <c r="C95" s="27"/>
      <c r="D95" s="23"/>
      <c r="Y95" s="28"/>
      <c r="Z95" s="28"/>
      <c r="AA95" s="28"/>
      <c r="AB95" s="28"/>
      <c r="AC95" s="28"/>
      <c r="AD95" s="28"/>
      <c r="AE95" s="28"/>
    </row>
    <row r="99" spans="1:25" s="28" customFormat="1" x14ac:dyDescent="0.2">
      <c r="A99" s="23"/>
      <c r="B99" s="27"/>
      <c r="C99" s="27"/>
      <c r="D99" s="23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27"/>
    </row>
    <row r="100" spans="1:25" s="28" customFormat="1" x14ac:dyDescent="0.2">
      <c r="A100" s="23"/>
      <c r="B100" s="27"/>
      <c r="C100" s="27"/>
      <c r="D100" s="23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27"/>
    </row>
    <row r="101" spans="1:25" s="28" customFormat="1" x14ac:dyDescent="0.2">
      <c r="A101" s="23"/>
      <c r="B101" s="27"/>
      <c r="C101" s="27"/>
      <c r="D101" s="23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</row>
    <row r="102" spans="1:25" s="28" customFormat="1" x14ac:dyDescent="0.2">
      <c r="A102" s="23"/>
      <c r="B102" s="27"/>
      <c r="C102" s="27"/>
      <c r="D102" s="23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</row>
    <row r="103" spans="1:25" s="28" customFormat="1" x14ac:dyDescent="0.2">
      <c r="A103" s="23"/>
      <c r="B103" s="27"/>
      <c r="C103" s="27"/>
      <c r="D103" s="23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</row>
    <row r="107" spans="1:25" s="28" customFormat="1" x14ac:dyDescent="0.2">
      <c r="A107" s="23"/>
      <c r="B107" s="27"/>
      <c r="C107" s="27"/>
      <c r="D107" s="23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</row>
    <row r="108" spans="1:25" s="28" customFormat="1" x14ac:dyDescent="0.2">
      <c r="A108" s="23"/>
      <c r="B108" s="27"/>
      <c r="C108" s="27"/>
      <c r="D108" s="23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</row>
    <row r="109" spans="1:25" s="28" customFormat="1" x14ac:dyDescent="0.2">
      <c r="A109" s="23"/>
      <c r="B109" s="27"/>
      <c r="C109" s="27"/>
      <c r="D109" s="23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</row>
    <row r="110" spans="1:25" s="28" customFormat="1" x14ac:dyDescent="0.2">
      <c r="A110" s="23"/>
      <c r="B110" s="27"/>
      <c r="C110" s="43"/>
      <c r="D110" s="51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</row>
  </sheetData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workbookViewId="0">
      <selection activeCell="O14" sqref="O14"/>
    </sheetView>
  </sheetViews>
  <sheetFormatPr defaultRowHeight="15" x14ac:dyDescent="0.25"/>
  <cols>
    <col min="1" max="1" width="14.5703125" style="65" customWidth="1"/>
    <col min="2" max="15" width="9.140625" style="65"/>
  </cols>
  <sheetData>
    <row r="1" spans="1:32" s="59" customFormat="1" x14ac:dyDescent="0.25">
      <c r="A1" s="58" t="s">
        <v>474</v>
      </c>
      <c r="B1" s="58" t="s">
        <v>6</v>
      </c>
      <c r="C1" s="58" t="s">
        <v>11</v>
      </c>
      <c r="D1" s="58" t="s">
        <v>5</v>
      </c>
      <c r="E1" s="58" t="s">
        <v>497</v>
      </c>
      <c r="F1" s="58" t="s">
        <v>12</v>
      </c>
      <c r="G1" s="58" t="s">
        <v>4</v>
      </c>
      <c r="H1" s="58" t="s">
        <v>10</v>
      </c>
      <c r="I1" s="58" t="s">
        <v>3</v>
      </c>
      <c r="J1" s="58" t="s">
        <v>9</v>
      </c>
      <c r="K1" s="58" t="s">
        <v>7</v>
      </c>
      <c r="L1" s="58" t="s">
        <v>498</v>
      </c>
      <c r="M1" s="58" t="s">
        <v>8</v>
      </c>
      <c r="N1" s="58" t="s">
        <v>499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60"/>
    </row>
    <row r="2" spans="1:32" x14ac:dyDescent="0.25">
      <c r="A2" s="61" t="s">
        <v>475</v>
      </c>
      <c r="B2" s="61">
        <v>58.911000000000001</v>
      </c>
      <c r="C2" s="61">
        <v>0.35799999999999998</v>
      </c>
      <c r="D2" s="61">
        <v>17.483000000000001</v>
      </c>
      <c r="E2" s="61">
        <v>2.577</v>
      </c>
      <c r="F2" s="61">
        <v>0.18</v>
      </c>
      <c r="G2" s="61">
        <v>0.40600000000000003</v>
      </c>
      <c r="H2" s="61">
        <v>1.992</v>
      </c>
      <c r="I2" s="61">
        <v>3.9670000000000001</v>
      </c>
      <c r="J2" s="61">
        <v>7.8529999999999998</v>
      </c>
      <c r="K2" s="61">
        <v>2.9000000000000001E-2</v>
      </c>
      <c r="L2" s="61">
        <v>0.23699999999999999</v>
      </c>
      <c r="M2" s="61">
        <v>0.56999999999999995</v>
      </c>
      <c r="N2" s="61">
        <v>4.5999999999999999E-2</v>
      </c>
      <c r="O2" s="61">
        <f>SUM(B2:N2)</f>
        <v>94.608999999999995</v>
      </c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4"/>
    </row>
    <row r="3" spans="1:32" x14ac:dyDescent="0.25">
      <c r="A3" s="61" t="s">
        <v>476</v>
      </c>
      <c r="B3" s="61">
        <v>59.185000000000002</v>
      </c>
      <c r="C3" s="61">
        <v>0.41499999999999998</v>
      </c>
      <c r="D3" s="61">
        <v>17.504999999999999</v>
      </c>
      <c r="E3" s="61">
        <v>2.839</v>
      </c>
      <c r="F3" s="61">
        <v>8.4000000000000005E-2</v>
      </c>
      <c r="G3" s="61">
        <v>0.40300000000000002</v>
      </c>
      <c r="H3" s="61">
        <v>2.0009999999999999</v>
      </c>
      <c r="I3" s="61">
        <v>4.109</v>
      </c>
      <c r="J3" s="61">
        <v>7.8630000000000004</v>
      </c>
      <c r="K3" s="61">
        <v>3.9E-2</v>
      </c>
      <c r="L3" s="61">
        <v>0</v>
      </c>
      <c r="M3" s="61">
        <v>0.58399999999999996</v>
      </c>
      <c r="N3" s="61">
        <v>3.5999999999999997E-2</v>
      </c>
      <c r="O3" s="61">
        <f>SUM(B3:N3)</f>
        <v>95.063000000000017</v>
      </c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4"/>
    </row>
    <row r="4" spans="1:32" x14ac:dyDescent="0.25">
      <c r="A4" s="61" t="s">
        <v>477</v>
      </c>
      <c r="B4" s="61">
        <v>61.454999999999998</v>
      </c>
      <c r="C4" s="61">
        <v>0.42699999999999999</v>
      </c>
      <c r="D4" s="61">
        <v>17.978999999999999</v>
      </c>
      <c r="E4" s="61">
        <v>2.61</v>
      </c>
      <c r="F4" s="61">
        <v>0.126</v>
      </c>
      <c r="G4" s="61">
        <v>0.38500000000000001</v>
      </c>
      <c r="H4" s="61">
        <v>2.0249999999999999</v>
      </c>
      <c r="I4" s="61">
        <v>4.7050000000000001</v>
      </c>
      <c r="J4" s="61">
        <v>7.9640000000000004</v>
      </c>
      <c r="K4" s="61">
        <v>0</v>
      </c>
      <c r="L4" s="61">
        <v>0.26500000000000001</v>
      </c>
      <c r="M4" s="61">
        <v>0.59699999999999998</v>
      </c>
      <c r="N4" s="61">
        <v>2.9000000000000001E-2</v>
      </c>
      <c r="O4" s="61">
        <f t="shared" ref="O4:O43" si="0">SUM(B4:N4)</f>
        <v>98.566999999999993</v>
      </c>
      <c r="P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4"/>
    </row>
    <row r="5" spans="1:32" x14ac:dyDescent="0.25">
      <c r="A5" s="61" t="s">
        <v>478</v>
      </c>
      <c r="B5" s="61">
        <v>61.631999999999998</v>
      </c>
      <c r="C5" s="61">
        <v>0.39600000000000002</v>
      </c>
      <c r="D5" s="61">
        <v>18.187000000000001</v>
      </c>
      <c r="E5" s="61">
        <v>2.669</v>
      </c>
      <c r="F5" s="61">
        <v>0.09</v>
      </c>
      <c r="G5" s="61">
        <v>0.40200000000000002</v>
      </c>
      <c r="H5" s="61">
        <v>2.09</v>
      </c>
      <c r="I5" s="61">
        <v>4.5220000000000002</v>
      </c>
      <c r="J5" s="61">
        <v>8.1150000000000002</v>
      </c>
      <c r="K5" s="61">
        <v>7.9000000000000001E-2</v>
      </c>
      <c r="L5" s="61">
        <v>0.25600000000000001</v>
      </c>
      <c r="M5" s="61">
        <v>0.63200000000000001</v>
      </c>
      <c r="N5" s="61">
        <v>8.0000000000000002E-3</v>
      </c>
      <c r="O5" s="61">
        <f t="shared" si="0"/>
        <v>99.078000000000003</v>
      </c>
      <c r="P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4"/>
    </row>
    <row r="6" spans="1:32" x14ac:dyDescent="0.25">
      <c r="A6" s="61" t="s">
        <v>479</v>
      </c>
      <c r="B6" s="61">
        <v>61.999000000000002</v>
      </c>
      <c r="C6" s="61">
        <v>0.377</v>
      </c>
      <c r="D6" s="61">
        <v>18.353999999999999</v>
      </c>
      <c r="E6" s="61">
        <v>2.637</v>
      </c>
      <c r="F6" s="61">
        <v>0.10199999999999999</v>
      </c>
      <c r="G6" s="61">
        <v>0.36399999999999999</v>
      </c>
      <c r="H6" s="61">
        <v>2.0329999999999999</v>
      </c>
      <c r="I6" s="61">
        <v>4.5890000000000004</v>
      </c>
      <c r="J6" s="61">
        <v>8.2189999999999994</v>
      </c>
      <c r="K6" s="61">
        <v>6.4000000000000001E-2</v>
      </c>
      <c r="L6" s="61">
        <v>0.17100000000000001</v>
      </c>
      <c r="M6" s="61">
        <v>0.56200000000000006</v>
      </c>
      <c r="N6" s="61">
        <v>4.8000000000000001E-2</v>
      </c>
      <c r="O6" s="61">
        <f t="shared" si="0"/>
        <v>99.519000000000005</v>
      </c>
      <c r="P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4"/>
    </row>
    <row r="7" spans="1:32" x14ac:dyDescent="0.25">
      <c r="A7" s="61" t="s">
        <v>480</v>
      </c>
      <c r="B7" s="61">
        <v>60.654000000000003</v>
      </c>
      <c r="C7" s="61">
        <v>0.40200000000000002</v>
      </c>
      <c r="D7" s="61">
        <v>18.350999999999999</v>
      </c>
      <c r="E7" s="61">
        <v>2.2519999999999998</v>
      </c>
      <c r="F7" s="61">
        <v>0.15</v>
      </c>
      <c r="G7" s="61">
        <v>0.29299999999999998</v>
      </c>
      <c r="H7" s="61">
        <v>1.984</v>
      </c>
      <c r="I7" s="61">
        <v>4.4189999999999996</v>
      </c>
      <c r="J7" s="61">
        <v>8.41</v>
      </c>
      <c r="K7" s="61">
        <v>6.0999999999999999E-2</v>
      </c>
      <c r="L7" s="61">
        <v>0.124</v>
      </c>
      <c r="M7" s="61">
        <v>0.46200000000000002</v>
      </c>
      <c r="N7" s="61">
        <v>4.8000000000000001E-2</v>
      </c>
      <c r="O7" s="61">
        <f t="shared" si="0"/>
        <v>97.610000000000014</v>
      </c>
      <c r="P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4"/>
    </row>
    <row r="8" spans="1:32" x14ac:dyDescent="0.25">
      <c r="A8" s="61" t="s">
        <v>481</v>
      </c>
      <c r="B8" s="61">
        <v>61.243000000000002</v>
      </c>
      <c r="C8" s="61">
        <v>0.32900000000000001</v>
      </c>
      <c r="D8" s="61">
        <v>18.936</v>
      </c>
      <c r="E8" s="61">
        <v>1.663</v>
      </c>
      <c r="F8" s="61">
        <v>6.9000000000000006E-2</v>
      </c>
      <c r="G8" s="61">
        <v>0.18</v>
      </c>
      <c r="H8" s="61">
        <v>2.09</v>
      </c>
      <c r="I8" s="61">
        <v>3.72</v>
      </c>
      <c r="J8" s="61">
        <v>9.1560000000000006</v>
      </c>
      <c r="K8" s="61">
        <v>4.2999999999999997E-2</v>
      </c>
      <c r="L8" s="61">
        <v>0</v>
      </c>
      <c r="M8" s="61">
        <v>0.23699999999999999</v>
      </c>
      <c r="N8" s="61">
        <v>2.1000000000000001E-2</v>
      </c>
      <c r="O8" s="61">
        <f t="shared" si="0"/>
        <v>97.687000000000026</v>
      </c>
      <c r="P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4"/>
    </row>
    <row r="9" spans="1:32" x14ac:dyDescent="0.25">
      <c r="A9" s="61" t="s">
        <v>482</v>
      </c>
      <c r="B9" s="61">
        <v>59.646999999999998</v>
      </c>
      <c r="C9" s="61">
        <v>0.40600000000000003</v>
      </c>
      <c r="D9" s="61">
        <v>18.013000000000002</v>
      </c>
      <c r="E9" s="61">
        <v>2.6920000000000002</v>
      </c>
      <c r="F9" s="61">
        <v>0.192</v>
      </c>
      <c r="G9" s="61">
        <v>0.38200000000000001</v>
      </c>
      <c r="H9" s="61">
        <v>1.946</v>
      </c>
      <c r="I9" s="61">
        <v>4.3869999999999996</v>
      </c>
      <c r="J9" s="61">
        <v>7.8639999999999999</v>
      </c>
      <c r="K9" s="61">
        <v>7.4999999999999997E-2</v>
      </c>
      <c r="L9" s="61">
        <v>0.312</v>
      </c>
      <c r="M9" s="61">
        <v>0.53600000000000003</v>
      </c>
      <c r="N9" s="61">
        <v>5.1999999999999998E-2</v>
      </c>
      <c r="O9" s="61">
        <f t="shared" si="0"/>
        <v>96.504000000000019</v>
      </c>
      <c r="P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4"/>
    </row>
    <row r="10" spans="1:32" x14ac:dyDescent="0.25">
      <c r="A10" s="61" t="s">
        <v>483</v>
      </c>
      <c r="B10" s="61">
        <v>60.911999999999999</v>
      </c>
      <c r="C10" s="61">
        <v>0.441</v>
      </c>
      <c r="D10" s="61">
        <v>18.332000000000001</v>
      </c>
      <c r="E10" s="61">
        <v>2.7570000000000001</v>
      </c>
      <c r="F10" s="61">
        <v>0.20699999999999999</v>
      </c>
      <c r="G10" s="61">
        <v>0.435</v>
      </c>
      <c r="H10" s="61">
        <v>2.0750000000000002</v>
      </c>
      <c r="I10" s="61">
        <v>4.5979999999999999</v>
      </c>
      <c r="J10" s="61">
        <v>8.3680000000000003</v>
      </c>
      <c r="K10" s="61">
        <v>0</v>
      </c>
      <c r="L10" s="61">
        <v>0.161</v>
      </c>
      <c r="M10" s="61">
        <v>0.59899999999999998</v>
      </c>
      <c r="N10" s="61">
        <v>1.7000000000000001E-2</v>
      </c>
      <c r="O10" s="61">
        <f t="shared" si="0"/>
        <v>98.902000000000001</v>
      </c>
      <c r="P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4"/>
    </row>
    <row r="11" spans="1:32" x14ac:dyDescent="0.25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4"/>
    </row>
    <row r="12" spans="1:32" x14ac:dyDescent="0.25">
      <c r="A12" s="61" t="s">
        <v>484</v>
      </c>
      <c r="B12" s="61">
        <v>59.404000000000003</v>
      </c>
      <c r="C12" s="61">
        <v>0.375</v>
      </c>
      <c r="D12" s="61">
        <v>17.22</v>
      </c>
      <c r="E12" s="61">
        <v>2.3540000000000001</v>
      </c>
      <c r="F12" s="61">
        <v>0.114</v>
      </c>
      <c r="G12" s="61">
        <v>0.38600000000000001</v>
      </c>
      <c r="H12" s="61">
        <v>1.9339999999999999</v>
      </c>
      <c r="I12" s="61">
        <v>4.38</v>
      </c>
      <c r="J12" s="61">
        <v>7.6680000000000001</v>
      </c>
      <c r="K12" s="61">
        <v>0.09</v>
      </c>
      <c r="L12" s="61">
        <v>0.13300000000000001</v>
      </c>
      <c r="M12" s="61">
        <v>0.56399999999999995</v>
      </c>
      <c r="N12" s="61">
        <v>6.9000000000000006E-2</v>
      </c>
      <c r="O12" s="61">
        <f t="shared" si="0"/>
        <v>94.690999999999988</v>
      </c>
      <c r="P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4"/>
    </row>
    <row r="13" spans="1:32" x14ac:dyDescent="0.25">
      <c r="A13" s="61" t="s">
        <v>485</v>
      </c>
      <c r="B13" s="61">
        <v>59.863</v>
      </c>
      <c r="C13" s="61">
        <v>0.48</v>
      </c>
      <c r="D13" s="61">
        <v>18.824999999999999</v>
      </c>
      <c r="E13" s="61">
        <v>3.1749999999999998</v>
      </c>
      <c r="F13" s="61">
        <v>0.123</v>
      </c>
      <c r="G13" s="61">
        <v>0.56399999999999995</v>
      </c>
      <c r="H13" s="61">
        <v>2.9940000000000002</v>
      </c>
      <c r="I13" s="61">
        <v>3.0379999999999998</v>
      </c>
      <c r="J13" s="61">
        <v>8.6539999999999999</v>
      </c>
      <c r="K13" s="61">
        <v>0.23499999999999999</v>
      </c>
      <c r="L13" s="61">
        <v>0.182</v>
      </c>
      <c r="M13" s="61">
        <v>0.33200000000000002</v>
      </c>
      <c r="N13" s="61">
        <v>4.8000000000000001E-2</v>
      </c>
      <c r="O13" s="61">
        <f t="shared" si="0"/>
        <v>98.512999999999977</v>
      </c>
      <c r="P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4"/>
    </row>
    <row r="14" spans="1:32" x14ac:dyDescent="0.25">
      <c r="A14" s="61" t="s">
        <v>486</v>
      </c>
      <c r="B14" s="61">
        <v>59.174999999999997</v>
      </c>
      <c r="C14" s="61">
        <v>0.48499999999999999</v>
      </c>
      <c r="D14" s="61">
        <v>18.747</v>
      </c>
      <c r="E14" s="61">
        <v>4.2110000000000003</v>
      </c>
      <c r="F14" s="61">
        <v>0.13200000000000001</v>
      </c>
      <c r="G14" s="61">
        <v>0.76400000000000001</v>
      </c>
      <c r="H14" s="61">
        <v>3.6930000000000001</v>
      </c>
      <c r="I14" s="61">
        <v>3.5760000000000001</v>
      </c>
      <c r="J14" s="61">
        <v>7.556</v>
      </c>
      <c r="K14" s="61">
        <v>0.28499999999999998</v>
      </c>
      <c r="L14" s="61">
        <v>0.26400000000000001</v>
      </c>
      <c r="M14" s="61">
        <v>0.47</v>
      </c>
      <c r="N14" s="61">
        <v>2.7E-2</v>
      </c>
      <c r="O14" s="61">
        <f t="shared" si="0"/>
        <v>99.384999999999977</v>
      </c>
      <c r="P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4"/>
    </row>
    <row r="15" spans="1:32" x14ac:dyDescent="0.25">
      <c r="A15" s="61" t="s">
        <v>487</v>
      </c>
      <c r="B15" s="61">
        <v>56.978000000000002</v>
      </c>
      <c r="C15" s="61">
        <v>0.40100000000000002</v>
      </c>
      <c r="D15" s="61">
        <v>17.172999999999998</v>
      </c>
      <c r="E15" s="61">
        <v>2.3119999999999998</v>
      </c>
      <c r="F15" s="61">
        <v>0.19800000000000001</v>
      </c>
      <c r="G15" s="61">
        <v>0.4</v>
      </c>
      <c r="H15" s="61">
        <v>1.8360000000000001</v>
      </c>
      <c r="I15" s="61">
        <v>4.3739999999999997</v>
      </c>
      <c r="J15" s="61">
        <v>7.6050000000000004</v>
      </c>
      <c r="K15" s="61">
        <v>0.111</v>
      </c>
      <c r="L15" s="61">
        <v>0.18</v>
      </c>
      <c r="M15" s="61">
        <v>0.56299999999999994</v>
      </c>
      <c r="N15" s="61">
        <v>0.13</v>
      </c>
      <c r="O15" s="61">
        <f t="shared" si="0"/>
        <v>92.26100000000001</v>
      </c>
      <c r="P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4"/>
    </row>
    <row r="16" spans="1:32" x14ac:dyDescent="0.25">
      <c r="A16" s="61" t="s">
        <v>488</v>
      </c>
      <c r="B16" s="61">
        <v>60.692999999999998</v>
      </c>
      <c r="C16" s="61">
        <v>0.379</v>
      </c>
      <c r="D16" s="61">
        <v>18.120999999999999</v>
      </c>
      <c r="E16" s="61">
        <v>2.6190000000000002</v>
      </c>
      <c r="F16" s="61">
        <v>0.105</v>
      </c>
      <c r="G16" s="61">
        <v>0.39400000000000002</v>
      </c>
      <c r="H16" s="61">
        <v>1.9830000000000001</v>
      </c>
      <c r="I16" s="61">
        <v>4.3380000000000001</v>
      </c>
      <c r="J16" s="61">
        <v>8.2089999999999996</v>
      </c>
      <c r="K16" s="61">
        <v>9.7000000000000003E-2</v>
      </c>
      <c r="L16" s="61">
        <v>0.28399999999999997</v>
      </c>
      <c r="M16" s="61">
        <v>0.58099999999999996</v>
      </c>
      <c r="N16" s="61">
        <v>0.111</v>
      </c>
      <c r="O16" s="61">
        <f t="shared" si="0"/>
        <v>97.914000000000016</v>
      </c>
      <c r="P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4"/>
    </row>
    <row r="17" spans="1:32" x14ac:dyDescent="0.25">
      <c r="A17" s="61" t="s">
        <v>489</v>
      </c>
      <c r="B17" s="61">
        <v>59.628</v>
      </c>
      <c r="C17" s="61">
        <v>0.39400000000000002</v>
      </c>
      <c r="D17" s="61">
        <v>17.658000000000001</v>
      </c>
      <c r="E17" s="61">
        <v>2.7189999999999999</v>
      </c>
      <c r="F17" s="61">
        <v>0.159</v>
      </c>
      <c r="G17" s="61">
        <v>0.42199999999999999</v>
      </c>
      <c r="H17" s="61">
        <v>2.028</v>
      </c>
      <c r="I17" s="61">
        <v>4.2949999999999999</v>
      </c>
      <c r="J17" s="61">
        <v>7.9530000000000003</v>
      </c>
      <c r="K17" s="61">
        <v>4.2999999999999997E-2</v>
      </c>
      <c r="L17" s="61">
        <v>0.27500000000000002</v>
      </c>
      <c r="M17" s="61">
        <v>0.61799999999999999</v>
      </c>
      <c r="N17" s="61">
        <v>4.8000000000000001E-2</v>
      </c>
      <c r="O17" s="61">
        <f t="shared" si="0"/>
        <v>96.240000000000023</v>
      </c>
      <c r="P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4"/>
    </row>
    <row r="18" spans="1:32" x14ac:dyDescent="0.25">
      <c r="A18" s="61" t="s">
        <v>490</v>
      </c>
      <c r="B18" s="61">
        <v>59.704000000000001</v>
      </c>
      <c r="C18" s="61">
        <v>0.40300000000000002</v>
      </c>
      <c r="D18" s="61">
        <v>18.007000000000001</v>
      </c>
      <c r="E18" s="61">
        <v>2.6429999999999998</v>
      </c>
      <c r="F18" s="61">
        <v>0.14099999999999999</v>
      </c>
      <c r="G18" s="61">
        <v>0.39800000000000002</v>
      </c>
      <c r="H18" s="61">
        <v>2.0129999999999999</v>
      </c>
      <c r="I18" s="61">
        <v>4.3029999999999999</v>
      </c>
      <c r="J18" s="61">
        <v>7.9630000000000001</v>
      </c>
      <c r="K18" s="61">
        <v>7.1999999999999995E-2</v>
      </c>
      <c r="L18" s="61">
        <v>0.18</v>
      </c>
      <c r="M18" s="61">
        <v>0.627</v>
      </c>
      <c r="N18" s="61">
        <v>4.5999999999999999E-2</v>
      </c>
      <c r="O18" s="61">
        <f t="shared" si="0"/>
        <v>96.500000000000014</v>
      </c>
      <c r="P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4"/>
    </row>
    <row r="19" spans="1:32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2"/>
      <c r="P19" s="1"/>
      <c r="AF19" s="56"/>
    </row>
    <row r="20" spans="1:32" x14ac:dyDescent="0.25">
      <c r="A20" s="61" t="s">
        <v>491</v>
      </c>
      <c r="B20" s="61">
        <v>60.283000000000001</v>
      </c>
      <c r="C20" s="61">
        <v>0.34799999999999998</v>
      </c>
      <c r="D20" s="61">
        <v>19.739000000000001</v>
      </c>
      <c r="E20" s="61">
        <v>2.5030000000000001</v>
      </c>
      <c r="F20" s="61">
        <v>3.3000000000000002E-2</v>
      </c>
      <c r="G20" s="61">
        <v>0.502</v>
      </c>
      <c r="H20" s="61">
        <v>3.3530000000000002</v>
      </c>
      <c r="I20" s="61">
        <v>2.7629999999999999</v>
      </c>
      <c r="J20" s="61">
        <v>8.9459999999999997</v>
      </c>
      <c r="K20" s="61">
        <v>0.17499999999999999</v>
      </c>
      <c r="L20" s="61">
        <v>0.14499999999999999</v>
      </c>
      <c r="M20" s="61">
        <v>3.9E-2</v>
      </c>
      <c r="N20" s="61">
        <v>8.5999999999999993E-2</v>
      </c>
      <c r="O20" s="61">
        <f t="shared" si="0"/>
        <v>98.914999999999992</v>
      </c>
      <c r="P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4"/>
    </row>
    <row r="21" spans="1:32" x14ac:dyDescent="0.25">
      <c r="A21" s="61" t="s">
        <v>491</v>
      </c>
      <c r="B21" s="61">
        <v>57.939</v>
      </c>
      <c r="C21" s="61">
        <v>0.52500000000000002</v>
      </c>
      <c r="D21" s="61">
        <v>17.776</v>
      </c>
      <c r="E21" s="61">
        <v>4.68</v>
      </c>
      <c r="F21" s="61">
        <v>0.16800000000000001</v>
      </c>
      <c r="G21" s="61">
        <v>1.2709999999999999</v>
      </c>
      <c r="H21" s="61">
        <v>4.5270000000000001</v>
      </c>
      <c r="I21" s="61">
        <v>2.6230000000000002</v>
      </c>
      <c r="J21" s="61">
        <v>8.5050000000000008</v>
      </c>
      <c r="K21" s="61">
        <v>0.21199999999999999</v>
      </c>
      <c r="L21" s="61">
        <v>7.5999999999999998E-2</v>
      </c>
      <c r="M21" s="61">
        <v>0.16900000000000001</v>
      </c>
      <c r="N21" s="61">
        <v>4.0000000000000001E-3</v>
      </c>
      <c r="O21" s="61">
        <f t="shared" si="0"/>
        <v>98.474999999999994</v>
      </c>
      <c r="P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4"/>
    </row>
    <row r="22" spans="1:32" x14ac:dyDescent="0.25">
      <c r="A22" s="61" t="s">
        <v>491</v>
      </c>
      <c r="B22" s="61">
        <v>60.262</v>
      </c>
      <c r="C22" s="61">
        <v>0.40400000000000003</v>
      </c>
      <c r="D22" s="61">
        <v>18.864999999999998</v>
      </c>
      <c r="E22" s="61">
        <v>2.7650000000000001</v>
      </c>
      <c r="F22" s="61">
        <v>4.4999999999999998E-2</v>
      </c>
      <c r="G22" s="61">
        <v>0.626</v>
      </c>
      <c r="H22" s="61">
        <v>3.3290000000000002</v>
      </c>
      <c r="I22" s="61">
        <v>2.9820000000000002</v>
      </c>
      <c r="J22" s="61">
        <v>8.8699999999999992</v>
      </c>
      <c r="K22" s="61">
        <v>0.17799999999999999</v>
      </c>
      <c r="L22" s="61">
        <v>7.6999999999999999E-2</v>
      </c>
      <c r="M22" s="61">
        <v>0.14399999999999999</v>
      </c>
      <c r="N22" s="61">
        <v>0.05</v>
      </c>
      <c r="O22" s="61">
        <f t="shared" si="0"/>
        <v>98.597000000000008</v>
      </c>
      <c r="P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4"/>
    </row>
    <row r="23" spans="1:32" x14ac:dyDescent="0.25">
      <c r="A23" s="61" t="s">
        <v>491</v>
      </c>
      <c r="B23" s="61">
        <v>60.045000000000002</v>
      </c>
      <c r="C23" s="61">
        <v>0.49199999999999999</v>
      </c>
      <c r="D23" s="61">
        <v>18.125</v>
      </c>
      <c r="E23" s="61">
        <v>2.5960000000000001</v>
      </c>
      <c r="F23" s="61">
        <v>0.16500000000000001</v>
      </c>
      <c r="G23" s="61">
        <v>0.39800000000000002</v>
      </c>
      <c r="H23" s="61">
        <v>2.1219999999999999</v>
      </c>
      <c r="I23" s="61">
        <v>4.0810000000000004</v>
      </c>
      <c r="J23" s="61">
        <v>8.01</v>
      </c>
      <c r="K23" s="61">
        <v>1.4E-2</v>
      </c>
      <c r="L23" s="61">
        <v>0.29399999999999998</v>
      </c>
      <c r="M23" s="61">
        <v>0.56799999999999995</v>
      </c>
      <c r="N23" s="61">
        <v>0.123</v>
      </c>
      <c r="O23" s="61">
        <f t="shared" si="0"/>
        <v>97.033000000000015</v>
      </c>
      <c r="P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4"/>
    </row>
    <row r="24" spans="1:32" x14ac:dyDescent="0.25">
      <c r="A24" s="61" t="s">
        <v>491</v>
      </c>
      <c r="B24" s="61">
        <v>59.813000000000002</v>
      </c>
      <c r="C24" s="61">
        <v>0.371</v>
      </c>
      <c r="D24" s="61">
        <v>17.923999999999999</v>
      </c>
      <c r="E24" s="61">
        <v>2.6960000000000002</v>
      </c>
      <c r="F24" s="61">
        <v>0.22800000000000001</v>
      </c>
      <c r="G24" s="61">
        <v>0.41499999999999998</v>
      </c>
      <c r="H24" s="61">
        <v>2.085</v>
      </c>
      <c r="I24" s="61">
        <v>4.2060000000000004</v>
      </c>
      <c r="J24" s="61">
        <v>7.9139999999999997</v>
      </c>
      <c r="K24" s="61">
        <v>8.8999999999999996E-2</v>
      </c>
      <c r="L24" s="61">
        <v>0.161</v>
      </c>
      <c r="M24" s="61">
        <v>0.57599999999999996</v>
      </c>
      <c r="N24" s="61">
        <v>7.0999999999999994E-2</v>
      </c>
      <c r="O24" s="61">
        <f t="shared" si="0"/>
        <v>96.548999999999992</v>
      </c>
      <c r="P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4"/>
    </row>
    <row r="25" spans="1:32" x14ac:dyDescent="0.25">
      <c r="A25" s="61" t="s">
        <v>491</v>
      </c>
      <c r="B25" s="61">
        <v>60.051000000000002</v>
      </c>
      <c r="C25" s="61">
        <v>0.40799999999999997</v>
      </c>
      <c r="D25" s="61">
        <v>17.838000000000001</v>
      </c>
      <c r="E25" s="61">
        <v>2.4329999999999998</v>
      </c>
      <c r="F25" s="61">
        <v>0.13800000000000001</v>
      </c>
      <c r="G25" s="61">
        <v>0.42499999999999999</v>
      </c>
      <c r="H25" s="61">
        <v>1.9830000000000001</v>
      </c>
      <c r="I25" s="61">
        <v>4.5529999999999999</v>
      </c>
      <c r="J25" s="61">
        <v>7.7</v>
      </c>
      <c r="K25" s="61">
        <v>3.9E-2</v>
      </c>
      <c r="L25" s="61">
        <v>0.104</v>
      </c>
      <c r="M25" s="61">
        <v>0.53500000000000003</v>
      </c>
      <c r="N25" s="61">
        <v>0.107</v>
      </c>
      <c r="O25" s="61">
        <f t="shared" si="0"/>
        <v>96.313999999999993</v>
      </c>
      <c r="P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4"/>
    </row>
    <row r="26" spans="1:32" x14ac:dyDescent="0.25">
      <c r="A26" s="61" t="s">
        <v>491</v>
      </c>
      <c r="B26" s="61">
        <v>59.189</v>
      </c>
      <c r="C26" s="61">
        <v>0.48299999999999998</v>
      </c>
      <c r="D26" s="61">
        <v>18.111000000000001</v>
      </c>
      <c r="E26" s="61">
        <v>4.4640000000000004</v>
      </c>
      <c r="F26" s="61">
        <v>0.16500000000000001</v>
      </c>
      <c r="G26" s="61">
        <v>0.98499999999999999</v>
      </c>
      <c r="H26" s="61">
        <v>2.7559999999999998</v>
      </c>
      <c r="I26" s="61">
        <v>3.3929999999999998</v>
      </c>
      <c r="J26" s="61">
        <v>8.5139999999999993</v>
      </c>
      <c r="K26" s="61">
        <v>0.224</v>
      </c>
      <c r="L26" s="61">
        <v>0.27300000000000002</v>
      </c>
      <c r="M26" s="61">
        <v>0.108</v>
      </c>
      <c r="N26" s="61">
        <v>6.5000000000000002E-2</v>
      </c>
      <c r="O26" s="61">
        <f t="shared" si="0"/>
        <v>98.73</v>
      </c>
      <c r="P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4"/>
    </row>
    <row r="27" spans="1:32" x14ac:dyDescent="0.25">
      <c r="A27" s="61" t="s">
        <v>491</v>
      </c>
      <c r="B27" s="61">
        <v>59.930999999999997</v>
      </c>
      <c r="C27" s="61">
        <v>0.499</v>
      </c>
      <c r="D27" s="61">
        <v>18.966999999999999</v>
      </c>
      <c r="E27" s="61">
        <v>3.24</v>
      </c>
      <c r="F27" s="61">
        <v>0.20100000000000001</v>
      </c>
      <c r="G27" s="61">
        <v>0.57499999999999996</v>
      </c>
      <c r="H27" s="61">
        <v>3.0739999999999998</v>
      </c>
      <c r="I27" s="61">
        <v>3.5979999999999999</v>
      </c>
      <c r="J27" s="61">
        <v>8.41</v>
      </c>
      <c r="K27" s="61">
        <v>0.16400000000000001</v>
      </c>
      <c r="L27" s="61">
        <v>0</v>
      </c>
      <c r="M27" s="61">
        <v>0.106</v>
      </c>
      <c r="N27" s="61">
        <v>0.05</v>
      </c>
      <c r="O27" s="61">
        <f t="shared" si="0"/>
        <v>98.814999999999969</v>
      </c>
      <c r="P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4"/>
    </row>
    <row r="28" spans="1:32" x14ac:dyDescent="0.25">
      <c r="A28" s="61" t="s">
        <v>492</v>
      </c>
      <c r="B28" s="61">
        <v>60.176000000000002</v>
      </c>
      <c r="C28" s="61">
        <v>0.45300000000000001</v>
      </c>
      <c r="D28" s="61">
        <v>18.87</v>
      </c>
      <c r="E28" s="61">
        <v>2.9279999999999999</v>
      </c>
      <c r="F28" s="61">
        <v>0.153</v>
      </c>
      <c r="G28" s="61">
        <v>0.62</v>
      </c>
      <c r="H28" s="61">
        <v>1.46</v>
      </c>
      <c r="I28" s="61">
        <v>4.8150000000000004</v>
      </c>
      <c r="J28" s="61">
        <v>9.2949999999999999</v>
      </c>
      <c r="K28" s="61">
        <v>0.182</v>
      </c>
      <c r="L28" s="61">
        <v>0.38600000000000001</v>
      </c>
      <c r="M28" s="61">
        <v>0.39100000000000001</v>
      </c>
      <c r="N28" s="61">
        <v>1.4999999999999999E-2</v>
      </c>
      <c r="O28" s="61">
        <f t="shared" si="0"/>
        <v>99.744000000000014</v>
      </c>
      <c r="P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4"/>
    </row>
    <row r="29" spans="1:32" x14ac:dyDescent="0.25">
      <c r="A29" s="61" t="s">
        <v>493</v>
      </c>
      <c r="B29" s="61">
        <v>57.795999999999999</v>
      </c>
      <c r="C29" s="61">
        <v>6.5449999999999999</v>
      </c>
      <c r="D29" s="61">
        <v>18.222999999999999</v>
      </c>
      <c r="E29" s="61">
        <v>3.69</v>
      </c>
      <c r="F29" s="61">
        <v>0.20699999999999999</v>
      </c>
      <c r="G29" s="61">
        <v>0.87</v>
      </c>
      <c r="H29" s="61">
        <v>3.0289999999999999</v>
      </c>
      <c r="I29" s="61">
        <v>4.6059999999999999</v>
      </c>
      <c r="J29" s="61">
        <v>7.9880000000000004</v>
      </c>
      <c r="K29" s="61">
        <v>0</v>
      </c>
      <c r="L29" s="61">
        <v>0.45600000000000002</v>
      </c>
      <c r="M29" s="61">
        <v>0.34699999999999998</v>
      </c>
      <c r="N29" s="61">
        <v>9.7000000000000003E-2</v>
      </c>
      <c r="O29" s="61">
        <f t="shared" si="0"/>
        <v>103.85399999999997</v>
      </c>
      <c r="P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4"/>
    </row>
    <row r="30" spans="1:32" x14ac:dyDescent="0.25">
      <c r="A30" s="61" t="s">
        <v>494</v>
      </c>
      <c r="B30" s="61">
        <v>58.585000000000001</v>
      </c>
      <c r="C30" s="61">
        <v>0.51400000000000001</v>
      </c>
      <c r="D30" s="61">
        <v>18.056999999999999</v>
      </c>
      <c r="E30" s="61">
        <v>3.7170000000000001</v>
      </c>
      <c r="F30" s="61">
        <v>0.156</v>
      </c>
      <c r="G30" s="61">
        <v>0.90600000000000003</v>
      </c>
      <c r="H30" s="61">
        <v>2.9860000000000002</v>
      </c>
      <c r="I30" s="61">
        <v>3.637</v>
      </c>
      <c r="J30" s="61">
        <v>8.0269999999999992</v>
      </c>
      <c r="K30" s="61">
        <v>0.15</v>
      </c>
      <c r="L30" s="61">
        <v>0.246</v>
      </c>
      <c r="M30" s="61">
        <v>0.312</v>
      </c>
      <c r="N30" s="61">
        <v>9.4E-2</v>
      </c>
      <c r="O30" s="61">
        <f t="shared" si="0"/>
        <v>97.387000000000015</v>
      </c>
      <c r="P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4"/>
    </row>
    <row r="31" spans="1:32" x14ac:dyDescent="0.25">
      <c r="A31" s="61" t="s">
        <v>495</v>
      </c>
      <c r="B31" s="61">
        <v>59.298999999999999</v>
      </c>
      <c r="C31" s="61">
        <v>0.42499999999999999</v>
      </c>
      <c r="D31" s="61">
        <v>19.087</v>
      </c>
      <c r="E31" s="61">
        <v>3.2280000000000002</v>
      </c>
      <c r="F31" s="61">
        <v>0.17100000000000001</v>
      </c>
      <c r="G31" s="61">
        <v>0.29899999999999999</v>
      </c>
      <c r="H31" s="61">
        <v>2.3410000000000002</v>
      </c>
      <c r="I31" s="61">
        <v>2.59</v>
      </c>
      <c r="J31" s="61">
        <v>9.1340000000000003</v>
      </c>
      <c r="K31" s="61">
        <v>0.2</v>
      </c>
      <c r="L31" s="61">
        <v>0</v>
      </c>
      <c r="M31" s="61">
        <v>0.314</v>
      </c>
      <c r="N31" s="61">
        <v>4.3999999999999997E-2</v>
      </c>
      <c r="O31" s="61">
        <f t="shared" si="0"/>
        <v>97.131999999999991</v>
      </c>
      <c r="P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4"/>
    </row>
    <row r="32" spans="1:32" x14ac:dyDescent="0.25">
      <c r="A32" s="61" t="s">
        <v>496</v>
      </c>
      <c r="B32" s="61">
        <v>57.835999999999999</v>
      </c>
      <c r="C32" s="61">
        <v>0.59299999999999997</v>
      </c>
      <c r="D32" s="61">
        <v>17.716000000000001</v>
      </c>
      <c r="E32" s="61">
        <v>4.2839999999999998</v>
      </c>
      <c r="F32" s="61">
        <v>0.246</v>
      </c>
      <c r="G32" s="61">
        <v>0.78800000000000003</v>
      </c>
      <c r="H32" s="61">
        <v>2.718</v>
      </c>
      <c r="I32" s="61">
        <v>3.669</v>
      </c>
      <c r="J32" s="61">
        <v>8.359</v>
      </c>
      <c r="K32" s="61">
        <v>0.17699999999999999</v>
      </c>
      <c r="L32" s="61">
        <v>0.13200000000000001</v>
      </c>
      <c r="M32" s="61">
        <v>0.626</v>
      </c>
      <c r="N32" s="61">
        <v>0.05</v>
      </c>
      <c r="O32" s="61">
        <f t="shared" si="0"/>
        <v>97.194000000000017</v>
      </c>
      <c r="P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4"/>
    </row>
    <row r="33" spans="1:16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2"/>
    </row>
    <row r="34" spans="1:16" x14ac:dyDescent="0.25">
      <c r="A34" s="64" t="s">
        <v>509</v>
      </c>
      <c r="B34" s="64">
        <v>61.52</v>
      </c>
      <c r="C34" s="64">
        <v>0.40300000000000002</v>
      </c>
      <c r="D34" s="64">
        <v>18.327999999999999</v>
      </c>
      <c r="E34" s="64">
        <v>3.085</v>
      </c>
      <c r="F34" s="64">
        <v>0.19800000000000001</v>
      </c>
      <c r="G34" s="64">
        <v>0.51100000000000001</v>
      </c>
      <c r="H34" s="64">
        <v>2.2330000000000001</v>
      </c>
      <c r="I34" s="64">
        <v>4.7709999999999999</v>
      </c>
      <c r="J34" s="64">
        <v>8.3350000000000009</v>
      </c>
      <c r="K34" s="64">
        <v>5.3999999999999999E-2</v>
      </c>
      <c r="L34" s="64">
        <v>0.123</v>
      </c>
      <c r="M34" s="64">
        <v>0.61699999999999999</v>
      </c>
      <c r="N34" s="64">
        <v>9.4E-2</v>
      </c>
      <c r="O34" s="61">
        <f>SUM(B34:N34)</f>
        <v>100.27199999999999</v>
      </c>
      <c r="P34" s="57"/>
    </row>
    <row r="35" spans="1:16" x14ac:dyDescent="0.25">
      <c r="A35" s="64" t="s">
        <v>500</v>
      </c>
      <c r="B35" s="64">
        <v>61.122999999999998</v>
      </c>
      <c r="C35" s="64">
        <v>0.49199999999999999</v>
      </c>
      <c r="D35" s="64">
        <v>18.425999999999998</v>
      </c>
      <c r="E35" s="64">
        <v>2.8730000000000002</v>
      </c>
      <c r="F35" s="64">
        <v>0.12</v>
      </c>
      <c r="G35" s="64">
        <v>0.46899999999999997</v>
      </c>
      <c r="H35" s="64">
        <v>2.302</v>
      </c>
      <c r="I35" s="64">
        <v>4.5510000000000002</v>
      </c>
      <c r="J35" s="64">
        <v>8.2059999999999995</v>
      </c>
      <c r="K35" s="64">
        <v>9.6000000000000002E-2</v>
      </c>
      <c r="L35" s="64">
        <v>0.189</v>
      </c>
      <c r="M35" s="64">
        <v>0.63</v>
      </c>
      <c r="N35" s="64">
        <v>3.1E-2</v>
      </c>
      <c r="O35" s="61">
        <f>SUM(B35:N35)</f>
        <v>99.50800000000001</v>
      </c>
      <c r="P35" s="57"/>
    </row>
    <row r="36" spans="1:16" x14ac:dyDescent="0.25">
      <c r="A36" s="64" t="s">
        <v>501</v>
      </c>
      <c r="B36" s="64">
        <v>59.683</v>
      </c>
      <c r="C36" s="64">
        <v>0.46</v>
      </c>
      <c r="D36" s="64">
        <v>17.826000000000001</v>
      </c>
      <c r="E36" s="64">
        <v>2.8820000000000001</v>
      </c>
      <c r="F36" s="64">
        <v>0.13500000000000001</v>
      </c>
      <c r="G36" s="64">
        <v>0.47</v>
      </c>
      <c r="H36" s="64">
        <v>2.2080000000000002</v>
      </c>
      <c r="I36" s="64">
        <v>4.1079999999999997</v>
      </c>
      <c r="J36" s="64">
        <v>8.1010000000000009</v>
      </c>
      <c r="K36" s="64">
        <v>7.9000000000000001E-2</v>
      </c>
      <c r="L36" s="64">
        <v>0.36899999999999999</v>
      </c>
      <c r="M36" s="64">
        <v>0.58599999999999997</v>
      </c>
      <c r="N36" s="64">
        <v>3.7999999999999999E-2</v>
      </c>
      <c r="O36" s="61">
        <f t="shared" si="0"/>
        <v>96.944999999999993</v>
      </c>
      <c r="P36" s="57"/>
    </row>
    <row r="37" spans="1:16" x14ac:dyDescent="0.25">
      <c r="A37" s="64" t="s">
        <v>502</v>
      </c>
      <c r="B37" s="64">
        <v>56.569000000000003</v>
      </c>
      <c r="C37" s="64">
        <v>0.39700000000000002</v>
      </c>
      <c r="D37" s="64">
        <v>17.818000000000001</v>
      </c>
      <c r="E37" s="64">
        <v>3.6760000000000002</v>
      </c>
      <c r="F37" s="64">
        <v>0.153</v>
      </c>
      <c r="G37" s="64">
        <v>0.72299999999999998</v>
      </c>
      <c r="H37" s="64">
        <v>2.8639999999999999</v>
      </c>
      <c r="I37" s="64">
        <v>3.399</v>
      </c>
      <c r="J37" s="64">
        <v>8.875</v>
      </c>
      <c r="K37" s="64">
        <v>9.9000000000000005E-2</v>
      </c>
      <c r="L37" s="64">
        <v>0.152</v>
      </c>
      <c r="M37" s="64">
        <v>0.57799999999999996</v>
      </c>
      <c r="N37" s="64">
        <v>5.6000000000000001E-2</v>
      </c>
      <c r="O37" s="61">
        <f t="shared" si="0"/>
        <v>95.359000000000023</v>
      </c>
      <c r="P37" s="57"/>
    </row>
    <row r="38" spans="1:16" x14ac:dyDescent="0.25">
      <c r="A38" s="64" t="s">
        <v>503</v>
      </c>
      <c r="B38" s="64">
        <v>63.420999999999999</v>
      </c>
      <c r="C38" s="64">
        <v>0.32400000000000001</v>
      </c>
      <c r="D38" s="64">
        <v>18.858000000000001</v>
      </c>
      <c r="E38" s="64">
        <v>1.155</v>
      </c>
      <c r="F38" s="64">
        <v>0</v>
      </c>
      <c r="G38" s="64">
        <v>8.7999999999999995E-2</v>
      </c>
      <c r="H38" s="64">
        <v>1.61</v>
      </c>
      <c r="I38" s="64">
        <v>3.831</v>
      </c>
      <c r="J38" s="64">
        <v>9.3360000000000003</v>
      </c>
      <c r="K38" s="64">
        <v>6.5000000000000002E-2</v>
      </c>
      <c r="L38" s="64">
        <v>0</v>
      </c>
      <c r="M38" s="64">
        <v>5.5E-2</v>
      </c>
      <c r="N38" s="64">
        <v>0.10299999999999999</v>
      </c>
      <c r="O38" s="61">
        <f t="shared" si="0"/>
        <v>98.845999999999989</v>
      </c>
      <c r="P38" s="57"/>
    </row>
    <row r="39" spans="1:16" x14ac:dyDescent="0.25">
      <c r="A39" s="64" t="s">
        <v>504</v>
      </c>
      <c r="B39" s="64">
        <v>62.055</v>
      </c>
      <c r="C39" s="64">
        <v>0.45200000000000001</v>
      </c>
      <c r="D39" s="64">
        <v>18.178999999999998</v>
      </c>
      <c r="E39" s="64">
        <v>2.6360000000000001</v>
      </c>
      <c r="F39" s="64">
        <v>0.23400000000000001</v>
      </c>
      <c r="G39" s="64">
        <v>0.34300000000000003</v>
      </c>
      <c r="H39" s="64">
        <v>1.81</v>
      </c>
      <c r="I39" s="64">
        <v>5.5039999999999996</v>
      </c>
      <c r="J39" s="64">
        <v>7.3520000000000003</v>
      </c>
      <c r="K39" s="64">
        <v>6.8000000000000005E-2</v>
      </c>
      <c r="L39" s="64">
        <v>0.17</v>
      </c>
      <c r="M39" s="64">
        <v>0.67900000000000005</v>
      </c>
      <c r="N39" s="64">
        <v>3.5999999999999997E-2</v>
      </c>
      <c r="O39" s="61">
        <f t="shared" si="0"/>
        <v>99.518000000000001</v>
      </c>
      <c r="P39" s="57"/>
    </row>
    <row r="40" spans="1:16" x14ac:dyDescent="0.25">
      <c r="A40" s="64" t="s">
        <v>505</v>
      </c>
      <c r="B40" s="64">
        <v>60.372999999999998</v>
      </c>
      <c r="C40" s="64">
        <v>0.44</v>
      </c>
      <c r="D40" s="64">
        <v>17.619</v>
      </c>
      <c r="E40" s="64">
        <v>2.5680000000000001</v>
      </c>
      <c r="F40" s="64">
        <v>0.14399999999999999</v>
      </c>
      <c r="G40" s="64">
        <v>0.28899999999999998</v>
      </c>
      <c r="H40" s="64">
        <v>1.9470000000000001</v>
      </c>
      <c r="I40" s="64">
        <v>4.7880000000000003</v>
      </c>
      <c r="J40" s="64">
        <v>7.12</v>
      </c>
      <c r="K40" s="64">
        <v>2.9000000000000001E-2</v>
      </c>
      <c r="L40" s="64">
        <v>0.17</v>
      </c>
      <c r="M40" s="64">
        <v>0.70299999999999996</v>
      </c>
      <c r="N40" s="64">
        <v>0.113</v>
      </c>
      <c r="O40" s="61">
        <f t="shared" si="0"/>
        <v>96.302999999999997</v>
      </c>
      <c r="P40" s="57"/>
    </row>
    <row r="41" spans="1:16" x14ac:dyDescent="0.25">
      <c r="A41" s="64" t="s">
        <v>506</v>
      </c>
      <c r="B41" s="64">
        <v>60.89</v>
      </c>
      <c r="C41" s="64">
        <v>0.28699999999999998</v>
      </c>
      <c r="D41" s="64">
        <v>18.201000000000001</v>
      </c>
      <c r="E41" s="64">
        <v>1.8560000000000001</v>
      </c>
      <c r="F41" s="64">
        <v>0.157</v>
      </c>
      <c r="G41" s="64">
        <v>0.23799999999999999</v>
      </c>
      <c r="H41" s="64">
        <v>2.0110000000000001</v>
      </c>
      <c r="I41" s="64">
        <v>4.258</v>
      </c>
      <c r="J41" s="64">
        <v>7.9379999999999997</v>
      </c>
      <c r="K41" s="64">
        <v>0</v>
      </c>
      <c r="L41" s="64">
        <v>0.2</v>
      </c>
      <c r="M41" s="64">
        <v>0.52400000000000002</v>
      </c>
      <c r="N41" s="64">
        <v>1.7000000000000001E-2</v>
      </c>
      <c r="O41" s="61">
        <f t="shared" si="0"/>
        <v>96.576999999999984</v>
      </c>
      <c r="P41" s="57"/>
    </row>
    <row r="42" spans="1:16" x14ac:dyDescent="0.25">
      <c r="A42" s="64" t="s">
        <v>507</v>
      </c>
      <c r="B42" s="64">
        <v>61.889000000000003</v>
      </c>
      <c r="C42" s="64">
        <v>0.38900000000000001</v>
      </c>
      <c r="D42" s="64">
        <v>17.824000000000002</v>
      </c>
      <c r="E42" s="64">
        <v>2.278</v>
      </c>
      <c r="F42" s="64">
        <v>0.217</v>
      </c>
      <c r="G42" s="64">
        <v>0.25800000000000001</v>
      </c>
      <c r="H42" s="64">
        <v>1.853</v>
      </c>
      <c r="I42" s="64">
        <v>4.6349999999999998</v>
      </c>
      <c r="J42" s="64">
        <v>7.9880000000000004</v>
      </c>
      <c r="K42" s="64">
        <v>8.5999999999999993E-2</v>
      </c>
      <c r="L42" s="64">
        <v>0.30399999999999999</v>
      </c>
      <c r="M42" s="64">
        <v>0.53100000000000003</v>
      </c>
      <c r="N42" s="64">
        <v>4.5999999999999999E-2</v>
      </c>
      <c r="O42" s="61">
        <f t="shared" si="0"/>
        <v>98.298000000000016</v>
      </c>
      <c r="P42" s="57"/>
    </row>
    <row r="43" spans="1:16" x14ac:dyDescent="0.25">
      <c r="A43" s="64" t="s">
        <v>508</v>
      </c>
      <c r="B43" s="64">
        <v>62.448999999999998</v>
      </c>
      <c r="C43" s="64">
        <v>0.36</v>
      </c>
      <c r="D43" s="64">
        <v>18.210999999999999</v>
      </c>
      <c r="E43" s="64">
        <v>1.6559999999999999</v>
      </c>
      <c r="F43" s="64">
        <v>0.108</v>
      </c>
      <c r="G43" s="64">
        <v>0.22500000000000001</v>
      </c>
      <c r="H43" s="64">
        <v>1.786</v>
      </c>
      <c r="I43" s="64">
        <v>4.1959999999999997</v>
      </c>
      <c r="J43" s="64">
        <v>8.3130000000000006</v>
      </c>
      <c r="K43" s="64">
        <v>0</v>
      </c>
      <c r="L43" s="64">
        <v>0.20100000000000001</v>
      </c>
      <c r="M43" s="64">
        <v>0.42599999999999999</v>
      </c>
      <c r="N43" s="64">
        <v>5.1999999999999998E-2</v>
      </c>
      <c r="O43" s="61">
        <f t="shared" si="0"/>
        <v>97.983000000000004</v>
      </c>
      <c r="P43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EMP. Oxford (S-19 + PR)</vt:lpstr>
      <vt:lpstr>EMP.Std Oxford</vt:lpstr>
      <vt:lpstr>LA-ICP-MS.Dublin (S-19 +PR)</vt:lpstr>
      <vt:lpstr>LA-ICP-MS.Stds Dublin </vt:lpstr>
      <vt:lpstr>EMP.Rome S-19 Post-CI-Pre-NYT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Albert</dc:creator>
  <cp:lastModifiedBy>Paul Albert</cp:lastModifiedBy>
  <dcterms:created xsi:type="dcterms:W3CDTF">2017-09-06T09:13:36Z</dcterms:created>
  <dcterms:modified xsi:type="dcterms:W3CDTF">2018-09-21T21:51:59Z</dcterms:modified>
</cp:coreProperties>
</file>