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linli/Dropbox/B32060-Li/"/>
    </mc:Choice>
  </mc:AlternateContent>
  <bookViews>
    <workbookView xWindow="200" yWindow="480" windowWidth="26460" windowHeight="16560"/>
  </bookViews>
  <sheets>
    <sheet name="Summary Sheet" sheetId="9" r:id="rId1"/>
    <sheet name="Data Calculations" sheetId="2" r:id="rId2"/>
    <sheet name="Temperature Estimates" sheetId="12" r:id="rId3"/>
    <sheet name="Exclusions" sheetId="11" r:id="rId4"/>
    <sheet name="Names and Replicates" sheetId="5" r:id="rId5"/>
    <sheet name="Culled Data" sheetId="6" r:id="rId6"/>
    <sheet name="Original Data" sheetId="4" r:id="rId7"/>
    <sheet name="Standards" sheetId="10" r:id="rId8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2" l="1"/>
  <c r="C51" i="12"/>
  <c r="C52" i="12"/>
  <c r="C54" i="12"/>
  <c r="C55" i="12"/>
  <c r="C56" i="12"/>
  <c r="C50" i="12"/>
  <c r="E51" i="12"/>
  <c r="E52" i="12"/>
  <c r="E54" i="12"/>
  <c r="E55" i="12"/>
  <c r="E56" i="12"/>
  <c r="E50" i="12"/>
  <c r="G51" i="12"/>
  <c r="G52" i="12"/>
  <c r="G54" i="12"/>
  <c r="G55" i="12"/>
  <c r="G56" i="12"/>
  <c r="G50" i="12"/>
  <c r="I51" i="12"/>
  <c r="I52" i="12"/>
  <c r="I54" i="12"/>
  <c r="I55" i="12"/>
  <c r="I56" i="12"/>
  <c r="I50" i="12"/>
  <c r="K51" i="12"/>
  <c r="K52" i="12"/>
  <c r="K54" i="12"/>
  <c r="K55" i="12"/>
  <c r="K56" i="12"/>
  <c r="K50" i="12"/>
  <c r="M51" i="12"/>
  <c r="M52" i="12"/>
  <c r="M54" i="12"/>
  <c r="M55" i="12"/>
  <c r="M56" i="12"/>
  <c r="M50" i="12"/>
  <c r="AK4" i="11"/>
  <c r="AF4" i="11"/>
  <c r="AK8" i="11"/>
  <c r="AF8" i="11"/>
  <c r="AK13" i="11"/>
  <c r="AF13" i="11"/>
  <c r="AK20" i="11"/>
  <c r="AF20" i="11"/>
  <c r="AK29" i="11"/>
  <c r="AF29" i="11"/>
  <c r="AK28" i="11"/>
  <c r="AF28" i="11"/>
  <c r="AK32" i="11"/>
  <c r="AF32" i="11"/>
  <c r="AK40" i="11"/>
  <c r="AF40" i="11"/>
  <c r="AK44" i="11"/>
  <c r="AF44" i="11"/>
  <c r="AK48" i="11"/>
  <c r="AF48" i="11"/>
  <c r="AK53" i="11"/>
  <c r="AF53" i="11"/>
  <c r="AK52" i="11"/>
  <c r="AF52" i="11"/>
  <c r="AK56" i="11"/>
  <c r="AF56" i="11"/>
  <c r="AK64" i="11"/>
  <c r="AF64" i="11"/>
  <c r="AK69" i="11"/>
  <c r="AF69" i="11"/>
  <c r="AK68" i="11"/>
  <c r="AF68" i="11"/>
  <c r="BK69" i="11"/>
  <c r="BI69" i="11"/>
  <c r="BG69" i="11"/>
  <c r="BE69" i="11"/>
  <c r="BC69" i="11"/>
  <c r="BA69" i="11"/>
  <c r="AY69" i="11"/>
  <c r="AW69" i="11"/>
  <c r="AU69" i="11"/>
  <c r="AS69" i="11"/>
  <c r="AQ69" i="11"/>
  <c r="AO69" i="11"/>
  <c r="AM69" i="11"/>
  <c r="BK68" i="11"/>
  <c r="BI68" i="11"/>
  <c r="BG68" i="11"/>
  <c r="BE68" i="11"/>
  <c r="BC68" i="11"/>
  <c r="BA68" i="11"/>
  <c r="AY68" i="11"/>
  <c r="AW68" i="11"/>
  <c r="AU68" i="11"/>
  <c r="AS68" i="11"/>
  <c r="AQ68" i="11"/>
  <c r="AO68" i="11"/>
  <c r="AM68" i="11"/>
  <c r="BK64" i="11"/>
  <c r="EW64" i="11"/>
  <c r="BI64" i="11"/>
  <c r="EM64" i="11"/>
  <c r="BG64" i="11"/>
  <c r="EI64" i="11"/>
  <c r="BE64" i="11"/>
  <c r="DY64" i="11"/>
  <c r="BC64" i="11"/>
  <c r="DR64" i="11"/>
  <c r="BA64" i="11"/>
  <c r="DN64" i="11"/>
  <c r="AY64" i="11"/>
  <c r="DG64" i="11"/>
  <c r="AW64" i="11"/>
  <c r="CW64" i="11"/>
  <c r="AU64" i="11"/>
  <c r="CS64" i="11"/>
  <c r="AS64" i="11"/>
  <c r="CL64" i="11"/>
  <c r="AQ64" i="11"/>
  <c r="CE64" i="11"/>
  <c r="AO64" i="11"/>
  <c r="BU64" i="11"/>
  <c r="AM64" i="11"/>
  <c r="BN64" i="11"/>
  <c r="BK56" i="11"/>
  <c r="EW56" i="11"/>
  <c r="BI56" i="11"/>
  <c r="EP56" i="11"/>
  <c r="BG56" i="11"/>
  <c r="EI56" i="11"/>
  <c r="BE56" i="11"/>
  <c r="EB56" i="11"/>
  <c r="BC56" i="11"/>
  <c r="DU56" i="11"/>
  <c r="BA56" i="11"/>
  <c r="DN56" i="11"/>
  <c r="AY56" i="11"/>
  <c r="DD56" i="11"/>
  <c r="AW56" i="11"/>
  <c r="CZ56" i="11"/>
  <c r="AU56" i="11"/>
  <c r="CS56" i="11"/>
  <c r="AS56" i="11"/>
  <c r="CI56" i="11"/>
  <c r="AQ56" i="11"/>
  <c r="CE56" i="11"/>
  <c r="AO56" i="11"/>
  <c r="BX56" i="11"/>
  <c r="AM56" i="11"/>
  <c r="BQ56" i="11"/>
  <c r="BK53" i="11"/>
  <c r="EW53" i="11"/>
  <c r="BI53" i="11"/>
  <c r="EP53" i="11"/>
  <c r="BG53" i="11"/>
  <c r="EI53" i="11"/>
  <c r="BE53" i="11"/>
  <c r="EB53" i="11"/>
  <c r="BC53" i="11"/>
  <c r="DU53" i="11"/>
  <c r="BA53" i="11"/>
  <c r="DN53" i="11"/>
  <c r="AY53" i="11"/>
  <c r="DD53" i="11"/>
  <c r="AW53" i="11"/>
  <c r="CZ53" i="11"/>
  <c r="AU53" i="11"/>
  <c r="CS53" i="11"/>
  <c r="AS53" i="11"/>
  <c r="CL53" i="11"/>
  <c r="AQ53" i="11"/>
  <c r="CE53" i="11"/>
  <c r="AO53" i="11"/>
  <c r="BX53" i="11"/>
  <c r="AM53" i="11"/>
  <c r="BN53" i="11"/>
  <c r="BK52" i="11"/>
  <c r="EW52" i="11"/>
  <c r="BI52" i="11"/>
  <c r="EM52" i="11"/>
  <c r="BG52" i="11"/>
  <c r="EI52" i="11"/>
  <c r="BE52" i="11"/>
  <c r="DY52" i="11"/>
  <c r="BC52" i="11"/>
  <c r="DU52" i="11"/>
  <c r="BA52" i="11"/>
  <c r="DN52" i="11"/>
  <c r="AY52" i="11"/>
  <c r="DG52" i="11"/>
  <c r="AW52" i="11"/>
  <c r="CW52" i="11"/>
  <c r="AU52" i="11"/>
  <c r="CS52" i="11"/>
  <c r="AS52" i="11"/>
  <c r="CI52" i="11"/>
  <c r="AQ52" i="11"/>
  <c r="CE52" i="11"/>
  <c r="AO52" i="11"/>
  <c r="BX52" i="11"/>
  <c r="AM52" i="11"/>
  <c r="BN52" i="11"/>
  <c r="BK48" i="11"/>
  <c r="EW48" i="11"/>
  <c r="BI48" i="11"/>
  <c r="EP48" i="11"/>
  <c r="BG48" i="11"/>
  <c r="EI48" i="11"/>
  <c r="BE48" i="11"/>
  <c r="EB48" i="11"/>
  <c r="BC48" i="11"/>
  <c r="DU48" i="11"/>
  <c r="BA48" i="11"/>
  <c r="DN48" i="11"/>
  <c r="AY48" i="11"/>
  <c r="DG48" i="11"/>
  <c r="AW48" i="11"/>
  <c r="CZ48" i="11"/>
  <c r="AU48" i="11"/>
  <c r="CS48" i="11"/>
  <c r="AS48" i="11"/>
  <c r="CL48" i="11"/>
  <c r="AQ48" i="11"/>
  <c r="CE48" i="11"/>
  <c r="AO48" i="11"/>
  <c r="BX48" i="11"/>
  <c r="AM48" i="11"/>
  <c r="BQ48" i="11"/>
  <c r="BK44" i="11"/>
  <c r="EW40" i="11"/>
  <c r="BI44" i="11"/>
  <c r="EM40" i="11"/>
  <c r="BG44" i="11"/>
  <c r="EI40" i="11"/>
  <c r="BE44" i="11"/>
  <c r="DY40" i="11"/>
  <c r="BC44" i="11"/>
  <c r="DU40" i="11"/>
  <c r="BA44" i="11"/>
  <c r="DN40" i="11"/>
  <c r="AY44" i="11"/>
  <c r="DD40" i="11"/>
  <c r="AW44" i="11"/>
  <c r="CW40" i="11"/>
  <c r="AU44" i="11"/>
  <c r="CP40" i="11"/>
  <c r="AS44" i="11"/>
  <c r="CL40" i="11"/>
  <c r="AQ44" i="11"/>
  <c r="CE40" i="11"/>
  <c r="AO44" i="11"/>
  <c r="BU40" i="11"/>
  <c r="AM44" i="11"/>
  <c r="BQ40" i="11"/>
  <c r="BK40" i="11"/>
  <c r="BI40" i="11"/>
  <c r="BG40" i="11"/>
  <c r="BE40" i="11"/>
  <c r="BC40" i="11"/>
  <c r="BA40" i="11"/>
  <c r="AY40" i="11"/>
  <c r="AW40" i="11"/>
  <c r="AU40" i="11"/>
  <c r="AS40" i="11"/>
  <c r="AQ40" i="11"/>
  <c r="AO40" i="11"/>
  <c r="AM40" i="11"/>
  <c r="BK32" i="11"/>
  <c r="EW32" i="11"/>
  <c r="BI32" i="11"/>
  <c r="EP32" i="11"/>
  <c r="BG32" i="11"/>
  <c r="EI32" i="11"/>
  <c r="BE32" i="11"/>
  <c r="EB32" i="11"/>
  <c r="BC32" i="11"/>
  <c r="DU32" i="11"/>
  <c r="BA32" i="11"/>
  <c r="DN32" i="11"/>
  <c r="AY32" i="11"/>
  <c r="DG32" i="11"/>
  <c r="AW32" i="11"/>
  <c r="CZ32" i="11"/>
  <c r="AU32" i="11"/>
  <c r="CS32" i="11"/>
  <c r="AS32" i="11"/>
  <c r="CL32" i="11"/>
  <c r="AQ32" i="11"/>
  <c r="CE32" i="11"/>
  <c r="AO32" i="11"/>
  <c r="BX32" i="11"/>
  <c r="AM32" i="11"/>
  <c r="BN32" i="11"/>
  <c r="BK29" i="11"/>
  <c r="EW29" i="11"/>
  <c r="BI29" i="11"/>
  <c r="EP29" i="11"/>
  <c r="BG29" i="11"/>
  <c r="EI29" i="11"/>
  <c r="BE29" i="11"/>
  <c r="DY29" i="11"/>
  <c r="BC29" i="11"/>
  <c r="DR29" i="11"/>
  <c r="BA29" i="11"/>
  <c r="DN29" i="11"/>
  <c r="AY29" i="11"/>
  <c r="DG29" i="11"/>
  <c r="AW29" i="11"/>
  <c r="CZ29" i="11"/>
  <c r="AU29" i="11"/>
  <c r="CS29" i="11"/>
  <c r="AS29" i="11"/>
  <c r="CI29" i="11"/>
  <c r="AQ29" i="11"/>
  <c r="CB29" i="11"/>
  <c r="AO29" i="11"/>
  <c r="BX29" i="11"/>
  <c r="AM29" i="11"/>
  <c r="BQ29" i="11"/>
  <c r="BK28" i="11"/>
  <c r="EW28" i="11"/>
  <c r="BI28" i="11"/>
  <c r="EM28" i="11"/>
  <c r="BG28" i="11"/>
  <c r="EF28" i="11"/>
  <c r="BE28" i="11"/>
  <c r="DY28" i="11"/>
  <c r="BC28" i="11"/>
  <c r="DR28" i="11"/>
  <c r="BA28" i="11"/>
  <c r="DK28" i="11"/>
  <c r="AY28" i="11"/>
  <c r="DG28" i="11"/>
  <c r="AW28" i="11"/>
  <c r="CW28" i="11"/>
  <c r="AU28" i="11"/>
  <c r="CS28" i="11"/>
  <c r="AS28" i="11"/>
  <c r="CL28" i="11"/>
  <c r="AQ28" i="11"/>
  <c r="CB28" i="11"/>
  <c r="AO28" i="11"/>
  <c r="BX28" i="11"/>
  <c r="AM28" i="11"/>
  <c r="BQ28" i="11"/>
  <c r="BK20" i="11"/>
  <c r="EW20" i="11"/>
  <c r="BI20" i="11"/>
  <c r="EM20" i="11"/>
  <c r="BG20" i="11"/>
  <c r="EI20" i="11"/>
  <c r="BE20" i="11"/>
  <c r="DY20" i="11"/>
  <c r="BC20" i="11"/>
  <c r="DR20" i="11"/>
  <c r="BA20" i="11"/>
  <c r="DN20" i="11"/>
  <c r="AY20" i="11"/>
  <c r="DD20" i="11"/>
  <c r="AW20" i="11"/>
  <c r="CZ20" i="11"/>
  <c r="AU20" i="11"/>
  <c r="CS20" i="11"/>
  <c r="AS20" i="11"/>
  <c r="CL20" i="11"/>
  <c r="AQ20" i="11"/>
  <c r="CB20" i="11"/>
  <c r="AO20" i="11"/>
  <c r="BX20" i="11"/>
  <c r="AM20" i="11"/>
  <c r="BN20" i="11"/>
  <c r="BK13" i="11"/>
  <c r="EW13" i="11"/>
  <c r="BI13" i="11"/>
  <c r="EP13" i="11"/>
  <c r="BG13" i="11"/>
  <c r="EI13" i="11"/>
  <c r="BE13" i="11"/>
  <c r="EB13" i="11"/>
  <c r="BC13" i="11"/>
  <c r="DR13" i="11"/>
  <c r="BA13" i="11"/>
  <c r="DN13" i="11"/>
  <c r="AY13" i="11"/>
  <c r="DG13" i="11"/>
  <c r="AW13" i="11"/>
  <c r="CW13" i="11"/>
  <c r="AU13" i="11"/>
  <c r="CP13" i="11"/>
  <c r="AS13" i="11"/>
  <c r="CL13" i="11"/>
  <c r="AQ13" i="11"/>
  <c r="CB13" i="11"/>
  <c r="AO13" i="11"/>
  <c r="BX13" i="11"/>
  <c r="AM13" i="11"/>
  <c r="BN13" i="11"/>
  <c r="BK8" i="11"/>
  <c r="EW8" i="11"/>
  <c r="BI8" i="11"/>
  <c r="EM8" i="11"/>
  <c r="BG8" i="11"/>
  <c r="EF8" i="11"/>
  <c r="BE8" i="11"/>
  <c r="EB8" i="11"/>
  <c r="BC8" i="11"/>
  <c r="DU8" i="11"/>
  <c r="BA8" i="11"/>
  <c r="DN8" i="11"/>
  <c r="AY8" i="11"/>
  <c r="DD8" i="11"/>
  <c r="AW8" i="11"/>
  <c r="CW8" i="11"/>
  <c r="AU8" i="11"/>
  <c r="CS8" i="11"/>
  <c r="AS8" i="11"/>
  <c r="CI8" i="11"/>
  <c r="AQ8" i="11"/>
  <c r="CE8" i="11"/>
  <c r="AO8" i="11"/>
  <c r="BU8" i="11"/>
  <c r="AM8" i="11"/>
  <c r="BQ8" i="11"/>
  <c r="BK4" i="11"/>
  <c r="EW4" i="11"/>
  <c r="BI4" i="11"/>
  <c r="EM4" i="11"/>
  <c r="BG4" i="11"/>
  <c r="EI4" i="11"/>
  <c r="BE4" i="11"/>
  <c r="EB4" i="11"/>
  <c r="BC4" i="11"/>
  <c r="DR4" i="11"/>
  <c r="BA4" i="11"/>
  <c r="DN4" i="11"/>
  <c r="AY4" i="11"/>
  <c r="DG4" i="11"/>
  <c r="AW4" i="11"/>
  <c r="CZ4" i="11"/>
  <c r="AU4" i="11"/>
  <c r="CS4" i="11"/>
  <c r="AS4" i="11"/>
  <c r="CI4" i="11"/>
  <c r="AQ4" i="11"/>
  <c r="CE4" i="11"/>
  <c r="AO4" i="11"/>
  <c r="BX4" i="11"/>
  <c r="AM4" i="11"/>
  <c r="BN4" i="11"/>
  <c r="ES4" i="11"/>
  <c r="EL4" i="11"/>
  <c r="EE4" i="11"/>
  <c r="DX4" i="11"/>
  <c r="DQ4" i="11"/>
  <c r="DJ4" i="11"/>
  <c r="DC4" i="11"/>
  <c r="CV4" i="11"/>
  <c r="CO4" i="11"/>
  <c r="CH4" i="11"/>
  <c r="CA4" i="11"/>
  <c r="BT4" i="11"/>
  <c r="BM4" i="11"/>
  <c r="ES8" i="11"/>
  <c r="EL8" i="11"/>
  <c r="EE8" i="11"/>
  <c r="DX8" i="11"/>
  <c r="DQ8" i="11"/>
  <c r="DJ8" i="11"/>
  <c r="DC8" i="11"/>
  <c r="CV8" i="11"/>
  <c r="CO8" i="11"/>
  <c r="CH8" i="11"/>
  <c r="CA8" i="11"/>
  <c r="BT8" i="11"/>
  <c r="BM8" i="11"/>
  <c r="ES13" i="11"/>
  <c r="EL13" i="11"/>
  <c r="EE13" i="11"/>
  <c r="DX13" i="11"/>
  <c r="DQ13" i="11"/>
  <c r="DJ13" i="11"/>
  <c r="DC13" i="11"/>
  <c r="CV13" i="11"/>
  <c r="CO13" i="11"/>
  <c r="CH13" i="11"/>
  <c r="CA13" i="11"/>
  <c r="BT13" i="11"/>
  <c r="BM13" i="11"/>
  <c r="ES20" i="11"/>
  <c r="EL20" i="11"/>
  <c r="EE20" i="11"/>
  <c r="DX20" i="11"/>
  <c r="DQ20" i="11"/>
  <c r="DJ20" i="11"/>
  <c r="DC20" i="11"/>
  <c r="CV20" i="11"/>
  <c r="CO20" i="11"/>
  <c r="CH20" i="11"/>
  <c r="CA20" i="11"/>
  <c r="BT20" i="11"/>
  <c r="BM20" i="11"/>
  <c r="ES29" i="11"/>
  <c r="EL29" i="11"/>
  <c r="EE29" i="11"/>
  <c r="DX29" i="11"/>
  <c r="DQ29" i="11"/>
  <c r="DJ29" i="11"/>
  <c r="DC29" i="11"/>
  <c r="CV29" i="11"/>
  <c r="CO29" i="11"/>
  <c r="CH29" i="11"/>
  <c r="CA29" i="11"/>
  <c r="BT29" i="11"/>
  <c r="BM29" i="11"/>
  <c r="ES28" i="11"/>
  <c r="EL28" i="11"/>
  <c r="EE28" i="11"/>
  <c r="DX28" i="11"/>
  <c r="DQ28" i="11"/>
  <c r="DJ28" i="11"/>
  <c r="DC28" i="11"/>
  <c r="CV28" i="11"/>
  <c r="CO28" i="11"/>
  <c r="CH28" i="11"/>
  <c r="CA28" i="11"/>
  <c r="BT28" i="11"/>
  <c r="BM28" i="11"/>
  <c r="ES32" i="11"/>
  <c r="EL32" i="11"/>
  <c r="EE32" i="11"/>
  <c r="DX32" i="11"/>
  <c r="DQ32" i="11"/>
  <c r="DJ32" i="11"/>
  <c r="DC32" i="11"/>
  <c r="CV32" i="11"/>
  <c r="CO32" i="11"/>
  <c r="CH32" i="11"/>
  <c r="CA32" i="11"/>
  <c r="BT32" i="11"/>
  <c r="BM32" i="11"/>
  <c r="ES40" i="11"/>
  <c r="EL40" i="11"/>
  <c r="EE40" i="11"/>
  <c r="DX40" i="11"/>
  <c r="DQ40" i="11"/>
  <c r="DJ40" i="11"/>
  <c r="DC40" i="11"/>
  <c r="CV40" i="11"/>
  <c r="CO40" i="11"/>
  <c r="CH40" i="11"/>
  <c r="CA40" i="11"/>
  <c r="BT40" i="11"/>
  <c r="BM40" i="11"/>
  <c r="ES48" i="11"/>
  <c r="EL48" i="11"/>
  <c r="EE48" i="11"/>
  <c r="DX48" i="11"/>
  <c r="DQ48" i="11"/>
  <c r="DJ48" i="11"/>
  <c r="DC48" i="11"/>
  <c r="CV48" i="11"/>
  <c r="CO48" i="11"/>
  <c r="CH48" i="11"/>
  <c r="CA48" i="11"/>
  <c r="BT48" i="11"/>
  <c r="BM48" i="11"/>
  <c r="ES53" i="11"/>
  <c r="EL53" i="11"/>
  <c r="EE53" i="11"/>
  <c r="DX53" i="11"/>
  <c r="DQ53" i="11"/>
  <c r="DJ53" i="11"/>
  <c r="DC53" i="11"/>
  <c r="CV53" i="11"/>
  <c r="CO53" i="11"/>
  <c r="CH53" i="11"/>
  <c r="CA53" i="11"/>
  <c r="BT53" i="11"/>
  <c r="BM53" i="11"/>
  <c r="ES52" i="11"/>
  <c r="EL52" i="11"/>
  <c r="EE52" i="11"/>
  <c r="DX52" i="11"/>
  <c r="DQ52" i="11"/>
  <c r="DJ52" i="11"/>
  <c r="DC52" i="11"/>
  <c r="CV52" i="11"/>
  <c r="CO52" i="11"/>
  <c r="CH52" i="11"/>
  <c r="CA52" i="11"/>
  <c r="BT52" i="11"/>
  <c r="BM52" i="11"/>
  <c r="ES56" i="11"/>
  <c r="EL56" i="11"/>
  <c r="EE56" i="11"/>
  <c r="DY56" i="11"/>
  <c r="DX56" i="11"/>
  <c r="DQ56" i="11"/>
  <c r="DJ56" i="11"/>
  <c r="DC56" i="11"/>
  <c r="CV56" i="11"/>
  <c r="CO56" i="11"/>
  <c r="CH56" i="11"/>
  <c r="CA56" i="11"/>
  <c r="BT56" i="11"/>
  <c r="BM56" i="11"/>
  <c r="ET64" i="11"/>
  <c r="ES64" i="11"/>
  <c r="EL64" i="11"/>
  <c r="EE64" i="11"/>
  <c r="DX64" i="11"/>
  <c r="DU64" i="11"/>
  <c r="DQ64" i="11"/>
  <c r="DJ64" i="11"/>
  <c r="DC64" i="11"/>
  <c r="CV64" i="11"/>
  <c r="CP64" i="11"/>
  <c r="CO64" i="11"/>
  <c r="CH64" i="11"/>
  <c r="CA64" i="11"/>
  <c r="BT64" i="11"/>
  <c r="BQ64" i="11"/>
  <c r="BM64" i="11"/>
  <c r="EW69" i="11"/>
  <c r="ET69" i="11"/>
  <c r="ES69" i="11"/>
  <c r="EP69" i="11"/>
  <c r="EM69" i="11"/>
  <c r="EL69" i="11"/>
  <c r="EI69" i="11"/>
  <c r="EF69" i="11"/>
  <c r="EE69" i="11"/>
  <c r="EB69" i="11"/>
  <c r="DY69" i="11"/>
  <c r="DX69" i="11"/>
  <c r="DU69" i="11"/>
  <c r="DR69" i="11"/>
  <c r="DQ69" i="11"/>
  <c r="DN69" i="11"/>
  <c r="DK69" i="11"/>
  <c r="DJ69" i="11"/>
  <c r="DG69" i="11"/>
  <c r="DD69" i="11"/>
  <c r="DC69" i="11"/>
  <c r="CZ69" i="11"/>
  <c r="CW69" i="11"/>
  <c r="CV69" i="11"/>
  <c r="CS69" i="11"/>
  <c r="CP69" i="11"/>
  <c r="CO69" i="11"/>
  <c r="CL69" i="11"/>
  <c r="CI69" i="11"/>
  <c r="CH69" i="11"/>
  <c r="CE69" i="11"/>
  <c r="CB69" i="11"/>
  <c r="CA69" i="11"/>
  <c r="BX69" i="11"/>
  <c r="BU69" i="11"/>
  <c r="BT69" i="11"/>
  <c r="BQ69" i="11"/>
  <c r="BN69" i="11"/>
  <c r="BM69" i="11"/>
  <c r="EW68" i="11"/>
  <c r="ET68" i="11"/>
  <c r="ES68" i="11"/>
  <c r="EP68" i="11"/>
  <c r="EM68" i="11"/>
  <c r="EL68" i="11"/>
  <c r="EI68" i="11"/>
  <c r="EF68" i="11"/>
  <c r="EE68" i="11"/>
  <c r="EB68" i="11"/>
  <c r="DY68" i="11"/>
  <c r="DX68" i="11"/>
  <c r="DU68" i="11"/>
  <c r="DR68" i="11"/>
  <c r="DQ68" i="11"/>
  <c r="DN68" i="11"/>
  <c r="DK68" i="11"/>
  <c r="DJ68" i="11"/>
  <c r="DG68" i="11"/>
  <c r="DD68" i="11"/>
  <c r="DC68" i="11"/>
  <c r="CZ68" i="11"/>
  <c r="CW68" i="11"/>
  <c r="CV68" i="11"/>
  <c r="CS68" i="11"/>
  <c r="CP68" i="11"/>
  <c r="CO68" i="11"/>
  <c r="CL68" i="11"/>
  <c r="CI68" i="11"/>
  <c r="CH68" i="11"/>
  <c r="CE68" i="11"/>
  <c r="CB68" i="11"/>
  <c r="CA68" i="11"/>
  <c r="BX68" i="11"/>
  <c r="BU68" i="11"/>
  <c r="BT68" i="11"/>
  <c r="BQ68" i="11"/>
  <c r="BN68" i="11"/>
  <c r="BM68" i="11"/>
  <c r="AF48" i="2"/>
  <c r="AK48" i="2"/>
  <c r="AF64" i="2"/>
  <c r="AK64" i="2"/>
  <c r="C67" i="12"/>
  <c r="E67" i="12"/>
  <c r="G67" i="12"/>
  <c r="I67" i="12"/>
  <c r="K67" i="12"/>
  <c r="M67" i="12"/>
  <c r="AF78" i="2"/>
  <c r="AK78" i="2"/>
  <c r="C81" i="12"/>
  <c r="E81" i="12"/>
  <c r="G81" i="12"/>
  <c r="I81" i="12"/>
  <c r="K81" i="12"/>
  <c r="M81" i="12"/>
  <c r="AF81" i="2"/>
  <c r="AK81" i="2"/>
  <c r="C84" i="12"/>
  <c r="E84" i="12"/>
  <c r="G84" i="12"/>
  <c r="I84" i="12"/>
  <c r="K84" i="12"/>
  <c r="M84" i="12"/>
  <c r="AF21" i="2"/>
  <c r="AK21" i="2"/>
  <c r="C24" i="12"/>
  <c r="E24" i="12"/>
  <c r="G24" i="12"/>
  <c r="I24" i="12"/>
  <c r="K24" i="12"/>
  <c r="M24" i="12"/>
  <c r="AF24" i="2"/>
  <c r="AK24" i="2"/>
  <c r="C27" i="12"/>
  <c r="E27" i="12"/>
  <c r="G27" i="12"/>
  <c r="I27" i="12"/>
  <c r="K27" i="12"/>
  <c r="M27" i="12"/>
  <c r="AF65" i="2"/>
  <c r="AK65" i="2"/>
  <c r="C68" i="12"/>
  <c r="E68" i="12"/>
  <c r="G68" i="12"/>
  <c r="I68" i="12"/>
  <c r="K68" i="12"/>
  <c r="M68" i="12"/>
  <c r="ES24" i="11"/>
  <c r="EL24" i="11"/>
  <c r="EE24" i="11"/>
  <c r="DX24" i="11"/>
  <c r="DQ24" i="11"/>
  <c r="DJ24" i="11"/>
  <c r="DC24" i="11"/>
  <c r="CV24" i="11"/>
  <c r="CO24" i="11"/>
  <c r="CH24" i="11"/>
  <c r="CA24" i="11"/>
  <c r="BT24" i="11"/>
  <c r="BM24" i="11"/>
  <c r="BK24" i="11"/>
  <c r="ET24" i="11"/>
  <c r="BI24" i="11"/>
  <c r="EP24" i="11"/>
  <c r="BG24" i="11"/>
  <c r="EF24" i="11"/>
  <c r="BE24" i="11"/>
  <c r="EB24" i="11"/>
  <c r="BC24" i="11"/>
  <c r="DR24" i="11"/>
  <c r="BA24" i="11"/>
  <c r="DN24" i="11"/>
  <c r="AY24" i="11"/>
  <c r="DD24" i="11"/>
  <c r="AW24" i="11"/>
  <c r="CZ24" i="11"/>
  <c r="AU24" i="11"/>
  <c r="CP24" i="11"/>
  <c r="AS24" i="11"/>
  <c r="CL24" i="11"/>
  <c r="AQ24" i="11"/>
  <c r="CB24" i="11"/>
  <c r="AO24" i="11"/>
  <c r="BX24" i="11"/>
  <c r="AM24" i="11"/>
  <c r="BN24" i="11"/>
  <c r="AK24" i="11"/>
  <c r="AF24" i="11"/>
  <c r="ES12" i="11"/>
  <c r="EL12" i="11"/>
  <c r="EE12" i="11"/>
  <c r="DX12" i="11"/>
  <c r="DQ12" i="11"/>
  <c r="DJ12" i="11"/>
  <c r="DC12" i="11"/>
  <c r="CV12" i="11"/>
  <c r="CO12" i="11"/>
  <c r="CH12" i="11"/>
  <c r="CA12" i="11"/>
  <c r="BT12" i="11"/>
  <c r="BM12" i="11"/>
  <c r="BK12" i="11"/>
  <c r="ET12" i="11"/>
  <c r="BI12" i="11"/>
  <c r="EP12" i="11"/>
  <c r="BG12" i="11"/>
  <c r="EF12" i="11"/>
  <c r="BE12" i="11"/>
  <c r="EB12" i="11"/>
  <c r="BC12" i="11"/>
  <c r="DR12" i="11"/>
  <c r="BA12" i="11"/>
  <c r="DN12" i="11"/>
  <c r="AY12" i="11"/>
  <c r="DD12" i="11"/>
  <c r="AW12" i="11"/>
  <c r="CZ12" i="11"/>
  <c r="AU12" i="11"/>
  <c r="CP12" i="11"/>
  <c r="AS12" i="11"/>
  <c r="CL12" i="11"/>
  <c r="AQ12" i="11"/>
  <c r="CB12" i="11"/>
  <c r="AO12" i="11"/>
  <c r="BX12" i="11"/>
  <c r="AM12" i="11"/>
  <c r="BN12" i="11"/>
  <c r="AK12" i="11"/>
  <c r="AF12" i="11"/>
  <c r="DR52" i="11"/>
  <c r="ET53" i="11"/>
  <c r="CB48" i="11"/>
  <c r="BQ53" i="11"/>
  <c r="BR53" i="11"/>
  <c r="EM56" i="11"/>
  <c r="CZ52" i="11"/>
  <c r="DA52" i="11"/>
  <c r="BR64" i="11"/>
  <c r="CP53" i="11"/>
  <c r="CQ53" i="11"/>
  <c r="CL56" i="11"/>
  <c r="EB52" i="11"/>
  <c r="EC52" i="11"/>
  <c r="DD48" i="11"/>
  <c r="DE48" i="11"/>
  <c r="CI40" i="11"/>
  <c r="CJ40" i="11"/>
  <c r="DN28" i="11"/>
  <c r="BU56" i="11"/>
  <c r="BV56" i="11"/>
  <c r="DR53" i="11"/>
  <c r="DS53" i="11"/>
  <c r="EF48" i="11"/>
  <c r="EP40" i="11"/>
  <c r="BQ52" i="11"/>
  <c r="BR52" i="11"/>
  <c r="EF40" i="11"/>
  <c r="EG40" i="11"/>
  <c r="CJ8" i="11"/>
  <c r="DO8" i="11"/>
  <c r="EN8" i="11"/>
  <c r="CC13" i="11"/>
  <c r="DH13" i="11"/>
  <c r="EJ13" i="11"/>
  <c r="BY20" i="11"/>
  <c r="DA20" i="11"/>
  <c r="DZ20" i="11"/>
  <c r="CT28" i="11"/>
  <c r="BO53" i="11"/>
  <c r="CL52" i="11"/>
  <c r="CM52" i="11"/>
  <c r="EP52" i="11"/>
  <c r="EQ52" i="11"/>
  <c r="ET48" i="11"/>
  <c r="EU48" i="11"/>
  <c r="EB40" i="11"/>
  <c r="EC40" i="11"/>
  <c r="CW56" i="11"/>
  <c r="DG53" i="11"/>
  <c r="DH53" i="11"/>
  <c r="CP48" i="11"/>
  <c r="CQ48" i="11"/>
  <c r="EB64" i="11"/>
  <c r="EC64" i="11"/>
  <c r="BQ32" i="11"/>
  <c r="CZ64" i="11"/>
  <c r="DA64" i="11"/>
  <c r="DG56" i="11"/>
  <c r="DH56" i="11"/>
  <c r="CP52" i="11"/>
  <c r="DG40" i="11"/>
  <c r="DH40" i="11"/>
  <c r="DR32" i="11"/>
  <c r="DS32" i="11"/>
  <c r="DS28" i="11"/>
  <c r="EX28" i="11"/>
  <c r="CJ29" i="11"/>
  <c r="DO29" i="11"/>
  <c r="EQ29" i="11"/>
  <c r="BR40" i="11"/>
  <c r="DV40" i="11"/>
  <c r="DO48" i="11"/>
  <c r="EQ48" i="11"/>
  <c r="BR56" i="11"/>
  <c r="DO64" i="11"/>
  <c r="EN64" i="11"/>
  <c r="BX64" i="11"/>
  <c r="CB56" i="11"/>
  <c r="CC56" i="11"/>
  <c r="BR8" i="11"/>
  <c r="CT8" i="11"/>
  <c r="DV8" i="11"/>
  <c r="EX8" i="11"/>
  <c r="CC20" i="11"/>
  <c r="DE20" i="11"/>
  <c r="EJ20" i="11"/>
  <c r="CX28" i="11"/>
  <c r="BR28" i="11"/>
  <c r="CQ40" i="11"/>
  <c r="CM48" i="11"/>
  <c r="BO68" i="11"/>
  <c r="CQ68" i="11"/>
  <c r="DS68" i="11"/>
  <c r="EU68" i="11"/>
  <c r="CJ69" i="11"/>
  <c r="DL69" i="11"/>
  <c r="EN69" i="11"/>
  <c r="DS64" i="11"/>
  <c r="EU64" i="11"/>
  <c r="CM56" i="11"/>
  <c r="DO28" i="11"/>
  <c r="CM13" i="11"/>
  <c r="DO13" i="11"/>
  <c r="EQ13" i="11"/>
  <c r="BY28" i="11"/>
  <c r="DZ28" i="11"/>
  <c r="BR29" i="11"/>
  <c r="CT29" i="11"/>
  <c r="DS29" i="11"/>
  <c r="EX29" i="11"/>
  <c r="BV40" i="11"/>
  <c r="CX40" i="11"/>
  <c r="DZ40" i="11"/>
  <c r="BR48" i="11"/>
  <c r="CT48" i="11"/>
  <c r="DV48" i="11"/>
  <c r="EX48" i="11"/>
  <c r="EX40" i="11"/>
  <c r="CM64" i="11"/>
  <c r="BY64" i="11"/>
  <c r="CQ64" i="11"/>
  <c r="DV64" i="11"/>
  <c r="DW64" i="11"/>
  <c r="EX64" i="11"/>
  <c r="CQ52" i="11"/>
  <c r="CC48" i="11"/>
  <c r="EG48" i="11"/>
  <c r="BR32" i="11"/>
  <c r="BU28" i="11"/>
  <c r="BV28" i="11"/>
  <c r="BV8" i="11"/>
  <c r="CX8" i="11"/>
  <c r="EC8" i="11"/>
  <c r="BO13" i="11"/>
  <c r="CQ13" i="11"/>
  <c r="DS13" i="11"/>
  <c r="EX13" i="11"/>
  <c r="CM20" i="11"/>
  <c r="DO20" i="11"/>
  <c r="EN20" i="11"/>
  <c r="CC28" i="11"/>
  <c r="DH28" i="11"/>
  <c r="EG28" i="11"/>
  <c r="BY29" i="11"/>
  <c r="DA29" i="11"/>
  <c r="DZ29" i="11"/>
  <c r="BO32" i="11"/>
  <c r="EX32" i="11"/>
  <c r="CF40" i="11"/>
  <c r="DE40" i="11"/>
  <c r="EJ40" i="11"/>
  <c r="BY48" i="11"/>
  <c r="DA48" i="11"/>
  <c r="EC48" i="11"/>
  <c r="BO52" i="11"/>
  <c r="BV64" i="11"/>
  <c r="CX64" i="11"/>
  <c r="DZ64" i="11"/>
  <c r="CC68" i="11"/>
  <c r="DE68" i="11"/>
  <c r="EG68" i="11"/>
  <c r="BV69" i="11"/>
  <c r="CX69" i="11"/>
  <c r="DZ69" i="11"/>
  <c r="BO64" i="11"/>
  <c r="CT64" i="11"/>
  <c r="CU64" i="11"/>
  <c r="EP64" i="11"/>
  <c r="EQ64" i="11"/>
  <c r="CF48" i="11"/>
  <c r="BN40" i="11"/>
  <c r="BO40" i="11"/>
  <c r="EQ40" i="11"/>
  <c r="CF8" i="11"/>
  <c r="DE8" i="11"/>
  <c r="EG8" i="11"/>
  <c r="BY13" i="11"/>
  <c r="CX13" i="11"/>
  <c r="EC13" i="11"/>
  <c r="BO20" i="11"/>
  <c r="CT20" i="11"/>
  <c r="DS20" i="11"/>
  <c r="EX20" i="11"/>
  <c r="CM28" i="11"/>
  <c r="DL28" i="11"/>
  <c r="EN28" i="11"/>
  <c r="CC29" i="11"/>
  <c r="DH29" i="11"/>
  <c r="EJ29" i="11"/>
  <c r="CM40" i="11"/>
  <c r="DO40" i="11"/>
  <c r="EN40" i="11"/>
  <c r="DH48" i="11"/>
  <c r="EJ48" i="11"/>
  <c r="CF64" i="11"/>
  <c r="DH64" i="11"/>
  <c r="EJ64" i="11"/>
  <c r="CI64" i="11"/>
  <c r="CJ64" i="11"/>
  <c r="BN56" i="11"/>
  <c r="BO56" i="11"/>
  <c r="BS56" i="11"/>
  <c r="DZ56" i="11"/>
  <c r="DS52" i="11"/>
  <c r="DK64" i="11"/>
  <c r="DL64" i="11"/>
  <c r="CP56" i="11"/>
  <c r="CQ56" i="11"/>
  <c r="DR56" i="11"/>
  <c r="DS56" i="11"/>
  <c r="ET56" i="11"/>
  <c r="EU56" i="11"/>
  <c r="CS40" i="11"/>
  <c r="CT40" i="11"/>
  <c r="CE20" i="11"/>
  <c r="CF20" i="11"/>
  <c r="CT52" i="11"/>
  <c r="EX52" i="11"/>
  <c r="DO53" i="11"/>
  <c r="CF56" i="11"/>
  <c r="EJ56" i="11"/>
  <c r="CB32" i="11"/>
  <c r="CC32" i="11"/>
  <c r="BY52" i="11"/>
  <c r="EX53" i="11"/>
  <c r="CJ56" i="11"/>
  <c r="DO56" i="11"/>
  <c r="EQ56" i="11"/>
  <c r="BU48" i="11"/>
  <c r="BV48" i="11"/>
  <c r="CX56" i="11"/>
  <c r="ET52" i="11"/>
  <c r="EU52" i="11"/>
  <c r="CI53" i="11"/>
  <c r="CJ53" i="11"/>
  <c r="BU29" i="11"/>
  <c r="BV29" i="11"/>
  <c r="CB64" i="11"/>
  <c r="CC64" i="11"/>
  <c r="DD64" i="11"/>
  <c r="DE64" i="11"/>
  <c r="EF64" i="11"/>
  <c r="EG64" i="11"/>
  <c r="DK56" i="11"/>
  <c r="DL56" i="11"/>
  <c r="EF56" i="11"/>
  <c r="EG56" i="11"/>
  <c r="BU52" i="11"/>
  <c r="BV52" i="11"/>
  <c r="DK53" i="11"/>
  <c r="DL53" i="11"/>
  <c r="EM53" i="11"/>
  <c r="EN53" i="11"/>
  <c r="CW48" i="11"/>
  <c r="CX48" i="11"/>
  <c r="DY48" i="11"/>
  <c r="DZ48" i="11"/>
  <c r="CB40" i="11"/>
  <c r="CC40" i="11"/>
  <c r="DK40" i="11"/>
  <c r="DL40" i="11"/>
  <c r="CP32" i="11"/>
  <c r="CQ32" i="11"/>
  <c r="ET32" i="11"/>
  <c r="EU32" i="11"/>
  <c r="EB29" i="11"/>
  <c r="EC29" i="11"/>
  <c r="ED29" i="11"/>
  <c r="EN56" i="11"/>
  <c r="CZ8" i="11"/>
  <c r="DA8" i="11"/>
  <c r="DK20" i="11"/>
  <c r="DL20" i="11"/>
  <c r="DP20" i="11"/>
  <c r="DY13" i="11"/>
  <c r="DZ13" i="11"/>
  <c r="CJ52" i="11"/>
  <c r="EN52" i="11"/>
  <c r="DE53" i="11"/>
  <c r="EJ53" i="11"/>
  <c r="BY56" i="11"/>
  <c r="DA56" i="11"/>
  <c r="DB56" i="11"/>
  <c r="EC56" i="11"/>
  <c r="DK52" i="11"/>
  <c r="DL52" i="11"/>
  <c r="DV52" i="11"/>
  <c r="CB53" i="11"/>
  <c r="CC53" i="11"/>
  <c r="CM53" i="11"/>
  <c r="EF53" i="11"/>
  <c r="EG53" i="11"/>
  <c r="EQ53" i="11"/>
  <c r="BX40" i="11"/>
  <c r="BY40" i="11"/>
  <c r="BZ40" i="11"/>
  <c r="CZ28" i="11"/>
  <c r="DA28" i="11"/>
  <c r="CP29" i="11"/>
  <c r="CQ29" i="11"/>
  <c r="BQ20" i="11"/>
  <c r="BR20" i="11"/>
  <c r="BS20" i="11"/>
  <c r="EM13" i="11"/>
  <c r="EN13" i="11"/>
  <c r="ET8" i="11"/>
  <c r="EU8" i="11"/>
  <c r="CT56" i="11"/>
  <c r="DV56" i="11"/>
  <c r="EX56" i="11"/>
  <c r="BN48" i="11"/>
  <c r="BO48" i="11"/>
  <c r="DR48" i="11"/>
  <c r="DS48" i="11"/>
  <c r="DU29" i="11"/>
  <c r="DV29" i="11"/>
  <c r="DE56" i="11"/>
  <c r="EU53" i="11"/>
  <c r="CZ40" i="11"/>
  <c r="DA40" i="11"/>
  <c r="EB28" i="11"/>
  <c r="EC28" i="11"/>
  <c r="ED28" i="11"/>
  <c r="CF52" i="11"/>
  <c r="DH52" i="11"/>
  <c r="EJ52" i="11"/>
  <c r="BY53" i="11"/>
  <c r="DA53" i="11"/>
  <c r="EC53" i="11"/>
  <c r="CB52" i="11"/>
  <c r="CC52" i="11"/>
  <c r="DD52" i="11"/>
  <c r="DE52" i="11"/>
  <c r="DO52" i="11"/>
  <c r="EF52" i="11"/>
  <c r="EG52" i="11"/>
  <c r="BU53" i="11"/>
  <c r="BV53" i="11"/>
  <c r="CF53" i="11"/>
  <c r="CW53" i="11"/>
  <c r="CX53" i="11"/>
  <c r="DY53" i="11"/>
  <c r="DZ53" i="11"/>
  <c r="ET40" i="11"/>
  <c r="EU40" i="11"/>
  <c r="DK29" i="11"/>
  <c r="DL29" i="11"/>
  <c r="CX52" i="11"/>
  <c r="DZ52" i="11"/>
  <c r="CI48" i="11"/>
  <c r="CJ48" i="11"/>
  <c r="CN48" i="11"/>
  <c r="DK48" i="11"/>
  <c r="DL48" i="11"/>
  <c r="EM48" i="11"/>
  <c r="EN48" i="11"/>
  <c r="DR40" i="11"/>
  <c r="DS40" i="11"/>
  <c r="DV32" i="11"/>
  <c r="CT53" i="11"/>
  <c r="DV53" i="11"/>
  <c r="CP28" i="11"/>
  <c r="CQ28" i="11"/>
  <c r="DH4" i="11"/>
  <c r="CM32" i="11"/>
  <c r="DO32" i="11"/>
  <c r="CI32" i="11"/>
  <c r="CJ32" i="11"/>
  <c r="DK32" i="11"/>
  <c r="DL32" i="11"/>
  <c r="EM32" i="11"/>
  <c r="EN32" i="11"/>
  <c r="BN29" i="11"/>
  <c r="BO29" i="11"/>
  <c r="DG20" i="11"/>
  <c r="DH20" i="11"/>
  <c r="DI20" i="11"/>
  <c r="ET29" i="11"/>
  <c r="EU29" i="11"/>
  <c r="DK13" i="11"/>
  <c r="DL13" i="11"/>
  <c r="EF20" i="11"/>
  <c r="EG20" i="11"/>
  <c r="EK20" i="11"/>
  <c r="CW4" i="11"/>
  <c r="CX4" i="11"/>
  <c r="CF32" i="11"/>
  <c r="EJ32" i="11"/>
  <c r="DH32" i="11"/>
  <c r="DD32" i="11"/>
  <c r="DE32" i="11"/>
  <c r="EQ32" i="11"/>
  <c r="DU28" i="11"/>
  <c r="DV28" i="11"/>
  <c r="ET28" i="11"/>
  <c r="EU28" i="11"/>
  <c r="EY28" i="11"/>
  <c r="CL29" i="11"/>
  <c r="CM29" i="11"/>
  <c r="CT32" i="11"/>
  <c r="EF32" i="11"/>
  <c r="EG32" i="11"/>
  <c r="CW20" i="11"/>
  <c r="CX20" i="11"/>
  <c r="DU4" i="11"/>
  <c r="DV4" i="11"/>
  <c r="BY32" i="11"/>
  <c r="DA32" i="11"/>
  <c r="EC32" i="11"/>
  <c r="CI28" i="11"/>
  <c r="CJ28" i="11"/>
  <c r="CE29" i="11"/>
  <c r="CF29" i="11"/>
  <c r="ET20" i="11"/>
  <c r="EU20" i="11"/>
  <c r="EI8" i="11"/>
  <c r="EJ8" i="11"/>
  <c r="BU32" i="11"/>
  <c r="BV32" i="11"/>
  <c r="CW32" i="11"/>
  <c r="CX32" i="11"/>
  <c r="DY32" i="11"/>
  <c r="DZ32" i="11"/>
  <c r="BN28" i="11"/>
  <c r="BO28" i="11"/>
  <c r="DD29" i="11"/>
  <c r="DE29" i="11"/>
  <c r="EM29" i="11"/>
  <c r="EN29" i="11"/>
  <c r="BU20" i="11"/>
  <c r="BV20" i="11"/>
  <c r="CE13" i="11"/>
  <c r="CF13" i="11"/>
  <c r="CZ13" i="11"/>
  <c r="DA13" i="11"/>
  <c r="BQ4" i="11"/>
  <c r="BR4" i="11"/>
  <c r="EP28" i="11"/>
  <c r="EQ28" i="11"/>
  <c r="CP20" i="11"/>
  <c r="CQ20" i="11"/>
  <c r="DU20" i="11"/>
  <c r="DV20" i="11"/>
  <c r="DD28" i="11"/>
  <c r="DE28" i="11"/>
  <c r="CW29" i="11"/>
  <c r="CX29" i="11"/>
  <c r="ET13" i="11"/>
  <c r="EU13" i="11"/>
  <c r="CE28" i="11"/>
  <c r="CF28" i="11"/>
  <c r="EF29" i="11"/>
  <c r="EG29" i="11"/>
  <c r="CI20" i="11"/>
  <c r="CJ20" i="11"/>
  <c r="CN20" i="11"/>
  <c r="EP20" i="11"/>
  <c r="EQ20" i="11"/>
  <c r="CS13" i="11"/>
  <c r="CT13" i="11"/>
  <c r="CU13" i="11"/>
  <c r="DU13" i="11"/>
  <c r="DV13" i="11"/>
  <c r="BX8" i="11"/>
  <c r="BY8" i="11"/>
  <c r="DG8" i="11"/>
  <c r="DH8" i="11"/>
  <c r="DY8" i="11"/>
  <c r="DZ8" i="11"/>
  <c r="BO4" i="11"/>
  <c r="EI28" i="11"/>
  <c r="EJ28" i="11"/>
  <c r="BQ13" i="11"/>
  <c r="BR13" i="11"/>
  <c r="EB20" i="11"/>
  <c r="EC20" i="11"/>
  <c r="ED20" i="11"/>
  <c r="CI13" i="11"/>
  <c r="CJ13" i="11"/>
  <c r="DD13" i="11"/>
  <c r="DE13" i="11"/>
  <c r="DI13" i="11"/>
  <c r="CL8" i="11"/>
  <c r="CM8" i="11"/>
  <c r="CN8" i="11"/>
  <c r="DK8" i="11"/>
  <c r="DL8" i="11"/>
  <c r="DR8" i="11"/>
  <c r="DS8" i="11"/>
  <c r="DW8" i="11"/>
  <c r="EP8" i="11"/>
  <c r="EQ8" i="11"/>
  <c r="CP4" i="11"/>
  <c r="CQ4" i="11"/>
  <c r="ET4" i="11"/>
  <c r="EU4" i="11"/>
  <c r="EF13" i="11"/>
  <c r="EG13" i="11"/>
  <c r="CB4" i="11"/>
  <c r="CC4" i="11"/>
  <c r="DD4" i="11"/>
  <c r="DE4" i="11"/>
  <c r="EF4" i="11"/>
  <c r="EG4" i="11"/>
  <c r="BU13" i="11"/>
  <c r="BV13" i="11"/>
  <c r="DK4" i="11"/>
  <c r="DL4" i="11"/>
  <c r="EC4" i="11"/>
  <c r="EP4" i="11"/>
  <c r="EQ4" i="11"/>
  <c r="CM68" i="11"/>
  <c r="DO68" i="11"/>
  <c r="EQ68" i="11"/>
  <c r="CF69" i="11"/>
  <c r="DH69" i="11"/>
  <c r="EJ69" i="11"/>
  <c r="CB8" i="11"/>
  <c r="CC8" i="11"/>
  <c r="BU4" i="11"/>
  <c r="BV4" i="11"/>
  <c r="CL4" i="11"/>
  <c r="CM4" i="11"/>
  <c r="CJ4" i="11"/>
  <c r="EN4" i="11"/>
  <c r="CP8" i="11"/>
  <c r="CQ8" i="11"/>
  <c r="DY4" i="11"/>
  <c r="DZ4" i="11"/>
  <c r="BN8" i="11"/>
  <c r="BO8" i="11"/>
  <c r="DS4" i="11"/>
  <c r="CF68" i="11"/>
  <c r="DH68" i="11"/>
  <c r="EJ68" i="11"/>
  <c r="EK68" i="11"/>
  <c r="BY69" i="11"/>
  <c r="DA69" i="11"/>
  <c r="EC69" i="11"/>
  <c r="BY4" i="11"/>
  <c r="CT4" i="11"/>
  <c r="DA4" i="11"/>
  <c r="DO4" i="11"/>
  <c r="CU52" i="11"/>
  <c r="BR68" i="11"/>
  <c r="CT68" i="11"/>
  <c r="DV68" i="11"/>
  <c r="EX68" i="11"/>
  <c r="EY68" i="11"/>
  <c r="CM69" i="11"/>
  <c r="DO69" i="11"/>
  <c r="EQ69" i="11"/>
  <c r="CF4" i="11"/>
  <c r="EJ4" i="11"/>
  <c r="EX4" i="11"/>
  <c r="BY68" i="11"/>
  <c r="DA68" i="11"/>
  <c r="EC68" i="11"/>
  <c r="BR69" i="11"/>
  <c r="CT69" i="11"/>
  <c r="DV69" i="11"/>
  <c r="EX69" i="11"/>
  <c r="BS40" i="11"/>
  <c r="BV68" i="11"/>
  <c r="CJ68" i="11"/>
  <c r="CX68" i="11"/>
  <c r="DL68" i="11"/>
  <c r="DZ68" i="11"/>
  <c r="EN68" i="11"/>
  <c r="BO69" i="11"/>
  <c r="CC69" i="11"/>
  <c r="CQ69" i="11"/>
  <c r="DE69" i="11"/>
  <c r="DS69" i="11"/>
  <c r="EG69" i="11"/>
  <c r="EU69" i="11"/>
  <c r="CC24" i="11"/>
  <c r="DE24" i="11"/>
  <c r="EG24" i="11"/>
  <c r="BO24" i="11"/>
  <c r="CQ24" i="11"/>
  <c r="DS24" i="11"/>
  <c r="EU24" i="11"/>
  <c r="BY24" i="11"/>
  <c r="CM24" i="11"/>
  <c r="DA24" i="11"/>
  <c r="DO24" i="11"/>
  <c r="EC24" i="11"/>
  <c r="EQ24" i="11"/>
  <c r="BQ24" i="11"/>
  <c r="BR24" i="11"/>
  <c r="BU24" i="11"/>
  <c r="BV24" i="11"/>
  <c r="CE24" i="11"/>
  <c r="CF24" i="11"/>
  <c r="CI24" i="11"/>
  <c r="CJ24" i="11"/>
  <c r="CS24" i="11"/>
  <c r="CT24" i="11"/>
  <c r="CW24" i="11"/>
  <c r="CX24" i="11"/>
  <c r="DG24" i="11"/>
  <c r="DH24" i="11"/>
  <c r="DK24" i="11"/>
  <c r="DL24" i="11"/>
  <c r="DU24" i="11"/>
  <c r="DV24" i="11"/>
  <c r="DW24" i="11"/>
  <c r="DY24" i="11"/>
  <c r="DZ24" i="11"/>
  <c r="EI24" i="11"/>
  <c r="EJ24" i="11"/>
  <c r="EM24" i="11"/>
  <c r="EN24" i="11"/>
  <c r="EW24" i="11"/>
  <c r="EX24" i="11"/>
  <c r="CC12" i="11"/>
  <c r="DE12" i="11"/>
  <c r="BO12" i="11"/>
  <c r="CQ12" i="11"/>
  <c r="DS12" i="11"/>
  <c r="EU12" i="11"/>
  <c r="EG12" i="11"/>
  <c r="EC12" i="11"/>
  <c r="DO12" i="11"/>
  <c r="EQ12" i="11"/>
  <c r="CM12" i="11"/>
  <c r="DA12" i="11"/>
  <c r="BQ12" i="11"/>
  <c r="BR12" i="11"/>
  <c r="BU12" i="11"/>
  <c r="BV12" i="11"/>
  <c r="CE12" i="11"/>
  <c r="CF12" i="11"/>
  <c r="CI12" i="11"/>
  <c r="CJ12" i="11"/>
  <c r="CS12" i="11"/>
  <c r="CT12" i="11"/>
  <c r="CW12" i="11"/>
  <c r="CX12" i="11"/>
  <c r="DG12" i="11"/>
  <c r="DH12" i="11"/>
  <c r="DK12" i="11"/>
  <c r="DL12" i="11"/>
  <c r="DU12" i="11"/>
  <c r="DV12" i="11"/>
  <c r="DY12" i="11"/>
  <c r="DZ12" i="11"/>
  <c r="EI12" i="11"/>
  <c r="EJ12" i="11"/>
  <c r="EM12" i="11"/>
  <c r="EN12" i="11"/>
  <c r="EW12" i="11"/>
  <c r="EX12" i="11"/>
  <c r="BY12" i="11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B3" i="9"/>
  <c r="C3" i="9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C8" i="12"/>
  <c r="E8" i="12"/>
  <c r="G8" i="12"/>
  <c r="K8" i="12"/>
  <c r="M8" i="12"/>
  <c r="C10" i="12"/>
  <c r="E10" i="12"/>
  <c r="G10" i="12"/>
  <c r="I10" i="12"/>
  <c r="K10" i="12"/>
  <c r="M10" i="12"/>
  <c r="C11" i="12"/>
  <c r="E11" i="12"/>
  <c r="G11" i="12"/>
  <c r="I11" i="12"/>
  <c r="K11" i="12"/>
  <c r="M11" i="12"/>
  <c r="C12" i="12"/>
  <c r="E12" i="12"/>
  <c r="G12" i="12"/>
  <c r="I12" i="12"/>
  <c r="K12" i="12"/>
  <c r="M12" i="12"/>
  <c r="C15" i="12"/>
  <c r="E15" i="12"/>
  <c r="G15" i="12"/>
  <c r="I15" i="12"/>
  <c r="K15" i="12"/>
  <c r="M15" i="12"/>
  <c r="C17" i="12"/>
  <c r="E17" i="12"/>
  <c r="G17" i="12"/>
  <c r="I17" i="12"/>
  <c r="K17" i="12"/>
  <c r="M17" i="12"/>
  <c r="C20" i="12"/>
  <c r="E20" i="12"/>
  <c r="G20" i="12"/>
  <c r="I20" i="12"/>
  <c r="K20" i="12"/>
  <c r="M20" i="12"/>
  <c r="C23" i="12"/>
  <c r="E23" i="12"/>
  <c r="G23" i="12"/>
  <c r="I23" i="12"/>
  <c r="K23" i="12"/>
  <c r="M23" i="12"/>
  <c r="C28" i="12"/>
  <c r="E28" i="12"/>
  <c r="G28" i="12"/>
  <c r="I28" i="12"/>
  <c r="K28" i="12"/>
  <c r="M28" i="12"/>
  <c r="C29" i="12"/>
  <c r="E29" i="12"/>
  <c r="G29" i="12"/>
  <c r="I29" i="12"/>
  <c r="K29" i="12"/>
  <c r="M29" i="12"/>
  <c r="C33" i="12"/>
  <c r="E33" i="12"/>
  <c r="G33" i="12"/>
  <c r="I33" i="12"/>
  <c r="K33" i="12"/>
  <c r="M33" i="12"/>
  <c r="C34" i="12"/>
  <c r="E34" i="12"/>
  <c r="G34" i="12"/>
  <c r="I34" i="12"/>
  <c r="K34" i="12"/>
  <c r="M34" i="12"/>
  <c r="C35" i="12"/>
  <c r="E35" i="12"/>
  <c r="G35" i="12"/>
  <c r="I35" i="12"/>
  <c r="K35" i="12"/>
  <c r="M35" i="12"/>
  <c r="C36" i="12"/>
  <c r="E36" i="12"/>
  <c r="G36" i="12"/>
  <c r="I36" i="12"/>
  <c r="K36" i="12"/>
  <c r="M36" i="12"/>
  <c r="C39" i="12"/>
  <c r="E39" i="12"/>
  <c r="G39" i="12"/>
  <c r="I39" i="12"/>
  <c r="K39" i="12"/>
  <c r="M39" i="12"/>
  <c r="C40" i="12"/>
  <c r="E40" i="12"/>
  <c r="G40" i="12"/>
  <c r="I40" i="12"/>
  <c r="K40" i="12"/>
  <c r="M40" i="12"/>
  <c r="C46" i="12"/>
  <c r="E46" i="12"/>
  <c r="G46" i="12"/>
  <c r="I46" i="12"/>
  <c r="K46" i="12"/>
  <c r="M46" i="12"/>
  <c r="C47" i="12"/>
  <c r="E47" i="12"/>
  <c r="G47" i="12"/>
  <c r="I47" i="12"/>
  <c r="K47" i="12"/>
  <c r="M47" i="12"/>
  <c r="C48" i="12"/>
  <c r="E48" i="12"/>
  <c r="G48" i="12"/>
  <c r="I48" i="12"/>
  <c r="K48" i="12"/>
  <c r="M48" i="12"/>
  <c r="C59" i="12"/>
  <c r="E59" i="12"/>
  <c r="G59" i="12"/>
  <c r="I59" i="12"/>
  <c r="K59" i="12"/>
  <c r="M59" i="12"/>
  <c r="C60" i="12"/>
  <c r="E60" i="12"/>
  <c r="G60" i="12"/>
  <c r="I60" i="12"/>
  <c r="K60" i="12"/>
  <c r="M60" i="12"/>
  <c r="C61" i="12"/>
  <c r="E61" i="12"/>
  <c r="G61" i="12"/>
  <c r="I61" i="12"/>
  <c r="K61" i="12"/>
  <c r="M61" i="12"/>
  <c r="C62" i="12"/>
  <c r="E62" i="12"/>
  <c r="G62" i="12"/>
  <c r="I62" i="12"/>
  <c r="K62" i="12"/>
  <c r="M62" i="12"/>
  <c r="C66" i="12"/>
  <c r="E66" i="12"/>
  <c r="G66" i="12"/>
  <c r="I66" i="12"/>
  <c r="K66" i="12"/>
  <c r="M66" i="12"/>
  <c r="C72" i="12"/>
  <c r="E72" i="12"/>
  <c r="G72" i="12"/>
  <c r="I72" i="12"/>
  <c r="K72" i="12"/>
  <c r="M72" i="12"/>
  <c r="C73" i="12"/>
  <c r="E73" i="12"/>
  <c r="G73" i="12"/>
  <c r="I73" i="12"/>
  <c r="K73" i="12"/>
  <c r="M73" i="12"/>
  <c r="C74" i="12"/>
  <c r="E74" i="12"/>
  <c r="G74" i="12"/>
  <c r="I74" i="12"/>
  <c r="K74" i="12"/>
  <c r="M74" i="12"/>
  <c r="C78" i="12"/>
  <c r="E78" i="12"/>
  <c r="G78" i="12"/>
  <c r="I78" i="12"/>
  <c r="K78" i="12"/>
  <c r="M78" i="12"/>
  <c r="C79" i="12"/>
  <c r="E79" i="12"/>
  <c r="G79" i="12"/>
  <c r="I79" i="12"/>
  <c r="K79" i="12"/>
  <c r="M79" i="12"/>
  <c r="C80" i="12"/>
  <c r="E80" i="12"/>
  <c r="G80" i="12"/>
  <c r="I80" i="12"/>
  <c r="K80" i="12"/>
  <c r="M80" i="12"/>
  <c r="C85" i="12"/>
  <c r="E85" i="12"/>
  <c r="G85" i="12"/>
  <c r="I85" i="12"/>
  <c r="K85" i="12"/>
  <c r="M85" i="12"/>
  <c r="C88" i="12"/>
  <c r="E88" i="12"/>
  <c r="G88" i="12"/>
  <c r="I88" i="12"/>
  <c r="K88" i="12"/>
  <c r="M88" i="12"/>
  <c r="C91" i="12"/>
  <c r="E91" i="12"/>
  <c r="G91" i="12"/>
  <c r="I91" i="12"/>
  <c r="K91" i="12"/>
  <c r="M91" i="12"/>
  <c r="C93" i="12"/>
  <c r="E93" i="12"/>
  <c r="G93" i="12"/>
  <c r="I93" i="12"/>
  <c r="K93" i="12"/>
  <c r="M93" i="12"/>
  <c r="C94" i="12"/>
  <c r="E94" i="12"/>
  <c r="G94" i="12"/>
  <c r="I94" i="12"/>
  <c r="K94" i="12"/>
  <c r="M94" i="12"/>
  <c r="C97" i="12"/>
  <c r="E97" i="12"/>
  <c r="G97" i="12"/>
  <c r="I97" i="12"/>
  <c r="K97" i="12"/>
  <c r="M97" i="12"/>
  <c r="C98" i="12"/>
  <c r="E98" i="12"/>
  <c r="G98" i="12"/>
  <c r="I98" i="12"/>
  <c r="K98" i="12"/>
  <c r="M98" i="12"/>
  <c r="C99" i="12"/>
  <c r="E99" i="12"/>
  <c r="G99" i="12"/>
  <c r="I99" i="12"/>
  <c r="K99" i="12"/>
  <c r="M99" i="12"/>
  <c r="C100" i="12"/>
  <c r="E100" i="12"/>
  <c r="G100" i="12"/>
  <c r="I100" i="12"/>
  <c r="K100" i="12"/>
  <c r="M100" i="12"/>
  <c r="C103" i="12"/>
  <c r="E103" i="12"/>
  <c r="G103" i="12"/>
  <c r="I103" i="12"/>
  <c r="K103" i="12"/>
  <c r="M103" i="12"/>
  <c r="C104" i="12"/>
  <c r="E104" i="12"/>
  <c r="G104" i="12"/>
  <c r="I104" i="12"/>
  <c r="K104" i="12"/>
  <c r="M104" i="12"/>
  <c r="C106" i="12"/>
  <c r="E106" i="12"/>
  <c r="G106" i="12"/>
  <c r="I106" i="12"/>
  <c r="K106" i="12"/>
  <c r="M106" i="12"/>
  <c r="C109" i="12"/>
  <c r="E109" i="12"/>
  <c r="G109" i="12"/>
  <c r="I109" i="12"/>
  <c r="K109" i="12"/>
  <c r="M109" i="12"/>
  <c r="C110" i="12"/>
  <c r="E110" i="12"/>
  <c r="G110" i="12"/>
  <c r="I110" i="12"/>
  <c r="K110" i="12"/>
  <c r="M110" i="12"/>
  <c r="AC47" i="2"/>
  <c r="AA47" i="2"/>
  <c r="H10" i="9"/>
  <c r="Y47" i="2"/>
  <c r="F10" i="9"/>
  <c r="Z47" i="2"/>
  <c r="G10" i="9"/>
  <c r="AB47" i="2"/>
  <c r="I10" i="9"/>
  <c r="AD47" i="2"/>
  <c r="K10" i="9"/>
  <c r="X47" i="2"/>
  <c r="V47" i="2"/>
  <c r="T47" i="2"/>
  <c r="R47" i="2"/>
  <c r="P47" i="2"/>
  <c r="N47" i="2"/>
  <c r="L47" i="2"/>
  <c r="J47" i="2"/>
  <c r="H47" i="2"/>
  <c r="AD35" i="2"/>
  <c r="K8" i="9"/>
  <c r="AC35" i="2"/>
  <c r="J8" i="9"/>
  <c r="AB35" i="2"/>
  <c r="I8" i="9"/>
  <c r="AA35" i="2"/>
  <c r="H8" i="9"/>
  <c r="Z35" i="2"/>
  <c r="G8" i="9"/>
  <c r="Y35" i="2"/>
  <c r="F8" i="9"/>
  <c r="X35" i="2"/>
  <c r="V35" i="2"/>
  <c r="T35" i="2"/>
  <c r="R35" i="2"/>
  <c r="P35" i="2"/>
  <c r="N35" i="2"/>
  <c r="L35" i="2"/>
  <c r="J35" i="2"/>
  <c r="H35" i="2"/>
  <c r="AD23" i="2"/>
  <c r="K6" i="9"/>
  <c r="AC23" i="2"/>
  <c r="J6" i="9"/>
  <c r="AB23" i="2"/>
  <c r="I6" i="9"/>
  <c r="AA23" i="2"/>
  <c r="H6" i="9"/>
  <c r="Z23" i="2"/>
  <c r="G6" i="9"/>
  <c r="Y23" i="2"/>
  <c r="F6" i="9"/>
  <c r="X23" i="2"/>
  <c r="V23" i="2"/>
  <c r="T23" i="2"/>
  <c r="R23" i="2"/>
  <c r="P23" i="2"/>
  <c r="N23" i="2"/>
  <c r="L23" i="2"/>
  <c r="J23" i="2"/>
  <c r="H23" i="2"/>
  <c r="AC11" i="2"/>
  <c r="J4" i="9"/>
  <c r="AA11" i="2"/>
  <c r="H4" i="9"/>
  <c r="Y11" i="2"/>
  <c r="F4" i="9"/>
  <c r="Z11" i="2"/>
  <c r="G4" i="9"/>
  <c r="AB11" i="2"/>
  <c r="I4" i="9"/>
  <c r="AD11" i="2"/>
  <c r="K4" i="9"/>
  <c r="X11" i="2"/>
  <c r="V11" i="2"/>
  <c r="T11" i="2"/>
  <c r="R11" i="2"/>
  <c r="P11" i="2"/>
  <c r="N11" i="2"/>
  <c r="L11" i="2"/>
  <c r="J11" i="2"/>
  <c r="H11" i="2"/>
  <c r="AD4" i="2"/>
  <c r="K3" i="9"/>
  <c r="AC4" i="2"/>
  <c r="J3" i="9"/>
  <c r="AB4" i="2"/>
  <c r="I3" i="9"/>
  <c r="AA4" i="2"/>
  <c r="H3" i="9"/>
  <c r="Z4" i="2"/>
  <c r="G3" i="9"/>
  <c r="Y4" i="2"/>
  <c r="F3" i="9"/>
  <c r="X4" i="2"/>
  <c r="V4" i="2"/>
  <c r="T4" i="2"/>
  <c r="R4" i="2"/>
  <c r="P4" i="2"/>
  <c r="N4" i="2"/>
  <c r="L4" i="2"/>
  <c r="J4" i="2"/>
  <c r="H4" i="2"/>
  <c r="AD16" i="2"/>
  <c r="K5" i="9"/>
  <c r="AC16" i="2"/>
  <c r="J5" i="9"/>
  <c r="AB16" i="2"/>
  <c r="I5" i="9"/>
  <c r="AA16" i="2"/>
  <c r="H5" i="9"/>
  <c r="Z16" i="2"/>
  <c r="G5" i="9"/>
  <c r="Y16" i="2"/>
  <c r="F5" i="9"/>
  <c r="X16" i="2"/>
  <c r="V16" i="2"/>
  <c r="T16" i="2"/>
  <c r="R16" i="2"/>
  <c r="P16" i="2"/>
  <c r="N16" i="2"/>
  <c r="L16" i="2"/>
  <c r="J16" i="2"/>
  <c r="H16" i="2"/>
  <c r="AD28" i="2"/>
  <c r="K7" i="9"/>
  <c r="AC28" i="2"/>
  <c r="J7" i="9"/>
  <c r="AB28" i="2"/>
  <c r="I7" i="9"/>
  <c r="AA28" i="2"/>
  <c r="H7" i="9"/>
  <c r="Z28" i="2"/>
  <c r="G7" i="9"/>
  <c r="Y28" i="2"/>
  <c r="F7" i="9"/>
  <c r="X28" i="2"/>
  <c r="V28" i="2"/>
  <c r="T28" i="2"/>
  <c r="R28" i="2"/>
  <c r="P28" i="2"/>
  <c r="N28" i="2"/>
  <c r="L28" i="2"/>
  <c r="J28" i="2"/>
  <c r="H28" i="2"/>
  <c r="AD40" i="2"/>
  <c r="K9" i="9"/>
  <c r="AC40" i="2"/>
  <c r="J9" i="9"/>
  <c r="AB40" i="2"/>
  <c r="I9" i="9"/>
  <c r="AA40" i="2"/>
  <c r="H9" i="9"/>
  <c r="Z40" i="2"/>
  <c r="G9" i="9"/>
  <c r="Y40" i="2"/>
  <c r="F9" i="9"/>
  <c r="X40" i="2"/>
  <c r="V40" i="2"/>
  <c r="T40" i="2"/>
  <c r="R40" i="2"/>
  <c r="P40" i="2"/>
  <c r="N40" i="2"/>
  <c r="L40" i="2"/>
  <c r="J40" i="2"/>
  <c r="H40" i="2"/>
  <c r="AD73" i="2"/>
  <c r="K14" i="9"/>
  <c r="AC73" i="2"/>
  <c r="J14" i="9"/>
  <c r="AB73" i="2"/>
  <c r="I14" i="9"/>
  <c r="AA73" i="2"/>
  <c r="H14" i="9"/>
  <c r="Z73" i="2"/>
  <c r="G14" i="9"/>
  <c r="Y73" i="2"/>
  <c r="F14" i="9"/>
  <c r="X73" i="2"/>
  <c r="V73" i="2"/>
  <c r="T73" i="2"/>
  <c r="R73" i="2"/>
  <c r="P73" i="2"/>
  <c r="N73" i="2"/>
  <c r="L73" i="2"/>
  <c r="J73" i="2"/>
  <c r="H73" i="2"/>
  <c r="AC80" i="2"/>
  <c r="J15" i="9"/>
  <c r="AA80" i="2"/>
  <c r="H15" i="9"/>
  <c r="Y80" i="2"/>
  <c r="F15" i="9"/>
  <c r="Z80" i="2"/>
  <c r="G15" i="9"/>
  <c r="AB80" i="2"/>
  <c r="I15" i="9"/>
  <c r="AD80" i="2"/>
  <c r="K15" i="9"/>
  <c r="X80" i="2"/>
  <c r="V80" i="2"/>
  <c r="T80" i="2"/>
  <c r="R80" i="2"/>
  <c r="P80" i="2"/>
  <c r="N80" i="2"/>
  <c r="L80" i="2"/>
  <c r="J80" i="2"/>
  <c r="H80" i="2"/>
  <c r="AD105" i="2"/>
  <c r="K19" i="9"/>
  <c r="AC105" i="2"/>
  <c r="J19" i="9"/>
  <c r="AB105" i="2"/>
  <c r="I19" i="9"/>
  <c r="AA105" i="2"/>
  <c r="H19" i="9"/>
  <c r="Z105" i="2"/>
  <c r="G19" i="9"/>
  <c r="Y105" i="2"/>
  <c r="F19" i="9"/>
  <c r="X105" i="2"/>
  <c r="V105" i="2"/>
  <c r="T105" i="2"/>
  <c r="R105" i="2"/>
  <c r="P105" i="2"/>
  <c r="N105" i="2"/>
  <c r="L105" i="2"/>
  <c r="J105" i="2"/>
  <c r="H105" i="2"/>
  <c r="AD99" i="2"/>
  <c r="K18" i="9"/>
  <c r="AC99" i="2"/>
  <c r="J18" i="9"/>
  <c r="AB99" i="2"/>
  <c r="I18" i="9"/>
  <c r="AA99" i="2"/>
  <c r="H18" i="9"/>
  <c r="Z99" i="2"/>
  <c r="G18" i="9"/>
  <c r="Y99" i="2"/>
  <c r="F18" i="9"/>
  <c r="X99" i="2"/>
  <c r="V99" i="2"/>
  <c r="T99" i="2"/>
  <c r="R99" i="2"/>
  <c r="P99" i="2"/>
  <c r="N99" i="2"/>
  <c r="L99" i="2"/>
  <c r="J99" i="2"/>
  <c r="H99" i="2"/>
  <c r="AD93" i="2"/>
  <c r="K17" i="9"/>
  <c r="AC93" i="2"/>
  <c r="J17" i="9"/>
  <c r="AB93" i="2"/>
  <c r="I17" i="9"/>
  <c r="AA93" i="2"/>
  <c r="H17" i="9"/>
  <c r="Z93" i="2"/>
  <c r="G17" i="9"/>
  <c r="Y93" i="2"/>
  <c r="F17" i="9"/>
  <c r="X93" i="2"/>
  <c r="V93" i="2"/>
  <c r="T93" i="2"/>
  <c r="R93" i="2"/>
  <c r="P93" i="2"/>
  <c r="N93" i="2"/>
  <c r="L93" i="2"/>
  <c r="J93" i="2"/>
  <c r="H93" i="2"/>
  <c r="AD87" i="2"/>
  <c r="K16" i="9"/>
  <c r="AC87" i="2"/>
  <c r="J16" i="9"/>
  <c r="AB87" i="2"/>
  <c r="I16" i="9"/>
  <c r="AA87" i="2"/>
  <c r="H16" i="9"/>
  <c r="Z87" i="2"/>
  <c r="G16" i="9"/>
  <c r="Y87" i="2"/>
  <c r="F16" i="9"/>
  <c r="X87" i="2"/>
  <c r="V87" i="2"/>
  <c r="T87" i="2"/>
  <c r="R87" i="2"/>
  <c r="P87" i="2"/>
  <c r="N87" i="2"/>
  <c r="L87" i="2"/>
  <c r="J87" i="2"/>
  <c r="H87" i="2"/>
  <c r="AD67" i="2"/>
  <c r="K13" i="9"/>
  <c r="AC67" i="2"/>
  <c r="J13" i="9"/>
  <c r="AB67" i="2"/>
  <c r="I13" i="9"/>
  <c r="AA67" i="2"/>
  <c r="H13" i="9"/>
  <c r="Z67" i="2"/>
  <c r="G13" i="9"/>
  <c r="Y67" i="2"/>
  <c r="F13" i="9"/>
  <c r="X67" i="2"/>
  <c r="V67" i="2"/>
  <c r="T67" i="2"/>
  <c r="R67" i="2"/>
  <c r="P67" i="2"/>
  <c r="N67" i="2"/>
  <c r="L67" i="2"/>
  <c r="J67" i="2"/>
  <c r="H67" i="2"/>
  <c r="AD61" i="2"/>
  <c r="K12" i="9"/>
  <c r="AC61" i="2"/>
  <c r="J12" i="9"/>
  <c r="AB61" i="2"/>
  <c r="I12" i="9"/>
  <c r="AA61" i="2"/>
  <c r="H12" i="9"/>
  <c r="Z61" i="2"/>
  <c r="G12" i="9"/>
  <c r="Y61" i="2"/>
  <c r="F12" i="9"/>
  <c r="X61" i="2"/>
  <c r="V61" i="2"/>
  <c r="T61" i="2"/>
  <c r="R61" i="2"/>
  <c r="P61" i="2"/>
  <c r="N61" i="2"/>
  <c r="L61" i="2"/>
  <c r="J61" i="2"/>
  <c r="H61" i="2"/>
  <c r="AD55" i="2"/>
  <c r="K11" i="9"/>
  <c r="AC55" i="2"/>
  <c r="J11" i="9"/>
  <c r="AB55" i="2"/>
  <c r="I11" i="9"/>
  <c r="AA55" i="2"/>
  <c r="H11" i="9"/>
  <c r="Z55" i="2"/>
  <c r="G11" i="9"/>
  <c r="Y55" i="2"/>
  <c r="F11" i="9"/>
  <c r="X55" i="2"/>
  <c r="V55" i="2"/>
  <c r="T55" i="2"/>
  <c r="R55" i="2"/>
  <c r="P55" i="2"/>
  <c r="N55" i="2"/>
  <c r="L55" i="2"/>
  <c r="J55" i="2"/>
  <c r="H55" i="2"/>
  <c r="AK107" i="2"/>
  <c r="AF107" i="2"/>
  <c r="AK106" i="2"/>
  <c r="AF106" i="2"/>
  <c r="AK103" i="2"/>
  <c r="AF103" i="2"/>
  <c r="AK101" i="2"/>
  <c r="AF101" i="2"/>
  <c r="AK100" i="2"/>
  <c r="AF100" i="2"/>
  <c r="AK97" i="2"/>
  <c r="AF97" i="2"/>
  <c r="AK96" i="2"/>
  <c r="AF96" i="2"/>
  <c r="AK95" i="2"/>
  <c r="AF95" i="2"/>
  <c r="AK94" i="2"/>
  <c r="AF94" i="2"/>
  <c r="AK91" i="2"/>
  <c r="AF91" i="2"/>
  <c r="AK90" i="2"/>
  <c r="AF90" i="2"/>
  <c r="AK88" i="2"/>
  <c r="AF88" i="2"/>
  <c r="AK85" i="2"/>
  <c r="AF85" i="2"/>
  <c r="AK82" i="2"/>
  <c r="AF82" i="2"/>
  <c r="AK77" i="2"/>
  <c r="AF77" i="2"/>
  <c r="AK76" i="2"/>
  <c r="AF76" i="2"/>
  <c r="AK75" i="2"/>
  <c r="AF75" i="2"/>
  <c r="AK71" i="2"/>
  <c r="AF71" i="2"/>
  <c r="AK70" i="2"/>
  <c r="AF70" i="2"/>
  <c r="AK69" i="2"/>
  <c r="AF69" i="2"/>
  <c r="AK63" i="2"/>
  <c r="AF63" i="2"/>
  <c r="AK59" i="2"/>
  <c r="AF59" i="2"/>
  <c r="AK58" i="2"/>
  <c r="AF58" i="2"/>
  <c r="AK57" i="2"/>
  <c r="AF57" i="2"/>
  <c r="AK56" i="2"/>
  <c r="AF56" i="2"/>
  <c r="AK53" i="2"/>
  <c r="AF53" i="2"/>
  <c r="AK52" i="2"/>
  <c r="AF52" i="2"/>
  <c r="AK51" i="2"/>
  <c r="AF51" i="2"/>
  <c r="AK49" i="2"/>
  <c r="AF49" i="2"/>
  <c r="AK45" i="2"/>
  <c r="AF45" i="2"/>
  <c r="AK44" i="2"/>
  <c r="AF44" i="2"/>
  <c r="AK43" i="2"/>
  <c r="AF43" i="2"/>
  <c r="AK37" i="2"/>
  <c r="AF37" i="2"/>
  <c r="AK36" i="2"/>
  <c r="AF36" i="2"/>
  <c r="AK33" i="2"/>
  <c r="AF33" i="2"/>
  <c r="AK32" i="2"/>
  <c r="AF32" i="2"/>
  <c r="AK31" i="2"/>
  <c r="AF31" i="2"/>
  <c r="AK30" i="2"/>
  <c r="AF30" i="2"/>
  <c r="AK26" i="2"/>
  <c r="AF26" i="2"/>
  <c r="AK25" i="2"/>
  <c r="AF25" i="2"/>
  <c r="AK20" i="2"/>
  <c r="AF20" i="2"/>
  <c r="AK17" i="2"/>
  <c r="AF17" i="2"/>
  <c r="AK14" i="2"/>
  <c r="AF14" i="2"/>
  <c r="AK12" i="2"/>
  <c r="AF12" i="2"/>
  <c r="AK9" i="2"/>
  <c r="AF9" i="2"/>
  <c r="AK8" i="2"/>
  <c r="AF8" i="2"/>
  <c r="AK7" i="2"/>
  <c r="AF7" i="2"/>
  <c r="AK5" i="2"/>
  <c r="AF5" i="2"/>
  <c r="EK52" i="11"/>
  <c r="DI29" i="11"/>
  <c r="CN28" i="11"/>
  <c r="EK8" i="11"/>
  <c r="ED56" i="11"/>
  <c r="CN56" i="11"/>
  <c r="BS64" i="11"/>
  <c r="CG40" i="11"/>
  <c r="ER56" i="11"/>
  <c r="ER64" i="11"/>
  <c r="CN64" i="11"/>
  <c r="DP13" i="11"/>
  <c r="DI40" i="11"/>
  <c r="EY48" i="11"/>
  <c r="DB29" i="11"/>
  <c r="EY20" i="11"/>
  <c r="DP29" i="11"/>
  <c r="ER40" i="11"/>
  <c r="BS32" i="11"/>
  <c r="CU29" i="11"/>
  <c r="EK48" i="11"/>
  <c r="DP69" i="11"/>
  <c r="CU68" i="11"/>
  <c r="BS28" i="11"/>
  <c r="BZ52" i="11"/>
  <c r="DP64" i="11"/>
  <c r="ER8" i="11"/>
  <c r="EK28" i="11"/>
  <c r="BZ8" i="11"/>
  <c r="ER28" i="11"/>
  <c r="BZ20" i="11"/>
  <c r="BS29" i="11"/>
  <c r="DB53" i="11"/>
  <c r="CG52" i="11"/>
  <c r="CG20" i="11"/>
  <c r="EY64" i="11"/>
  <c r="ER13" i="11"/>
  <c r="BS53" i="11"/>
  <c r="DI48" i="11"/>
  <c r="DI53" i="11"/>
  <c r="BZ13" i="11"/>
  <c r="ER20" i="11"/>
  <c r="CU20" i="11"/>
  <c r="CG13" i="11"/>
  <c r="DB20" i="11"/>
  <c r="CN29" i="11"/>
  <c r="DW40" i="11"/>
  <c r="CG53" i="11"/>
  <c r="EY8" i="11"/>
  <c r="DB28" i="11"/>
  <c r="DB8" i="11"/>
  <c r="CN69" i="11"/>
  <c r="BS68" i="11"/>
  <c r="EY40" i="11"/>
  <c r="CU28" i="11"/>
  <c r="BS52" i="11"/>
  <c r="BZ69" i="11"/>
  <c r="DW48" i="11"/>
  <c r="DW56" i="11"/>
  <c r="ER53" i="11"/>
  <c r="CN40" i="11"/>
  <c r="EK13" i="11"/>
  <c r="CN13" i="11"/>
  <c r="DW13" i="11"/>
  <c r="EK29" i="11"/>
  <c r="ED52" i="11"/>
  <c r="BZ29" i="11"/>
  <c r="BZ48" i="11"/>
  <c r="DP8" i="11"/>
  <c r="EY29" i="11"/>
  <c r="BS48" i="11"/>
  <c r="EY32" i="11"/>
  <c r="EK64" i="11"/>
  <c r="CU40" i="11"/>
  <c r="DI52" i="11"/>
  <c r="BZ56" i="11"/>
  <c r="CG64" i="11"/>
  <c r="CG48" i="11"/>
  <c r="EK56" i="11"/>
  <c r="DI64" i="11"/>
  <c r="BZ64" i="11"/>
  <c r="DW29" i="11"/>
  <c r="BZ28" i="11"/>
  <c r="DP28" i="11"/>
  <c r="DP48" i="11"/>
  <c r="DB64" i="11"/>
  <c r="CU48" i="11"/>
  <c r="ED40" i="11"/>
  <c r="CN52" i="11"/>
  <c r="EY53" i="11"/>
  <c r="DP40" i="11"/>
  <c r="ED13" i="11"/>
  <c r="DB40" i="11"/>
  <c r="EK40" i="11"/>
  <c r="DP53" i="11"/>
  <c r="CG28" i="11"/>
  <c r="ED64" i="11"/>
  <c r="ER52" i="11"/>
  <c r="DW28" i="11"/>
  <c r="ER48" i="11"/>
  <c r="ED48" i="11"/>
  <c r="ED69" i="11"/>
  <c r="DI68" i="11"/>
  <c r="ED8" i="11"/>
  <c r="DW20" i="11"/>
  <c r="DB13" i="11"/>
  <c r="ED53" i="11"/>
  <c r="CG56" i="11"/>
  <c r="CN53" i="11"/>
  <c r="DB48" i="11"/>
  <c r="DI28" i="11"/>
  <c r="ER29" i="11"/>
  <c r="CG29" i="11"/>
  <c r="DI56" i="11"/>
  <c r="CU56" i="11"/>
  <c r="EK53" i="11"/>
  <c r="ER69" i="11"/>
  <c r="DW68" i="11"/>
  <c r="DB69" i="11"/>
  <c r="CG68" i="11"/>
  <c r="BS8" i="11"/>
  <c r="CU8" i="11"/>
  <c r="CG8" i="11"/>
  <c r="BS13" i="11"/>
  <c r="DI8" i="11"/>
  <c r="EY13" i="11"/>
  <c r="ER32" i="11"/>
  <c r="BZ53" i="11"/>
  <c r="EY56" i="11"/>
  <c r="CU32" i="11"/>
  <c r="DP56" i="11"/>
  <c r="DW52" i="11"/>
  <c r="EY52" i="11"/>
  <c r="BZ4" i="11"/>
  <c r="BS4" i="11"/>
  <c r="EK32" i="11"/>
  <c r="CG32" i="11"/>
  <c r="DW32" i="11"/>
  <c r="DB52" i="11"/>
  <c r="BZ32" i="11"/>
  <c r="CN32" i="11"/>
  <c r="DP52" i="11"/>
  <c r="DW53" i="11"/>
  <c r="DB32" i="11"/>
  <c r="DP32" i="11"/>
  <c r="CU53" i="11"/>
  <c r="DI4" i="11"/>
  <c r="ED32" i="11"/>
  <c r="DI32" i="11"/>
  <c r="DW4" i="11"/>
  <c r="CG69" i="11"/>
  <c r="DI69" i="11"/>
  <c r="CN68" i="11"/>
  <c r="CU4" i="11"/>
  <c r="EK69" i="11"/>
  <c r="DP68" i="11"/>
  <c r="EY4" i="11"/>
  <c r="DB4" i="11"/>
  <c r="ER4" i="11"/>
  <c r="BS69" i="11"/>
  <c r="ER68" i="11"/>
  <c r="CG4" i="11"/>
  <c r="ED4" i="11"/>
  <c r="DW69" i="11"/>
  <c r="DB68" i="11"/>
  <c r="DP4" i="11"/>
  <c r="EY69" i="11"/>
  <c r="ED68" i="11"/>
  <c r="CN4" i="11"/>
  <c r="CU69" i="11"/>
  <c r="BZ68" i="11"/>
  <c r="EK4" i="11"/>
  <c r="DI24" i="11"/>
  <c r="N10" i="9"/>
  <c r="T10" i="9"/>
  <c r="CG24" i="11"/>
  <c r="EK24" i="11"/>
  <c r="BS12" i="11"/>
  <c r="CG12" i="11"/>
  <c r="EY12" i="11"/>
  <c r="CU24" i="11"/>
  <c r="CU12" i="11"/>
  <c r="EY24" i="11"/>
  <c r="R10" i="9"/>
  <c r="J10" i="9"/>
  <c r="DW12" i="11"/>
  <c r="BS24" i="11"/>
  <c r="V10" i="9"/>
  <c r="J50" i="12"/>
  <c r="S10" i="9"/>
  <c r="D50" i="12"/>
  <c r="M10" i="9"/>
  <c r="N50" i="12"/>
  <c r="W10" i="9"/>
  <c r="H50" i="12"/>
  <c r="Q10" i="9"/>
  <c r="EK12" i="11"/>
  <c r="DI12" i="11"/>
  <c r="L50" i="12"/>
  <c r="U10" i="9"/>
  <c r="F50" i="12"/>
  <c r="O10" i="9"/>
  <c r="ED12" i="11"/>
  <c r="DB24" i="11"/>
  <c r="ER24" i="11"/>
  <c r="CN24" i="11"/>
  <c r="ED24" i="11"/>
  <c r="BZ24" i="11"/>
  <c r="DP24" i="11"/>
  <c r="DP12" i="11"/>
  <c r="DB12" i="11"/>
  <c r="CN12" i="11"/>
  <c r="BZ12" i="11"/>
  <c r="ER12" i="11"/>
  <c r="H102" i="12"/>
  <c r="Q18" i="9"/>
  <c r="G96" i="12"/>
  <c r="P17" i="9"/>
  <c r="G90" i="12"/>
  <c r="P16" i="9"/>
  <c r="I70" i="12"/>
  <c r="R13" i="9"/>
  <c r="I64" i="12"/>
  <c r="R12" i="9"/>
  <c r="I43" i="12"/>
  <c r="L108" i="12"/>
  <c r="U19" i="9"/>
  <c r="L96" i="12"/>
  <c r="U17" i="9"/>
  <c r="G83" i="12"/>
  <c r="P15" i="9"/>
  <c r="D70" i="12"/>
  <c r="M13" i="9"/>
  <c r="D58" i="12"/>
  <c r="M11" i="9"/>
  <c r="D31" i="12"/>
  <c r="M7" i="9"/>
  <c r="E108" i="12"/>
  <c r="N19" i="9"/>
  <c r="K102" i="12"/>
  <c r="K90" i="12"/>
  <c r="T16" i="9"/>
  <c r="I108" i="12"/>
  <c r="I102" i="12"/>
  <c r="R18" i="9"/>
  <c r="J90" i="12"/>
  <c r="S16" i="9"/>
  <c r="L83" i="12"/>
  <c r="U15" i="9"/>
  <c r="E83" i="12"/>
  <c r="N15" i="9"/>
  <c r="G70" i="12"/>
  <c r="N64" i="12"/>
  <c r="W12" i="9"/>
  <c r="H64" i="12"/>
  <c r="Q12" i="9"/>
  <c r="M58" i="12"/>
  <c r="V11" i="9"/>
  <c r="G58" i="12"/>
  <c r="P11" i="9"/>
  <c r="M43" i="12"/>
  <c r="G43" i="12"/>
  <c r="P9" i="9"/>
  <c r="N19" i="12"/>
  <c r="W5" i="9"/>
  <c r="H19" i="12"/>
  <c r="Q5" i="9"/>
  <c r="D102" i="12"/>
  <c r="M18" i="9"/>
  <c r="D90" i="12"/>
  <c r="M16" i="9"/>
  <c r="I83" i="12"/>
  <c r="L64" i="12"/>
  <c r="U12" i="9"/>
  <c r="L43" i="12"/>
  <c r="U9" i="9"/>
  <c r="K43" i="12"/>
  <c r="F43" i="12"/>
  <c r="O9" i="9"/>
  <c r="E43" i="12"/>
  <c r="I38" i="12"/>
  <c r="J38" i="12"/>
  <c r="S8" i="9"/>
  <c r="J26" i="12"/>
  <c r="S6" i="9"/>
  <c r="I26" i="12"/>
  <c r="L19" i="12"/>
  <c r="U5" i="9"/>
  <c r="K19" i="12"/>
  <c r="F19" i="12"/>
  <c r="O5" i="9"/>
  <c r="E19" i="12"/>
  <c r="J14" i="12"/>
  <c r="S4" i="9"/>
  <c r="I14" i="12"/>
  <c r="K7" i="12"/>
  <c r="L7" i="12"/>
  <c r="U3" i="9"/>
  <c r="E7" i="12"/>
  <c r="F7" i="12"/>
  <c r="O3" i="9"/>
  <c r="C58" i="12"/>
  <c r="E58" i="12"/>
  <c r="K58" i="12"/>
  <c r="G64" i="12"/>
  <c r="C70" i="12"/>
  <c r="F70" i="12"/>
  <c r="O13" i="9"/>
  <c r="C90" i="12"/>
  <c r="D96" i="12"/>
  <c r="M17" i="9"/>
  <c r="K96" i="12"/>
  <c r="E76" i="12"/>
  <c r="K76" i="12"/>
  <c r="C31" i="12"/>
  <c r="G19" i="12"/>
  <c r="M19" i="12"/>
  <c r="N108" i="12"/>
  <c r="W19" i="9"/>
  <c r="H108" i="12"/>
  <c r="Q19" i="9"/>
  <c r="N96" i="12"/>
  <c r="W17" i="9"/>
  <c r="H96" i="12"/>
  <c r="Q17" i="9"/>
  <c r="C83" i="12"/>
  <c r="J76" i="12"/>
  <c r="S14" i="9"/>
  <c r="I76" i="12"/>
  <c r="J70" i="12"/>
  <c r="S13" i="9"/>
  <c r="D38" i="12"/>
  <c r="M8" i="9"/>
  <c r="C38" i="12"/>
  <c r="J31" i="12"/>
  <c r="S7" i="9"/>
  <c r="I31" i="12"/>
  <c r="C26" i="12"/>
  <c r="D26" i="12"/>
  <c r="M6" i="9"/>
  <c r="C14" i="12"/>
  <c r="D14" i="12"/>
  <c r="M4" i="9"/>
  <c r="J7" i="12"/>
  <c r="S3" i="9"/>
  <c r="I7" i="12"/>
  <c r="F58" i="12"/>
  <c r="O11" i="9"/>
  <c r="L58" i="12"/>
  <c r="U11" i="9"/>
  <c r="J64" i="12"/>
  <c r="S12" i="9"/>
  <c r="K70" i="12"/>
  <c r="H90" i="12"/>
  <c r="Q16" i="9"/>
  <c r="M102" i="12"/>
  <c r="M108" i="12"/>
  <c r="F83" i="12"/>
  <c r="O15" i="9"/>
  <c r="F76" i="12"/>
  <c r="O14" i="9"/>
  <c r="L76" i="12"/>
  <c r="U14" i="9"/>
  <c r="J43" i="12"/>
  <c r="S9" i="9"/>
  <c r="L102" i="12"/>
  <c r="U18" i="9"/>
  <c r="F102" i="12"/>
  <c r="O18" i="9"/>
  <c r="L90" i="12"/>
  <c r="U16" i="9"/>
  <c r="F90" i="12"/>
  <c r="O16" i="9"/>
  <c r="N83" i="12"/>
  <c r="W15" i="9"/>
  <c r="H83" i="12"/>
  <c r="Q15" i="9"/>
  <c r="P10" i="9"/>
  <c r="D43" i="12"/>
  <c r="M9" i="9"/>
  <c r="C43" i="12"/>
  <c r="M38" i="12"/>
  <c r="N38" i="12"/>
  <c r="W8" i="9"/>
  <c r="G38" i="12"/>
  <c r="H38" i="12"/>
  <c r="Q8" i="9"/>
  <c r="N26" i="12"/>
  <c r="W6" i="9"/>
  <c r="M26" i="12"/>
  <c r="H26" i="12"/>
  <c r="Q6" i="9"/>
  <c r="G26" i="12"/>
  <c r="D19" i="12"/>
  <c r="M5" i="9"/>
  <c r="C19" i="12"/>
  <c r="M14" i="12"/>
  <c r="N14" i="12"/>
  <c r="W4" i="9"/>
  <c r="G14" i="12"/>
  <c r="H14" i="12"/>
  <c r="Q4" i="9"/>
  <c r="C7" i="12"/>
  <c r="D7" i="12"/>
  <c r="M3" i="9"/>
  <c r="I58" i="12"/>
  <c r="C64" i="12"/>
  <c r="E64" i="12"/>
  <c r="K64" i="12"/>
  <c r="L70" i="12"/>
  <c r="U13" i="9"/>
  <c r="M90" i="12"/>
  <c r="E96" i="12"/>
  <c r="M96" i="12"/>
  <c r="E102" i="12"/>
  <c r="N102" i="12"/>
  <c r="W18" i="9"/>
  <c r="C108" i="12"/>
  <c r="F108" i="12"/>
  <c r="M83" i="12"/>
  <c r="C76" i="12"/>
  <c r="E31" i="12"/>
  <c r="K31" i="12"/>
  <c r="I19" i="12"/>
  <c r="J108" i="12"/>
  <c r="J96" i="12"/>
  <c r="S17" i="9"/>
  <c r="N76" i="12"/>
  <c r="W14" i="9"/>
  <c r="M76" i="12"/>
  <c r="H76" i="12"/>
  <c r="Q14" i="9"/>
  <c r="G76" i="12"/>
  <c r="N70" i="12"/>
  <c r="W13" i="9"/>
  <c r="H70" i="12"/>
  <c r="L38" i="12"/>
  <c r="U8" i="9"/>
  <c r="K38" i="12"/>
  <c r="F38" i="12"/>
  <c r="O8" i="9"/>
  <c r="E38" i="12"/>
  <c r="N31" i="12"/>
  <c r="W7" i="9"/>
  <c r="M31" i="12"/>
  <c r="H31" i="12"/>
  <c r="Q7" i="9"/>
  <c r="G31" i="12"/>
  <c r="K26" i="12"/>
  <c r="L26" i="12"/>
  <c r="U6" i="9"/>
  <c r="E26" i="12"/>
  <c r="F26" i="12"/>
  <c r="O6" i="9"/>
  <c r="L14" i="12"/>
  <c r="U4" i="9"/>
  <c r="K14" i="12"/>
  <c r="F14" i="12"/>
  <c r="O4" i="9"/>
  <c r="E14" i="12"/>
  <c r="N7" i="12"/>
  <c r="W3" i="9"/>
  <c r="M7" i="12"/>
  <c r="H7" i="12"/>
  <c r="Q3" i="9"/>
  <c r="G7" i="12"/>
  <c r="H58" i="12"/>
  <c r="Q11" i="9"/>
  <c r="J58" i="12"/>
  <c r="S11" i="9"/>
  <c r="N58" i="12"/>
  <c r="W11" i="9"/>
  <c r="D64" i="12"/>
  <c r="M12" i="9"/>
  <c r="F64" i="12"/>
  <c r="O12" i="9"/>
  <c r="M64" i="12"/>
  <c r="E70" i="12"/>
  <c r="M70" i="12"/>
  <c r="E90" i="12"/>
  <c r="I90" i="12"/>
  <c r="N90" i="12"/>
  <c r="W16" i="9"/>
  <c r="C96" i="12"/>
  <c r="F96" i="12"/>
  <c r="O17" i="9"/>
  <c r="I96" i="12"/>
  <c r="C102" i="12"/>
  <c r="G102" i="12"/>
  <c r="J102" i="12"/>
  <c r="S18" i="9"/>
  <c r="D108" i="12"/>
  <c r="M19" i="9"/>
  <c r="G108" i="12"/>
  <c r="K108" i="12"/>
  <c r="J83" i="12"/>
  <c r="S15" i="9"/>
  <c r="D83" i="12"/>
  <c r="M15" i="9"/>
  <c r="K83" i="12"/>
  <c r="D76" i="12"/>
  <c r="M14" i="9"/>
  <c r="H43" i="12"/>
  <c r="Q9" i="9"/>
  <c r="N43" i="12"/>
  <c r="W9" i="9"/>
  <c r="F31" i="12"/>
  <c r="O7" i="9"/>
  <c r="L31" i="12"/>
  <c r="U7" i="9"/>
  <c r="J19" i="12"/>
  <c r="S5" i="9"/>
  <c r="L10" i="9"/>
  <c r="T18" i="9"/>
  <c r="P13" i="9"/>
  <c r="R19" i="9"/>
  <c r="R9" i="9"/>
  <c r="V9" i="9"/>
  <c r="Q13" i="9"/>
  <c r="S19" i="9"/>
  <c r="O19" i="9"/>
  <c r="N18" i="9"/>
  <c r="R11" i="9"/>
  <c r="R16" i="9"/>
  <c r="L18" i="9"/>
  <c r="V13" i="9"/>
  <c r="V6" i="9"/>
  <c r="T15" i="9"/>
  <c r="P18" i="9"/>
  <c r="R17" i="9"/>
  <c r="P3" i="9"/>
  <c r="V3" i="9"/>
  <c r="P7" i="9"/>
  <c r="V7" i="9"/>
  <c r="V15" i="9"/>
  <c r="V17" i="9"/>
  <c r="V16" i="9"/>
  <c r="T12" i="9"/>
  <c r="P4" i="9"/>
  <c r="V4" i="9"/>
  <c r="P8" i="9"/>
  <c r="V8" i="9"/>
  <c r="V19" i="9"/>
  <c r="L8" i="9"/>
  <c r="P5" i="9"/>
  <c r="L7" i="9"/>
  <c r="N3" i="9"/>
  <c r="T3" i="9"/>
  <c r="R8" i="9"/>
  <c r="L4" i="9"/>
  <c r="L15" i="9"/>
  <c r="L16" i="9"/>
  <c r="L13" i="9"/>
  <c r="N11" i="9"/>
  <c r="R4" i="9"/>
  <c r="R6" i="9"/>
  <c r="N9" i="9"/>
  <c r="T9" i="9"/>
  <c r="T19" i="9"/>
  <c r="L17" i="9"/>
  <c r="N16" i="9"/>
  <c r="V12" i="9"/>
  <c r="N4" i="9"/>
  <c r="N8" i="9"/>
  <c r="P14" i="9"/>
  <c r="V14" i="9"/>
  <c r="T7" i="9"/>
  <c r="L19" i="9"/>
  <c r="N17" i="9"/>
  <c r="N12" i="9"/>
  <c r="L3" i="9"/>
  <c r="R3" i="9"/>
  <c r="R7" i="9"/>
  <c r="R14" i="9"/>
  <c r="T14" i="9"/>
  <c r="T17" i="9"/>
  <c r="L11" i="9"/>
  <c r="P6" i="9"/>
  <c r="T4" i="9"/>
  <c r="T8" i="9"/>
  <c r="P19" i="9"/>
  <c r="N13" i="9"/>
  <c r="N6" i="9"/>
  <c r="T6" i="9"/>
  <c r="R5" i="9"/>
  <c r="N7" i="9"/>
  <c r="L14" i="9"/>
  <c r="L12" i="9"/>
  <c r="L5" i="9"/>
  <c r="L9" i="9"/>
  <c r="V18" i="9"/>
  <c r="T13" i="9"/>
  <c r="L6" i="9"/>
  <c r="V5" i="9"/>
  <c r="N14" i="9"/>
  <c r="P12" i="9"/>
  <c r="T11" i="9"/>
  <c r="N5" i="9"/>
  <c r="T5" i="9"/>
  <c r="R15" i="9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O112" i="2"/>
  <c r="AN112" i="2"/>
  <c r="AO111" i="2"/>
  <c r="AN111" i="2"/>
  <c r="AO110" i="2"/>
  <c r="AN110" i="2"/>
  <c r="AO109" i="2"/>
  <c r="AN109" i="2"/>
  <c r="AO108" i="2"/>
  <c r="AN108" i="2"/>
  <c r="AO107" i="2"/>
  <c r="AN107" i="2"/>
  <c r="AO106" i="2"/>
  <c r="AN106" i="2"/>
  <c r="AO105" i="2"/>
  <c r="AN105" i="2"/>
  <c r="AO104" i="2"/>
  <c r="AN104" i="2"/>
  <c r="AO103" i="2"/>
  <c r="AN103" i="2"/>
  <c r="AO102" i="2"/>
  <c r="AN102" i="2"/>
  <c r="AO101" i="2"/>
  <c r="AN101" i="2"/>
  <c r="AO99" i="2"/>
  <c r="AN99" i="2"/>
  <c r="AO98" i="2"/>
  <c r="AN98" i="2"/>
  <c r="AO97" i="2"/>
  <c r="AN97" i="2"/>
  <c r="AO96" i="2"/>
  <c r="AN96" i="2"/>
  <c r="AO95" i="2"/>
  <c r="AN95" i="2"/>
  <c r="AO94" i="2"/>
  <c r="AN94" i="2"/>
  <c r="AO93" i="2"/>
  <c r="AN93" i="2"/>
  <c r="AO92" i="2"/>
  <c r="AN92" i="2"/>
  <c r="AO91" i="2"/>
  <c r="AN91" i="2"/>
  <c r="AO90" i="2"/>
  <c r="AN90" i="2"/>
  <c r="AO89" i="2"/>
  <c r="AN89" i="2"/>
  <c r="AO88" i="2"/>
  <c r="AN88" i="2"/>
  <c r="AO86" i="2"/>
  <c r="AN86" i="2"/>
  <c r="AO85" i="2"/>
  <c r="AN85" i="2"/>
  <c r="AO84" i="2"/>
  <c r="AN84" i="2"/>
  <c r="AO83" i="2"/>
  <c r="AN83" i="2"/>
  <c r="AO82" i="2"/>
  <c r="AN82" i="2"/>
  <c r="AO81" i="2"/>
  <c r="AN81" i="2"/>
  <c r="AO80" i="2"/>
  <c r="AN80" i="2"/>
  <c r="AO79" i="2"/>
  <c r="AN79" i="2"/>
  <c r="AO78" i="2"/>
  <c r="AN78" i="2"/>
  <c r="AO77" i="2"/>
  <c r="AN77" i="2"/>
  <c r="AO76" i="2"/>
  <c r="AN76" i="2"/>
  <c r="AO75" i="2"/>
  <c r="AN75" i="2"/>
  <c r="AO73" i="2"/>
  <c r="AN73" i="2"/>
  <c r="AO72" i="2"/>
  <c r="AN72" i="2"/>
  <c r="AO71" i="2"/>
  <c r="AN71" i="2"/>
  <c r="AO70" i="2"/>
  <c r="AN70" i="2"/>
  <c r="AO69" i="2"/>
  <c r="AN69" i="2"/>
  <c r="AO68" i="2"/>
  <c r="AN68" i="2"/>
  <c r="AO67" i="2"/>
  <c r="AN67" i="2"/>
  <c r="AO66" i="2"/>
  <c r="AN66" i="2"/>
  <c r="AO65" i="2"/>
  <c r="AN65" i="2"/>
  <c r="AO64" i="2"/>
  <c r="AN64" i="2"/>
  <c r="AO63" i="2"/>
  <c r="AN63" i="2"/>
  <c r="AO62" i="2"/>
  <c r="AN62" i="2"/>
  <c r="AO60" i="2"/>
  <c r="AN60" i="2"/>
  <c r="AO59" i="2"/>
  <c r="AN59" i="2"/>
  <c r="AO58" i="2"/>
  <c r="AN58" i="2"/>
  <c r="AO57" i="2"/>
  <c r="AN57" i="2"/>
  <c r="AO56" i="2"/>
  <c r="AN56" i="2"/>
  <c r="AO55" i="2"/>
  <c r="AN55" i="2"/>
  <c r="AO54" i="2"/>
  <c r="AN54" i="2"/>
  <c r="AO53" i="2"/>
  <c r="AN53" i="2"/>
  <c r="AO52" i="2"/>
  <c r="AN52" i="2"/>
  <c r="AO51" i="2"/>
  <c r="AN51" i="2"/>
  <c r="AO50" i="2"/>
  <c r="AN50" i="2"/>
  <c r="AO49" i="2"/>
  <c r="AN49" i="2"/>
  <c r="AO47" i="2"/>
  <c r="AN47" i="2"/>
  <c r="AO46" i="2"/>
  <c r="AN46" i="2"/>
  <c r="AO45" i="2"/>
  <c r="AN45" i="2"/>
  <c r="AO44" i="2"/>
  <c r="AN44" i="2"/>
  <c r="AO43" i="2"/>
  <c r="AN43" i="2"/>
  <c r="AO42" i="2"/>
  <c r="AN42" i="2"/>
  <c r="AO41" i="2"/>
  <c r="AN41" i="2"/>
  <c r="AO40" i="2"/>
  <c r="AN40" i="2"/>
  <c r="AO39" i="2"/>
  <c r="AN39" i="2"/>
  <c r="AO38" i="2"/>
  <c r="AN38" i="2"/>
  <c r="AO37" i="2"/>
  <c r="AN37" i="2"/>
  <c r="AO36" i="2"/>
  <c r="AN36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1" i="2"/>
  <c r="AN21" i="2"/>
  <c r="AO20" i="2"/>
  <c r="AN20" i="2"/>
  <c r="AO19" i="2"/>
  <c r="AN19" i="2"/>
  <c r="AO18" i="2"/>
  <c r="AN18" i="2"/>
  <c r="AO17" i="2"/>
  <c r="AN17" i="2"/>
  <c r="AO16" i="2"/>
  <c r="AN16" i="2"/>
  <c r="AO15" i="2"/>
  <c r="AN15" i="2"/>
  <c r="AO14" i="2"/>
  <c r="AN14" i="2"/>
  <c r="AO13" i="2"/>
  <c r="AN13" i="2"/>
  <c r="AO12" i="2"/>
  <c r="AN12" i="2"/>
  <c r="AO11" i="2"/>
  <c r="AN11" i="2"/>
  <c r="AO10" i="2"/>
  <c r="AN10" i="2"/>
  <c r="D18" i="5"/>
  <c r="E18" i="5"/>
  <c r="D19" i="9"/>
  <c r="E19" i="9"/>
  <c r="D17" i="5"/>
  <c r="E17" i="5"/>
  <c r="D18" i="9"/>
  <c r="E18" i="9"/>
  <c r="D16" i="5"/>
  <c r="E16" i="5"/>
  <c r="D17" i="9"/>
  <c r="E17" i="9"/>
  <c r="D15" i="5"/>
  <c r="E15" i="5"/>
  <c r="D16" i="9"/>
  <c r="E16" i="9"/>
  <c r="D14" i="5"/>
  <c r="E14" i="5"/>
  <c r="D15" i="9"/>
  <c r="E15" i="9"/>
  <c r="D13" i="5"/>
  <c r="E13" i="5"/>
  <c r="D14" i="9"/>
  <c r="E14" i="9"/>
  <c r="D12" i="5"/>
  <c r="E12" i="5"/>
  <c r="D13" i="9"/>
  <c r="E13" i="9"/>
  <c r="D11" i="5"/>
  <c r="E11" i="5"/>
  <c r="D12" i="9"/>
  <c r="E12" i="9"/>
  <c r="D10" i="5"/>
  <c r="E10" i="5"/>
  <c r="D11" i="9"/>
  <c r="E11" i="9"/>
  <c r="D9" i="5"/>
  <c r="E9" i="5"/>
  <c r="D10" i="9"/>
  <c r="E10" i="9"/>
  <c r="D8" i="5"/>
  <c r="E8" i="5"/>
  <c r="D9" i="9"/>
  <c r="E9" i="9"/>
  <c r="D7" i="5"/>
  <c r="E7" i="5"/>
  <c r="D8" i="9"/>
  <c r="E8" i="9"/>
  <c r="D6" i="5"/>
  <c r="E6" i="5"/>
  <c r="D7" i="9"/>
  <c r="E7" i="9"/>
  <c r="D5" i="5"/>
  <c r="E5" i="5"/>
  <c r="D6" i="9"/>
  <c r="E6" i="9"/>
  <c r="D4" i="5"/>
  <c r="E4" i="5"/>
  <c r="D5" i="9"/>
  <c r="E5" i="9"/>
  <c r="D3" i="5"/>
  <c r="E3" i="5"/>
  <c r="D4" i="9"/>
  <c r="E4" i="9"/>
  <c r="D2" i="5"/>
  <c r="E2" i="5"/>
  <c r="D3" i="9"/>
  <c r="E3" i="9"/>
  <c r="AN3" i="2"/>
  <c r="AO3" i="2"/>
  <c r="AN4" i="2"/>
  <c r="AN5" i="2"/>
  <c r="AO4" i="2"/>
  <c r="AN6" i="2"/>
  <c r="AO5" i="2"/>
  <c r="AN7" i="2"/>
  <c r="AO6" i="2"/>
  <c r="AN8" i="2"/>
  <c r="AO7" i="2"/>
  <c r="AO8" i="2"/>
  <c r="AP8" i="2"/>
  <c r="AP7" i="2"/>
  <c r="AP6" i="2"/>
  <c r="AP5" i="2"/>
  <c r="AP4" i="2"/>
  <c r="AP3" i="2"/>
</calcChain>
</file>

<file path=xl/sharedStrings.xml><?xml version="1.0" encoding="utf-8"?>
<sst xmlns="http://schemas.openxmlformats.org/spreadsheetml/2006/main" count="16107" uniqueCount="2418">
  <si>
    <t>Sample Name</t>
  </si>
  <si>
    <t>No. of acquisitions</t>
  </si>
  <si>
    <t>1 s.e.</t>
  </si>
  <si>
    <t/>
  </si>
  <si>
    <t>Run Date</t>
  </si>
  <si>
    <t>Correction Interval</t>
  </si>
  <si>
    <t>d13C VPDB (Raw)</t>
  </si>
  <si>
    <t>d13C VPDB (Raw) SE</t>
  </si>
  <si>
    <t>d18O VPDB (Raw)</t>
  </si>
  <si>
    <t>d18O VPDB (Raw) SE</t>
  </si>
  <si>
    <t>d18O VSMOW (Raw)</t>
  </si>
  <si>
    <t>d18O VSMOW (Raw) SE</t>
  </si>
  <si>
    <t>d47 WG (Raw)</t>
  </si>
  <si>
    <t>d47 WG (Raw) SE</t>
  </si>
  <si>
    <t>D47 WG (Raw)</t>
  </si>
  <si>
    <t>D47 WG (Raw) SE</t>
  </si>
  <si>
    <t>d48 WG (Raw)</t>
  </si>
  <si>
    <t>d48 WG (Raw) SE</t>
  </si>
  <si>
    <t>D48 WG (Raw)</t>
  </si>
  <si>
    <t>D48 WG (Raw) SE</t>
  </si>
  <si>
    <t>d49 WG (Raw)</t>
  </si>
  <si>
    <t>d49 WG (Raw) SE</t>
  </si>
  <si>
    <t>D49 WG (Raw)</t>
  </si>
  <si>
    <t>D49 WG (Raw) SE</t>
  </si>
  <si>
    <t>d13C VPDB (Final)</t>
  </si>
  <si>
    <t>d13C VPDB (Final) SE</t>
  </si>
  <si>
    <t>d18O VPDB (Final)</t>
  </si>
  <si>
    <t>d18O VPDB (Final) SE</t>
  </si>
  <si>
    <t>D47 CDES (Final)</t>
  </si>
  <si>
    <t>D47 CDES (Final) SE</t>
  </si>
  <si>
    <t>D47 Nonlinearity Slope</t>
  </si>
  <si>
    <t>Non-linearity correction</t>
  </si>
  <si>
    <t>D47 WG (HG)</t>
  </si>
  <si>
    <t>ETF Slope</t>
  </si>
  <si>
    <t>ETF Intercept</t>
  </si>
  <si>
    <t>D47 CDES (ETF)</t>
  </si>
  <si>
    <t>ARF (for 0.082, same as D47 CDES Final)</t>
  </si>
  <si>
    <t>Ghosh</t>
  </si>
  <si>
    <t>Temp [deg. C]</t>
  </si>
  <si>
    <t>+/- 1 SE</t>
  </si>
  <si>
    <t>acid dig corr [0.082]</t>
  </si>
  <si>
    <t>Summary Table</t>
  </si>
  <si>
    <t>No. of replicates</t>
  </si>
  <si>
    <t>Replicates</t>
  </si>
  <si>
    <t>Standard Error Equations</t>
  </si>
  <si>
    <t>Predicted Alpha</t>
  </si>
  <si>
    <r>
      <t>d</t>
    </r>
    <r>
      <rPr>
        <vertAlign val="superscript"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>O mineral                 (SMOW)</t>
    </r>
  </si>
  <si>
    <t>3 replicates</t>
  </si>
  <si>
    <t>4 replicates</t>
  </si>
  <si>
    <t>5 replicates</t>
  </si>
  <si>
    <t>6 replicates</t>
  </si>
  <si>
    <t>7 replicates</t>
  </si>
  <si>
    <t>8 replicates</t>
  </si>
  <si>
    <t>9 replicates</t>
  </si>
  <si>
    <t>10 replicates</t>
  </si>
  <si>
    <t>11 replicates</t>
  </si>
  <si>
    <t>alpha for prop error</t>
  </si>
  <si>
    <t>water d18O VSMOW prop error</t>
  </si>
  <si>
    <t>1 se  water isotope determination from temperature uncertainty</t>
  </si>
  <si>
    <t>Project</t>
  </si>
  <si>
    <t>Averages</t>
  </si>
  <si>
    <t>Δ47 avg</t>
  </si>
  <si>
    <t>Issues/ Notes</t>
  </si>
  <si>
    <t>Notes/</t>
  </si>
  <si>
    <t>Issues</t>
  </si>
  <si>
    <t>Corrected Replicates</t>
  </si>
  <si>
    <t>1 decimal</t>
  </si>
  <si>
    <t>Mass Spectrometer</t>
  </si>
  <si>
    <t>carbonate</t>
  </si>
  <si>
    <t>3 decimals</t>
  </si>
  <si>
    <t>d18O VPDB (Final) SD</t>
  </si>
  <si>
    <t>d13C VPDB (Final) SD</t>
  </si>
  <si>
    <t>Standard Deviation</t>
  </si>
  <si>
    <t>1 s.d.</t>
  </si>
  <si>
    <t>2 replicates</t>
  </si>
  <si>
    <t>KEY</t>
  </si>
  <si>
    <t>text highlight</t>
  </si>
  <si>
    <t>cell highlight</t>
  </si>
  <si>
    <t>orange</t>
  </si>
  <si>
    <t>green</t>
  </si>
  <si>
    <t>black</t>
  </si>
  <si>
    <t># of replicates</t>
  </si>
  <si>
    <t>Standard Error (x) of Temperature</t>
  </si>
  <si>
    <t>10 &gt; x &gt; 5</t>
  </si>
  <si>
    <t>5 &gt; x &gt; 2</t>
  </si>
  <si>
    <t>2 &gt; x &gt; 0</t>
  </si>
  <si>
    <t>water d18O VSMOW standard deviation</t>
  </si>
  <si>
    <t>water d18O VSMOW</t>
  </si>
  <si>
    <t>Excluded</t>
  </si>
  <si>
    <r>
      <t>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PDB avg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</si>
  <si>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PDB avg</t>
    </r>
  </si>
  <si>
    <t>+/- SE</t>
  </si>
  <si>
    <t>Temp [°C]</t>
  </si>
  <si>
    <t>'R1'</t>
  </si>
  <si>
    <t>'Chewbacca'</t>
  </si>
  <si>
    <t>12 replicates</t>
  </si>
  <si>
    <t>Kelson: x &lt; 15</t>
  </si>
  <si>
    <t>Kele: 30 &lt; x &lt; 50</t>
  </si>
  <si>
    <t>Kelson2: x &gt; 50</t>
  </si>
  <si>
    <t>Defliese: 15 &lt; x &lt; 30</t>
  </si>
  <si>
    <t>slope</t>
  </si>
  <si>
    <t>intercept</t>
  </si>
  <si>
    <t>Dolomite - syn</t>
  </si>
  <si>
    <t>Defliese et al. 2015</t>
  </si>
  <si>
    <t>Winkelstern et al. 2017</t>
  </si>
  <si>
    <t>Kluge et al. 2015</t>
  </si>
  <si>
    <t>Kelson et al. 2017</t>
  </si>
  <si>
    <t>Kelson2 et al. 2017</t>
  </si>
  <si>
    <t>Tang et al. 2014</t>
  </si>
  <si>
    <t>Fernandez et al. 2014</t>
  </si>
  <si>
    <t>Henkes et al. 2013</t>
  </si>
  <si>
    <t>Petrizzo et al. 2014</t>
  </si>
  <si>
    <t>Wacker et al. 2014</t>
  </si>
  <si>
    <t>Katz et al. 2017</t>
  </si>
  <si>
    <t>Kele et al. 2015</t>
  </si>
  <si>
    <t>Calcite - syn</t>
  </si>
  <si>
    <r>
      <t>d</t>
    </r>
    <r>
      <rPr>
        <vertAlign val="superscript"/>
        <sz val="11"/>
        <color theme="0"/>
        <rFont val="Calibri"/>
        <family val="2"/>
        <scheme val="minor"/>
      </rPr>
      <t>18</t>
    </r>
    <r>
      <rPr>
        <sz val="11"/>
        <color theme="0"/>
        <rFont val="Calibri"/>
        <family val="2"/>
        <scheme val="minor"/>
      </rPr>
      <t>O mineral                 (SMOW)</t>
    </r>
  </si>
  <si>
    <t>Petersen et al. 2018 (in prep)</t>
  </si>
  <si>
    <t>1 replicate</t>
  </si>
  <si>
    <t>Notes/  Issues</t>
  </si>
  <si>
    <t>Calibration Type:</t>
  </si>
  <si>
    <t>Study author(s):</t>
  </si>
  <si>
    <t>'16NQ02'</t>
  </si>
  <si>
    <t>'16NQ04'</t>
  </si>
  <si>
    <t>'16NQ05'</t>
  </si>
  <si>
    <t>'16NQ08'</t>
  </si>
  <si>
    <t>'16NQ11'</t>
  </si>
  <si>
    <t>'16NQ14'</t>
  </si>
  <si>
    <t>'16NQ19'</t>
  </si>
  <si>
    <t>'16NQ20'</t>
  </si>
  <si>
    <t>'16NQ21'</t>
  </si>
  <si>
    <t>'16NQ22'</t>
  </si>
  <si>
    <t>'16NQ23'</t>
  </si>
  <si>
    <t>'16NQ25'</t>
  </si>
  <si>
    <t>'16NQ26'</t>
  </si>
  <si>
    <t>'16NQ34'</t>
  </si>
  <si>
    <t>'16NQ35'</t>
  </si>
  <si>
    <t>'16NQ36'</t>
  </si>
  <si>
    <t>'16NQ37'</t>
  </si>
  <si>
    <t>[]</t>
  </si>
  <si>
    <t>'2017-05-14 09:00:00 PDT'</t>
  </si>
  <si>
    <t>'R2'</t>
  </si>
  <si>
    <t>'R3'</t>
  </si>
  <si>
    <t>'R4'</t>
  </si>
  <si>
    <t>'2016-11-09 16:48 PST'</t>
  </si>
  <si>
    <t>'2016-10-29 00:00:00 PDT'</t>
  </si>
  <si>
    <t>'2016-11-10 18:40 PST'</t>
  </si>
  <si>
    <t>'2016-11-10 20:54 PST'</t>
  </si>
  <si>
    <t>'2017-06-12 22:29 PDT'</t>
  </si>
  <si>
    <t>'R5'</t>
  </si>
  <si>
    <t>'2017-06-13 22:58 PDT'</t>
  </si>
  <si>
    <t>'2016-11-07 00:11 PST'</t>
  </si>
  <si>
    <t>'2016-11-08 19:52 PST'</t>
  </si>
  <si>
    <t>'2016-11-09 19:01 PST'</t>
  </si>
  <si>
    <t>'2016-11-08 22:01 PST'</t>
  </si>
  <si>
    <t>'2016-11-09 21:11 PST'</t>
  </si>
  <si>
    <t>'2016-11-13 17:19 PST'</t>
  </si>
  <si>
    <t>'2017-06-13 00:38 PDT'</t>
  </si>
  <si>
    <t>'2017-06-13 18:45 PDT'</t>
  </si>
  <si>
    <t>'2016-11-09 02:32 PST'</t>
  </si>
  <si>
    <t>'2016-11-10 01:41 PST'</t>
  </si>
  <si>
    <t>'2016-11-13 19:28 PST'</t>
  </si>
  <si>
    <t>'2016-11-16 05:51 PST'</t>
  </si>
  <si>
    <t>'2016-11-17 04:01 PST'</t>
  </si>
  <si>
    <t>'2016-11-17 18:03 PST'</t>
  </si>
  <si>
    <t>'2016-11-17 20:15 PST'</t>
  </si>
  <si>
    <t>'2016-11-18 02:57 PST'</t>
  </si>
  <si>
    <t>'2016-11-09 04:43 PST'</t>
  </si>
  <si>
    <t>'2016-11-11 07:05 PST'</t>
  </si>
  <si>
    <t>'2016-11-15 22:03 PST'</t>
  </si>
  <si>
    <t>'2016-11-11 19:02 PST'</t>
  </si>
  <si>
    <t>'2016-11-13 02:39 PST'</t>
  </si>
  <si>
    <t>'2016-11-14 17:15 PST'</t>
  </si>
  <si>
    <t>'2017-06-14 01:08 PDT'</t>
  </si>
  <si>
    <t>'2017-06-14 15:53 PDT'</t>
  </si>
  <si>
    <t>'2016-11-12 17:42 PST'</t>
  </si>
  <si>
    <t>'2016-11-13 05:00 PST'</t>
  </si>
  <si>
    <t>'2016-11-16 16:47 PST'</t>
  </si>
  <si>
    <t>'2017-03-25 01:30 PDT'</t>
  </si>
  <si>
    <t>'2017-02-23 01:53:00 PST'</t>
  </si>
  <si>
    <t>'2017-06-14 03:19 PDT'</t>
  </si>
  <si>
    <t>'R6'</t>
  </si>
  <si>
    <t>'2017-06-14 22:18 PDT'</t>
  </si>
  <si>
    <t>'2016-11-12 19:53 PST'</t>
  </si>
  <si>
    <t>'2016-11-14 22:07 PST'</t>
  </si>
  <si>
    <t>'2016-11-16 18:57 PST'</t>
  </si>
  <si>
    <t>'2017-03-25 20:38 PDT'</t>
  </si>
  <si>
    <t>'2017-03-19 19:24 PDT'</t>
  </si>
  <si>
    <t>'2017-03-21 17:09 PDT'</t>
  </si>
  <si>
    <t>'2017-03-22 04:08 PDT'</t>
  </si>
  <si>
    <t>'2017-03-23 01:06 PDT'</t>
  </si>
  <si>
    <t>'2016-11-12 22:04 PST'</t>
  </si>
  <si>
    <t>'2016-11-15 02:41 PST'</t>
  </si>
  <si>
    <t>'2016-11-16 21:09 PST'</t>
  </si>
  <si>
    <t>'2017-03-25 22:43 PDT'</t>
  </si>
  <si>
    <t>'2017-03-19 21:41 PDT'</t>
  </si>
  <si>
    <t>'2017-03-21 19:20 PDT'</t>
  </si>
  <si>
    <t>'2017-03-22 16:24 PDT'</t>
  </si>
  <si>
    <t>'2017-03-24 16:44 PDT'</t>
  </si>
  <si>
    <t>'2017-06-13 02:51 PDT'</t>
  </si>
  <si>
    <t>'2016-11-17 01:34 PST'</t>
  </si>
  <si>
    <t>'2016-11-17 22:26 PST'</t>
  </si>
  <si>
    <t>'2016-11-18 05:23 PST'</t>
  </si>
  <si>
    <t>'2017-06-14 18:00 PDT'</t>
  </si>
  <si>
    <t>'2017-06-15 02:33 PDT'</t>
  </si>
  <si>
    <t>'2017-03-20 00:05 PDT'</t>
  </si>
  <si>
    <t>'2017-03-21 23:41 PDT'</t>
  </si>
  <si>
    <t>'2017-03-22 18:34 PDT'</t>
  </si>
  <si>
    <t>'2017-03-24 18:56 PDT'</t>
  </si>
  <si>
    <t>'2017-03-20 02:30 PDT'</t>
  </si>
  <si>
    <t>'2017-03-22 01:59 PDT'</t>
  </si>
  <si>
    <t>'2017-03-22 22:59 PDT'</t>
  </si>
  <si>
    <t>'2017-03-24 23:22 PDT'</t>
  </si>
  <si>
    <t>'2016-11-07 02:33 PST'</t>
  </si>
  <si>
    <t>'2016-11-08 17:42 PST'</t>
  </si>
  <si>
    <t>'2016-11-11 16:54 PST'</t>
  </si>
  <si>
    <t>'2017-06-13 16:36 PDT'</t>
  </si>
  <si>
    <t>'2016-11-10 23:04 PST'</t>
  </si>
  <si>
    <t>'2016-11-14 04:39 PST'</t>
  </si>
  <si>
    <t>'2016-11-15 19:54 PST'</t>
  </si>
  <si>
    <t>'2017-06-15 00:24 PDT'</t>
  </si>
  <si>
    <t>ID</t>
  </si>
  <si>
    <t>Analysis</t>
  </si>
  <si>
    <t>Analysis Status</t>
  </si>
  <si>
    <t>Disabled</t>
  </si>
  <si>
    <t>Identifier_1</t>
  </si>
  <si>
    <t>Run</t>
  </si>
  <si>
    <t>Mass Spec</t>
  </si>
  <si>
    <t>Easotope Name</t>
  </si>
  <si>
    <t>Sample Type</t>
  </si>
  <si>
    <t>Corr Interval</t>
  </si>
  <si>
    <t>Acid Temp</t>
  </si>
  <si>
    <t>Acquisitions</t>
  </si>
  <si>
    <t>Enabled Acquisitions</t>
  </si>
  <si>
    <t>d13C VPDB (Raw) SD</t>
  </si>
  <si>
    <t>d18O VPDB (Raw) SD</t>
  </si>
  <si>
    <t>d18O VSMOW (Raw) SD</t>
  </si>
  <si>
    <t>d45 WG (Raw)</t>
  </si>
  <si>
    <t>d45 WG (Raw) SD</t>
  </si>
  <si>
    <t>d45 WG (Raw) SE</t>
  </si>
  <si>
    <t>d46 WG (Raw)</t>
  </si>
  <si>
    <t>d46 WG (Raw) SD</t>
  </si>
  <si>
    <t>d46 WG (Raw) SE</t>
  </si>
  <si>
    <t>d47 WG (Raw) SD</t>
  </si>
  <si>
    <t>D47 WG (Raw) SD</t>
  </si>
  <si>
    <t>d48 WG (Raw) SD</t>
  </si>
  <si>
    <t>D48 WG (Raw) SD</t>
  </si>
  <si>
    <t>d49 WG (Raw) SD</t>
  </si>
  <si>
    <t>D49 WG (Raw) SD</t>
  </si>
  <si>
    <t>49 Param</t>
  </si>
  <si>
    <t>49 Param SD</t>
  </si>
  <si>
    <t>49 Param SE</t>
  </si>
  <si>
    <t>d18O AFF</t>
  </si>
  <si>
    <t>d18O VPDB (Acid)</t>
  </si>
  <si>
    <t>d18O VSMOW (Final)</t>
  </si>
  <si>
    <t>D47 Nonlinearity Intercepts</t>
  </si>
  <si>
    <t>Clumped AFF</t>
  </si>
  <si>
    <t>D48 WG (HG)</t>
  </si>
  <si>
    <t>D48 Offset</t>
  </si>
  <si>
    <t>R1</t>
  </si>
  <si>
    <t>2016-09-07 14:20 PDT</t>
  </si>
  <si>
    <t>CO2 clumped</t>
  </si>
  <si>
    <t>OK</t>
  </si>
  <si>
    <t>Bonedry DI UH Mh 8/11/16</t>
  </si>
  <si>
    <t>Chewbacca</t>
  </si>
  <si>
    <t>Unheated gas</t>
  </si>
  <si>
    <t>CO2</t>
  </si>
  <si>
    <t>2016-09-07 00:00:00 PDT</t>
  </si>
  <si>
    <t>1=-0.0489282415029832,2=-0.8138440688448948,3=-0.590090366516411</t>
  </si>
  <si>
    <t>R2</t>
  </si>
  <si>
    <t>2016-09-07 16:25 PDT</t>
  </si>
  <si>
    <t>ETH-4</t>
  </si>
  <si>
    <t>ETH-4-1</t>
  </si>
  <si>
    <t>Calcite</t>
  </si>
  <si>
    <t>1=-0.0453327925625894,2=-0.8163148523166484,3=-0.5896921885247585</t>
  </si>
  <si>
    <t>R3</t>
  </si>
  <si>
    <t>2016-09-08 01:16 PDT</t>
  </si>
  <si>
    <t>Carmel Chalk</t>
  </si>
  <si>
    <t>R4</t>
  </si>
  <si>
    <t>2016-09-08 13:32 PDT</t>
  </si>
  <si>
    <t>ETH-1</t>
  </si>
  <si>
    <t>ETH-1-1</t>
  </si>
  <si>
    <t>1=-0.03300941933184285,2=-0.7544205285023153,3=-0.600939675000554</t>
  </si>
  <si>
    <t>R5</t>
  </si>
  <si>
    <t>2016-09-08 22:15 PDT</t>
  </si>
  <si>
    <t>ETH-2</t>
  </si>
  <si>
    <t>ETH-2-1</t>
  </si>
  <si>
    <t>1=-0.030544519008405623,2=-0.7422988527217805,3=-0.5882442935266234</t>
  </si>
  <si>
    <t>R6</t>
  </si>
  <si>
    <t>2016-09-09 13:10 PDT</t>
  </si>
  <si>
    <t>Bonedry DI UH WD 8/10/16</t>
  </si>
  <si>
    <t>1=-0.03390559655209564,2=-0.743651286363668,3=-0.5944704778167692</t>
  </si>
  <si>
    <t>R7</t>
  </si>
  <si>
    <t>2016-09-09 15:16 PDT</t>
  </si>
  <si>
    <t>ETH-3</t>
  </si>
  <si>
    <t>ETH-3-1</t>
  </si>
  <si>
    <t>1=-0.02892638364657503,2=-0.7430922868582321,3=-0.5941687393384825</t>
  </si>
  <si>
    <t>R8</t>
  </si>
  <si>
    <t>2016-09-10 02:09 PDT</t>
  </si>
  <si>
    <t>R9</t>
  </si>
  <si>
    <t>2016-09-10 11:54 PDT</t>
  </si>
  <si>
    <t>TV03</t>
  </si>
  <si>
    <t>R10</t>
  </si>
  <si>
    <t>2016-09-10 22:46 PDT</t>
  </si>
  <si>
    <t>Veinstrom</t>
  </si>
  <si>
    <t>R11</t>
  </si>
  <si>
    <t>2016-09-11 22:45 PDT</t>
  </si>
  <si>
    <t>1=-0.027785073733331014,2=-0.7465291712730356,3=-0.5937600042063175</t>
  </si>
  <si>
    <t>R12</t>
  </si>
  <si>
    <t>2016-09-12 12:50 PDT</t>
  </si>
  <si>
    <t>1=-0.028280846480479304,2=-0.7463372821243608,3=-0.6021859646661396</t>
  </si>
  <si>
    <t>R13</t>
  </si>
  <si>
    <t>2016-09-12 14:55 PDT</t>
  </si>
  <si>
    <t>1=-0.02255336177125574,2=-0.7559971127413239,3=-0.6041192001682893</t>
  </si>
  <si>
    <t>R14</t>
  </si>
  <si>
    <t>2016-09-13 01:18 PDT</t>
  </si>
  <si>
    <t>1=-0.022203789012634305,2=-0.7558516874118192,3=-0.6025151553531419</t>
  </si>
  <si>
    <t>R15</t>
  </si>
  <si>
    <t>2016-09-13 14:03 PDT</t>
  </si>
  <si>
    <t>Evap DI + CM UH DU 8/24/16</t>
  </si>
  <si>
    <t>1=0.014657160116553972,2=-0.7498739376526852,3=-0.6057185130964009</t>
  </si>
  <si>
    <t>R16</t>
  </si>
  <si>
    <t>2016-09-13 16:13 PDT</t>
  </si>
  <si>
    <t>Carrera Marble</t>
  </si>
  <si>
    <t>Carrara Marble</t>
  </si>
  <si>
    <t>1=-0.021529826872843265,2=-0.7555713132584119,3=-0.6057365401367142</t>
  </si>
  <si>
    <t>R17</t>
  </si>
  <si>
    <t>2016-09-14 00:58 PDT</t>
  </si>
  <si>
    <t>VeinStrom</t>
  </si>
  <si>
    <t>R18</t>
  </si>
  <si>
    <t>2016-09-16 14:18 PDT</t>
  </si>
  <si>
    <t>R19</t>
  </si>
  <si>
    <t>2016-09-17 01:18 PDT</t>
  </si>
  <si>
    <t>R20</t>
  </si>
  <si>
    <t>2016-09-18 13:25 PDT</t>
  </si>
  <si>
    <t>Bonedry DI UH MG 8-29</t>
  </si>
  <si>
    <t>1=-0.016618345446934316,2=-0.7555501932988895,3=-0.605736473311146</t>
  </si>
  <si>
    <t>R21</t>
  </si>
  <si>
    <t>2016-09-18 15:28 PDT</t>
  </si>
  <si>
    <t>1=-0.017306563611568286,2=-0.7555007947562371,3=-0.6057363170094411</t>
  </si>
  <si>
    <t>R22</t>
  </si>
  <si>
    <t>2016-09-19 13:18 PDT</t>
  </si>
  <si>
    <t>1=-0.024557129391484203,2=-0.7555279553702604,3=-0.6049956592728356</t>
  </si>
  <si>
    <t>R23</t>
  </si>
  <si>
    <t>2016-09-21 01:48 PDT</t>
  </si>
  <si>
    <t>1=-0.02475348641125972,2=-0.7556125885313577,3=-0.605736670735618</t>
  </si>
  <si>
    <t>R24</t>
  </si>
  <si>
    <t>2016-09-22 15:47 PDT</t>
  </si>
  <si>
    <t>BondryDI H MG 8-29</t>
  </si>
  <si>
    <t>Heated Gas</t>
  </si>
  <si>
    <t>1=-0.026437854728390144,2=-0.7504449406749204,3=-0.6062810319967517</t>
  </si>
  <si>
    <t>R25</t>
  </si>
  <si>
    <t>2016-09-23 16:44 PDT</t>
  </si>
  <si>
    <t>1=-0.029075968783089417,2=-0.7553623005352792,3=-0.6065139778230354</t>
  </si>
  <si>
    <t>R26</t>
  </si>
  <si>
    <t>2016-09-25 12:04 PDT</t>
  </si>
  <si>
    <t>EVAP DI+CM H</t>
  </si>
  <si>
    <t>1=-0.03156841002975078,2=-0.7636218962386939,3=-0.6080219112502177</t>
  </si>
  <si>
    <t>R27</t>
  </si>
  <si>
    <t>2016-09-26 14:10 PDT</t>
  </si>
  <si>
    <t>1=-0.030106303617550696,2=-0.7558368092255228,3=-0.6127053362726613</t>
  </si>
  <si>
    <t>R28</t>
  </si>
  <si>
    <t>2016-10-03 14:34 PDT</t>
  </si>
  <si>
    <t>R29</t>
  </si>
  <si>
    <t>2016-10-04 01:40 PDT</t>
  </si>
  <si>
    <t>M24-12</t>
  </si>
  <si>
    <t>R30</t>
  </si>
  <si>
    <t>2016-10-05 22:38 PDT</t>
  </si>
  <si>
    <t>R31</t>
  </si>
  <si>
    <t>2016-10-06 16:46 PDT</t>
  </si>
  <si>
    <t>253 Standards</t>
  </si>
  <si>
    <t>R32</t>
  </si>
  <si>
    <t>2016-10-07 12:44 PDT</t>
  </si>
  <si>
    <t>Evap DI+CM H 9-19-16</t>
  </si>
  <si>
    <t>1=-0.03334076912710157,2=-0.7653262108275964,3=-0.6129960031558084</t>
  </si>
  <si>
    <t>R33</t>
  </si>
  <si>
    <t>2016-10-07 14:55 PDT</t>
  </si>
  <si>
    <t>Carerra Marble</t>
  </si>
  <si>
    <t>1=-0.030151658864498446,2=-0.7558111651852886,3=-0.6130155059757711</t>
  </si>
  <si>
    <t>R34</t>
  </si>
  <si>
    <t>2016-10-08 14:29 PDT</t>
  </si>
  <si>
    <t>Vein Strom UCLA-1</t>
  </si>
  <si>
    <t>R35</t>
  </si>
  <si>
    <t>2016-10-09 01:33 PDT</t>
  </si>
  <si>
    <t>TVO3</t>
  </si>
  <si>
    <t>R36</t>
  </si>
  <si>
    <t>2016-10-11 03:57 PDT</t>
  </si>
  <si>
    <t>H2-03</t>
  </si>
  <si>
    <t>R37</t>
  </si>
  <si>
    <t>2016-10-11 11:49 PDT</t>
  </si>
  <si>
    <t>BonedryDI U CW 9-23</t>
  </si>
  <si>
    <t>1=-0.032105161262645725,2=-0.755988036147142,3=-0.6157412594366258</t>
  </si>
  <si>
    <t>R38</t>
  </si>
  <si>
    <t>2016-10-11 13:59 PDT</t>
  </si>
  <si>
    <t>1=-0.035663604503340704,2=-0.7555971071952384,3=-0.6158298670145431</t>
  </si>
  <si>
    <t>R39</t>
  </si>
  <si>
    <t>2016-10-13 14:26 PDT</t>
  </si>
  <si>
    <t>R40</t>
  </si>
  <si>
    <t>2016-10-14 12:35 PDT</t>
  </si>
  <si>
    <t>BonedryDI H CW 9-23</t>
  </si>
  <si>
    <t>1=-0.03532580445335194,2=-0.7582380640393451,3=-0.6159309508785993</t>
  </si>
  <si>
    <t>R41</t>
  </si>
  <si>
    <t>2016-10-14 14:45 PDT</t>
  </si>
  <si>
    <t>1=-0.036047830081272964,2=-0.7554860126617369,3=-0.616428268443606</t>
  </si>
  <si>
    <t>R42</t>
  </si>
  <si>
    <t>2016-10-14 23:21 PDT</t>
  </si>
  <si>
    <t>1=-0.03919127155633156,2=-0.754848196303384,3=-0.6189283603889006</t>
  </si>
  <si>
    <t>R43</t>
  </si>
  <si>
    <t>2016-10-15 23:22 PDT</t>
  </si>
  <si>
    <t>R44</t>
  </si>
  <si>
    <t>2016-10-17 00:00 PDT</t>
  </si>
  <si>
    <t>R45</t>
  </si>
  <si>
    <t>2016-10-19 12:09 PDT</t>
  </si>
  <si>
    <t>1=-0.04414048144495729,2=-0.7372622450361785,3=-0.6183625070274574</t>
  </si>
  <si>
    <t>R46</t>
  </si>
  <si>
    <t>2016-10-19 14:17 PDT</t>
  </si>
  <si>
    <t>1=-0.04195901835457207,2=-0.7463366943225115,3=-0.6233959262514835</t>
  </si>
  <si>
    <t>R47</t>
  </si>
  <si>
    <t>2016-10-19 23:00 PDT</t>
  </si>
  <si>
    <t>1=-0.022510787368183596,2=-0.7414783572632799,3=-0.6229704580455522</t>
  </si>
  <si>
    <t>R48</t>
  </si>
  <si>
    <t>2016-10-20 12:05 PDT</t>
  </si>
  <si>
    <t>BonedryDI U NH 10-17</t>
  </si>
  <si>
    <t>1=-0.02979295712759275,2=-0.7416299567896584,3=-0.6218966117688695</t>
  </si>
  <si>
    <t>R49</t>
  </si>
  <si>
    <t>2016-10-20 14:15 PDT</t>
  </si>
  <si>
    <t>1=-0.023725558510802887,2=-0.7411169265060125,3=-0.6219069911935576</t>
  </si>
  <si>
    <t>R50</t>
  </si>
  <si>
    <t>2016-10-20 22:53 PDT</t>
  </si>
  <si>
    <t>R51</t>
  </si>
  <si>
    <t>2016-10-21 14:32 PDT</t>
  </si>
  <si>
    <t>R52</t>
  </si>
  <si>
    <t>2016-10-21 23:15 PDT</t>
  </si>
  <si>
    <t>Vienstrom-01</t>
  </si>
  <si>
    <t>R53</t>
  </si>
  <si>
    <t>2016-10-22 16:39 PDT</t>
  </si>
  <si>
    <t>Bonedry DI UH</t>
  </si>
  <si>
    <t>1=-0.01121277846031846,2=-0.7404699221049691,3=-0.6210035060139495</t>
  </si>
  <si>
    <t>R54</t>
  </si>
  <si>
    <t>2016-10-22 18:50 PDT</t>
  </si>
  <si>
    <t>47 ETH-1</t>
  </si>
  <si>
    <t>1=-0.02364936874237266,2=-0.7410749501269761,3=-0.6224047919694988</t>
  </si>
  <si>
    <t>R55</t>
  </si>
  <si>
    <t>2016-10-23 05:58 PDT</t>
  </si>
  <si>
    <t>2 ETH-2</t>
  </si>
  <si>
    <t>1=-0.027880374441187194,2=-0.72993807313717,3=-0.622462712666543</t>
  </si>
  <si>
    <t>R56</t>
  </si>
  <si>
    <t>2016-10-24 15:35 PDT</t>
  </si>
  <si>
    <t>1=-0.02663964600714671,2=-0.7274583460349939,3=-0.6220369898904329</t>
  </si>
  <si>
    <t>R57</t>
  </si>
  <si>
    <t>2016-10-25 00:24 PDT</t>
  </si>
  <si>
    <t>R58</t>
  </si>
  <si>
    <t>2016-10-25 14:11 PDT</t>
  </si>
  <si>
    <t>R59</t>
  </si>
  <si>
    <t>2016-10-26 14:41 PDT</t>
  </si>
  <si>
    <t>Carrera Marble-UCLA</t>
  </si>
  <si>
    <t>R60</t>
  </si>
  <si>
    <t>2016-10-27 01:40 PDT</t>
  </si>
  <si>
    <t>VeinStrom-01</t>
  </si>
  <si>
    <t>R61</t>
  </si>
  <si>
    <t>2016-10-28 18:20 PDT</t>
  </si>
  <si>
    <t>R62</t>
  </si>
  <si>
    <t>2016-10-29 12:41 PDT</t>
  </si>
  <si>
    <t>Bonedry DI UH 10/17 NH</t>
  </si>
  <si>
    <t>1=-0.02878576523909563,2=-0.7272115142360973,3=-0.6220243236403783</t>
  </si>
  <si>
    <t>R63</t>
  </si>
  <si>
    <t>2016-10-29 14:50 PDT</t>
  </si>
  <si>
    <t>Vientstrom-01</t>
  </si>
  <si>
    <t>1=-0.021647828424039332,2=-0.7150276292334394,3=-0.6217150667486636</t>
  </si>
  <si>
    <t>R64</t>
  </si>
  <si>
    <t>2016-10-29 23:25 PDT</t>
  </si>
  <si>
    <t>R65</t>
  </si>
  <si>
    <t>2016-10-30 13:04 PDT</t>
  </si>
  <si>
    <t>R66</t>
  </si>
  <si>
    <t>2016-10-31 00:14 PDT</t>
  </si>
  <si>
    <t>1=-0.01594258483926914,2=-0.7081953052530666,3=-0.6186165868166201</t>
  </si>
  <si>
    <t>R67</t>
  </si>
  <si>
    <t>2016-10-31 13:19 PDT</t>
  </si>
  <si>
    <t>BonedryDI UH DU 10-14</t>
  </si>
  <si>
    <t>1=-0.021427690568886354,2=-0.7117447373604311,3=-0.6206757712677315</t>
  </si>
  <si>
    <t>R68</t>
  </si>
  <si>
    <t>2016-10-31 15:28 PDT</t>
  </si>
  <si>
    <t>1=-0.021733429039596137,2=-0.7081508573455417,3=-0.620672445859955</t>
  </si>
  <si>
    <t>R69</t>
  </si>
  <si>
    <t>2016-11-01 00:13 PDT</t>
  </si>
  <si>
    <t>R70</t>
  </si>
  <si>
    <t>2016-11-01 16:44 PDT</t>
  </si>
  <si>
    <t>R71</t>
  </si>
  <si>
    <t>2016-11-02 01:34 PDT</t>
  </si>
  <si>
    <t>1=-0.017971003871442185,2=-0.7050345441595136,3=-0.6219904194607251</t>
  </si>
  <si>
    <t>R72</t>
  </si>
  <si>
    <t>2016-11-02 12:49 PDT</t>
  </si>
  <si>
    <t>BonedryDI H DU 10-28</t>
  </si>
  <si>
    <t>1=-0.0205790138976925,2=-0.7186825214483084,3=-0.6199440934172061</t>
  </si>
  <si>
    <t>R73</t>
  </si>
  <si>
    <t>2016-11-03 04:50 PDT</t>
  </si>
  <si>
    <t>1=-0.023710290508108713,2=-0.6906163827423824,3=-0.6196882747522929</t>
  </si>
  <si>
    <t>R74</t>
  </si>
  <si>
    <t>2016-11-03 17:25 PDT</t>
  </si>
  <si>
    <t>R75</t>
  </si>
  <si>
    <t>2016-11-03 22:48 PDT</t>
  </si>
  <si>
    <t>R76</t>
  </si>
  <si>
    <t>2016-11-04 00:57 PDT</t>
  </si>
  <si>
    <t>R77</t>
  </si>
  <si>
    <t>2016-11-04 14:59 PDT</t>
  </si>
  <si>
    <t>1=-0.035221501722875005,2=-0.6962007951975964,3=-0.6181675022986288</t>
  </si>
  <si>
    <t>R78</t>
  </si>
  <si>
    <t>2016-11-06 21:58 PST</t>
  </si>
  <si>
    <t>1=-0.033816114919272555,2=-0.6942699280706477,3=-0.6193522284812387</t>
  </si>
  <si>
    <t>R79</t>
  </si>
  <si>
    <t>2016-11-07 14:53 PST</t>
  </si>
  <si>
    <t>1=-0.02992579874028601,2=-0.6935941864934634,3=-0.6201242514672146</t>
  </si>
  <si>
    <t>R80</t>
  </si>
  <si>
    <t>2016-11-07 23:34 PST</t>
  </si>
  <si>
    <t>1=-0.03645722518066019,2=-0.6952056332869608,3=-0.6192447536478815</t>
  </si>
  <si>
    <t>R81</t>
  </si>
  <si>
    <t>2016-11-08 15:32 PST</t>
  </si>
  <si>
    <t>R82</t>
  </si>
  <si>
    <t>2016-11-09 00:13 PST</t>
  </si>
  <si>
    <t>R83</t>
  </si>
  <si>
    <t>2016-11-09 14:39 PST</t>
  </si>
  <si>
    <t>Vein strom UCLA-1</t>
  </si>
  <si>
    <t>R84</t>
  </si>
  <si>
    <t>2016-11-09 23:19 PST</t>
  </si>
  <si>
    <t>R85</t>
  </si>
  <si>
    <t>2016-11-10 16:32 PST</t>
  </si>
  <si>
    <t>Carrera Marvble</t>
  </si>
  <si>
    <t>R86</t>
  </si>
  <si>
    <t>2016-11-11 14:45 PST</t>
  </si>
  <si>
    <t>1=-0.037549443328933264,2=-0.6973209721046127,3=-0.6201400136773628</t>
  </si>
  <si>
    <t>R87</t>
  </si>
  <si>
    <t>2016-11-12 00:40 PST</t>
  </si>
  <si>
    <t>1=-0.029977360585895306,2=-0.692899371247291,3=-0.6195096502457317</t>
  </si>
  <si>
    <t>R88</t>
  </si>
  <si>
    <t>2016-11-12 15:32 PST</t>
  </si>
  <si>
    <t>R89</t>
  </si>
  <si>
    <t>2016-11-13 00:19 PST</t>
  </si>
  <si>
    <t>R90</t>
  </si>
  <si>
    <t>2016-11-14 15:02 PST</t>
  </si>
  <si>
    <t>1=-0.034696572615028655,2=-0.6963995937534844,3=-0.6181277389701235</t>
  </si>
  <si>
    <t>R91</t>
  </si>
  <si>
    <t>2016-11-15 00:23 PST</t>
  </si>
  <si>
    <t>1=-0.033651842392669294,2=-0.6949939105519839,3=-0.6196128841477948</t>
  </si>
  <si>
    <t>R92</t>
  </si>
  <si>
    <t>2016-11-15 14:34 PST</t>
  </si>
  <si>
    <t>R93</t>
  </si>
  <si>
    <t>2016-11-16 23:19 PST</t>
  </si>
  <si>
    <t>R94</t>
  </si>
  <si>
    <t>2016-11-17 15:53 PST</t>
  </si>
  <si>
    <t>R95</t>
  </si>
  <si>
    <t>2016-11-18 00:39 PST</t>
  </si>
  <si>
    <t>R96</t>
  </si>
  <si>
    <t>2016-11-18 16:02 PST</t>
  </si>
  <si>
    <t>Veinstrom-01</t>
  </si>
  <si>
    <t>R97</t>
  </si>
  <si>
    <t>2016-11-19 14:17 PST</t>
  </si>
  <si>
    <t>BonedryDI H DU</t>
  </si>
  <si>
    <t>1=-0.032418886982338975,2=-0.69778759149588,3=-0.619701704023881</t>
  </si>
  <si>
    <t>R98</t>
  </si>
  <si>
    <t>2016-11-19 22:51 PST</t>
  </si>
  <si>
    <t>1=-0.03227466036000367,2=-0.6933018641117435,3=-0.620213966665689</t>
  </si>
  <si>
    <t>R99</t>
  </si>
  <si>
    <t>2016-11-20 21:54 PST</t>
  </si>
  <si>
    <t>R100</t>
  </si>
  <si>
    <t>2016-11-21 23:43 PST</t>
  </si>
  <si>
    <t>R101</t>
  </si>
  <si>
    <t>2016-11-23 15:04 PST</t>
  </si>
  <si>
    <t>R102</t>
  </si>
  <si>
    <t>2016-11-28 22:54 PST</t>
  </si>
  <si>
    <t>R103</t>
  </si>
  <si>
    <t>2016-11-29 15:26 PST</t>
  </si>
  <si>
    <t>R104</t>
  </si>
  <si>
    <t>2016-11-30 04:20 PST</t>
  </si>
  <si>
    <t>R105</t>
  </si>
  <si>
    <t>2016-11-30 13:03 PST</t>
  </si>
  <si>
    <t>BonedryDI UH GJ 10-14-16</t>
  </si>
  <si>
    <t>1=-0.035482679387770694,2=-0.6974913041472948,3=-0.6196647461085827</t>
  </si>
  <si>
    <t>R106</t>
  </si>
  <si>
    <t>2016-11-30 15:15 PST</t>
  </si>
  <si>
    <t>1=-0.03650225988996218,2=-0.6970239811709493,3=-0.619726010474044</t>
  </si>
  <si>
    <t>R107</t>
  </si>
  <si>
    <t>2016-11-30 21:31 PST</t>
  </si>
  <si>
    <t>Veinstrom UCLA-2</t>
  </si>
  <si>
    <t>R108</t>
  </si>
  <si>
    <t>2016-12-01 15:15 PST</t>
  </si>
  <si>
    <t>R109</t>
  </si>
  <si>
    <t>2016-12-01 23:56 PST</t>
  </si>
  <si>
    <t>R110</t>
  </si>
  <si>
    <t>2016-12-05 23:34 PST</t>
  </si>
  <si>
    <t>R111</t>
  </si>
  <si>
    <t>2016-12-09 16:30 PST</t>
  </si>
  <si>
    <t>1=-0.032138763228521744,2=-0.6898691735338064,3=-0.6206639800840911</t>
  </si>
  <si>
    <t>R112</t>
  </si>
  <si>
    <t>2016-12-09 18:38 PST</t>
  </si>
  <si>
    <t>1=-0.030824596690533945,2=-0.6897867136998158,3=-0.6168861498081124</t>
  </si>
  <si>
    <t>R113</t>
  </si>
  <si>
    <t>2016-12-09 20:47 PST</t>
  </si>
  <si>
    <t>R114</t>
  </si>
  <si>
    <t>2016-12-09 22:54 PST</t>
  </si>
  <si>
    <t>R115</t>
  </si>
  <si>
    <t>2016-12-10 01:03 PST</t>
  </si>
  <si>
    <t>R116</t>
  </si>
  <si>
    <t>2016-12-13 15:21 PST</t>
  </si>
  <si>
    <t>1=-0.03295236822345013,2=-0.7084433922734472,3=-0.618699330937859</t>
  </si>
  <si>
    <t>R117</t>
  </si>
  <si>
    <t>2016-12-13 17:37 PST</t>
  </si>
  <si>
    <t>1=-0.032739795200517154,2=-0.7081443971973403,3=-0.6164410620730632</t>
  </si>
  <si>
    <t>R118</t>
  </si>
  <si>
    <t>2016-12-14 12:54 PST</t>
  </si>
  <si>
    <t>BonedryDI UH CW 12-5-16</t>
  </si>
  <si>
    <t>1=-0.0357588456637369,2=-0.7084329161025327,3=-0.6164079445965995</t>
  </si>
  <si>
    <t>R119</t>
  </si>
  <si>
    <t>2016-12-16 13:40 PST</t>
  </si>
  <si>
    <t>BonedryDI H CW 12-5-16</t>
  </si>
  <si>
    <t>1=-0.03394538130849991,2=-0.7055572771246819,3=-0.6247356785065785</t>
  </si>
  <si>
    <t>R120</t>
  </si>
  <si>
    <t>2016-12-16 15:51 PST</t>
  </si>
  <si>
    <t>1=-0.03379807542116345,2=-0.714491850725422,3=-0.6248237568773745</t>
  </si>
  <si>
    <t>R121</t>
  </si>
  <si>
    <t>2016-12-18 11:05 PST</t>
  </si>
  <si>
    <t>BonedryDI UH DH 11-3-16</t>
  </si>
  <si>
    <t>1=-0.028539467619722352,2=-0.7035198605048648,3=-0.6248974714797737</t>
  </si>
  <si>
    <t>R122</t>
  </si>
  <si>
    <t>2016-12-19 11:38 PST</t>
  </si>
  <si>
    <t>Bonedry + DI UH NH 10.17.16</t>
  </si>
  <si>
    <t>1=-0.03390935346498067,2=-0.7033971485380506,3=-0.6244327616178507</t>
  </si>
  <si>
    <t>R123</t>
  </si>
  <si>
    <t>2016-12-19 22:16 PST</t>
  </si>
  <si>
    <t>1=-0.03141428861066906,2=-0.7034810271203603,3=-0.6267035175469753</t>
  </si>
  <si>
    <t>R124</t>
  </si>
  <si>
    <t>2016-12-20 11:34 PST</t>
  </si>
  <si>
    <t>Bonedry + DI UH CW 9.23.16</t>
  </si>
  <si>
    <t>1=-0.031563764648571156,2=-0.7035008333014748,3=-0.629449615247972</t>
  </si>
  <si>
    <t>R125</t>
  </si>
  <si>
    <t>2016-12-20 21:00 PST</t>
  </si>
  <si>
    <t>1=-0.03156464589010652,2=-0.7035436261722978,3=-0.633750290190031</t>
  </si>
  <si>
    <t>R126</t>
  </si>
  <si>
    <t>2016-12-21 12:05 PST</t>
  </si>
  <si>
    <t>Bonedry + DI UH GJ 11.3.16</t>
  </si>
  <si>
    <t>1=-0.026672110683010432,2=-0.7034112184738975,3=-0.6338789402962227</t>
  </si>
  <si>
    <t>R127</t>
  </si>
  <si>
    <t>2016-12-21 14:13 PST</t>
  </si>
  <si>
    <t>Carmel Marble</t>
  </si>
  <si>
    <t>1=-0.028285584694482002,2=-0.7033419254671582,3=-0.6371070106657744</t>
  </si>
  <si>
    <t>R128</t>
  </si>
  <si>
    <t>2016-12-22 11:50 PST</t>
  </si>
  <si>
    <t>Evap DI + CM UH WD 12.21.16</t>
  </si>
  <si>
    <t>1=-0.02782058394118421,2=-0.7052292476994255,3=-0.6371000617210959</t>
  </si>
  <si>
    <t>R129</t>
  </si>
  <si>
    <t>2016-12-22 22:38 PST</t>
  </si>
  <si>
    <t>1=-0.02817818471671539,2=-0.7119769727792568,3=-0.637581811293869</t>
  </si>
  <si>
    <t>R130</t>
  </si>
  <si>
    <t>2016-12-23 14:04 PST</t>
  </si>
  <si>
    <t>Evap DI+CM H WD 12-21-16</t>
  </si>
  <si>
    <t>1=-0.025395872759533554,2=-0.7132969507773195,3=-0.6398005343408034</t>
  </si>
  <si>
    <t>R131</t>
  </si>
  <si>
    <t>2016-12-23 16:12 PST</t>
  </si>
  <si>
    <t>1=-0.028061824014393517,2=-0.7120624636866217,3=-0.6396369071711491</t>
  </si>
  <si>
    <t>R132</t>
  </si>
  <si>
    <t>2016-12-26 11:42 PST</t>
  </si>
  <si>
    <t>1=-0.03034733209999622,2=-0.7177719994106659,3=-0.6394325859578541</t>
  </si>
  <si>
    <t>R133</t>
  </si>
  <si>
    <t>2016-12-26 13:51 PST</t>
  </si>
  <si>
    <t>1=-0.029114240116587715,2=-0.7195843717109706,3=-0.6396255939024235</t>
  </si>
  <si>
    <t>R134</t>
  </si>
  <si>
    <t>2016-12-27 17:07 PST</t>
  </si>
  <si>
    <t>1=-0.02933457603730069,2=-0.7130501933515095,3=-0.6353854422264256</t>
  </si>
  <si>
    <t>R135</t>
  </si>
  <si>
    <t>2016-12-27 19:14 PST</t>
  </si>
  <si>
    <t>1=-0.0290735317438395,2=-0.7194128586671175,3=-0.6414048625160277</t>
  </si>
  <si>
    <t>R136</t>
  </si>
  <si>
    <t>2016-12-28 11:24 PST</t>
  </si>
  <si>
    <t>Evap DI+CM 12/21/16 UH WD</t>
  </si>
  <si>
    <t>1=-0.02864909352716252,2=-0.719587906393652,3=-0.6414230826786261</t>
  </si>
  <si>
    <t>R137</t>
  </si>
  <si>
    <t>2016-12-28 13:34 PST</t>
  </si>
  <si>
    <t>1=-0.03244954254933062,2=-0.7193496643582574,3=-0.6413982848208722</t>
  </si>
  <si>
    <t>R138</t>
  </si>
  <si>
    <t>2016-12-28 21:52 PST</t>
  </si>
  <si>
    <t>1=-0.03219135132563239,2=-0.7188493588753317,3=-0.633327414704415</t>
  </si>
  <si>
    <t>R139</t>
  </si>
  <si>
    <t>2016-12-30 12:13 PST</t>
  </si>
  <si>
    <t>1=-0.0331798850356608,2=-0.7398080460358479,3=-0.6396945284679985</t>
  </si>
  <si>
    <t>R140</t>
  </si>
  <si>
    <t>2017-01-03 14:43 PST</t>
  </si>
  <si>
    <t>Bonedry + DI UH GJ 11-3-16</t>
  </si>
  <si>
    <t>1=-0.032215375488226436,2=-0.7315783963394388,3=-0.6398153966231279</t>
  </si>
  <si>
    <t>R141</t>
  </si>
  <si>
    <t>2017-01-03 16:54 PST</t>
  </si>
  <si>
    <t>1=-0.0330421511642034,2=-0.7319118876222476,3=-0.6398477499073972</t>
  </si>
  <si>
    <t>R142</t>
  </si>
  <si>
    <t>2017-01-03 19:07 PST</t>
  </si>
  <si>
    <t>R143</t>
  </si>
  <si>
    <t>2017-01-03 21:15 PST</t>
  </si>
  <si>
    <t>1=-0.03020941202822535,2=-0.730948791907098,3=-0.6386988101402418</t>
  </si>
  <si>
    <t>R144</t>
  </si>
  <si>
    <t>2017-01-04 12:37 PST</t>
  </si>
  <si>
    <t>Evap DI+CM UH WD 12-21-16</t>
  </si>
  <si>
    <t>1=-0.03604364965587498,2=-0.7309067746912218,3=-0.6397502399991736</t>
  </si>
  <si>
    <t>R145</t>
  </si>
  <si>
    <t>2017-01-04 23:19 PST</t>
  </si>
  <si>
    <t>1=-0.03167801248123926,2=-0.7315649851260246,3=-0.63981409554924</t>
  </si>
  <si>
    <t>R146</t>
  </si>
  <si>
    <t>2017-01-05 12:37 PST</t>
  </si>
  <si>
    <t>1=-0.03407605468442386,2=-0.733657580811512,3=-0.6396809247285016</t>
  </si>
  <si>
    <t>R147</t>
  </si>
  <si>
    <t>2017-01-05 14:45 PST</t>
  </si>
  <si>
    <t>1=-0.03401308951564918,2=-0.7306372800553862,3=-0.6397240952781224</t>
  </si>
  <si>
    <t>R148</t>
  </si>
  <si>
    <t>2017-01-05 23:16 PST</t>
  </si>
  <si>
    <t>1=-0.03578096988825458,2=-0.7312492783571862,3=-0.63892360611229</t>
  </si>
  <si>
    <t>R149</t>
  </si>
  <si>
    <t>2017-01-06 14:05 PST</t>
  </si>
  <si>
    <t>1=-0.03409803006984825,2=-0.7272575082589563,3=-0.6399692077183041</t>
  </si>
  <si>
    <t>R150</t>
  </si>
  <si>
    <t>2017-01-07 01:58 PST</t>
  </si>
  <si>
    <t>1=-0.035711619755773485,2=-0.7304586339322835,3=-0.6439655469419078</t>
  </si>
  <si>
    <t>R151</t>
  </si>
  <si>
    <t>2017-01-07 11:31 PST</t>
  </si>
  <si>
    <t>1=-0.03375861807639807,2=-0.727582484110048,3=-0.6399530733482315</t>
  </si>
  <si>
    <t>R152</t>
  </si>
  <si>
    <t>2017-01-10 16:04 PST</t>
  </si>
  <si>
    <t>1=-0.033107632195185095,2=-0.7278101519717327,3=-0.639978042758577</t>
  </si>
  <si>
    <t>R153</t>
  </si>
  <si>
    <t>2017-01-10 18:09 PST</t>
  </si>
  <si>
    <t>R154</t>
  </si>
  <si>
    <t>2017-01-10 20:17 PST</t>
  </si>
  <si>
    <t>1=-0.03305198383616724,2=-0.7275372508096015,3=-0.6413823165031987</t>
  </si>
  <si>
    <t>R155</t>
  </si>
  <si>
    <t>2017-01-10 22:25 PST</t>
  </si>
  <si>
    <t>1=-0.03297538781763404,2=-0.7271616217193422,3=-0.636494776924456</t>
  </si>
  <si>
    <t>R156</t>
  </si>
  <si>
    <t>2017-01-11 00:35 PST</t>
  </si>
  <si>
    <t>1=-0.03293743445781767,2=-0.7269754973450842,3=-0.6354925480818017</t>
  </si>
  <si>
    <t>R157</t>
  </si>
  <si>
    <t>2017-01-11 11:41 PST</t>
  </si>
  <si>
    <t>Bonedry + DI H GJ 12-2-16</t>
  </si>
  <si>
    <t>1=-0.03225310060629774,2=-0.7314831150423667,3=-0.6354051967111924</t>
  </si>
  <si>
    <t>R158</t>
  </si>
  <si>
    <t>2017-01-11 13:48 PST</t>
  </si>
  <si>
    <t>1=-0.0382227347962268,2=-0.7419041370561985,3=-0.6364652111380215</t>
  </si>
  <si>
    <t>R159</t>
  </si>
  <si>
    <t>2017-01-11 22:17 PST</t>
  </si>
  <si>
    <t>R160</t>
  </si>
  <si>
    <t>2017-01-12 10:20 PST</t>
  </si>
  <si>
    <t>Bonedry + DI UH DU 11-3-16</t>
  </si>
  <si>
    <t>1=-0.0454580431025222,2=-0.7434689624220073,3=-0.6371448864983007</t>
  </si>
  <si>
    <t>R161</t>
  </si>
  <si>
    <t>2017-01-12 12:31 PST</t>
  </si>
  <si>
    <t>1=-0.03838139285747531,2=-0.7421680684809121,3=-0.6340120451446623</t>
  </si>
  <si>
    <t>R162</t>
  </si>
  <si>
    <t>2017-01-12 21:04 PST</t>
  </si>
  <si>
    <t>R163</t>
  </si>
  <si>
    <t>2017-01-13 15:12 PST</t>
  </si>
  <si>
    <t>1=-0.03699779949691588,2=-0.7418472817247453,3=-0.6339613890338299</t>
  </si>
  <si>
    <t>R164</t>
  </si>
  <si>
    <t>2017-01-13 19:34 PST</t>
  </si>
  <si>
    <t>1=-0.04499450819250834,2=-0.7400994087237521,3=-0.633685378734911</t>
  </si>
  <si>
    <t>R165</t>
  </si>
  <si>
    <t>2017-01-14 13:34 PST</t>
  </si>
  <si>
    <t>1=-0.0390023212034309,2=-0.7419117026991723,3=-0.6339715618852891</t>
  </si>
  <si>
    <t>R166</t>
  </si>
  <si>
    <t>2017-01-14 15:45 PST</t>
  </si>
  <si>
    <t>1=-0.04482544604901645,2=-0.7521058988912539,3=-0.6334979796637028</t>
  </si>
  <si>
    <t>R167</t>
  </si>
  <si>
    <t>2017-01-14 17:52 PST</t>
  </si>
  <si>
    <t>R168</t>
  </si>
  <si>
    <t>2017-01-14 19:58 PST</t>
  </si>
  <si>
    <t>R169</t>
  </si>
  <si>
    <t>2017-01-17 22:37 PST</t>
  </si>
  <si>
    <t>R170</t>
  </si>
  <si>
    <t>2017-01-18 12:41 PST</t>
  </si>
  <si>
    <t>Bonedry + DI UH GJ 12-2-16</t>
  </si>
  <si>
    <t>1=-0.04317661217266849,2=-0.7520029736806455,3=-0.6334457435187871</t>
  </si>
  <si>
    <t>R171</t>
  </si>
  <si>
    <t>2017-03-04 13:31 PST</t>
  </si>
  <si>
    <t>Bone Dry DI H ND 1/4</t>
  </si>
  <si>
    <t>2017-03-03 00:00:00 PST</t>
  </si>
  <si>
    <t>1=-0.02319892040078803,2=-0.8061053379844337,3=-0.6870480379463875</t>
  </si>
  <si>
    <t>R172</t>
  </si>
  <si>
    <t>2017-03-04 15:44 PST</t>
  </si>
  <si>
    <t>1=-0.02319989102325044,2=-0.80548688945287,3=-0.6870888869883087</t>
  </si>
  <si>
    <t>R173</t>
  </si>
  <si>
    <t>2017-03-05 14:25 PST</t>
  </si>
  <si>
    <t>Evap DI + CM H GJ 2/24/2017</t>
  </si>
  <si>
    <t>1=-0.013408051482367874,2=-0.8020602086389786,3=-0.6901876673687113</t>
  </si>
  <si>
    <t>R174</t>
  </si>
  <si>
    <t>2017-03-05 16:31 PST</t>
  </si>
  <si>
    <t>1=-0.013087798599126217,2=-0.7965197537782935,3=-0.6899327813529391</t>
  </si>
  <si>
    <t>R175</t>
  </si>
  <si>
    <t>2017-03-05 22:54 PST</t>
  </si>
  <si>
    <t>R176</t>
  </si>
  <si>
    <t>2017-03-06 13:04 PST</t>
  </si>
  <si>
    <t>BonedryDI H ND 1/24/2017</t>
  </si>
  <si>
    <t>1=-0.013136828022048972,2=-0.7917345610038685,3=-0.6860072598767116</t>
  </si>
  <si>
    <t>R177</t>
  </si>
  <si>
    <t>2017-03-06 15:10 PST</t>
  </si>
  <si>
    <t>1=-0.012819081044864096,2=-0.7971941098599861,3=-0.685923429171364</t>
  </si>
  <si>
    <t>R178</t>
  </si>
  <si>
    <t>2017-03-07 13:31 PST</t>
  </si>
  <si>
    <t>1=-0.01261038824166004,2=-0.7937371593631395,3=-0.6809664295583501</t>
  </si>
  <si>
    <t>R179</t>
  </si>
  <si>
    <t>2017-03-07 21:56 PST</t>
  </si>
  <si>
    <t>1=-0.012948184394369879,2=-0.7929016905457927,3=-0.685957490313181</t>
  </si>
  <si>
    <t>R180</t>
  </si>
  <si>
    <t>2017-03-08 12:46 PST</t>
  </si>
  <si>
    <t>1=-0.013418835946784056,2=-0.7904400465710163,3=-0.6818858519008554</t>
  </si>
  <si>
    <t>R181</t>
  </si>
  <si>
    <t>2017-03-08 14:57 PST</t>
  </si>
  <si>
    <t>1=-0.02293795941556422,2=-0.7874175147067992,3=-0.6811828036644418</t>
  </si>
  <si>
    <t>R182</t>
  </si>
  <si>
    <t>2017-03-08 23:41 PST</t>
  </si>
  <si>
    <t>1=-0.02280064227438173,2=-0.7880314940317762,3=-0.6830827858866622</t>
  </si>
  <si>
    <t>R183</t>
  </si>
  <si>
    <t>2017-03-09 12:37 PST</t>
  </si>
  <si>
    <t>BonedryDI UH DU</t>
  </si>
  <si>
    <t>1=-0.03546370864263272,2=-0.7935669761844167,3=-0.6828784307715916</t>
  </si>
  <si>
    <t>R184</t>
  </si>
  <si>
    <t>2017-03-09 14:48 PST</t>
  </si>
  <si>
    <t>1=-0.021381477478487083,2=-0.7973442742937724,3=-0.6810334624464365</t>
  </si>
  <si>
    <t>R185</t>
  </si>
  <si>
    <t>2017-03-09 23:07 PST</t>
  </si>
  <si>
    <t>R186</t>
  </si>
  <si>
    <t>2017-03-10 13:31 PST</t>
  </si>
  <si>
    <t>BonedryDI H DU 2/3/2017</t>
  </si>
  <si>
    <t>1=-0.020843126600001642,2=-0.7969329035438237,3=-0.680926338433823</t>
  </si>
  <si>
    <t>R187</t>
  </si>
  <si>
    <t>2017-03-10 15:41 PST</t>
  </si>
  <si>
    <t>1=-0.020864407916804117,2=-0.7974228982551999,3=-0.6809950596743406</t>
  </si>
  <si>
    <t>R188</t>
  </si>
  <si>
    <t>2017-03-11 14:26 PST</t>
  </si>
  <si>
    <t>Evap DI + CM UH DU 3.10.17</t>
  </si>
  <si>
    <t>1=-0.019389048085857383,2=-0.7970505507857198,3=-0.6790228136430334</t>
  </si>
  <si>
    <t>R189</t>
  </si>
  <si>
    <t>2017-03-11 16:31 PST</t>
  </si>
  <si>
    <t>1=-0.020831283964230625,2=-0.7976418896222225,3=-0.6788483991060698</t>
  </si>
  <si>
    <t>R190</t>
  </si>
  <si>
    <t>2017-03-12 01:17 PST</t>
  </si>
  <si>
    <t>R191</t>
  </si>
  <si>
    <t>2017-03-13 10:42 PDT</t>
  </si>
  <si>
    <t>Bonedry + DI H ND</t>
  </si>
  <si>
    <t>1=-0.02083394924363443,2=-0.797706942554148,3=-0.6788535963590929</t>
  </si>
  <si>
    <t>R192</t>
  </si>
  <si>
    <t>2017-03-13 13:32 PDT</t>
  </si>
  <si>
    <t>1=-0.020835767634262405,2=-0.7979876926192726,3=-0.6788571421922907</t>
  </si>
  <si>
    <t>R193</t>
  </si>
  <si>
    <t>2017-03-13 21:52 PDT</t>
  </si>
  <si>
    <t>R194</t>
  </si>
  <si>
    <t>2017-03-14 14:29 PDT</t>
  </si>
  <si>
    <t>R195</t>
  </si>
  <si>
    <t>2017-03-14 20:58 PDT</t>
  </si>
  <si>
    <t>R196</t>
  </si>
  <si>
    <t>2017-03-15 13:31 PDT</t>
  </si>
  <si>
    <t>Bonedry DI UH WD 3.13.17</t>
  </si>
  <si>
    <t>1=-0.007293703654507519,2=-0.7984685416423938,3=-0.6787208165258153</t>
  </si>
  <si>
    <t>R197</t>
  </si>
  <si>
    <t>2017-03-15 15:38 PDT</t>
  </si>
  <si>
    <t>1=-0.01606746153756292,2=-0.7967762467782054,3=-0.6792085076431401</t>
  </si>
  <si>
    <t>R198</t>
  </si>
  <si>
    <t>2017-03-16 00:32 PDT</t>
  </si>
  <si>
    <t>R199</t>
  </si>
  <si>
    <t>2017-03-16 12:17 PDT</t>
  </si>
  <si>
    <t>Evap DI + CM UH GJ 3.10.17</t>
  </si>
  <si>
    <t>1=-0.021723799843534283,2=-0.798841545931946,3=-0.6763141831386946</t>
  </si>
  <si>
    <t>R200</t>
  </si>
  <si>
    <t>2017-03-16 14:28 PDT</t>
  </si>
  <si>
    <t>1=-0.015983044824108096,2=-0.8042195015055843,3=-0.6769506441557078</t>
  </si>
  <si>
    <t>R201</t>
  </si>
  <si>
    <t>2017-03-16 22:55 PDT</t>
  </si>
  <si>
    <t>1=-0.015904318243138035,2=-0.8020211555180937,3=-0.6770808423120778</t>
  </si>
  <si>
    <t>R202</t>
  </si>
  <si>
    <t>2017-03-18 14:07 PDT</t>
  </si>
  <si>
    <t>Bonedry + DI H 12/5 CW</t>
  </si>
  <si>
    <t>1=-0.012325399075459,2=-0.8073665336056007,3=-0.6771147153433462</t>
  </si>
  <si>
    <t>R203</t>
  </si>
  <si>
    <t>2017-03-18 16:23 PDT</t>
  </si>
  <si>
    <t>1=-0.011822135100141582,2=-0.8026963200972674,3=-0.6742370374563483</t>
  </si>
  <si>
    <t>R204</t>
  </si>
  <si>
    <t>2017-03-19 14:58 PDT</t>
  </si>
  <si>
    <t>Bonedry DI UH 3/13 WD</t>
  </si>
  <si>
    <t>1=-0.005059702716676057,2=-0.8030481548053758,3=-0.6671237546049934</t>
  </si>
  <si>
    <t>R205</t>
  </si>
  <si>
    <t>2017-03-20 13:27 PDT</t>
  </si>
  <si>
    <t>Evap DI+CM H GJ 3/10/17</t>
  </si>
  <si>
    <t>1=-0.012181190227653143,2=-0.7988735777005365,3=-0.6673867417895291</t>
  </si>
  <si>
    <t>R206</t>
  </si>
  <si>
    <t>2017-03-20 15:31 PDT</t>
  </si>
  <si>
    <t>1=-0.016893797692079198,2=-0.8019493272351861,3=-0.6676907246095672</t>
  </si>
  <si>
    <t>R207</t>
  </si>
  <si>
    <t>2017-03-20 21:58 PDT</t>
  </si>
  <si>
    <t>R208</t>
  </si>
  <si>
    <t>2017-03-21 15:02 PDT</t>
  </si>
  <si>
    <t>R209</t>
  </si>
  <si>
    <t>2017-03-21 21:28 PDT</t>
  </si>
  <si>
    <t>ETH 4</t>
  </si>
  <si>
    <t>R210</t>
  </si>
  <si>
    <t>2017-03-22 12:07 PDT</t>
  </si>
  <si>
    <t>1=-0.018625499682196657,2=-0.8020693082719293,3=-0.6675075999671902</t>
  </si>
  <si>
    <t>R211</t>
  </si>
  <si>
    <t>2017-03-22 14:19 PDT</t>
  </si>
  <si>
    <t>1=-0.02004579886684707,2=-0.8102438161399684,3=-0.6682725883801187</t>
  </si>
  <si>
    <t>R212</t>
  </si>
  <si>
    <t>2017-03-23 15:58 PDT</t>
  </si>
  <si>
    <t>Bonedry DI H CW 12.5.16</t>
  </si>
  <si>
    <t>1=-0.018914481941232995,2=-0.813625155781995,3=-0.668992694934512</t>
  </si>
  <si>
    <t>R213</t>
  </si>
  <si>
    <t>2017-03-24 12:30 PDT</t>
  </si>
  <si>
    <t>Evap DI+CM UH DU 3/23/17</t>
  </si>
  <si>
    <t>1=-0.022235706911236892,2=-0.8134660250562618,3=-0.6684222098520833</t>
  </si>
  <si>
    <t>R214</t>
  </si>
  <si>
    <t>2017-03-24 14:36 PDT</t>
  </si>
  <si>
    <t>1=-0.011754555045887275,2=-0.8134635346715509,3=-0.6681554378742407</t>
  </si>
  <si>
    <t>R215</t>
  </si>
  <si>
    <t>2017-03-24 21:11 PDT</t>
  </si>
  <si>
    <t>1=-0.014695196958959838,2=-0.8132220783866597,3=-0.6676200693085125</t>
  </si>
  <si>
    <t>R216</t>
  </si>
  <si>
    <t>2017-03-25 16:24 PDT</t>
  </si>
  <si>
    <t>Evap DI+CM H DU 3/23/17</t>
  </si>
  <si>
    <t>1=-0.014805793423809157,2=-0.8111356270249512,3=-0.6678436998495971</t>
  </si>
  <si>
    <t>R217</t>
  </si>
  <si>
    <t>2017-03-25 18:31 PDT</t>
  </si>
  <si>
    <t>1=-0.014602844721248457,2=-0.8130924462134932,3=-0.6652034309128109</t>
  </si>
  <si>
    <t>R218</t>
  </si>
  <si>
    <t>2017-03-26 13:27 PDT</t>
  </si>
  <si>
    <t>R219</t>
  </si>
  <si>
    <t>2017-03-27 12:44 PDT</t>
  </si>
  <si>
    <t>Bonedry DI UH NH 3/24/17</t>
  </si>
  <si>
    <t>1=-0.01644897124404958,2=-0.8129468168419642,3=-0.6659483155265702</t>
  </si>
  <si>
    <t>R220</t>
  </si>
  <si>
    <t>2017-03-27 14:50 PDT</t>
  </si>
  <si>
    <t>1=-0.013388524789969693,2=-0.8204024754735227,3=-0.6665301308673015</t>
  </si>
  <si>
    <t>R221</t>
  </si>
  <si>
    <t>2017-03-27 21:07 PDT</t>
  </si>
  <si>
    <t>R222</t>
  </si>
  <si>
    <t>2017-03-28 12:55 PDT</t>
  </si>
  <si>
    <t>1=-0.013151388510757893,2=-0.8203916180299503,3=-0.6684120934399231</t>
  </si>
  <si>
    <t>R223</t>
  </si>
  <si>
    <t>2017-03-28 15:05 PDT</t>
  </si>
  <si>
    <t>1=-0.01358229284532267,2=-0.8204474558165343,3=-0.6737039521365454</t>
  </si>
  <si>
    <t>R224</t>
  </si>
  <si>
    <t>2017-03-29 15:57 PDT</t>
  </si>
  <si>
    <t>1=-0.009330195274513769,2=-0.8203629457830054,3=-0.666104931441747</t>
  </si>
  <si>
    <t>R225</t>
  </si>
  <si>
    <t>2017-03-30 12:17 PDT</t>
  </si>
  <si>
    <t>EVAP DI+CM UH DU 3/23/17</t>
  </si>
  <si>
    <t>1=-0.005947588981319669,2=-0.819426887161306,3=-0.6687903884163297</t>
  </si>
  <si>
    <t>R226</t>
  </si>
  <si>
    <t>2017-03-30 14:34 PDT</t>
  </si>
  <si>
    <t>1=-0.007724211970447928,2=-0.8201230011835744,3=-0.6679888185365197</t>
  </si>
  <si>
    <t>R227</t>
  </si>
  <si>
    <t>2017-03-31 10:50 PDT</t>
  </si>
  <si>
    <t>Bonedry DI H DU 3-24-17</t>
  </si>
  <si>
    <t>1=-0.007518615333787739,2=-0.7992865649731647,3=-0.667738328966655</t>
  </si>
  <si>
    <t>R228</t>
  </si>
  <si>
    <t>2017-04-01 13:18 PDT</t>
  </si>
  <si>
    <t>Evap DI+CM H DU 3-23-17</t>
  </si>
  <si>
    <t>1=-0.008023902374584236,2=-0.7983787169600947,3=-0.6681074970933136</t>
  </si>
  <si>
    <t>R229</t>
  </si>
  <si>
    <t>2017-04-03 13:01 PDT</t>
  </si>
  <si>
    <t>Bonedry DI UH DU 3/24/17</t>
  </si>
  <si>
    <t>1=-0.00854165547412109,2=-0.801588901609225,3=-0.6677575168614417</t>
  </si>
  <si>
    <t>R230</t>
  </si>
  <si>
    <t>2017-04-03 15:11 PDT</t>
  </si>
  <si>
    <t>1=-0.012323924897953113,2=-0.8017070871421987,3=-0.6675288841431353</t>
  </si>
  <si>
    <t>R231</t>
  </si>
  <si>
    <t>2017-04-04 13:16 PDT</t>
  </si>
  <si>
    <t>Evap DI+CM UH NH 3/30/17</t>
  </si>
  <si>
    <t>1=-0.013699316029381048,2=-0.8018146253856159,3=-0.667320848859158</t>
  </si>
  <si>
    <t>R232</t>
  </si>
  <si>
    <t>2017-04-05 12:31 PDT</t>
  </si>
  <si>
    <t>Bonedry DI H DU 3/24/17</t>
  </si>
  <si>
    <t>1=-0.012324724455912015,2=-0.80078408558563,3=-0.6670804424553255</t>
  </si>
  <si>
    <t>R233</t>
  </si>
  <si>
    <t>2017-04-05 21:01 PDT</t>
  </si>
  <si>
    <t>1=-0.012549932623157763,2=-0.7981120067697357,3=-0.6679381642045924</t>
  </si>
  <si>
    <t>R234</t>
  </si>
  <si>
    <t>2017-04-06 12:53 PDT</t>
  </si>
  <si>
    <t>Evap DI+CM UH</t>
  </si>
  <si>
    <t>1=-0.013920140058672127,2=-0.7962874522100903,3=-0.6676736194610526</t>
  </si>
  <si>
    <t>R235</t>
  </si>
  <si>
    <t>2017-04-06 15:08 PDT</t>
  </si>
  <si>
    <t>Eth-1</t>
  </si>
  <si>
    <t>1=-0.015838120677152207,2=-0.7952648897797618,3=-0.669125660286195</t>
  </si>
  <si>
    <t>R236</t>
  </si>
  <si>
    <t>2017-04-06 21:26 PDT</t>
  </si>
  <si>
    <t>Eth-2</t>
  </si>
  <si>
    <t>1=-0.019764167049713215,2=-0.7943833240969898,3=-0.6729093098891481</t>
  </si>
  <si>
    <t>R237</t>
  </si>
  <si>
    <t>2017-04-07 12:17 PDT</t>
  </si>
  <si>
    <t>Bonedry DI UH DU 3.24.17</t>
  </si>
  <si>
    <t>1=-0.02036082353058963,2=-0.7927528315506619,3=-0.679910376394981</t>
  </si>
  <si>
    <t>R238</t>
  </si>
  <si>
    <t>2017-04-07 14:24 PDT</t>
  </si>
  <si>
    <t>1=-0.019571528939904898,2=-0.7927815405882533,3=-0.6779176194013214</t>
  </si>
  <si>
    <t>R239</t>
  </si>
  <si>
    <t>2017-04-07 21:14 PDT</t>
  </si>
  <si>
    <t>R240</t>
  </si>
  <si>
    <t>2017-04-10 11:57 PDT</t>
  </si>
  <si>
    <t>Evap DI+CM UH NH 4.1.17</t>
  </si>
  <si>
    <t>1=-0.021351301558943745,2=-0.7906905626592063,3=-0.677673310292234</t>
  </si>
  <si>
    <t>R241</t>
  </si>
  <si>
    <t>2017-04-12 14:26 PDT</t>
  </si>
  <si>
    <t>Evap DI+CM H NH 4.1.17</t>
  </si>
  <si>
    <t>1=-0.016679763332874586,2=-0.7951752667429495,3=-0.6722599294126234</t>
  </si>
  <si>
    <t>R242</t>
  </si>
  <si>
    <t>2017-04-13 13:12 PDT</t>
  </si>
  <si>
    <t>Bonedry DI H NH 4/7/17</t>
  </si>
  <si>
    <t>1=-0.01642203412754265,2=-0.788269517817285,3=-0.6681321082366997</t>
  </si>
  <si>
    <t>R243</t>
  </si>
  <si>
    <t>2017-04-14 12:24 PDT</t>
  </si>
  <si>
    <t>1=-0.022105111799823836,2=-0.7761010544859427,3=-0.6690290594058436</t>
  </si>
  <si>
    <t>R244</t>
  </si>
  <si>
    <t>2017-04-15 12:49 PDT</t>
  </si>
  <si>
    <t>Bonedry DI UH BH 4/7/17</t>
  </si>
  <si>
    <t>1=-0.027931741733925673,2=-0.7771069523622167,3=-0.6685016636731048</t>
  </si>
  <si>
    <t>R245</t>
  </si>
  <si>
    <t>2017-04-16 13:15 PDT</t>
  </si>
  <si>
    <t>Evap DI+CM H NH 3/30/17</t>
  </si>
  <si>
    <t>1=-0.029855243961921175,2=-0.779621225985355,3=-0.6681744021520803</t>
  </si>
  <si>
    <t>R246</t>
  </si>
  <si>
    <t>2017-04-17 12:19 PDT</t>
  </si>
  <si>
    <t>Bonedry DI H NH 3/24/2017</t>
  </si>
  <si>
    <t>1=-0.030503581593832072,2=-0.7815515843237302,3=-0.6675468355726771</t>
  </si>
  <si>
    <t>R247</t>
  </si>
  <si>
    <t>2017-04-17 23:20 PDT</t>
  </si>
  <si>
    <t>1=-0.03579880643809157,2=-0.7825642716687414,3=-0.655889628115319</t>
  </si>
  <si>
    <t>R248</t>
  </si>
  <si>
    <t>2017-04-18 14:23 PDT</t>
  </si>
  <si>
    <t>Bonedry DI UH NH 4/7/2017</t>
  </si>
  <si>
    <t>1=-0.025321767493429674,2=-0.7833722268518175,3=-0.6569697683038741</t>
  </si>
  <si>
    <t>R249</t>
  </si>
  <si>
    <t>2017-04-18 22:45 PDT</t>
  </si>
  <si>
    <t>1=-0.029076572085077017,2=-0.7829464219854043,3=-0.6536696343615275</t>
  </si>
  <si>
    <t>R250</t>
  </si>
  <si>
    <t>2017-04-19 21:59 PDT</t>
  </si>
  <si>
    <t>R251</t>
  </si>
  <si>
    <t>2017-04-20 12:11 PDT</t>
  </si>
  <si>
    <t>Evap DI+CM H DU 4/17/17</t>
  </si>
  <si>
    <t>1=-0.025545996556409042,2=-0.7825053458877385,3=-0.6536909484988285</t>
  </si>
  <si>
    <t>R252</t>
  </si>
  <si>
    <t>2017-04-20 20:52 PDT</t>
  </si>
  <si>
    <t>8553 NBS19 Limestone</t>
  </si>
  <si>
    <t>NBS 19</t>
  </si>
  <si>
    <t>1=-0.02620032394317808,2=-0.7822996762166129,3=-0.6536956064190826</t>
  </si>
  <si>
    <t>R253</t>
  </si>
  <si>
    <t>2017-04-21 11:51 PDT</t>
  </si>
  <si>
    <t>Bonedry DI H NH 4.7.17</t>
  </si>
  <si>
    <t>1=-0.02624719846770717,2=-0.7859967034356223,3=-0.6536929842646136</t>
  </si>
  <si>
    <t>R254</t>
  </si>
  <si>
    <t>2017-04-21 14:01 PDT</t>
  </si>
  <si>
    <t>1=-0.029893417263405633,2=-0.7861864644245243,3=-0.6552907220325459</t>
  </si>
  <si>
    <t>R255</t>
  </si>
  <si>
    <t>2017-04-21 20:34 PDT</t>
  </si>
  <si>
    <t>1=-0.03340602967638129,2=-0.7908108030443044,3=-0.6538991368412463</t>
  </si>
  <si>
    <t>R256</t>
  </si>
  <si>
    <t>2017-04-22 12:57 PDT</t>
  </si>
  <si>
    <t>Bonedry DI UH NH 4.7.17</t>
  </si>
  <si>
    <t>1=-0.02465435347380174,2=-0.7944700968437443,3=-0.6536608913245382</t>
  </si>
  <si>
    <t>R257</t>
  </si>
  <si>
    <t>2017-04-22 15:02 PDT</t>
  </si>
  <si>
    <t>1=-0.031029487614004665,2=-0.7934479695197741,3=-0.6537043958051019</t>
  </si>
  <si>
    <t>R258</t>
  </si>
  <si>
    <t>2017-04-22 21:44 PDT</t>
  </si>
  <si>
    <t>R259</t>
  </si>
  <si>
    <t>2017-04-23 13:31 PDT</t>
  </si>
  <si>
    <t>Evap DI+CM UH 4.17.17</t>
  </si>
  <si>
    <t>1=-0.028358115475114104,2=-0.794049291943827,3=-0.6537156975044276</t>
  </si>
  <si>
    <t>R260</t>
  </si>
  <si>
    <t>2017-04-23 15:38 PDT</t>
  </si>
  <si>
    <t>Carrara Marble - UCLA</t>
  </si>
  <si>
    <t>1=-0.0335959883973845,2=-0.7943936999786649,3=-0.6536892745341826</t>
  </si>
  <si>
    <t>R261</t>
  </si>
  <si>
    <t>2017-04-24 13:34 PDT</t>
  </si>
  <si>
    <t>1=-0.033262401297465743,2=-0.7910750316741981,3=-0.6537055627465141</t>
  </si>
  <si>
    <t>R262</t>
  </si>
  <si>
    <t>2017-04-24 22:13 PDT</t>
  </si>
  <si>
    <t>1=-0.03343444640319492,2=-0.7927938273735495,3=-0.6536971622201945</t>
  </si>
  <si>
    <t>R263</t>
  </si>
  <si>
    <t>2017-04-25 12:00 PDT</t>
  </si>
  <si>
    <t>Bonedry H NH 4.4.17</t>
  </si>
  <si>
    <t>1=-0.034701214516834354,2=-0.7935321881087274,3=-0.6537084233965053</t>
  </si>
  <si>
    <t>R264</t>
  </si>
  <si>
    <t>2017-04-25 20:32 PDT</t>
  </si>
  <si>
    <t>1=-0.03453836220399195,2=-0.7939837823777439,3=-0.6621950332965013</t>
  </si>
  <si>
    <t>R265</t>
  </si>
  <si>
    <t>2017-04-26 13:00 PDT</t>
  </si>
  <si>
    <t>Bonedry UH NH 4.4.17</t>
  </si>
  <si>
    <t>1=-0.03426145420041833,2=-0.7948965421551976,3=-0.6438229990210981</t>
  </si>
  <si>
    <t>R266</t>
  </si>
  <si>
    <t>2017-04-27 12:26 PDT</t>
  </si>
  <si>
    <t>Evap DI+CM UH 4/24/17</t>
  </si>
  <si>
    <t>1=-0.036291692231373254,2=-0.7986377380752052,3=-0.6427264483751575</t>
  </si>
  <si>
    <t>R267</t>
  </si>
  <si>
    <t>2017-04-27 14:30 PDT</t>
  </si>
  <si>
    <t>88B Dolomitic Limestone</t>
  </si>
  <si>
    <t>SRM 88B</t>
  </si>
  <si>
    <t>Dolomite</t>
  </si>
  <si>
    <t>1=-0.03178763053273414,2=-0.8015067737115549,3=-0.6427665313201201</t>
  </si>
  <si>
    <t>R268</t>
  </si>
  <si>
    <t>2017-04-27 20:55 PDT</t>
  </si>
  <si>
    <t>R269</t>
  </si>
  <si>
    <t>2017-04-28 13:06 PDT</t>
  </si>
  <si>
    <t>Evap DI+CM H NH 4/1/17</t>
  </si>
  <si>
    <t>1=-0.03163134553131454,2=-0.7998458159226809,3=-0.6428668446262672</t>
  </si>
  <si>
    <t>R270</t>
  </si>
  <si>
    <t>2017-04-29 12:35 PDT</t>
  </si>
  <si>
    <t>Bonedry DI H 4/7/17 NH</t>
  </si>
  <si>
    <t>1=-0.031619659266281706,2=-0.7999347161645175,3=-0.6428743455884284</t>
  </si>
  <si>
    <t>R271</t>
  </si>
  <si>
    <t>2017-05-01 11:59 PDT</t>
  </si>
  <si>
    <t>Bonedry DI UH GJ 4/7/17</t>
  </si>
  <si>
    <t>1=-0.02908362438709058,2=-0.8005783698903505,3=-0.6432896647001759</t>
  </si>
  <si>
    <t>R272</t>
  </si>
  <si>
    <t>2017-05-01 20:32 PDT</t>
  </si>
  <si>
    <t>1=-0.03202712386185156,2=-0.800184425880155,3=-0.6313912561356639</t>
  </si>
  <si>
    <t>R273</t>
  </si>
  <si>
    <t>2017-05-02 12:29 PDT</t>
  </si>
  <si>
    <t>Evap DI + CM UH GJ 4/17/17</t>
  </si>
  <si>
    <t>1=-0.035416847329137045,2=-0.8009376263618283,3=-0.6327052503467855</t>
  </si>
  <si>
    <t>R274</t>
  </si>
  <si>
    <t>2017-05-02 14:33 PDT</t>
  </si>
  <si>
    <t>1=-0.026163111061339603,2=-0.8014110710118628,3=-0.6322930382219847</t>
  </si>
  <si>
    <t>R275</t>
  </si>
  <si>
    <t>2017-05-03 11:42 PDT</t>
  </si>
  <si>
    <t>Evap DI + CM H GJ 4/17/17</t>
  </si>
  <si>
    <t>1=-0.022530034114023875,2=-0.8022754073143971,3=-0.6326315327300183</t>
  </si>
  <si>
    <t>R276</t>
  </si>
  <si>
    <t>2017-05-03 13:50 PDT</t>
  </si>
  <si>
    <t>1=-0.020609920482643276,2=-0.800387690521822,3=-0.6331840607443621</t>
  </si>
  <si>
    <t>R277</t>
  </si>
  <si>
    <t>2017-05-03 20:28 PDT</t>
  </si>
  <si>
    <t>R278</t>
  </si>
  <si>
    <t>2017-05-04 11:28 PDT</t>
  </si>
  <si>
    <t>1=-0.020539436723480943,2=-0.7997318943128433,3=-0.6418002799463398</t>
  </si>
  <si>
    <t>R279</t>
  </si>
  <si>
    <t>2017-05-05 11:32 PDT</t>
  </si>
  <si>
    <t>Bonedry DI UH DU 4/28\/17</t>
  </si>
  <si>
    <t>1=-0.016482772614724077,2=-0.7982298753107089,3=-0.6417801083605836</t>
  </si>
  <si>
    <t>R280</t>
  </si>
  <si>
    <t>2017-05-06 22:33 PDT</t>
  </si>
  <si>
    <t>1=-0.020293382869914688,2=-0.7980556444131973,3=-0.6419577891405724</t>
  </si>
  <si>
    <t>R281</t>
  </si>
  <si>
    <t>2017-05-07 17:19 PDT</t>
  </si>
  <si>
    <t>Carrara Marble-UCLA</t>
  </si>
  <si>
    <t>R282</t>
  </si>
  <si>
    <t>2017-05-07 23:57 PDT</t>
  </si>
  <si>
    <t>R283</t>
  </si>
  <si>
    <t>2017-05-08 13:22 PDT</t>
  </si>
  <si>
    <t>1=-0.020294953791717904,2=-0.7978908455050565,3=-0.6419567835288988</t>
  </si>
  <si>
    <t>R284</t>
  </si>
  <si>
    <t>2017-05-09 13:06 PDT</t>
  </si>
  <si>
    <t>Bonedry DI UH DU 5/6/17</t>
  </si>
  <si>
    <t>1=-0.020585154838557475,2=-0.7983263770594083,3=-0.6479503591351344</t>
  </si>
  <si>
    <t>R285</t>
  </si>
  <si>
    <t>2017-05-10 12:08 PDT</t>
  </si>
  <si>
    <t>Evap DI + CM UH GJ 5/8/2017</t>
  </si>
  <si>
    <t>1=-0.016529946198225492,2=-0.797957935747932,3=-0.648267865840348</t>
  </si>
  <si>
    <t>R286</t>
  </si>
  <si>
    <t>2017-05-10 20:34 PDT</t>
  </si>
  <si>
    <t>1=-0.02521258546447144,2=-0.7996344078518431,3=-0.6468231550614114</t>
  </si>
  <si>
    <t>R287</t>
  </si>
  <si>
    <t>2017-05-11 12:08 PDT</t>
  </si>
  <si>
    <t>Evap DI + CM H GJ 5/8/2017</t>
  </si>
  <si>
    <t>1=-0.025046226217563868,2=-0.7971160604169276,3=-0.6472226062710823</t>
  </si>
  <si>
    <t>R288</t>
  </si>
  <si>
    <t>2017-05-11 14:16 PDT</t>
  </si>
  <si>
    <t>1=-0.024971757839612623,2=-0.7959209827881416,3=-0.6474014149890079</t>
  </si>
  <si>
    <t>R289</t>
  </si>
  <si>
    <t>2017-05-11 20:40 PDT</t>
  </si>
  <si>
    <t>88b dolomitic limestone</t>
  </si>
  <si>
    <t>R290</t>
  </si>
  <si>
    <t>2017-05-12 11:18 PDT</t>
  </si>
  <si>
    <t>Bonedry DI H DU 5/6/2017</t>
  </si>
  <si>
    <t>1=-0.019568496124331806,2=-0.7975301932440941,3=-0.6464595032120066</t>
  </si>
  <si>
    <t>R291</t>
  </si>
  <si>
    <t>2017-05-12 13:22 PDT</t>
  </si>
  <si>
    <t>1=-0.019740083138642107,2=-0.7960441486649321,3=-0.6462309015237686</t>
  </si>
  <si>
    <t>R292</t>
  </si>
  <si>
    <t>2017-05-12 19:36 PDT</t>
  </si>
  <si>
    <t>R293</t>
  </si>
  <si>
    <t>2017-05-14 13:16 PDT</t>
  </si>
  <si>
    <t>Bonedry DI UH DU 5/10/2017</t>
  </si>
  <si>
    <t>1=-0.017511665748041114,2=-0.7993013598646596,3=-0.6464478235069779</t>
  </si>
  <si>
    <t>R294</t>
  </si>
  <si>
    <t>2017-05-14 15:21 PDT</t>
  </si>
  <si>
    <t>1=-0.01526905551472447,2=-0.800075997533773,3=-0.6705421265575731</t>
  </si>
  <si>
    <t>R295</t>
  </si>
  <si>
    <t>2017-05-14 21:40 PDT</t>
  </si>
  <si>
    <t>1=-0.01648187607155756,2=-0.800010377808165,3=-0.6576388341447761</t>
  </si>
  <si>
    <t>R296</t>
  </si>
  <si>
    <t>2017-05-15 12:07 PDT</t>
  </si>
  <si>
    <t>Evap DI+CM UH GJ 4/24/17</t>
  </si>
  <si>
    <t>1=-0.016869489425741232,2=-0.8001724444224431,3=-0.6573908369709447</t>
  </si>
  <si>
    <t>R297</t>
  </si>
  <si>
    <t>2017-05-15 14:18 PDT</t>
  </si>
  <si>
    <t>1=-0.013251541614663992,2=-0.8001508318422427,3=-0.6719796074015199</t>
  </si>
  <si>
    <t>R298</t>
  </si>
  <si>
    <t>2017-05-15 20:41 PDT</t>
  </si>
  <si>
    <t>1=-0.013414561303604338,2=-0.7996116222891265,3=-0.6685361200069027</t>
  </si>
  <si>
    <t>R299</t>
  </si>
  <si>
    <t>2017-05-16 13:42 PDT</t>
  </si>
  <si>
    <t>1=-0.013594939919087546,2=-0.8018531955307702,3=-0.6682671395043546</t>
  </si>
  <si>
    <t>R300</t>
  </si>
  <si>
    <t>2017-05-16 15:53 PDT</t>
  </si>
  <si>
    <t>1=-0.008550254269784379,2=-0.8014300648819135,3=-0.6678342756359575</t>
  </si>
  <si>
    <t>R301</t>
  </si>
  <si>
    <t>2017-05-16 22:17 PDT</t>
  </si>
  <si>
    <t>R302</t>
  </si>
  <si>
    <t>2017-05-17 11:45 PDT</t>
  </si>
  <si>
    <t>Bonedry DI H DU 5/6/17</t>
  </si>
  <si>
    <t>1=-0.008816532035337516,2=-0.7998260200125749,3=-0.6675804459254328</t>
  </si>
  <si>
    <t>R303</t>
  </si>
  <si>
    <t>2017-05-17 13:56 PDT</t>
  </si>
  <si>
    <t>1=-0.008799688365190529,2=-0.7997434552171393,3=-0.6676044716833694</t>
  </si>
  <si>
    <t>R304</t>
  </si>
  <si>
    <t>2017-05-17 20:17 PDT</t>
  </si>
  <si>
    <t>R305</t>
  </si>
  <si>
    <t>2017-05-18 09:31 PDT</t>
  </si>
  <si>
    <t>Bonedry DI uH GJ 5/10/17</t>
  </si>
  <si>
    <t>1=-0.010618958605398915,2=-0.8078502650731805,3=-0.6691923490513368</t>
  </si>
  <si>
    <t>R306</t>
  </si>
  <si>
    <t>2017-05-19 12:20 PDT</t>
  </si>
  <si>
    <t>1=-0.006295829385210131,2=-0.8072915767664894,3=-0.6757708674218438</t>
  </si>
  <si>
    <t>R307</t>
  </si>
  <si>
    <t>2017-05-19 20:53 PDT</t>
  </si>
  <si>
    <t>1=-0.001858441323777407,2=-0.8068566566423234,3=-0.6765955333259669</t>
  </si>
  <si>
    <t>R308</t>
  </si>
  <si>
    <t>2017-05-20 13:18 PDT</t>
  </si>
  <si>
    <t>Evap DI+CM H GJ 5/8/17</t>
  </si>
  <si>
    <t>1=0.002723086242634974,2=-0.8113460940584526,3=-0.6765461257062438</t>
  </si>
  <si>
    <t>R309</t>
  </si>
  <si>
    <t>2017-05-20 15:32 PDT</t>
  </si>
  <si>
    <t>1=0.0028722953334955827,2=-0.8081146328183885,3=-0.6771459489326848</t>
  </si>
  <si>
    <t>R310</t>
  </si>
  <si>
    <t>2017-05-20 22:04 PDT</t>
  </si>
  <si>
    <t>R311</t>
  </si>
  <si>
    <t>2017-05-22 11:49 PDT</t>
  </si>
  <si>
    <t>1=-0.0027013401090867084,2=-0.8071810479765539,3=-0.6739777769179206</t>
  </si>
  <si>
    <t>R312</t>
  </si>
  <si>
    <t>2017-05-22 16:08 PDT</t>
  </si>
  <si>
    <t>1=0.002928916085747176,2=-0.8120515838751914,3=-0.6733883495635932</t>
  </si>
  <si>
    <t>R313</t>
  </si>
  <si>
    <t>2017-05-22 23:56 PDT</t>
  </si>
  <si>
    <t>R314</t>
  </si>
  <si>
    <t>2017-05-23 12:33 PDT</t>
  </si>
  <si>
    <t>Bonedry DI H GJ 5/10/17</t>
  </si>
  <si>
    <t>1=0.0028095155158286817,2=-0.8132410169527987,3=-0.6730412382546406</t>
  </si>
  <si>
    <t>R315</t>
  </si>
  <si>
    <t>2017-05-23 14:50 PDT</t>
  </si>
  <si>
    <t>1=0.007750713371077428,2=-0.8142085797705002,3=-0.672398621402335</t>
  </si>
  <si>
    <t>R316</t>
  </si>
  <si>
    <t>2017-05-23 21:17 PDT</t>
  </si>
  <si>
    <t>1=0.0036436509175031204,2=-0.8139007591838543,3=-0.66990139867433</t>
  </si>
  <si>
    <t>R317</t>
  </si>
  <si>
    <t>2017-05-24 11:52 PDT</t>
  </si>
  <si>
    <t>Evap DI + CM UH NH 3-30-17</t>
  </si>
  <si>
    <t>1=0.0036638069455277255,2=-0.8174377111707607,3=-0.6797118850552416</t>
  </si>
  <si>
    <t>R318</t>
  </si>
  <si>
    <t>2017-05-24 14:04 PDT</t>
  </si>
  <si>
    <t>Cararra Marble</t>
  </si>
  <si>
    <t>1=0.0037023672934432587,2=-0.8174312159053241,3=-0.6797169208785037</t>
  </si>
  <si>
    <t>R319</t>
  </si>
  <si>
    <t>2017-05-24 20:51 PDT</t>
  </si>
  <si>
    <t>1=0.0035786110611422143,2=-0.8175678419586979,3=-0.6743576466039216</t>
  </si>
  <si>
    <t>R320</t>
  </si>
  <si>
    <t>2017-05-25 11:47 PDT</t>
  </si>
  <si>
    <t>Evap DI + CM H DU 5/17/17</t>
  </si>
  <si>
    <t>1=0.003753731102754416,2=-0.8175789288069241,3=-0.6783952244673693</t>
  </si>
  <si>
    <t>R321</t>
  </si>
  <si>
    <t>2017-05-25 13:53 PDT</t>
  </si>
  <si>
    <t>1=0.003568247195967829,2=-0.8202215161435038,3=-0.6781399629818824</t>
  </si>
  <si>
    <t>R322</t>
  </si>
  <si>
    <t>2017-05-25 20:18 PDT</t>
  </si>
  <si>
    <t>R323</t>
  </si>
  <si>
    <t>2017-05-26 11:24 PDT</t>
  </si>
  <si>
    <t>Bonedry DI UH DU 5/22/17</t>
  </si>
  <si>
    <t>1=0.003089474425372475,2=-0.8201567765009047,3=-0.6781982096672069</t>
  </si>
  <si>
    <t>R324</t>
  </si>
  <si>
    <t>2017-05-26 13:32 PDT</t>
  </si>
  <si>
    <t>1=0.002977110497348608,2=-0.8228771090891198,3=-0.6786639036104655</t>
  </si>
  <si>
    <t>R325</t>
  </si>
  <si>
    <t>2017-05-26 19:50 PDT</t>
  </si>
  <si>
    <t>R326</t>
  </si>
  <si>
    <t>2017-05-27 14:03 PDT</t>
  </si>
  <si>
    <t>Bonedry DI H DU3-24</t>
  </si>
  <si>
    <t>1=0.002109854052338728,2=-0.8152016990464545,3=-0.6764135131908126</t>
  </si>
  <si>
    <t>R327</t>
  </si>
  <si>
    <t>2017-05-27 16:10 PDT</t>
  </si>
  <si>
    <t>1=8.853882133801855E-4,2=-0.8222412430028049,3=-0.6766512371803131</t>
  </si>
  <si>
    <t>R328</t>
  </si>
  <si>
    <t>2017-05-28 13:41 PDT</t>
  </si>
  <si>
    <t>EvapDI+CM U GJ4-24</t>
  </si>
  <si>
    <t>1=0.007192327838688281,2=-0.8210506257275683,3=-0.6811255720137679</t>
  </si>
  <si>
    <t>R329</t>
  </si>
  <si>
    <t>2017-05-29 00:18 PDT</t>
  </si>
  <si>
    <t>1=0.014350153524725495,2=-0.8271710546583306,3=-0.686071900815306</t>
  </si>
  <si>
    <t>R330</t>
  </si>
  <si>
    <t>2017-05-29 12:56 PDT</t>
  </si>
  <si>
    <t>EvapDI+CM H GJ 5/8/17</t>
  </si>
  <si>
    <t>1=0.009600764098970888,2=-0.8257883232502546,3=-0.6822021815339404</t>
  </si>
  <si>
    <t>R331</t>
  </si>
  <si>
    <t>2017-05-30 12:41 PDT</t>
  </si>
  <si>
    <t>bonedry DI UH GJ 5/22/17</t>
  </si>
  <si>
    <t>1=0.013800218319162384,2=-0.8311618814704373,3=-0.6820121123586954</t>
  </si>
  <si>
    <t>R332</t>
  </si>
  <si>
    <t>2017-05-30 14:52 PDT</t>
  </si>
  <si>
    <t>1=0.010282017687792388,2=-0.831131073992713,3=-0.6806929802365351</t>
  </si>
  <si>
    <t>R333</t>
  </si>
  <si>
    <t>2017-05-30 21:10 PDT</t>
  </si>
  <si>
    <t>R334</t>
  </si>
  <si>
    <t>2017-05-31 12:14 PDT</t>
  </si>
  <si>
    <t>bonedry DI H GJ 5/10/17</t>
  </si>
  <si>
    <t>1=0.008158018149673938,2=-0.8143509258027153,3=-0.6779252504174634</t>
  </si>
  <si>
    <t>R335</t>
  </si>
  <si>
    <t>2017-05-31 14:19 PDT</t>
  </si>
  <si>
    <t>1=0.010532056720416858,2=-0.816139911967832,3=-0.6789689163539594</t>
  </si>
  <si>
    <t>R336</t>
  </si>
  <si>
    <t>2017-05-31 20:43 PDT</t>
  </si>
  <si>
    <t>1=0.01581268252414589,2=-0.8162411624639382,3=-0.6796218071547002</t>
  </si>
  <si>
    <t>R337</t>
  </si>
  <si>
    <t>2017-06-04 13:36 PDT</t>
  </si>
  <si>
    <t>Bonedry DI UH 5/22/17 GJ</t>
  </si>
  <si>
    <t>1=0.0178648926771738,2=-0.815732372187792,3=-0.6735121158183794</t>
  </si>
  <si>
    <t>R338</t>
  </si>
  <si>
    <t>2017-06-04 15:46 PDT</t>
  </si>
  <si>
    <t>1=0.017394572540518863,2=-0.8156718945382457,3=-0.6736196857235371</t>
  </si>
  <si>
    <t>R339</t>
  </si>
  <si>
    <t>2017-06-04 17:51 PDT</t>
  </si>
  <si>
    <t>1=0.016954713330711267,2=-0.8159744654273418,3=-0.6702329398457932</t>
  </si>
  <si>
    <t>R340</t>
  </si>
  <si>
    <t>2017-06-04 19:57 PDT</t>
  </si>
  <si>
    <t>Eth- 2</t>
  </si>
  <si>
    <t>1=0.015080226540882438,2=-0.8081667939088022,3=-0.6653714548794069</t>
  </si>
  <si>
    <t>R341</t>
  </si>
  <si>
    <t>2017-06-04 22:03 PDT</t>
  </si>
  <si>
    <t>Vienstrom</t>
  </si>
  <si>
    <t>1=0.016744085232602925,2=-0.8078539456399491,3=-0.6654637966425443</t>
  </si>
  <si>
    <t>R342</t>
  </si>
  <si>
    <t>2017-06-05 00:09 PDT</t>
  </si>
  <si>
    <t>88B dolomitic limestone</t>
  </si>
  <si>
    <t>R343</t>
  </si>
  <si>
    <t>2017-06-05 13:28 PDT</t>
  </si>
  <si>
    <t>Evap DI+CM H 4/24/17 GJ</t>
  </si>
  <si>
    <t>1=0.015379902166842825,2=-0.7969814439548203,3=-0.6645787187334187</t>
  </si>
  <si>
    <t>R344</t>
  </si>
  <si>
    <t>2017-06-05 15:37 PDT</t>
  </si>
  <si>
    <t>1=0.008921962424932416,2=-0.8006520570008306,3=-0.6631608418749005</t>
  </si>
  <si>
    <t>R345</t>
  </si>
  <si>
    <t>2017-06-05 21:57 PDT</t>
  </si>
  <si>
    <t>R346</t>
  </si>
  <si>
    <t>2017-06-06 13:10 PDT</t>
  </si>
  <si>
    <t>Evap DI+CM UH 6/1/17 DU</t>
  </si>
  <si>
    <t>1=-0.00244713143353825,2=-0.8035597795878017,3=-0.6613164603544726</t>
  </si>
  <si>
    <t>R347</t>
  </si>
  <si>
    <t>2017-06-06 15:13 PDT</t>
  </si>
  <si>
    <t>1=0.008596569269309325,2=-0.8027621265714884,3=-0.6640916342880103</t>
  </si>
  <si>
    <t>R348</t>
  </si>
  <si>
    <t>2017-06-10 12:02 PDT</t>
  </si>
  <si>
    <t>Bonedry DI UH 6.7.17 DU</t>
  </si>
  <si>
    <t>1=8.42460389148704E-4,2=-0.8033062089921398,3=-0.6626134918084451</t>
  </si>
  <si>
    <t>R349</t>
  </si>
  <si>
    <t>2017-06-10 14:05 PDT</t>
  </si>
  <si>
    <t>1=0.001485994021245935,2=-0.8007116357632464,3=-0.663182304679051</t>
  </si>
  <si>
    <t>R350</t>
  </si>
  <si>
    <t>2017-06-10 19:17 PDT</t>
  </si>
  <si>
    <t>1=0.00119587603978512,2=-0.8008745825757658,3=-0.6644567156092409</t>
  </si>
  <si>
    <t>R351</t>
  </si>
  <si>
    <t>2017-06-11 04:12 PDT</t>
  </si>
  <si>
    <t>1=0.006265874906496789,2=-0.8013207964165566,3=-0.6635063282301848</t>
  </si>
  <si>
    <t>R352</t>
  </si>
  <si>
    <t>2017-06-11 14:48 PDT</t>
  </si>
  <si>
    <t>BondryDI H DU5-6</t>
  </si>
  <si>
    <t>1=0.010006159120973789,2=-0.8072701862395951,3=-0.6650265539973913</t>
  </si>
  <si>
    <t>R353</t>
  </si>
  <si>
    <t>2017-06-11 16:52 PDT</t>
  </si>
  <si>
    <t>1=0.004789385859653243,2=-0.7915796383980721,3=-0.6603891253736811</t>
  </si>
  <si>
    <t>R354</t>
  </si>
  <si>
    <t>2017-06-12 12:01 PDT</t>
  </si>
  <si>
    <t>Evap DI+CM H 6/1/17 DU</t>
  </si>
  <si>
    <t>1=0.004761708304083372,2=-0.7892975619646486,3=-0.6603645215272027</t>
  </si>
  <si>
    <t>R355</t>
  </si>
  <si>
    <t>2017-06-12 14:12 PDT</t>
  </si>
  <si>
    <t>1=0.004328669179577829,2=-0.7907238973264579,3=-0.6607450187769117</t>
  </si>
  <si>
    <t>R356</t>
  </si>
  <si>
    <t>2017-06-12 20:22 PDT</t>
  </si>
  <si>
    <t>R357</t>
  </si>
  <si>
    <t>2017-06-13 12:19 PDT</t>
  </si>
  <si>
    <t>Evap DI+CM UH 6/7/17 DU</t>
  </si>
  <si>
    <t>1=0.001194227903728376,2=-0.7889803988622273,3=-0.6614306879494118</t>
  </si>
  <si>
    <t>R358</t>
  </si>
  <si>
    <t>2017-06-13 14:28 PDT</t>
  </si>
  <si>
    <t>1=9.621532783484578E-4,2=-0.7896582866187702,3=-0.664266830008863</t>
  </si>
  <si>
    <t>R359</t>
  </si>
  <si>
    <t>2017-06-13 20:49 PDT</t>
  </si>
  <si>
    <t>1=0.0019099750986643254,2=-0.7895020955372685,3=-0.660094970160784</t>
  </si>
  <si>
    <t>R360</t>
  </si>
  <si>
    <t>2017-06-14 11:40 PDT</t>
  </si>
  <si>
    <t>Bonedry DI UH 5/10/17 GJ</t>
  </si>
  <si>
    <t>1=0.0023095144986313037,2=-0.7903669261273909,3=-0.6610823668888346</t>
  </si>
  <si>
    <t>R361</t>
  </si>
  <si>
    <t>2017-06-14 13:45 PDT</t>
  </si>
  <si>
    <t>1=6.36139995236771E-4,2=-0.7911437787500456,3=-0.6502067335237676</t>
  </si>
  <si>
    <t>R362</t>
  </si>
  <si>
    <t>2017-06-14 20:08 PDT</t>
  </si>
  <si>
    <t>R363</t>
  </si>
  <si>
    <t>2017-06-15 11:57 PDT</t>
  </si>
  <si>
    <t>Bonedry DI H 3.24.17 DU</t>
  </si>
  <si>
    <t>1=0.0012296066131364982,2=-0.7924548723079948,3=-0.6475160379185432</t>
  </si>
  <si>
    <t>R364</t>
  </si>
  <si>
    <t>2017-06-15 14:00 PDT</t>
  </si>
  <si>
    <t>1=0.0010858772685089413,2=-0.7897960313957698,3=-0.6472640877338929</t>
  </si>
  <si>
    <t>R365</t>
  </si>
  <si>
    <t>2017-06-15 20:25 PDT</t>
  </si>
  <si>
    <t>R366</t>
  </si>
  <si>
    <t>2017-06-16 11:27 PDT</t>
  </si>
  <si>
    <t>Evap DI+CM H 6-13-17 DU</t>
  </si>
  <si>
    <t>1=0.0015989130836612149,2=-0.7874592595808066,3=-0.6481634132592051</t>
  </si>
  <si>
    <t>R367</t>
  </si>
  <si>
    <t>2017-06-16 13:30 PDT</t>
  </si>
  <si>
    <t>1=-0.007792902959060532,2=-0.7917857450925991,3=-0.6439104634551773</t>
  </si>
  <si>
    <t>R368</t>
  </si>
  <si>
    <t>2017-06-17 11:47 PDT</t>
  </si>
  <si>
    <t>Evap DI+CM UH 6.15.17 GJ</t>
  </si>
  <si>
    <t>1=-8.495724479224486E-4,2=-0.7906838117448813,3=-0.6463964238861648</t>
  </si>
  <si>
    <t>R369</t>
  </si>
  <si>
    <t>2017-06-17 13:54 PDT</t>
  </si>
  <si>
    <t>1=-0.0036682074464767928,2=-0.7912551490990518,3=-0.641790177833402</t>
  </si>
  <si>
    <t>R370</t>
  </si>
  <si>
    <t>2017-06-18 12:37 PDT</t>
  </si>
  <si>
    <t>Bonedry DI UH 6-6-17 GJ</t>
  </si>
  <si>
    <t>1=-0.005721916440399981,2=-0.7899781982415959,3=-0.6438481871089783</t>
  </si>
  <si>
    <t>R371</t>
  </si>
  <si>
    <t>2017-06-18 14:44 PDT</t>
  </si>
  <si>
    <t>1=-0.004155669331216872,2=-0.7903736063708793,3=-0.643602387348585</t>
  </si>
  <si>
    <t>R372</t>
  </si>
  <si>
    <t>2017-06-18 23:17 PDT</t>
  </si>
  <si>
    <t>R373</t>
  </si>
  <si>
    <t>2017-06-19 12:20 PDT</t>
  </si>
  <si>
    <t>Bonedry DI H 4.4.17 NH</t>
  </si>
  <si>
    <t>1=-0.002726388287008693,2=-0.7943690612944949,3=-0.6458968638897119</t>
  </si>
  <si>
    <t>R374</t>
  </si>
  <si>
    <t>2017-06-19 14:24 PDT</t>
  </si>
  <si>
    <t>1=-0.002837135833475703,2=-0.794165810126655,3=-0.6457190768488881</t>
  </si>
  <si>
    <t>R375</t>
  </si>
  <si>
    <t>2017-06-19 21:00 PDT</t>
  </si>
  <si>
    <t>R376</t>
  </si>
  <si>
    <t>2017-06-20 12:29 PDT</t>
  </si>
  <si>
    <t>Evap DI + CM H 6.13.17 GJ</t>
  </si>
  <si>
    <t>1=-0.004091667258753052,2=-0.798719869110168,3=-0.6416691269876007</t>
  </si>
  <si>
    <t>R377</t>
  </si>
  <si>
    <t>2017-06-20 14:31 PDT</t>
  </si>
  <si>
    <t>1=-0.006483869910654516,2=-0.7938699672551969,3=-0.6433287727986158</t>
  </si>
  <si>
    <t>R378</t>
  </si>
  <si>
    <t>2017-06-21 12:32 PDT</t>
  </si>
  <si>
    <t>Evap DI + CM UH 6.15.17 GJ</t>
  </si>
  <si>
    <t>1=-0.004752315819127415,2=-0.7927477052766122,3=-0.643812164494189</t>
  </si>
  <si>
    <t>R379</t>
  </si>
  <si>
    <t>2017-06-21 14:42 PDT</t>
  </si>
  <si>
    <t>8544 NBS19 Limestone</t>
  </si>
  <si>
    <t>1=-0.006527012210092927,2=-0.793273061397482,3=-0.6459614155122884</t>
  </si>
  <si>
    <t>R380</t>
  </si>
  <si>
    <t>2017-06-22 12:37 PDT</t>
  </si>
  <si>
    <t>Bonedry DI UH 6.6.17 GJ</t>
  </si>
  <si>
    <t>1=-5.673669409403274E-4,2=-0.7928999127035804,3=-0.6462392490579524</t>
  </si>
  <si>
    <t>R381</t>
  </si>
  <si>
    <t>2017-06-22 14:44 PDT</t>
  </si>
  <si>
    <t>1=-0.002872888429875632,2=-0.7928085720543178,3=-0.6423160873351146</t>
  </si>
  <si>
    <t>R382</t>
  </si>
  <si>
    <t>2017-06-22 21:04 PDT</t>
  </si>
  <si>
    <t>R383</t>
  </si>
  <si>
    <t>2017-06-23 11:56 PDT</t>
  </si>
  <si>
    <t>Bonedry DI H 6.6.17 DU</t>
  </si>
  <si>
    <t>1=-0.002404641734258549,2=-0.7958028644555091,3=-0.6435557520988006</t>
  </si>
  <si>
    <t>R384</t>
  </si>
  <si>
    <t>2017-06-23 14:03 PDT</t>
  </si>
  <si>
    <t>1=-0.002632023901337991,2=-0.7957726727822907,3=-0.645762598733108</t>
  </si>
  <si>
    <t>R385</t>
  </si>
  <si>
    <t>2017-06-24 13:51 PDT</t>
  </si>
  <si>
    <t>Evap DI+CM H 6.13.17 DU</t>
  </si>
  <si>
    <t>1=0.0028504471029562922,2=-0.7962848715685533,3=-0.6454768944937814</t>
  </si>
  <si>
    <t>R386</t>
  </si>
  <si>
    <t>2017-06-24 15:57 PDT</t>
  </si>
  <si>
    <t>1=0.002829217709168299,2=-0.7938442284578684,3=-0.6463766018903335</t>
  </si>
  <si>
    <t>R387</t>
  </si>
  <si>
    <t>2017-06-24 22:13 PDT</t>
  </si>
  <si>
    <t>R388</t>
  </si>
  <si>
    <t>2017-06-25 12:06 PDT</t>
  </si>
  <si>
    <t>Evap DI+CM UH 6.15.17 DU</t>
  </si>
  <si>
    <t>1=0.0026015424531737694,2=-0.7885870223045155,3=-0.6485505312535799</t>
  </si>
  <si>
    <t>R389</t>
  </si>
  <si>
    <t>2017-06-25 14:10 PDT</t>
  </si>
  <si>
    <t>1=0.007670221318800913,2=-0.7879691932644902,3=-0.6495026003579729</t>
  </si>
  <si>
    <t>R390</t>
  </si>
  <si>
    <t>2017-06-25 22:29 PDT</t>
  </si>
  <si>
    <t>R391</t>
  </si>
  <si>
    <t>2017-06-26 12:18 PDT</t>
  </si>
  <si>
    <t>Bonedry DI UH 6.19.17 GJ</t>
  </si>
  <si>
    <t>1=0.007286113739352457,2=-0.7905164909130842,3=-0.6506555307822877</t>
  </si>
  <si>
    <t>R392</t>
  </si>
  <si>
    <t>2017-06-26 14:30 PDT</t>
  </si>
  <si>
    <t>1=0.007789794929606628,2=-0.7902229391886649,3=-0.6428272648311573</t>
  </si>
  <si>
    <t>R393</t>
  </si>
  <si>
    <t>2017-06-26 20:47 PDT</t>
  </si>
  <si>
    <t>R394</t>
  </si>
  <si>
    <t>2017-06-27 16:57 PDT</t>
  </si>
  <si>
    <t>Bonedry DI H 4.7.17 NH</t>
  </si>
  <si>
    <t>1=0.007899340758829757,2=-0.7935211844954249,3=-0.6508277796649482</t>
  </si>
  <si>
    <t>R395</t>
  </si>
  <si>
    <t>2017-06-27 19:45 PDT</t>
  </si>
  <si>
    <t>1=0.004980437093620422,2=-0.7899294317608847,3=-0.6498025666858981</t>
  </si>
  <si>
    <t>R396</t>
  </si>
  <si>
    <t>2017-06-27 22:03 PDT</t>
  </si>
  <si>
    <t>R397</t>
  </si>
  <si>
    <t>2017-06-28 00:14 PDT</t>
  </si>
  <si>
    <t>R398</t>
  </si>
  <si>
    <t>2017-06-28 02:34 PDT</t>
  </si>
  <si>
    <t>R399</t>
  </si>
  <si>
    <t>2017-06-28 12:19 PDT</t>
  </si>
  <si>
    <t>1=-0.0025171895705657474,2=-0.7864210790405216,3=-0.6517328160466379</t>
  </si>
  <si>
    <t>R400</t>
  </si>
  <si>
    <t>2017-06-28 14:30 PDT</t>
  </si>
  <si>
    <t>1=-0.0022614570541680807,2=-0.7898017462249292,3=-0.6536276241760545</t>
  </si>
  <si>
    <t>R401</t>
  </si>
  <si>
    <t>2017-06-28 21:20 PDT</t>
  </si>
  <si>
    <t>1=-0.001936747514676724,2=-0.7883324559162537,3=-0.6681900975225082</t>
  </si>
  <si>
    <t>R402</t>
  </si>
  <si>
    <t>2017-06-29 10:50 PDT</t>
  </si>
  <si>
    <t>EvapDI+CM H 6.15.17 DU</t>
  </si>
  <si>
    <t>1=0.0036100225553041478,2=-0.7851555406719253,3=-0.6599025720448004</t>
  </si>
  <si>
    <t>R403</t>
  </si>
  <si>
    <t>2017-06-29 19:15 PDT</t>
  </si>
  <si>
    <t>1=0.008047299958235646,2=-0.7868423371106874,3=-0.6600361022221022</t>
  </si>
  <si>
    <t>R404</t>
  </si>
  <si>
    <t>2017-06-30 11:56 PDT</t>
  </si>
  <si>
    <t>1=0.009587473885559292,2=-0.7865367130923214,3=-0.6603017439639208</t>
  </si>
  <si>
    <t>R405</t>
  </si>
  <si>
    <t>2017-06-30 14:00 PDT</t>
  </si>
  <si>
    <t>1=0.00942969798110149,2=-0.7869419051450677,3=-0.6599495598547069</t>
  </si>
  <si>
    <t>R406</t>
  </si>
  <si>
    <t>2017-06-30 20:09 PDT</t>
  </si>
  <si>
    <t>R407</t>
  </si>
  <si>
    <t>2017-07-01 12:01 PDT</t>
  </si>
  <si>
    <t>1=0.009853652282777303,2=-0.7902513518009537,3=-0.658344263209378</t>
  </si>
  <si>
    <t>R408</t>
  </si>
  <si>
    <t>2017-07-01 14:04 PDT</t>
  </si>
  <si>
    <t>1=0.009613172987967093,2=-0.793473010518612,3=-0.659254834475441</t>
  </si>
  <si>
    <t>R409</t>
  </si>
  <si>
    <t>2017-07-01 22:23 PDT</t>
  </si>
  <si>
    <t>1=0.009655440615896247,2=-0.7935886942117993,3=-0.6607354155776416</t>
  </si>
  <si>
    <t>R410</t>
  </si>
  <si>
    <t>2017-07-02 23:45 PDT</t>
  </si>
  <si>
    <t>1=0.009689728877050816,2=-0.7936825389075559,3=-0.6619818442438214</t>
  </si>
  <si>
    <t>R411</t>
  </si>
  <si>
    <t>2017-07-03 12:37 PDT</t>
  </si>
  <si>
    <t>Evap DI CM UH 6.28.17 DU</t>
  </si>
  <si>
    <t>1=0.006521205807594933,2=-0.7945409416626228,3=-0.6617611041429801</t>
  </si>
  <si>
    <t>R412</t>
  </si>
  <si>
    <t>2017-07-03 14:41 PDT</t>
  </si>
  <si>
    <t>1=0.009535098032356954,2=-0.7922844655262472,3=-0.6625704189548417</t>
  </si>
  <si>
    <t>R413</t>
  </si>
  <si>
    <t>2017-07-03 22:54 PDT</t>
  </si>
  <si>
    <t>R414</t>
  </si>
  <si>
    <t>2017-07-05 14:36 PDT</t>
  </si>
  <si>
    <t>EvapDI+CM H 5.86 5.17.17 DU</t>
  </si>
  <si>
    <t>1=0.009257579931820968,2=-0.79671043904843,3=-0.6614356356698026</t>
  </si>
  <si>
    <t>R415</t>
  </si>
  <si>
    <t>2017-07-05 16:49 PDT</t>
  </si>
  <si>
    <t>carmel chalk</t>
  </si>
  <si>
    <t>1=0.011146293346114822,2=-0.791881374660525,3=-0.6629137884439757</t>
  </si>
  <si>
    <t>R416</t>
  </si>
  <si>
    <t>2017-07-06 16:43 PDT</t>
  </si>
  <si>
    <t>Bonedry DI H 6.7.17 GJ</t>
  </si>
  <si>
    <t>1=0.006248315735357716,2=-0.7911535051003159,3=-0.6614349039280151</t>
  </si>
  <si>
    <t>R417</t>
  </si>
  <si>
    <t>2017-07-06 18:48 PDT</t>
  </si>
  <si>
    <t>1=0.004230340292076823,2=-0.7926187208603104,3=-0.6622856864216646</t>
  </si>
  <si>
    <t>R418</t>
  </si>
  <si>
    <t>2017-07-07 01:03 PDT</t>
  </si>
  <si>
    <t>1=0.0042804760223944145,2=-0.7947162252107339,3=-0.6580638737077078</t>
  </si>
  <si>
    <t>R419</t>
  </si>
  <si>
    <t>2017-07-07 11:57 PDT</t>
  </si>
  <si>
    <t>Bonedry DI UH 7.6.17 NH</t>
  </si>
  <si>
    <t>1=0.011933960539993503,2=-0.8018952708944566,3=-0.6576867667083316</t>
  </si>
  <si>
    <t>R420</t>
  </si>
  <si>
    <t>2017-07-07 14:01 PDT</t>
  </si>
  <si>
    <t>1=0.0034463345462362395,2=-0.8009595325354616,3=-0.6609973223239379</t>
  </si>
  <si>
    <t>R421</t>
  </si>
  <si>
    <t>2017-07-07 20:17 PDT</t>
  </si>
  <si>
    <t>1=0.003714331532560347,2=-0.8012555474811069,3=-0.6565559954363016</t>
  </si>
  <si>
    <t>R422</t>
  </si>
  <si>
    <t>2017-07-08 10:59 PDT</t>
  </si>
  <si>
    <t>Evap DI + UH GJ 6-28-17</t>
  </si>
  <si>
    <t>1=-0.002302028749310571,2=-0.7961369562970496,3=-0.6637474663418739</t>
  </si>
  <si>
    <t>R423</t>
  </si>
  <si>
    <t>2017-07-08 13:07 PDT</t>
  </si>
  <si>
    <t>1=0.0036898194661820717,2=-0.7948093475250083,3=-0.6647423100620587</t>
  </si>
  <si>
    <t>R424</t>
  </si>
  <si>
    <t>2017-07-08 21:25 PDT</t>
  </si>
  <si>
    <t>R425</t>
  </si>
  <si>
    <t>2017-07-09 15:18 PDT</t>
  </si>
  <si>
    <t>EvapDI+CM U DU6-15</t>
  </si>
  <si>
    <t>1=0.003115371335329981,2=-0.7951202383189421,3=-0.6643516578841039</t>
  </si>
  <si>
    <t>R426</t>
  </si>
  <si>
    <t>2017-07-09 19:29 PDT</t>
  </si>
  <si>
    <t>Carrera Marble - UCLA</t>
  </si>
  <si>
    <t>1=0.004642084458104919,2=-0.7949143070316407,3=-0.6646104224003362</t>
  </si>
  <si>
    <t>R427</t>
  </si>
  <si>
    <t>2017-07-10 12:33 PDT</t>
  </si>
  <si>
    <t>Evap DI + CM H 6.26.17 DU</t>
  </si>
  <si>
    <t>1=0.009095719584803751,2=-0.7879974763802691,3=-0.6670367087288898</t>
  </si>
  <si>
    <t>R428</t>
  </si>
  <si>
    <t>2017-07-10 14:34 PDT</t>
  </si>
  <si>
    <t>SRM 88B Dolomitic Limestone</t>
  </si>
  <si>
    <t>1=0.00918789692408422,2=-0.7937023040314971,3=-0.6653895208014468</t>
  </si>
  <si>
    <t>R429</t>
  </si>
  <si>
    <t>2017-07-10 20:47 PDT</t>
  </si>
  <si>
    <t>1=0.009183675434930916,2=-0.7942108858965241,3=-0.6633242079190262</t>
  </si>
  <si>
    <t>R430</t>
  </si>
  <si>
    <t>2017-07-11 13:06 PDT</t>
  </si>
  <si>
    <t>Bonedry DI H NH 7.6.17</t>
  </si>
  <si>
    <t>1=0.009181652045210384,2=-0.7943600395270239,3=-0.6634325238852049</t>
  </si>
  <si>
    <t>R431</t>
  </si>
  <si>
    <t>2017-07-11 21:28 PDT</t>
  </si>
  <si>
    <t>1=0.0067803696244945555,2=-0.7943248616240687,3=-0.6629244861731712</t>
  </si>
  <si>
    <t>R432</t>
  </si>
  <si>
    <t>2017-07-12 12:29 PDT</t>
  </si>
  <si>
    <t>Bonedry DI UH GJ 6.9.17</t>
  </si>
  <si>
    <t>1=0.006339699436103972,2=-0.7944966821030967,3=-0.6585623584672227</t>
  </si>
  <si>
    <t>R433</t>
  </si>
  <si>
    <t>2017-07-12 14:33 PDT</t>
  </si>
  <si>
    <t>1=0.006618769663440382,2=-0.7982240589498087,3=-0.6577478746249948</t>
  </si>
  <si>
    <t>R434</t>
  </si>
  <si>
    <t>2017-07-13 12:25 PDT</t>
  </si>
  <si>
    <t>Evap DI+CM UH 6.28.17 DU</t>
  </si>
  <si>
    <t>1=0.008454639566158734,2=-0.7965143467482743,3=-0.6602284080174778</t>
  </si>
  <si>
    <t>R435</t>
  </si>
  <si>
    <t>2017-07-13 14:28 PDT</t>
  </si>
  <si>
    <t>Carrara Marble- UCLA</t>
  </si>
  <si>
    <t>1=0.0025253702676368535,2=-0.7959240615807902,3=-0.658600441989956</t>
  </si>
  <si>
    <t>R436</t>
  </si>
  <si>
    <t>2017-07-13 23:01 PDT</t>
  </si>
  <si>
    <t>R437</t>
  </si>
  <si>
    <t>2017-07-14 14:37 PDT</t>
  </si>
  <si>
    <t>Evap Di + CM H GJ 6.15.17</t>
  </si>
  <si>
    <t>1=0.002583358682919584,2=-0.7937538274230124,3=-0.6587305830377802</t>
  </si>
  <si>
    <t>R438</t>
  </si>
  <si>
    <t>2017-07-14 16:43 PDT</t>
  </si>
  <si>
    <t>1=0.007935546881827347,2=-0.7967406612033235,3=-0.6567235940694295</t>
  </si>
  <si>
    <t>R439</t>
  </si>
  <si>
    <t>2017-07-15 01:19 PDT</t>
  </si>
  <si>
    <t>1=0.012514883937283438,2=-0.7967645598864116,3=-0.6530693008003318</t>
  </si>
  <si>
    <t>R440</t>
  </si>
  <si>
    <t>2017-07-15 12:12 PDT</t>
  </si>
  <si>
    <t>Bonedry DI 4.7.17 NH</t>
  </si>
  <si>
    <t>1=0.01339693976945295,2=-0.8040392575128446,3=-0.6507637924518449</t>
  </si>
  <si>
    <t>R441</t>
  </si>
  <si>
    <t>2017-07-15 14:21 PDT</t>
  </si>
  <si>
    <t>1=0.006925295782225742,2=-0.7968140038996019,3=-0.6469928747179932</t>
  </si>
  <si>
    <t>R442</t>
  </si>
  <si>
    <t>2017-07-15 23:03 PDT</t>
  </si>
  <si>
    <t>R443</t>
  </si>
  <si>
    <t>2017-07-16 14:48 PDT</t>
  </si>
  <si>
    <t>1=0.007731623401058774,2=-0.7968218310756662,3=-0.6459108037675861</t>
  </si>
  <si>
    <t>R444</t>
  </si>
  <si>
    <t>2017-07-16 16:54 PDT</t>
  </si>
  <si>
    <t>1=0.0047200991929351975,2=-0.7968297263898269,3=-0.6456433355869092</t>
  </si>
  <si>
    <t>R445</t>
  </si>
  <si>
    <t>2017-07-17 13:12 PDT</t>
  </si>
  <si>
    <t>1=-0.005039036644536775,2=-0.7968890788548314,3=-0.6436326624825512</t>
  </si>
  <si>
    <t>R446</t>
  </si>
  <si>
    <t>2017-07-17 15:19 PDT</t>
  </si>
  <si>
    <t>1=0.003858749465138854,2=-0.7933510510097168,3=-0.6457499282335748</t>
  </si>
  <si>
    <t>R447</t>
  </si>
  <si>
    <t>2017-07-18 12:38 PDT</t>
  </si>
  <si>
    <t>Evap DI+CM H 5.8.17 GJ</t>
  </si>
  <si>
    <t>1=0.0038990606941171333,2=-0.7989419269717167,3=-0.6457955064813925</t>
  </si>
  <si>
    <t>R448</t>
  </si>
  <si>
    <t>2017-07-18 14:44 PDT</t>
  </si>
  <si>
    <t>1=0.004622201329587866,2=-0.7963547982943754,3=-0.6434036637997779</t>
  </si>
  <si>
    <t>R449</t>
  </si>
  <si>
    <t>2017-07-18 23:03 PDT</t>
  </si>
  <si>
    <t>R450</t>
  </si>
  <si>
    <t>2017-07-19 16:00 PDT</t>
  </si>
  <si>
    <t>ETH 1</t>
  </si>
  <si>
    <t>1=0.00362148853384102,2=-0.7962210100834897,3=-0.6431261573206195</t>
  </si>
  <si>
    <t>R451</t>
  </si>
  <si>
    <t>2017-07-20 00:14 PDT</t>
  </si>
  <si>
    <t>ETH 2</t>
  </si>
  <si>
    <t>1=0.003456909991809507,2=-0.7944358949376057,3=-0.6452217128418531</t>
  </si>
  <si>
    <t>R452</t>
  </si>
  <si>
    <t>2017-07-20 11:08 PDT</t>
  </si>
  <si>
    <t>Bonedry DI UH 7.19.17</t>
  </si>
  <si>
    <t>1=0.00873299052358365,2=-0.7918218173249372,3=-0.6437350386546392</t>
  </si>
  <si>
    <t>R453</t>
  </si>
  <si>
    <t>2017-07-20 13:16 PDT</t>
  </si>
  <si>
    <t>1=0.009441078203795203,2=-0.7918892785869579,3=-0.6452280050587265</t>
  </si>
  <si>
    <t>R454</t>
  </si>
  <si>
    <t>2017-07-20 21:40 PDT</t>
  </si>
  <si>
    <t>R455</t>
  </si>
  <si>
    <t>2017-07-21 13:49 PDT</t>
  </si>
  <si>
    <t>R456</t>
  </si>
  <si>
    <t>2017-07-21 20:05 PDT</t>
  </si>
  <si>
    <t>R457</t>
  </si>
  <si>
    <t>2017-07-22 12:07 PDT</t>
  </si>
  <si>
    <t>Evap DI + CM H 7.10.17 DU</t>
  </si>
  <si>
    <t>1=0.008130350379917186,2=-0.7906280332500553,3=-0.6454781185387238</t>
  </si>
  <si>
    <t>R458</t>
  </si>
  <si>
    <t>2017-07-22 14:16 PDT</t>
  </si>
  <si>
    <t>1=0.00831018024233807,2=-0.7882946452175734,3=-0.6455481213565188</t>
  </si>
  <si>
    <t>R459</t>
  </si>
  <si>
    <t>2017-07-22 22:29 PDT</t>
  </si>
  <si>
    <t>R460</t>
  </si>
  <si>
    <t>2017-07-23 11:22 PDT</t>
  </si>
  <si>
    <t>Bonedry DI H NH 4-7-17</t>
  </si>
  <si>
    <t>1=0.0025539144119832258,2=-0.7873038862124054,3=-0.64607510258932</t>
  </si>
  <si>
    <t>R461</t>
  </si>
  <si>
    <t>2017-07-23 13:30 PDT</t>
  </si>
  <si>
    <t>1=0.007844653678838309,2=-0.7879207616269491,3=-0.6466754871999015</t>
  </si>
  <si>
    <t>R462</t>
  </si>
  <si>
    <t>2017-07-23 21:56 PDT</t>
  </si>
  <si>
    <t>R463</t>
  </si>
  <si>
    <t>2017-07-24 12:28 PDT</t>
  </si>
  <si>
    <t>Bonedry DI UH GJ 7.19.17</t>
  </si>
  <si>
    <t>1=0.008580245294494655,2=-0.7877628755709247,3=-0.6448409082207652</t>
  </si>
  <si>
    <t>R464</t>
  </si>
  <si>
    <t>2017-07-24 14:34 PDT</t>
  </si>
  <si>
    <t>1=0.009158876450406236,2=-0.7874751407641025,3=-0.6466315917760658</t>
  </si>
  <si>
    <t>R465</t>
  </si>
  <si>
    <t>2017-07-24 20:57 PDT</t>
  </si>
  <si>
    <t>1=6.774201618682328E-4,2=-0.7930429410342288,3=-0.6481573917782468</t>
  </si>
  <si>
    <t>R466</t>
  </si>
  <si>
    <t>2017-07-25 12:43 PDT</t>
  </si>
  <si>
    <t>Evap DI + CM UH DU 6.28.17</t>
  </si>
  <si>
    <t>1=0.0012481219335901334,2=-0.7956705893664908,3=-0.6469353017901198</t>
  </si>
  <si>
    <t>R467</t>
  </si>
  <si>
    <t>2017-07-25 14:45 PDT</t>
  </si>
  <si>
    <t>1=-0.009358651938550655,2=-0.7949944093383916,3=-0.6455965349436045</t>
  </si>
  <si>
    <t>R468</t>
  </si>
  <si>
    <t>2017-07-25 21:11 PDT</t>
  </si>
  <si>
    <t>R469</t>
  </si>
  <si>
    <t>2017-07-26 15:19 PDT</t>
  </si>
  <si>
    <t>R470</t>
  </si>
  <si>
    <t>2017-07-26 21:55 PDT</t>
  </si>
  <si>
    <t>R471</t>
  </si>
  <si>
    <t>2017-07-27 11:36 PDT</t>
  </si>
  <si>
    <t>1=-0.011363555789835209,2=-0.7900550309498053,3=-0.6449763972073588</t>
  </si>
  <si>
    <t>R472</t>
  </si>
  <si>
    <t>2017-07-27 13:44 PDT</t>
  </si>
  <si>
    <t>88B Dolomitic limestone</t>
  </si>
  <si>
    <t>1=-0.010077256565267052,2=-0.7967990971938783,3=-0.64545015988884</t>
  </si>
  <si>
    <t>R473</t>
  </si>
  <si>
    <t>2017-07-27 22:17 PDT</t>
  </si>
  <si>
    <t>R474</t>
  </si>
  <si>
    <t>2017-07-28 12:41 PDT</t>
  </si>
  <si>
    <t>Bonedry DI UH 6.19.17 DU</t>
  </si>
  <si>
    <t>1=-0.010572243508525966,2=-0.796815777588422,3=-0.6465662147238953</t>
  </si>
  <si>
    <t>R475</t>
  </si>
  <si>
    <t>2017-07-28 14:47 PDT</t>
  </si>
  <si>
    <t>1=-0.010672952646855001,2=-0.796825794170185,3=-0.6471758298772916</t>
  </si>
  <si>
    <t>R476</t>
  </si>
  <si>
    <t>2017-07-29 13:51 PDT</t>
  </si>
  <si>
    <t>1=-0.010191773699999138,2=-0.798464485744552,3=-0.6467554713588588</t>
  </si>
  <si>
    <t>R477</t>
  </si>
  <si>
    <t>2017-07-29 20:05 PDT</t>
  </si>
  <si>
    <t>1=-0.009815490922042184,2=-0.7983277291007186,3=-0.6487291018449309</t>
  </si>
  <si>
    <t>R478</t>
  </si>
  <si>
    <t>2017-07-30 12:48 PDT</t>
  </si>
  <si>
    <t>Evap DI+CM H 7.10.17 DU</t>
  </si>
  <si>
    <t>1=-0.010965506137362519,2=-0.8031901787142603,3=-0.647960285340957</t>
  </si>
  <si>
    <t>R479</t>
  </si>
  <si>
    <t>2017-07-30 14:58 PDT</t>
  </si>
  <si>
    <t>1=-0.006435968491064853,2=-0.7987000283160665,3=-0.6480066436698797</t>
  </si>
  <si>
    <t>R480</t>
  </si>
  <si>
    <t>2017-07-30 21:23 PDT</t>
  </si>
  <si>
    <t>R481</t>
  </si>
  <si>
    <t>2017-07-31 12:12 PDT</t>
  </si>
  <si>
    <t>Bonedry DI UH 7.19.17 DU</t>
  </si>
  <si>
    <t>1=0.004647817979686898,2=-0.7978265178041765,3=-0.6488934432089943</t>
  </si>
  <si>
    <t>R482</t>
  </si>
  <si>
    <t>2017-07-31 14:15 PDT</t>
  </si>
  <si>
    <t>1=0.002971276157922807,2=-0.7981376392414224,3=-0.6490411951660601</t>
  </si>
  <si>
    <t>R483</t>
  </si>
  <si>
    <t>2017-07-31 20:42 PDT</t>
  </si>
  <si>
    <t>R484</t>
  </si>
  <si>
    <t>2017-08-01 12:52 PDT</t>
  </si>
  <si>
    <t>1=0.003121531149287128,2=-0.8006793519279943,3=-0.6491231082573821</t>
  </si>
  <si>
    <t>R485</t>
  </si>
  <si>
    <t>2017-08-01 14:55 PDT</t>
  </si>
  <si>
    <t>1=-0.00328872897288061,2=-0.7984198797030861,3=-0.6517824204067645</t>
  </si>
  <si>
    <t>R486</t>
  </si>
  <si>
    <t>2017-08-01 21:15 PDT</t>
  </si>
  <si>
    <t>1=-0.006087627807955026,2=-0.7980506252288135,3=-0.646581387310994</t>
  </si>
  <si>
    <t>R487</t>
  </si>
  <si>
    <t>2017-08-02 11:34 PDT</t>
  </si>
  <si>
    <t>Evap DI+CM UH 7.27.17 NP</t>
  </si>
  <si>
    <t>1=-8.076284936965651E-4,2=-0.7971105403891615,3=-0.6501615223852791</t>
  </si>
  <si>
    <t>R488</t>
  </si>
  <si>
    <t>2017-08-02 13:38 PDT</t>
  </si>
  <si>
    <t>1=-0.008116554596365547,2=-0.7979369558804416,3=-0.6510006301633332</t>
  </si>
  <si>
    <t>R489</t>
  </si>
  <si>
    <t>2017-08-02 20:02 PDT</t>
  </si>
  <si>
    <t>R490</t>
  </si>
  <si>
    <t>2017-08-03 12:04 PDT</t>
  </si>
  <si>
    <t>Evap DI+CM H 6.28.17 DU</t>
  </si>
  <si>
    <t>1=-0.007795232625769586,2=-0.7949541968379416,3=-0.6499759332223021</t>
  </si>
  <si>
    <t>R491</t>
  </si>
  <si>
    <t>2017-08-03 14:07 PDT</t>
  </si>
  <si>
    <t>1=-0.008063986404871817,2=-0.7978155451579836,3=-0.6495022024231613</t>
  </si>
  <si>
    <t>R492</t>
  </si>
  <si>
    <t>2017-08-03 20:18 PDT</t>
  </si>
  <si>
    <t>R493</t>
  </si>
  <si>
    <t>2017-08-04 11:49 PDT</t>
  </si>
  <si>
    <t>Bonedry DI UH 8.3.17 DU</t>
  </si>
  <si>
    <t>1=-0.008725028370890736,2=-0.7977574221274073,3=-0.6492505149929838</t>
  </si>
  <si>
    <t>R494</t>
  </si>
  <si>
    <t>2017-08-04 13:56 PDT</t>
  </si>
  <si>
    <t>1=-0.008375870772373633,2=-0.7957903445074592,3=-0.6488709344964587</t>
  </si>
  <si>
    <t>R495</t>
  </si>
  <si>
    <t>2017-08-04 20:15 PDT</t>
  </si>
  <si>
    <t>1=-0.0071843999420398786,2=-0.8010025650379221,3=-0.6478240949965413</t>
  </si>
  <si>
    <t>R496</t>
  </si>
  <si>
    <t>2017-08-07 12:42 PDT</t>
  </si>
  <si>
    <t>Bonedry DI H 7.19.17 DU</t>
  </si>
  <si>
    <t>1=-0.0079073084862556,2=-0.8024321337517766,3=-0.650003934207894</t>
  </si>
  <si>
    <t>R497</t>
  </si>
  <si>
    <t>2017-08-07 14:50 PDT</t>
  </si>
  <si>
    <t>1=-0.008149624709436445,2=-0.8012249147807864,3=-0.6539405418826826</t>
  </si>
  <si>
    <t>R498</t>
  </si>
  <si>
    <t>2017-08-08 12:21 PDT</t>
  </si>
  <si>
    <t>Evap DI + CM UH 7.10.17 GJ</t>
  </si>
  <si>
    <t>1=-0.016425035425881314,2=-0.8073844021264294,3=-0.6501854061224538</t>
  </si>
  <si>
    <t>R499</t>
  </si>
  <si>
    <t>2017-08-09 13:30 PDT</t>
  </si>
  <si>
    <t>Evap DI+CM H 7.10.17 GJ</t>
  </si>
  <si>
    <t>1=-0.007287589132329131,2=-0.8050650811639497,3=-0.654317826097371</t>
  </si>
  <si>
    <t>R500</t>
  </si>
  <si>
    <t>2017-08-09 15:43 PDT</t>
  </si>
  <si>
    <t>1=-0.007175643280370002,2=-0.810029404032409,3=-0.6546968388857387</t>
  </si>
  <si>
    <t>R501</t>
  </si>
  <si>
    <t>2017-08-09 21:54 PDT</t>
  </si>
  <si>
    <t>1=-0.007201927982672659,2=-0.8102083031710315,3=-0.6550746465534255</t>
  </si>
  <si>
    <t>R502</t>
  </si>
  <si>
    <t>2017-08-10 14:49 PDT</t>
  </si>
  <si>
    <t>CMTile</t>
  </si>
  <si>
    <t>1=-0.007288896737117812,2=-0.8102806222102504,3=-0.6568373408404798</t>
  </si>
  <si>
    <t>R503</t>
  </si>
  <si>
    <t>2017-08-10 21:00 PDT</t>
  </si>
  <si>
    <t>R504</t>
  </si>
  <si>
    <t>2017-08-11 12:35 PDT</t>
  </si>
  <si>
    <t>1=-0.006028322578253892,2=-0.8159004223524428,3=-0.6574602458911525</t>
  </si>
  <si>
    <t>R505</t>
  </si>
  <si>
    <t>2017-08-11 14:41 PDT</t>
  </si>
  <si>
    <t>1=-0.00707111068223916,2=-0.8159138603582915,3=-0.6557876082673187</t>
  </si>
  <si>
    <t>R506</t>
  </si>
  <si>
    <t>2017-08-11 21:02 PDT</t>
  </si>
  <si>
    <t>R507</t>
  </si>
  <si>
    <t>2017-08-12 14:48 PDT</t>
  </si>
  <si>
    <t>Evap DI + CM UH 7.10.17 DU</t>
  </si>
  <si>
    <t>1=-0.0037584183267236515,2=-0.8119860552414699,3=-0.6559041658968835</t>
  </si>
  <si>
    <t>R508</t>
  </si>
  <si>
    <t>2017-08-12 16:51 PDT</t>
  </si>
  <si>
    <t>1=-0.0022499956589643673,2=-0.8108922542603114,3=-0.6589218694105872</t>
  </si>
  <si>
    <t>R509</t>
  </si>
  <si>
    <t>2017-08-12 23:20 PDT</t>
  </si>
  <si>
    <t>1=-0.006927004053802287,2=-0.8110593200660838,3=-0.658435322189858</t>
  </si>
  <si>
    <t>R510</t>
  </si>
  <si>
    <t>2017-08-14 12:20 PDT</t>
  </si>
  <si>
    <t>1=-0.008447539319015934,2=-0.8053839667157449,3=-0.655815472803114</t>
  </si>
  <si>
    <t>R511</t>
  </si>
  <si>
    <t>2017-08-14 14:25 PDT</t>
  </si>
  <si>
    <t>1=-0.008322160603748229,2=-0.8076653335535946,3=-0.6544903367619656</t>
  </si>
  <si>
    <t>R512</t>
  </si>
  <si>
    <t>2017-08-14 16:33 PDT</t>
  </si>
  <si>
    <t>R513</t>
  </si>
  <si>
    <t>2017-08-14 18:38 PDT</t>
  </si>
  <si>
    <t>R514</t>
  </si>
  <si>
    <t>2017-08-14 20:44 PDT</t>
  </si>
  <si>
    <t>R515</t>
  </si>
  <si>
    <t>2017-08-15 12:43 PDT</t>
  </si>
  <si>
    <t>1=-0.009508634304948095,2=-0.8065774633396529,3=-0.6582880451306156</t>
  </si>
  <si>
    <t>R516</t>
  </si>
  <si>
    <t>2017-08-15 14:49 PDT</t>
  </si>
  <si>
    <t>1=-0.008161281968853696,2=-0.8094530707235942,3=-0.6583257673638386</t>
  </si>
  <si>
    <t>R517</t>
  </si>
  <si>
    <t>2017-08-15 21:04 PDT</t>
  </si>
  <si>
    <t>1=-0.008037189166889433,2=-0.8101528560145409,3=-0.65559874837174</t>
  </si>
  <si>
    <t>R518</t>
  </si>
  <si>
    <t>2017-08-16 12:05 PDT</t>
  </si>
  <si>
    <t>Evap DI + CM UH 8.8.17 ND</t>
  </si>
  <si>
    <t>1=-0.009310689027909751,2=-0.8117625961587547,3=-0.6610697042592762</t>
  </si>
  <si>
    <t>R519</t>
  </si>
  <si>
    <t>2017-08-16 14:09 PDT</t>
  </si>
  <si>
    <t>1=-0.017509607439281483,2=-0.8127592318856482,3=-0.6561165519545451</t>
  </si>
  <si>
    <t>R520</t>
  </si>
  <si>
    <t>2017-08-16 20:21 PDT</t>
  </si>
  <si>
    <t>1=-0.017481498209413263,2=-0.8135222163673311,3=-0.6577818714275148</t>
  </si>
  <si>
    <t>R521</t>
  </si>
  <si>
    <t>2017-08-17 11:59 PDT</t>
  </si>
  <si>
    <t>Evap DI + CM H 3.23.17</t>
  </si>
  <si>
    <t>1=-0.013759984992993197,2=-0.8156806036806945,3=-0.6567734508873978</t>
  </si>
  <si>
    <t>R522</t>
  </si>
  <si>
    <t>2017-08-17 20:21 PDT</t>
  </si>
  <si>
    <t>1=-0.01367345788804642,2=-0.8148144587614566,3=-0.6578246060857903</t>
  </si>
  <si>
    <t>R523</t>
  </si>
  <si>
    <t>2017-08-18 13:23 PDT</t>
  </si>
  <si>
    <t>1=-0.014739320248234499,2=-0.8112229597694167,3=-0.6516732031115035</t>
  </si>
  <si>
    <t>R524</t>
  </si>
  <si>
    <t>2017-08-18 15:29 PDT</t>
  </si>
  <si>
    <t>1=-0.01388767728586372,2=-0.8157650692154061,3=-0.652063476301765</t>
  </si>
  <si>
    <t>R525</t>
  </si>
  <si>
    <t>2017-08-22 19:01 PDT</t>
  </si>
  <si>
    <t>H2-02</t>
  </si>
  <si>
    <t>MallinckrodtCal</t>
  </si>
  <si>
    <t>R526</t>
  </si>
  <si>
    <t>2017-08-24 12:27 PDT</t>
  </si>
  <si>
    <t>1=-0.008400175618271126,2=-0.8183757001006265,3=-0.6526997758951654</t>
  </si>
  <si>
    <t>R527</t>
  </si>
  <si>
    <t>2017-08-25 13:15 PDT</t>
  </si>
  <si>
    <t>Bonedry DI UH 8.3.17 BT</t>
  </si>
  <si>
    <t>1=-6.921045694334913E-4,2=-0.8154852432020518,3=-0.6523209650775859</t>
  </si>
  <si>
    <t>R528</t>
  </si>
  <si>
    <t>2017-08-25 17:23 PDT</t>
  </si>
  <si>
    <t>1=-0.00534678665384335,2=-0.8144626058511588,3=-0.6542542371336664</t>
  </si>
  <si>
    <t>R529</t>
  </si>
  <si>
    <t>2017-08-25 21:32 PDT</t>
  </si>
  <si>
    <t>R530</t>
  </si>
  <si>
    <t>2017-08-25 23:37 PDT</t>
  </si>
  <si>
    <t>R531</t>
  </si>
  <si>
    <t>2017-08-26 01:42 PDT</t>
  </si>
  <si>
    <t>Mallinckrodt CaCO3</t>
  </si>
  <si>
    <t>R532</t>
  </si>
  <si>
    <t>2017-08-27 17:07 PDT</t>
  </si>
  <si>
    <t>R533</t>
  </si>
  <si>
    <t>2017-08-27 23:32 PDT</t>
  </si>
  <si>
    <t>R534</t>
  </si>
  <si>
    <t>2017-08-28 13:03 PDT</t>
  </si>
  <si>
    <t>Evap DI+CM UH GJ 8-8-17</t>
  </si>
  <si>
    <t>1=0.0023180675596193977,2=-0.8118666460550809,3=-0.6536185836785982</t>
  </si>
  <si>
    <t>R535</t>
  </si>
  <si>
    <t>2017-08-28 15:13 PDT</t>
  </si>
  <si>
    <t>1=-0.005136473052712095,2=-0.8138341021115034,3=-0.654147737663403</t>
  </si>
  <si>
    <t>R536</t>
  </si>
  <si>
    <t>2017-08-28 21:25 PDT</t>
  </si>
  <si>
    <t>88b Dolomitic Limestone</t>
  </si>
  <si>
    <t>R537</t>
  </si>
  <si>
    <t>2017-08-29 13:18 PDT</t>
  </si>
  <si>
    <t>Bonedry DI H NH 7-6-17</t>
  </si>
  <si>
    <t>1=-0.00472214236500293,2=-0.8158185064587293,3=-0.6547641689419279</t>
  </si>
  <si>
    <t>R538</t>
  </si>
  <si>
    <t>2017-08-29 15:31 PDT</t>
  </si>
  <si>
    <t>1=-0.005401809010741274,2=-0.8131280510922578,3=-0.6487530950745148</t>
  </si>
  <si>
    <t>R539</t>
  </si>
  <si>
    <t>2017-08-29 21:44 PDT</t>
  </si>
  <si>
    <t>Mallinkrodt CaCO3</t>
  </si>
  <si>
    <t>1=-0.005674951631204835,2=-0.8123077800326274,3=-0.6542613689443602</t>
  </si>
  <si>
    <t>R540</t>
  </si>
  <si>
    <t>2017-08-30 12:49 PDT</t>
  </si>
  <si>
    <t>Bonedry DI H NH 6-29-17</t>
  </si>
  <si>
    <t>1=7.102758735925551E-4,2=-0.8105268729190639,3=-0.6546583014147701</t>
  </si>
  <si>
    <t>R541</t>
  </si>
  <si>
    <t>2017-08-30 14:55 PDT</t>
  </si>
  <si>
    <t>1=5.91205747161897E-4,2=-0.8108710635407131,3=-0.6508515373424801</t>
  </si>
  <si>
    <t>R542</t>
  </si>
  <si>
    <t>2017-08-30 21:05 PDT</t>
  </si>
  <si>
    <t>R543</t>
  </si>
  <si>
    <t>2017-08-31 13:31 PDT</t>
  </si>
  <si>
    <t>Evap DI+CM H7/10/17</t>
  </si>
  <si>
    <t>1=1.929016975950387E-4,2=-0.8094821461267021,3=-0.6510102550633232</t>
  </si>
  <si>
    <t>R544</t>
  </si>
  <si>
    <t>2017-08-31 15:37 PDT</t>
  </si>
  <si>
    <t>1=0.004339242737551655,2=-0.8102815060958137,3=-0.6523929941380193</t>
  </si>
  <si>
    <t>R545</t>
  </si>
  <si>
    <t>2017-08-31 21:56 PDT</t>
  </si>
  <si>
    <t>1=0.00432935739402154,2=-0.8104684981524772,3=-0.6472183486065552</t>
  </si>
  <si>
    <t>R546</t>
  </si>
  <si>
    <t>2017-09-01 13:23 PDT</t>
  </si>
  <si>
    <t>Bonedry DI UH 8/3/17</t>
  </si>
  <si>
    <t>1=0.0018034165004811257,2=-0.8084416247834617,3=-0.647553380907174</t>
  </si>
  <si>
    <t>R547</t>
  </si>
  <si>
    <t>2017-09-01 15:33 PDT</t>
  </si>
  <si>
    <t>1=0.004364696312890727,2=-0.8073245719561276,3=-0.6514625413702543</t>
  </si>
  <si>
    <t>R548</t>
  </si>
  <si>
    <t>2017-09-01 21:51 PDT</t>
  </si>
  <si>
    <t>1=0.004277746443323874,2=-0.8057289886546839,3=-0.644129861697036</t>
  </si>
  <si>
    <t>R549</t>
  </si>
  <si>
    <t>2017-09-02 14:03 PDT</t>
  </si>
  <si>
    <t>Evap DI + CM UH 8/8/17</t>
  </si>
  <si>
    <t>1=7.812097678127399E-4,2=-0.8066570975221312,3=-0.643854143145845</t>
  </si>
  <si>
    <t>R550</t>
  </si>
  <si>
    <t>2017-09-05 13:20 PDT</t>
  </si>
  <si>
    <t>Bonedry DI H 7.7.17 ND</t>
  </si>
  <si>
    <t>1=0.00318898871639937,2=-0.8073819256091868,3=-0.6441746853385008</t>
  </si>
  <si>
    <t>R551</t>
  </si>
  <si>
    <t>2017-09-05 15:24 PDT</t>
  </si>
  <si>
    <t>1=0.007965481234962398,2=-0.8098586509592687,3=-0.6443517990073434</t>
  </si>
  <si>
    <t>R552</t>
  </si>
  <si>
    <t>2017-09-05 21:41 PDT</t>
  </si>
  <si>
    <t>1=0.014754674109692847,2=-0.8081350393782333,3=-0.6445123877976441</t>
  </si>
  <si>
    <t>R553</t>
  </si>
  <si>
    <t>2017-09-06 13:38 PDT</t>
  </si>
  <si>
    <t>Evap DI + CM H 7/27/17 BT</t>
  </si>
  <si>
    <t>1=0.01363094257157159,2=-0.8070902148645448,3=-0.6446491616646495</t>
  </si>
  <si>
    <t>R554</t>
  </si>
  <si>
    <t>2017-09-06 15:47 PDT</t>
  </si>
  <si>
    <t>Cm tile</t>
  </si>
  <si>
    <t>1=0.013746638002410416,2=-0.8105417940336308,3=-0.6448163536008332</t>
  </si>
  <si>
    <t>R555</t>
  </si>
  <si>
    <t>2017-09-06 22:01 PDT</t>
  </si>
  <si>
    <t>R556</t>
  </si>
  <si>
    <t>2017-09-07 12:13 PDT</t>
  </si>
  <si>
    <t>Bonedry DI H NH 4/4/17</t>
  </si>
  <si>
    <t>1=0.01960390541896143,2=-0.8095453938002769,3=-0.6450489447238927</t>
  </si>
  <si>
    <t>R557</t>
  </si>
  <si>
    <t>2017-09-09 13:18 PDT</t>
  </si>
  <si>
    <t>Bonedry DI UH 8/8/17 BJ</t>
  </si>
  <si>
    <t>1=0.0181482164255368,2=-0.8123948327058416,3=-0.6386439248252646</t>
  </si>
  <si>
    <t>R558</t>
  </si>
  <si>
    <t>2017-09-09 15:27 PDT</t>
  </si>
  <si>
    <t>1=0.019601786422067283,2=-0.8115847548843427,3=-0.6387352481806595</t>
  </si>
  <si>
    <t>R559</t>
  </si>
  <si>
    <t>2017-09-10 12:36 PDT</t>
  </si>
  <si>
    <t>Bonedry DI UH WD 3/13</t>
  </si>
  <si>
    <t>1=0.02255967981430498,2=-0.813007761813213,3=-0.6384330242250204</t>
  </si>
  <si>
    <t>R560</t>
  </si>
  <si>
    <t>2017-09-10 14:48 PDT</t>
  </si>
  <si>
    <t>1=0.019602370496653813,2=-0.8114557700499411,3=-0.6387465382041266</t>
  </si>
  <si>
    <t>R561</t>
  </si>
  <si>
    <t>2017-09-10 23:08 PDT</t>
  </si>
  <si>
    <t>R562</t>
  </si>
  <si>
    <t>2017-09-11 11:08 PDT</t>
  </si>
  <si>
    <t>1=0.018627995719517176,2=-0.8125327622005571,3=-0.644182113127238</t>
  </si>
  <si>
    <t>R563</t>
  </si>
  <si>
    <t>2017-09-11 13:16 PDT</t>
  </si>
  <si>
    <t>88B dolomitic limeston</t>
  </si>
  <si>
    <t>1=0.019583534480788475,2=-0.8122943379080894,3=-0.643950996356849</t>
  </si>
  <si>
    <t>R564</t>
  </si>
  <si>
    <t>2017-09-11 21:47 PDT</t>
  </si>
  <si>
    <t>R565</t>
  </si>
  <si>
    <t>2017-09-12 23:43 PDT</t>
  </si>
  <si>
    <t>cm tile</t>
  </si>
  <si>
    <t>R566</t>
  </si>
  <si>
    <t>2017-09-14 14:26 PDT</t>
  </si>
  <si>
    <t>R567</t>
  </si>
  <si>
    <t>2017-09-15 22:10 PDT</t>
  </si>
  <si>
    <t>R568</t>
  </si>
  <si>
    <t>2017-09-18 21:17 PDT</t>
  </si>
  <si>
    <t>R569</t>
  </si>
  <si>
    <t>2017-09-19 12:13 PDT</t>
  </si>
  <si>
    <t>Bonedry DI H NH 7.7.17</t>
  </si>
  <si>
    <t>1=0.01960696218872841,2=-0.8167410595777429,3=-0.6443958339508259</t>
  </si>
  <si>
    <t>R570</t>
  </si>
  <si>
    <t>2017-09-19 14:17 PDT</t>
  </si>
  <si>
    <t>1=0.01946780994099606,2=-0.8145663264254238,3=-0.6519924425312141</t>
  </si>
  <si>
    <t>R571</t>
  </si>
  <si>
    <t>2017-09-19 20:38 PDT</t>
  </si>
  <si>
    <t>1=0.019291719580440445,2=-0.813943002020995,3=-0.6555597177970356</t>
  </si>
  <si>
    <t>R572</t>
  </si>
  <si>
    <t>2017-09-20 12:37 PDT</t>
  </si>
  <si>
    <t>Evap DI + CM UH 6.25.27 DU</t>
  </si>
  <si>
    <t>1=0.02377597598512993,2=-0.8134603488281722,3=-0.655950885156009</t>
  </si>
  <si>
    <t>R573</t>
  </si>
  <si>
    <t>2017-09-20 22:07 PDT</t>
  </si>
  <si>
    <t>1=0.02036596972110825,2=-0.8140769161900528,3=-0.6554511867593908</t>
  </si>
  <si>
    <t>R574</t>
  </si>
  <si>
    <t>2017-09-21 02:30 PDT</t>
  </si>
  <si>
    <t>R575</t>
  </si>
  <si>
    <t>2017-09-21 21:35 PDT</t>
  </si>
  <si>
    <t>R576</t>
  </si>
  <si>
    <t>2017-09-22 12:30 PDT</t>
  </si>
  <si>
    <t>Evap DI+CM H DU 7.10.17</t>
  </si>
  <si>
    <t>1=0.02033533415768222,2=-0.8154273723967537,3=-0.6546684627623315</t>
  </si>
  <si>
    <t>R577</t>
  </si>
  <si>
    <t>2017-09-22 14:40 PDT</t>
  </si>
  <si>
    <t>1=0.0203869562310504,2=-0.8146545744365334,3=-0.6551924885599438</t>
  </si>
  <si>
    <t>R578</t>
  </si>
  <si>
    <t>2017-09-22 20:58 PDT</t>
  </si>
  <si>
    <t>R579</t>
  </si>
  <si>
    <t>2017-09-23 03:23 PDT</t>
  </si>
  <si>
    <t>R580</t>
  </si>
  <si>
    <t>2017-09-23 19:51 PDT</t>
  </si>
  <si>
    <t>1=0.020405006425998847,2=-0.8144888657438979,3=-0.6630322997359819</t>
  </si>
  <si>
    <t>R581</t>
  </si>
  <si>
    <t>2017-09-24 02:18 PDT</t>
  </si>
  <si>
    <t>1=0.02030453026552006,2=-0.8154112808890783,3=-0.6609730507976679</t>
  </si>
  <si>
    <t>R582</t>
  </si>
  <si>
    <t>2017-09-24 13:05 PDT</t>
  </si>
  <si>
    <t>1=0.022171811455231404,2=-0.8158518065554298,3=-0.6585005011245548</t>
  </si>
  <si>
    <t>R583</t>
  </si>
  <si>
    <t>2017-09-24 15:08 PDT</t>
  </si>
  <si>
    <t>1=0.02030751964758434,2=-0.815972292270293,3=-0.659078157514153</t>
  </si>
  <si>
    <t>R584</t>
  </si>
  <si>
    <t>2017-09-24 21:33 PDT</t>
  </si>
  <si>
    <t>R585</t>
  </si>
  <si>
    <t>2017-09-25 01:48 PDT</t>
  </si>
  <si>
    <t>R586</t>
  </si>
  <si>
    <t>2017-09-25 11:18 PDT</t>
  </si>
  <si>
    <t>Evap DI+CM UH 8.3.17 DU</t>
  </si>
  <si>
    <t>1=0.013399443527121612,2=-0.8216763770367447,3=-0.6579758652904731</t>
  </si>
  <si>
    <t>R587</t>
  </si>
  <si>
    <t>2017-09-26 12:09 PDT</t>
  </si>
  <si>
    <t>Bonedry DI H 7.19.17 GJ</t>
  </si>
  <si>
    <t>1=0.020280415970955607,2=-0.8222889220573008,3=-0.6587710123855492</t>
  </si>
  <si>
    <t>R588</t>
  </si>
  <si>
    <t>2017-09-26 14:16 PDT</t>
  </si>
  <si>
    <t>1=0.018559917636297878,2=-0.8235445040683032,3=-0.658724139926094</t>
  </si>
  <si>
    <t>R589</t>
  </si>
  <si>
    <t>2017-09-26 22:36 PDT</t>
  </si>
  <si>
    <t>R590</t>
  </si>
  <si>
    <t>2017-09-28 12:50 PDT</t>
  </si>
  <si>
    <t>1=0.01844414832305403,2=-0.8249061877874669,3=-0.658301609066914</t>
  </si>
  <si>
    <t>R591</t>
  </si>
  <si>
    <t>2017-09-28 14:56 PDT</t>
  </si>
  <si>
    <t>1=0.02252861953886759,2=-0.8236507973565015,3=-0.6560265976332937</t>
  </si>
  <si>
    <t>R592</t>
  </si>
  <si>
    <t>2017-09-28 21:17 PDT</t>
  </si>
  <si>
    <t>1=0.021366773219705384,2=-0.8240992357678474,3=-0.6579713913469293</t>
  </si>
  <si>
    <t>R593</t>
  </si>
  <si>
    <t>2017-10-01 23:23 PDT</t>
  </si>
  <si>
    <t>R594</t>
  </si>
  <si>
    <t>2017-10-03 14:41 PDT</t>
  </si>
  <si>
    <t>Bonedry DI H 7.6.17 NH</t>
  </si>
  <si>
    <t>1=0.02105141820605048,2=-0.8225797774240611,3=-0.657256320137598</t>
  </si>
  <si>
    <t>R595</t>
  </si>
  <si>
    <t>2017-10-04 01:18 PDT</t>
  </si>
  <si>
    <t>1=0.021996197356093046,2=-0.8278904120146979,3=-0.659398617992773</t>
  </si>
  <si>
    <t>R596</t>
  </si>
  <si>
    <t>2017-10-04 12:57 PDT</t>
  </si>
  <si>
    <t>ETH-2-2</t>
  </si>
  <si>
    <t>R597</t>
  </si>
  <si>
    <t>2017-10-04 17:44 PDT</t>
  </si>
  <si>
    <t>R598</t>
  </si>
  <si>
    <t>2017-10-05 00:07 PDT</t>
  </si>
  <si>
    <t>Carrera Marble UCLA</t>
  </si>
  <si>
    <t>R599</t>
  </si>
  <si>
    <t>2017-10-05 15:00 PDT</t>
  </si>
  <si>
    <t>1=0.02217108825126387,2=-0.8276701146296801,3=-0.6575070260044887</t>
  </si>
  <si>
    <t>R600</t>
  </si>
  <si>
    <t>2017-10-06 12:40 PDT</t>
  </si>
  <si>
    <t>1=0.0216517309788163,2=-0.8265610994267168,3=-0.6667883036762595</t>
  </si>
  <si>
    <t>R601</t>
  </si>
  <si>
    <t>2017-10-06 18:53 PDT</t>
  </si>
  <si>
    <t>1=0.0355853534502282,2=-0.8252148553219872,3=-0.6698232548933007</t>
  </si>
  <si>
    <t>R602</t>
  </si>
  <si>
    <t>2017-10-07 01:20 PDT</t>
  </si>
  <si>
    <t>NBS19 Limestone</t>
  </si>
  <si>
    <t>R603</t>
  </si>
  <si>
    <t>2017-10-08 00:22 PDT</t>
  </si>
  <si>
    <t>ETH 4-2</t>
  </si>
  <si>
    <t>ETH-4-2</t>
  </si>
  <si>
    <t>R604</t>
  </si>
  <si>
    <t>2017-10-08 21:35 PDT</t>
  </si>
  <si>
    <t>1=0.035398998275304794,2=-0.8253344244832533,3=-0.6715769207454603</t>
  </si>
  <si>
    <t>R605</t>
  </si>
  <si>
    <t>2017-10-09 03:58 PDT</t>
  </si>
  <si>
    <t>1=0.03455838326172659,2=-0.8291484737627984,3=-0.6683377863392261</t>
  </si>
  <si>
    <t>R606</t>
  </si>
  <si>
    <t>2017-10-09 14:28 PDT</t>
  </si>
  <si>
    <t>1=0.03512018150907484,2=-0.8286341813186076,3=-0.6637221988017026</t>
  </si>
  <si>
    <t>R607</t>
  </si>
  <si>
    <t>2017-10-09 22:43 PDT</t>
  </si>
  <si>
    <t>1=0.03779222032051732,2=-0.8261880907909187,3=-0.6841912334566371</t>
  </si>
  <si>
    <t>R608</t>
  </si>
  <si>
    <t>2017-10-10 11:55 PDT</t>
  </si>
  <si>
    <t>Bonedry DI H 6/29/2017 NH</t>
  </si>
  <si>
    <t>1=0.04337289727243598,2=-0.8256105934069309,3=-0.6753085190696267</t>
  </si>
  <si>
    <t>R609</t>
  </si>
  <si>
    <t>2017-10-10 13:56 PDT</t>
  </si>
  <si>
    <t>1=0.028140914187086804,2=-0.8296402773596057,3=-0.6723599235579245</t>
  </si>
  <si>
    <t>R610</t>
  </si>
  <si>
    <t>2017-10-11 12:02 PDT</t>
  </si>
  <si>
    <t>EvapDI+CM H DU 6-13-17</t>
  </si>
  <si>
    <t>1=0.03151806679102759,2=-0.8251460812103426,3=-0.6761210613010289</t>
  </si>
  <si>
    <t>R611</t>
  </si>
  <si>
    <t>2017-10-11 14:05 PDT</t>
  </si>
  <si>
    <t>1=0.03027896439779953,2=-0.8306148824893804,3=-0.6747410719060271</t>
  </si>
  <si>
    <t>R612</t>
  </si>
  <si>
    <t>2017-10-11 22:23 PDT</t>
  </si>
  <si>
    <t>d18O VSMOW (Final) SD</t>
  </si>
  <si>
    <t>d18O VSMOW (Final) SE</t>
  </si>
  <si>
    <t>D47 CDES (Final) SD</t>
  </si>
  <si>
    <t>D47 Dennis</t>
  </si>
  <si>
    <t>D47 Dennis SD</t>
  </si>
  <si>
    <t>D47 Dennis SE</t>
  </si>
  <si>
    <t>Dennis-SE ˚C</t>
  </si>
  <si>
    <t>Dennis ˚C</t>
  </si>
  <si>
    <t>Dennis+SE ˚C</t>
  </si>
  <si>
    <t>D47 Gosh</t>
  </si>
  <si>
    <t>D47 Gosh SD</t>
  </si>
  <si>
    <t>D47 Gosh SE</t>
  </si>
  <si>
    <t>Gosh-SE ˚C</t>
  </si>
  <si>
    <t>Gosh ˚C</t>
  </si>
  <si>
    <t>Gosh+SE ˚C</t>
  </si>
  <si>
    <t>D47 Henkes</t>
  </si>
  <si>
    <t>D47 Henkes SD</t>
  </si>
  <si>
    <t>D47 Henkes SE</t>
  </si>
  <si>
    <t>Henkes-SE ˚C</t>
  </si>
  <si>
    <t>Henkes ˚C</t>
  </si>
  <si>
    <t>Henkes+SE ˚C</t>
  </si>
  <si>
    <t>D47 Kluge</t>
  </si>
  <si>
    <t>D47 Kluge SD</t>
  </si>
  <si>
    <t>D47 Kluge SE</t>
  </si>
  <si>
    <t>Kluge-SE ˚C</t>
  </si>
  <si>
    <t>Kluge ˚C</t>
  </si>
  <si>
    <t>Kluge+SE ˚C</t>
  </si>
  <si>
    <t>D47 Passey</t>
  </si>
  <si>
    <t>D47 Passey SD</t>
  </si>
  <si>
    <t>D47 Passey SE</t>
  </si>
  <si>
    <t>Passey-SE ˚C</t>
  </si>
  <si>
    <t>Passey ˚C</t>
  </si>
  <si>
    <t>Passey+SE ˚C</t>
  </si>
  <si>
    <t>D47 Zaruur</t>
  </si>
  <si>
    <t>D47 Zaruur SD</t>
  </si>
  <si>
    <t>D47 Zaruur SE</t>
  </si>
  <si>
    <t>Zaruur-SE ˚C</t>
  </si>
  <si>
    <t>Zaruur ˚C</t>
  </si>
  <si>
    <t>Zaruur+SE ˚C</t>
  </si>
  <si>
    <t>UNDEFINED</t>
  </si>
  <si>
    <t>S2</t>
  </si>
  <si>
    <t>16NQ02</t>
  </si>
  <si>
    <t>2016-11-09 16:48 PST</t>
  </si>
  <si>
    <t>1=-0.0364572251806603,2=-0.6952056332869611,3=-0.6192447536478816</t>
  </si>
  <si>
    <t>2016-11-10 18:40 PST</t>
  </si>
  <si>
    <t>1=-0.03645722518066015,2=-0.6952056332869611,3=-0.6192447536478815</t>
  </si>
  <si>
    <t>2016-11-10 20:54 PST</t>
  </si>
  <si>
    <t>1=-0.03645722518066034,2=-0.695205633286961,3=-0.6192447536478816</t>
  </si>
  <si>
    <t>2017-06-12 22:29 PDT</t>
  </si>
  <si>
    <t>1=0.004328669179577894,2=-0.7907238973264579,3=-0.6607450187769115</t>
  </si>
  <si>
    <t>2017-06-13 22:58 PDT</t>
  </si>
  <si>
    <t>1=0.0017050047313518157,2=-0.7895948870159218,3=-0.6610407717540643</t>
  </si>
  <si>
    <t>S3</t>
  </si>
  <si>
    <t>16NQ04</t>
  </si>
  <si>
    <t>2016-11-07 00:11 PST</t>
  </si>
  <si>
    <t>1=-0.033816114919272555,2=-0.6942699280706475,3=-0.6193522284812389</t>
  </si>
  <si>
    <t>2016-11-08 19:52 PST</t>
  </si>
  <si>
    <t>1=-0.036457225180660066,2=-0.695205633286961,3=-0.6192447536478817</t>
  </si>
  <si>
    <t>2016-11-09 19:01 PST</t>
  </si>
  <si>
    <t>1=-0.036457225180660024,2=-0.695205633286961,3=-0.6192447536478813</t>
  </si>
  <si>
    <t>S4</t>
  </si>
  <si>
    <t>16NQ05</t>
  </si>
  <si>
    <t>2016-11-08 22:01 PST</t>
  </si>
  <si>
    <t>1=-0.036457225180660316,2=-0.695205633286961,3=-0.6192447536478816</t>
  </si>
  <si>
    <t>2016-11-09 21:11 PST</t>
  </si>
  <si>
    <t>1=-0.0364572251806605,2=-0.6952056332869615,3=-0.6192447536478813</t>
  </si>
  <si>
    <t>2016-11-13 17:19 PST</t>
  </si>
  <si>
    <t>1=-0.02997736058589564,2=-0.6928993712472916,3=-0.6195096502457316</t>
  </si>
  <si>
    <t>2017-06-13 00:38 PDT</t>
  </si>
  <si>
    <t>1=0.0043286691795775475,2=-0.7907238973264582,3=-0.6607450187769115</t>
  </si>
  <si>
    <t>2017-06-13 18:45 PDT</t>
  </si>
  <si>
    <t>1=0.004360870863446137,2=-0.7897005073698073,3=-0.6591296930220011</t>
  </si>
  <si>
    <t>S5</t>
  </si>
  <si>
    <t>16NQ08</t>
  </si>
  <si>
    <t>2016-11-09 02:32 PST</t>
  </si>
  <si>
    <t>1=-0.036457225180660066,2=-0.695205633286961,3=-0.6192447536478813</t>
  </si>
  <si>
    <t>2016-11-10 01:41 PST</t>
  </si>
  <si>
    <t>1=-0.03645722518066029,2=-0.6952056332869611,3=-0.6192447536478813</t>
  </si>
  <si>
    <t>2016-11-13 19:28 PST</t>
  </si>
  <si>
    <t>1=-0.029977360585895074,2=-0.6928993712472913,3=-0.6195096502457313</t>
  </si>
  <si>
    <t>S6</t>
  </si>
  <si>
    <t>16NQ11</t>
  </si>
  <si>
    <t>2016-11-16 05:51 PST</t>
  </si>
  <si>
    <t>1=-0.03365184239266922,2=-0.694993910551984,3=-0.6196128841477948</t>
  </si>
  <si>
    <t>2016-11-17 04:01 PST</t>
  </si>
  <si>
    <t>1=-0.033651842392669294,2=-0.694993910551984,3=-0.6196128841477947</t>
  </si>
  <si>
    <t>2016-11-17 18:03 PST</t>
  </si>
  <si>
    <t>1=-0.03365184239266945,2=-0.6949939105519846,3=-0.6196128841477946</t>
  </si>
  <si>
    <t>2016-11-17 20:15 PST</t>
  </si>
  <si>
    <t>1=-0.033651842392669475,2=-0.6949939105519841,3=-0.6196128841477948</t>
  </si>
  <si>
    <t>2016-11-18 02:57 PST</t>
  </si>
  <si>
    <t>1=-0.03365184239266919,2=-0.6949939105519839,3=-0.6196128841477947</t>
  </si>
  <si>
    <t>S7</t>
  </si>
  <si>
    <t>16NQ14</t>
  </si>
  <si>
    <t>2016-11-09 04:43 PST</t>
  </si>
  <si>
    <t>1=-0.036457225180660024,2=-0.6952056332869612,3=-0.6192447536478813</t>
  </si>
  <si>
    <t>2016-11-11 07:05 PST</t>
  </si>
  <si>
    <t>1=-0.03645722518066016,2=-0.695205633286961,3=-0.6192447536478815</t>
  </si>
  <si>
    <t>2016-11-15 22:03 PST</t>
  </si>
  <si>
    <t>1=-0.033651842392669294,2=-0.6949939105519839,3=-0.6196128841477947</t>
  </si>
  <si>
    <t>S8</t>
  </si>
  <si>
    <t>16NQ19</t>
  </si>
  <si>
    <t>2016-11-11 19:02 PST</t>
  </si>
  <si>
    <t>1=-0.029977360585895032,2=-0.6928993712472916,3=-0.6195096502457316</t>
  </si>
  <si>
    <t>2016-11-13 02:39 PST</t>
  </si>
  <si>
    <t>1=-0.029977360585895205,2=-0.6928993712472914,3=-0.6195096502457315</t>
  </si>
  <si>
    <t>2016-11-14 17:15 PST</t>
  </si>
  <si>
    <t>1=-0.03365184239266921,2=-0.6949939105519839,3=-0.6196128841477947</t>
  </si>
  <si>
    <t>2017-06-14 01:08 PDT</t>
  </si>
  <si>
    <t>1=0.0017050047313519599,2=-0.7895948870159217,3=-0.6610407717540643</t>
  </si>
  <si>
    <t>2017-06-14 15:53 PDT</t>
  </si>
  <si>
    <t>1=6.361399952367369E-4,2=-0.7911437787500455,3=-0.650206733523768</t>
  </si>
  <si>
    <t>S9</t>
  </si>
  <si>
    <t>16NQ20</t>
  </si>
  <si>
    <t>2016-11-12 17:42 PST</t>
  </si>
  <si>
    <t>1=-0.02997736058589492,2=-0.6928993712472912,3=-0.6195096502457316</t>
  </si>
  <si>
    <t>2016-11-13 05:00 PST</t>
  </si>
  <si>
    <t>1=-0.02997736058589516,2=-0.6928993712472914,3=-0.6195096502457315</t>
  </si>
  <si>
    <t>2016-11-16 16:47 PST</t>
  </si>
  <si>
    <t>1=-0.03365184239266928,2=-0.694993910551984,3=-0.6196128841477948</t>
  </si>
  <si>
    <t>2017-03-25 01:30 PDT</t>
  </si>
  <si>
    <t>1=-0.014695196958959903,2=-0.8132220783866596,3=-0.6676200693085127</t>
  </si>
  <si>
    <t>2017-06-14 03:19 PDT</t>
  </si>
  <si>
    <t>1=0.0017050047313519614,2=-0.789594887015922,3=-0.6610407717540643</t>
  </si>
  <si>
    <t>2017-06-14 22:18 PDT</t>
  </si>
  <si>
    <t>1=6.361399952366236E-4,2=-0.7911437787500456,3=-0.6502067335237679</t>
  </si>
  <si>
    <t>S10</t>
  </si>
  <si>
    <t>16NQ21</t>
  </si>
  <si>
    <t>2016-11-12 19:53 PST</t>
  </si>
  <si>
    <t>1=-0.029977360585895223,2=-0.6928993712472915,3=-0.6195096502457313</t>
  </si>
  <si>
    <t>2016-11-14 22:07 PST</t>
  </si>
  <si>
    <t>1=-0.03365184239266929,2=-0.6949939105519841,3=-0.6196128841477948</t>
  </si>
  <si>
    <t>2016-11-16 18:57 PST</t>
  </si>
  <si>
    <t>1=-0.03365184239266931,2=-0.6949939105519841,3=-0.6196128841477949</t>
  </si>
  <si>
    <t>2017-03-25 20:38 PDT</t>
  </si>
  <si>
    <t>1=-0.014602844721248528,2=-0.8130924462134933,3=-0.6652034309128108</t>
  </si>
  <si>
    <t>S11</t>
  </si>
  <si>
    <t>16NQ22</t>
  </si>
  <si>
    <t>2017-03-19 19:24 PDT</t>
  </si>
  <si>
    <t>1=-0.011772518161183425,2=-0.8024912686990122,3=-0.6652764514493671</t>
  </si>
  <si>
    <t>2017-03-21 17:09 PDT</t>
  </si>
  <si>
    <t>1=-0.016893797692079132,2=-0.8019493272351862,3=-0.6676907246095671</t>
  </si>
  <si>
    <t>2017-03-22 04:08 PDT</t>
  </si>
  <si>
    <t>1=-0.016893797692078907,2=-0.8019493272351861,3=-0.667690724609567</t>
  </si>
  <si>
    <t>2017-03-23 01:06 PDT</t>
  </si>
  <si>
    <t>1=-0.01874687183816391,2=-0.8100206020820396,3=-0.6688411080892409</t>
  </si>
  <si>
    <t>S12</t>
  </si>
  <si>
    <t>16NQ23</t>
  </si>
  <si>
    <t>2016-11-12 22:04 PST</t>
  </si>
  <si>
    <t>1=-0.029977360585895632,2=-0.6928993712472922,3=-0.6195096502457316</t>
  </si>
  <si>
    <t>2016-11-15 02:41 PST</t>
  </si>
  <si>
    <t>1=-0.0336518423926693,2=-0.6949939105519837,3=-0.6196128841477948</t>
  </si>
  <si>
    <t>2016-11-16 21:09 PST</t>
  </si>
  <si>
    <t>1=-0.033651842392669606,2=-0.6949939105519841,3=-0.6196128841477946</t>
  </si>
  <si>
    <t>2017-03-25 22:43 PDT</t>
  </si>
  <si>
    <t>1=-0.014602844721248568,2=-0.8130924462134933,3=-0.6652034309128108</t>
  </si>
  <si>
    <t>S13</t>
  </si>
  <si>
    <t>16NQ25</t>
  </si>
  <si>
    <t>2017-03-19 21:41 PDT</t>
  </si>
  <si>
    <t>1=-0.011772518161183285,2=-0.8024912686990122,3=-0.6652764514493671</t>
  </si>
  <si>
    <t>2017-03-21 19:20 PDT</t>
  </si>
  <si>
    <t>1=-0.01689379769207883,2=-0.8019493272351859,3=-0.6676907246095671</t>
  </si>
  <si>
    <t>2017-03-22 16:24 PDT</t>
  </si>
  <si>
    <t>1=-0.018746871838163804,2=-0.8100206020820397,3=-0.668841108089241</t>
  </si>
  <si>
    <t>2017-03-24 16:44 PDT</t>
  </si>
  <si>
    <t>1=-0.014695196958960042,2=-0.8132220783866598,3=-0.6676200693085125</t>
  </si>
  <si>
    <t>2017-06-13 02:51 PDT</t>
  </si>
  <si>
    <t>1=0.0043286691795776395,2=-0.7907238973264581,3=-0.6607450187769116</t>
  </si>
  <si>
    <t>S14</t>
  </si>
  <si>
    <t>16NQ26</t>
  </si>
  <si>
    <t>2016-11-17 01:34 PST</t>
  </si>
  <si>
    <t>1=-0.033651842392669634,2=-0.694993910551984,3=-0.6196128841477948</t>
  </si>
  <si>
    <t>2016-11-17 22:26 PST</t>
  </si>
  <si>
    <t>1=-0.03365184239266914,2=-0.6949939105519842,3=-0.6196128841477947</t>
  </si>
  <si>
    <t>2016-11-18 05:23 PST</t>
  </si>
  <si>
    <t>1=-0.033651842392669336,2=-0.6949939105519845,3=-0.6196128841477948</t>
  </si>
  <si>
    <t>2017-06-14 18:00 PDT</t>
  </si>
  <si>
    <t>1=6.361399952366887E-4,2=-0.7911437787500454,3=-0.650206733523768</t>
  </si>
  <si>
    <t>2017-06-15 02:33 PDT</t>
  </si>
  <si>
    <t>1=6.36139995236757E-4,2=-0.7911437787500456,3=-0.6502067335237678</t>
  </si>
  <si>
    <t>S15</t>
  </si>
  <si>
    <t>16NQ34</t>
  </si>
  <si>
    <t>2017-03-20 00:05 PDT</t>
  </si>
  <si>
    <t>1=-0.011772518161183396,2=-0.8024912686990127,3=-0.6652764514493671</t>
  </si>
  <si>
    <t>2017-03-21 23:41 PDT</t>
  </si>
  <si>
    <t>1=-0.0168937976920791,2=-0.801949327235186,3=-0.667690724609567</t>
  </si>
  <si>
    <t>2017-03-22 18:34 PDT</t>
  </si>
  <si>
    <t>1=-0.018746871838163707,2=-0.8100206020820397,3=-0.668841108089241</t>
  </si>
  <si>
    <t>2017-03-24 18:56 PDT</t>
  </si>
  <si>
    <t>1=-0.014695196958959962,2=-0.8132220783866594,3=-0.6676200693085128</t>
  </si>
  <si>
    <t>S16</t>
  </si>
  <si>
    <t>16NQ35</t>
  </si>
  <si>
    <t>2017-03-20 02:30 PDT</t>
  </si>
  <si>
    <t>1=-0.011772518161183397,2=-0.8024912686990125,3=-0.6652764514493672</t>
  </si>
  <si>
    <t>2017-03-22 01:59 PDT</t>
  </si>
  <si>
    <t>1=-0.016893797692079018,2=-0.8019493272351861,3=-0.6676907246095671</t>
  </si>
  <si>
    <t>2017-03-22 22:59 PDT</t>
  </si>
  <si>
    <t>1=-0.018746871838163905,2=-0.8100206020820393,3=-0.6688411080892412</t>
  </si>
  <si>
    <t>2017-03-24 23:22 PDT</t>
  </si>
  <si>
    <t>1=-0.014695196958959907,2=-0.8132220783866594,3=-0.6676200693085125</t>
  </si>
  <si>
    <t>S17</t>
  </si>
  <si>
    <t>16NQ36</t>
  </si>
  <si>
    <t>2016-11-07 02:33 PST</t>
  </si>
  <si>
    <t>1=-0.03381611491927249,2=-0.6942699280706476,3=-0.6193522284812389</t>
  </si>
  <si>
    <t>2016-11-08 17:42 PST</t>
  </si>
  <si>
    <t>1=-0.0364572251806602,2=-0.6952056332869611,3=-0.6192447536478812</t>
  </si>
  <si>
    <t>2016-11-11 16:54 PST</t>
  </si>
  <si>
    <t>1=-0.029977360585895126,2=-0.6928993712472918,3=-0.6195096502457316</t>
  </si>
  <si>
    <t>2017-06-13 16:36 PDT</t>
  </si>
  <si>
    <t>1=0.004360870863446041,2=-0.7897005073698071,3=-0.6591296930220014</t>
  </si>
  <si>
    <t>S18</t>
  </si>
  <si>
    <t>16NQ37</t>
  </si>
  <si>
    <t>2016-11-10 23:04 PST</t>
  </si>
  <si>
    <t>1=-0.036457225180660295,2=-0.695205633286961,3=-0.6192447536478816</t>
  </si>
  <si>
    <t>2016-11-14 04:39 PST</t>
  </si>
  <si>
    <t>1=-0.029977360585895424,2=-0.692899371247292,3=-0.6195096502457316</t>
  </si>
  <si>
    <t>2016-11-15 19:54 PST</t>
  </si>
  <si>
    <t>1=-0.03365184239266947,2=-0.6949939105519841,3=-0.6196128841477948</t>
  </si>
  <si>
    <t>2017-06-15 00:24 PDT</t>
  </si>
  <si>
    <t>1=6.361399952368812E-4,2=-0.7911437787500457,3=-0.6502067335237678</t>
  </si>
  <si>
    <t>Nangqian</t>
  </si>
  <si>
    <t>Low T</t>
  </si>
  <si>
    <t>High T</t>
  </si>
  <si>
    <t>High T SE</t>
  </si>
  <si>
    <t>High water d18O VSMOW SD</t>
  </si>
  <si>
    <t>High External D49 WG (Raw) SE</t>
  </si>
  <si>
    <t xml:space="preserve"> </t>
  </si>
  <si>
    <t>Defliese, W.F., Hren, M.T., Lohmann, K.C., 2015. Compositional and temperature effects of phosphoric acid fractionation on Δ47 analysis and implications for discrepant calibrations. Chemical Geology 396, 51-60.</t>
  </si>
  <si>
    <t>Kele, S., Breitenbach, S.F.M., Capezzuoli, E., Meckler, A.N., Ziegler, M., Millan, I.M., Kluge, T., Deák, J., Hanselmann, K., John, C.M., Yan, H., Liu, Z., Bernasconi, S.M., 2015. Temperature dependence of oxygen- and clumped isotope fractionation in carbonates: A study of travertines and tufas in the 6–95 °C temperature range. Geochimica et Cosmochimica Acta 168, 172-192.</t>
  </si>
  <si>
    <t>Kelson, J.R., Huntington, K.W., Schauer, A.J., Saenger, C., Lechler, A.R., 2017. Toward a universal carbonate clumped isotope calibration: Diverse synthesis and preparatory methods suggest a single temperature relationship. Geochimica et Cosmochimica Acta 197, 104-131.</t>
  </si>
  <si>
    <t>Kluge, T., John, C.M., Jourdan, A.-L., Davis, S., Crawshaw, J., 2015. Laboratory calibration of the calcium carbonate clumped isotope thermometer in the 25–250&amp;#xa0;°C temperature range. Geochimica et Cosmochimica Acta 157, 213-227.</t>
  </si>
  <si>
    <t>Tang, J.W., Dietzel, M., Fernandez, A., Tripati, A.K., Rosenheim, B.E., 2014. Evaluation of kinetic eﬀects on clumped isotope fractionation (Δ47) during inorganic calcite precipitation. Geochimica et Cosmochimica Acta 134, 120-136.</t>
  </si>
  <si>
    <t>Winkelstern et al. 2016</t>
  </si>
  <si>
    <t>Winkelstern, I.Z., Kaczmarek, S.E., Lohmann, K.C., Humphrey, J.D., 2016. Calibration of dolomite clumped isotope thermometry. Chemical Geology 443, 32-38.</t>
  </si>
  <si>
    <t>Defliese 2015                                   Average Temperature  [°C]</t>
  </si>
  <si>
    <t>Kele 2015                                     Average Temperature  [°C]</t>
  </si>
  <si>
    <t>Kelson 2017                                      Average Temperature  [°C]</t>
  </si>
  <si>
    <t>Kluge 2015                                 Average Temperature  [°C]</t>
  </si>
  <si>
    <t>Tang 2014                                          Average Temperature  [°C]</t>
  </si>
  <si>
    <t>Winkelstern 2016                   Average Temperature  [°C]</t>
  </si>
  <si>
    <t>Calcite -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</si>
</sst>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9"/>
      <name val="Segoe UI"/>
      <family val="2"/>
    </font>
    <font>
      <sz val="10"/>
      <color theme="4"/>
      <name val="Verdana"/>
      <family val="2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</font>
    <font>
      <sz val="11"/>
      <name val="Segoe UI"/>
      <family val="2"/>
    </font>
    <font>
      <b/>
      <sz val="11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54"/>
      <name val="Verdana"/>
    </font>
    <font>
      <sz val="9"/>
      <color indexed="54"/>
      <name val="Segoe UI"/>
    </font>
    <font>
      <sz val="11"/>
      <color rgb="FF22222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0" fillId="0" borderId="0" xfId="0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7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/>
    </xf>
    <xf numFmtId="2" fontId="7" fillId="5" borderId="0" xfId="1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0" fillId="7" borderId="0" xfId="0" applyFill="1"/>
    <xf numFmtId="0" fontId="3" fillId="0" borderId="0" xfId="0" applyFont="1" applyFill="1" applyAlignment="1">
      <alignment horizontal="center" vertical="center"/>
    </xf>
    <xf numFmtId="0" fontId="9" fillId="9" borderId="0" xfId="0" applyFont="1" applyFill="1"/>
    <xf numFmtId="0" fontId="2" fillId="9" borderId="0" xfId="0" applyFont="1" applyFill="1"/>
    <xf numFmtId="0" fontId="2" fillId="9" borderId="0" xfId="0" applyFont="1" applyFill="1" applyAlignment="1">
      <alignment horizontal="left" vertical="center"/>
    </xf>
    <xf numFmtId="164" fontId="2" fillId="9" borderId="0" xfId="0" applyNumberFormat="1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/>
    <xf numFmtId="0" fontId="10" fillId="7" borderId="0" xfId="0" applyFont="1" applyFill="1" applyAlignment="1">
      <alignment horizontal="left" vertical="center"/>
    </xf>
    <xf numFmtId="0" fontId="2" fillId="7" borderId="0" xfId="0" applyFont="1" applyFill="1"/>
    <xf numFmtId="0" fontId="3" fillId="7" borderId="0" xfId="0" applyFont="1" applyFill="1" applyAlignment="1">
      <alignment horizontal="center" vertical="center"/>
    </xf>
    <xf numFmtId="0" fontId="0" fillId="0" borderId="0" xfId="0" applyFont="1" applyFill="1"/>
    <xf numFmtId="165" fontId="2" fillId="0" borderId="0" xfId="0" applyNumberFormat="1" applyFont="1" applyFill="1" applyAlignment="1">
      <alignment horizontal="center"/>
    </xf>
    <xf numFmtId="0" fontId="0" fillId="2" borderId="5" xfId="0" applyFill="1" applyBorder="1"/>
    <xf numFmtId="0" fontId="6" fillId="0" borderId="6" xfId="0" applyFont="1" applyBorder="1" applyAlignment="1">
      <alignment horizontal="center"/>
    </xf>
    <xf numFmtId="0" fontId="0" fillId="0" borderId="3" xfId="0" applyBorder="1"/>
    <xf numFmtId="0" fontId="6" fillId="0" borderId="8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/>
    </xf>
    <xf numFmtId="166" fontId="2" fillId="9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/>
    <xf numFmtId="166" fontId="2" fillId="0" borderId="0" xfId="0" applyNumberFormat="1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13" fillId="15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3" borderId="1" xfId="0" applyFont="1" applyFill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5" fillId="17" borderId="0" xfId="0" applyFont="1" applyFill="1" applyBorder="1"/>
    <xf numFmtId="0" fontId="18" fillId="0" borderId="3" xfId="0" applyFont="1" applyBorder="1" applyAlignment="1">
      <alignment wrapText="1"/>
    </xf>
    <xf numFmtId="0" fontId="15" fillId="0" borderId="1" xfId="0" applyFont="1" applyBorder="1" applyAlignment="1"/>
    <xf numFmtId="166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4" xfId="0" applyFont="1" applyBorder="1"/>
    <xf numFmtId="0" fontId="15" fillId="0" borderId="1" xfId="0" applyFont="1" applyBorder="1"/>
    <xf numFmtId="0" fontId="15" fillId="0" borderId="0" xfId="0" applyFont="1" applyAlignment="1"/>
    <xf numFmtId="0" fontId="15" fillId="0" borderId="16" xfId="0" applyFont="1" applyBorder="1"/>
    <xf numFmtId="0" fontId="15" fillId="17" borderId="9" xfId="0" applyFont="1" applyFill="1" applyBorder="1"/>
    <xf numFmtId="0" fontId="15" fillId="0" borderId="7" xfId="0" applyFont="1" applyBorder="1"/>
    <xf numFmtId="0" fontId="15" fillId="0" borderId="1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0" fillId="9" borderId="0" xfId="0" applyFill="1"/>
    <xf numFmtId="164" fontId="3" fillId="9" borderId="0" xfId="0" applyNumberFormat="1" applyFont="1" applyFill="1" applyAlignment="1">
      <alignment horizontal="center" vertical="center"/>
    </xf>
    <xf numFmtId="164" fontId="11" fillId="9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6" fontId="2" fillId="9" borderId="0" xfId="0" applyNumberFormat="1" applyFont="1" applyFill="1" applyAlignment="1">
      <alignment wrapText="1"/>
    </xf>
    <xf numFmtId="0" fontId="13" fillId="10" borderId="0" xfId="0" quotePrefix="1" applyFont="1" applyFill="1" applyAlignment="1">
      <alignment horizontal="center" vertical="center" wrapText="1"/>
    </xf>
    <xf numFmtId="0" fontId="13" fillId="18" borderId="0" xfId="0" quotePrefix="1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4" borderId="0" xfId="0" quotePrefix="1" applyFont="1" applyFill="1" applyAlignment="1">
      <alignment horizontal="center" vertical="center" wrapText="1"/>
    </xf>
    <xf numFmtId="0" fontId="16" fillId="18" borderId="1" xfId="0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13" fillId="18" borderId="0" xfId="0" applyFont="1" applyFill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22" fillId="18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3" fillId="23" borderId="0" xfId="0" quotePrefix="1" applyFont="1" applyFill="1" applyAlignment="1">
      <alignment horizontal="center" vertical="center" wrapText="1"/>
    </xf>
    <xf numFmtId="0" fontId="13" fillId="12" borderId="0" xfId="0" quotePrefix="1" applyFont="1" applyFill="1" applyAlignment="1">
      <alignment horizontal="center" vertical="center" wrapText="1"/>
    </xf>
    <xf numFmtId="0" fontId="13" fillId="21" borderId="0" xfId="0" quotePrefix="1" applyFont="1" applyFill="1" applyAlignment="1">
      <alignment horizontal="center" vertical="center" wrapText="1"/>
    </xf>
    <xf numFmtId="0" fontId="13" fillId="20" borderId="0" xfId="0" quotePrefix="1" applyFont="1" applyFill="1" applyAlignment="1">
      <alignment horizontal="center" vertical="center" wrapText="1"/>
    </xf>
    <xf numFmtId="0" fontId="13" fillId="16" borderId="0" xfId="0" quotePrefix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/>
    </xf>
    <xf numFmtId="0" fontId="13" fillId="19" borderId="0" xfId="0" quotePrefix="1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quotePrefix="1" applyFont="1" applyFill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25" borderId="0" xfId="0" quotePrefix="1" applyFont="1" applyFill="1" applyAlignment="1">
      <alignment horizontal="center" vertical="center" wrapText="1"/>
    </xf>
    <xf numFmtId="0" fontId="23" fillId="13" borderId="0" xfId="0" applyFont="1" applyFill="1" applyAlignment="1">
      <alignment horizontal="center" vertical="center"/>
    </xf>
    <xf numFmtId="0" fontId="23" fillId="13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wrapText="1"/>
    </xf>
    <xf numFmtId="166" fontId="2" fillId="18" borderId="0" xfId="0" applyNumberFormat="1" applyFont="1" applyFill="1"/>
    <xf numFmtId="166" fontId="0" fillId="0" borderId="0" xfId="0" applyNumberFormat="1"/>
    <xf numFmtId="0" fontId="21" fillId="3" borderId="1" xfId="0" applyFont="1" applyFill="1" applyBorder="1" applyAlignment="1">
      <alignment horizontal="center" wrapText="1"/>
    </xf>
    <xf numFmtId="0" fontId="27" fillId="24" borderId="1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vertical="center" wrapText="1"/>
    </xf>
    <xf numFmtId="0" fontId="13" fillId="18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13" fillId="23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7" fillId="25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9" borderId="0" xfId="0" applyFont="1" applyFill="1" applyAlignment="1">
      <alignment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28" fillId="26" borderId="0" xfId="0" applyFont="1" applyFill="1" applyAlignment="1">
      <alignment horizontal="center" vertical="center"/>
    </xf>
    <xf numFmtId="0" fontId="29" fillId="27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164" fontId="2" fillId="9" borderId="0" xfId="0" applyNumberFormat="1" applyFont="1" applyFill="1"/>
    <xf numFmtId="164" fontId="2" fillId="9" borderId="0" xfId="0" applyNumberFormat="1" applyFont="1" applyFill="1" applyAlignment="1">
      <alignment wrapText="1"/>
    </xf>
    <xf numFmtId="166" fontId="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30" fillId="0" borderId="0" xfId="0" applyFont="1"/>
    <xf numFmtId="0" fontId="30" fillId="18" borderId="0" xfId="0" applyFont="1" applyFill="1"/>
    <xf numFmtId="0" fontId="30" fillId="9" borderId="0" xfId="0" applyFont="1" applyFill="1"/>
    <xf numFmtId="0" fontId="0" fillId="18" borderId="0" xfId="0" applyFill="1"/>
    <xf numFmtId="166" fontId="2" fillId="18" borderId="0" xfId="0" applyNumberFormat="1" applyFont="1" applyFill="1" applyAlignment="1">
      <alignment horizontal="center" vertical="center"/>
    </xf>
    <xf numFmtId="0" fontId="30" fillId="0" borderId="0" xfId="0" applyFont="1" applyFill="1"/>
    <xf numFmtId="2" fontId="15" fillId="0" borderId="0" xfId="0" applyNumberFormat="1" applyFon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0" xfId="0" applyNumberFormat="1" applyFont="1"/>
    <xf numFmtId="0" fontId="22" fillId="22" borderId="0" xfId="0" applyFont="1" applyFill="1" applyAlignment="1">
      <alignment horizontal="center" vertical="center" wrapText="1"/>
    </xf>
    <xf numFmtId="0" fontId="13" fillId="22" borderId="0" xfId="0" applyFont="1" applyFill="1" applyAlignment="1">
      <alignment horizontal="center" vertical="center" wrapText="1"/>
    </xf>
    <xf numFmtId="0" fontId="13" fillId="22" borderId="0" xfId="0" quotePrefix="1" applyFont="1" applyFill="1" applyAlignment="1">
      <alignment horizontal="center" vertical="center" wrapText="1"/>
    </xf>
    <xf numFmtId="0" fontId="2" fillId="22" borderId="0" xfId="0" applyFont="1" applyFill="1" applyAlignment="1">
      <alignment horizontal="center"/>
    </xf>
    <xf numFmtId="166" fontId="3" fillId="22" borderId="0" xfId="0" applyNumberFormat="1" applyFont="1" applyFill="1" applyAlignment="1">
      <alignment horizontal="center" vertical="center"/>
    </xf>
    <xf numFmtId="166" fontId="2" fillId="22" borderId="0" xfId="0" applyNumberFormat="1" applyFont="1" applyFill="1" applyAlignment="1">
      <alignment horizontal="center"/>
    </xf>
    <xf numFmtId="166" fontId="2" fillId="22" borderId="0" xfId="0" applyNumberFormat="1" applyFont="1" applyFill="1" applyAlignment="1">
      <alignment wrapText="1"/>
    </xf>
    <xf numFmtId="166" fontId="2" fillId="22" borderId="0" xfId="0" applyNumberFormat="1" applyFont="1" applyFill="1"/>
    <xf numFmtId="0" fontId="1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5" fillId="0" borderId="0" xfId="0" applyFont="1" applyFill="1"/>
    <xf numFmtId="0" fontId="16" fillId="6" borderId="1" xfId="0" applyFont="1" applyFill="1" applyBorder="1" applyAlignment="1">
      <alignment horizontal="center" wrapText="1"/>
    </xf>
    <xf numFmtId="166" fontId="15" fillId="6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18" borderId="0" xfId="0" applyFont="1" applyFill="1" applyAlignment="1">
      <alignment horizontal="center" vertical="center" wrapText="1"/>
    </xf>
    <xf numFmtId="0" fontId="13" fillId="22" borderId="0" xfId="0" applyFont="1" applyFill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13" fillId="21" borderId="0" xfId="0" applyFont="1" applyFill="1" applyAlignment="1">
      <alignment horizontal="center" vertical="center" wrapText="1"/>
    </xf>
    <xf numFmtId="0" fontId="13" fillId="16" borderId="0" xfId="0" applyFont="1" applyFill="1" applyAlignment="1">
      <alignment horizontal="center" vertical="center" wrapText="1"/>
    </xf>
    <xf numFmtId="0" fontId="13" fillId="20" borderId="0" xfId="0" applyFont="1" applyFill="1" applyAlignment="1">
      <alignment horizontal="center" vertical="center" wrapText="1"/>
    </xf>
    <xf numFmtId="0" fontId="23" fillId="13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13" fillId="23" borderId="0" xfId="0" applyFont="1" applyFill="1" applyAlignment="1">
      <alignment horizontal="center" vertical="center" wrapText="1"/>
    </xf>
    <xf numFmtId="0" fontId="13" fillId="19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2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21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horizontal="center" vertical="center" wrapText="1"/>
    </xf>
    <xf numFmtId="0" fontId="25" fillId="1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3" fillId="1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33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2D9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E26"/>
  <sheetViews>
    <sheetView tabSelected="1" topLeftCell="A38" workbookViewId="0">
      <pane xSplit="6340" ySplit="1280" activePane="bottomRight"/>
      <selection activeCell="B2" sqref="B1:B1048576"/>
      <selection pane="topRight" activeCell="A2" sqref="A2:H39"/>
      <selection pane="bottomLeft" activeCell="B7" sqref="B7"/>
      <selection pane="bottomRight" activeCell="R3" sqref="R3"/>
    </sheetView>
  </sheetViews>
  <sheetFormatPr baseColWidth="10" defaultColWidth="8.83203125" defaultRowHeight="15" x14ac:dyDescent="0.2"/>
  <cols>
    <col min="1" max="1" width="27.1640625" style="69" bestFit="1" customWidth="1"/>
    <col min="2" max="2" width="12.6640625" style="157" customWidth="1"/>
    <col min="3" max="3" width="14.1640625" style="58" customWidth="1"/>
    <col min="4" max="5" width="12.6640625" style="58" customWidth="1"/>
    <col min="6" max="9" width="12.6640625" style="148" customWidth="1"/>
    <col min="10" max="11" width="12.6640625" style="59" customWidth="1"/>
    <col min="12" max="12" width="25.6640625" style="59" customWidth="1"/>
    <col min="13" max="13" width="12.6640625" style="59" customWidth="1"/>
    <col min="14" max="14" width="25.6640625" style="59" customWidth="1"/>
    <col min="15" max="15" width="12.6640625" style="59" customWidth="1"/>
    <col min="16" max="16" width="25.6640625" style="59" customWidth="1"/>
    <col min="17" max="17" width="12.6640625" style="59" customWidth="1"/>
    <col min="18" max="18" width="25.6640625" style="159" customWidth="1"/>
    <col min="19" max="19" width="12.6640625" style="159" customWidth="1"/>
    <col min="20" max="20" width="25.6640625" style="59" customWidth="1"/>
    <col min="21" max="21" width="12.6640625" style="59" customWidth="1"/>
    <col min="22" max="22" width="25.6640625" style="59" customWidth="1"/>
    <col min="23" max="23" width="12.6640625" style="59" customWidth="1"/>
    <col min="24" max="16384" width="8.83203125" style="59"/>
  </cols>
  <sheetData>
    <row r="1" spans="1:31" ht="20" thickBot="1" x14ac:dyDescent="0.3">
      <c r="A1" s="176" t="s">
        <v>41</v>
      </c>
      <c r="B1" s="176"/>
      <c r="C1" s="176"/>
      <c r="D1" s="176"/>
      <c r="E1" s="176"/>
      <c r="F1" s="146" t="s">
        <v>66</v>
      </c>
      <c r="G1" s="146" t="s">
        <v>66</v>
      </c>
      <c r="H1" s="146" t="s">
        <v>66</v>
      </c>
      <c r="I1" s="146" t="s">
        <v>66</v>
      </c>
      <c r="J1" s="58" t="s">
        <v>69</v>
      </c>
      <c r="K1" s="58" t="s">
        <v>69</v>
      </c>
      <c r="L1" s="58"/>
      <c r="M1" s="58"/>
      <c r="N1" s="58"/>
      <c r="O1" s="58"/>
      <c r="P1" s="58"/>
      <c r="Q1" s="58"/>
      <c r="R1" s="157"/>
      <c r="S1" s="157"/>
      <c r="T1" s="58"/>
      <c r="U1" s="58"/>
      <c r="V1" s="58"/>
      <c r="W1" s="58"/>
      <c r="Y1" s="170" t="s">
        <v>75</v>
      </c>
      <c r="Z1" s="171"/>
      <c r="AA1" s="171"/>
      <c r="AB1" s="171"/>
      <c r="AC1" s="171"/>
      <c r="AD1" s="171"/>
      <c r="AE1" s="172"/>
    </row>
    <row r="2" spans="1:31" ht="30.5" customHeight="1" x14ac:dyDescent="0.2">
      <c r="A2" s="158" t="s">
        <v>62</v>
      </c>
      <c r="B2" s="158" t="s">
        <v>59</v>
      </c>
      <c r="C2" s="158" t="s">
        <v>0</v>
      </c>
      <c r="D2" s="158" t="s">
        <v>42</v>
      </c>
      <c r="E2" s="158" t="s">
        <v>1</v>
      </c>
      <c r="F2" s="162" t="s">
        <v>89</v>
      </c>
      <c r="G2" s="162" t="s">
        <v>73</v>
      </c>
      <c r="H2" s="162" t="s">
        <v>90</v>
      </c>
      <c r="I2" s="162" t="s">
        <v>73</v>
      </c>
      <c r="J2" s="158" t="s">
        <v>61</v>
      </c>
      <c r="K2" s="158" t="s">
        <v>2</v>
      </c>
      <c r="L2" s="115" t="s">
        <v>2416</v>
      </c>
      <c r="M2" s="60" t="s">
        <v>2</v>
      </c>
      <c r="N2" s="125" t="s">
        <v>2411</v>
      </c>
      <c r="O2" s="125" t="s">
        <v>2</v>
      </c>
      <c r="P2" s="86" t="s">
        <v>2414</v>
      </c>
      <c r="Q2" s="86" t="s">
        <v>2</v>
      </c>
      <c r="R2" s="160" t="s">
        <v>2413</v>
      </c>
      <c r="S2" s="160" t="s">
        <v>2</v>
      </c>
      <c r="T2" s="87" t="s">
        <v>2415</v>
      </c>
      <c r="U2" s="87" t="s">
        <v>2</v>
      </c>
      <c r="V2" s="116" t="s">
        <v>2412</v>
      </c>
      <c r="W2" s="116" t="s">
        <v>2</v>
      </c>
      <c r="Y2" s="61" t="s">
        <v>76</v>
      </c>
      <c r="Z2" s="173" t="s">
        <v>82</v>
      </c>
      <c r="AA2" s="173"/>
      <c r="AB2" s="62"/>
      <c r="AC2" s="63" t="s">
        <v>77</v>
      </c>
      <c r="AD2" s="174" t="s">
        <v>81</v>
      </c>
      <c r="AE2" s="175"/>
    </row>
    <row r="3" spans="1:31" x14ac:dyDescent="0.2">
      <c r="A3" s="64" t="str">
        <f>'Data Calculations'!A4</f>
        <v>High External D49 WG (Raw) SE</v>
      </c>
      <c r="B3" s="73" t="str">
        <f>'Names and Replicates'!A2</f>
        <v>Nangqian</v>
      </c>
      <c r="C3" s="73" t="str">
        <f>'Names and Replicates'!B2</f>
        <v>'16NQ02'</v>
      </c>
      <c r="D3" s="73">
        <f>'Names and Replicates'!E2</f>
        <v>4</v>
      </c>
      <c r="E3" s="128">
        <f t="shared" ref="E3:E19" si="0">9*D3</f>
        <v>36</v>
      </c>
      <c r="F3" s="147">
        <f>'Data Calculations'!Y4</f>
        <v>-2.64</v>
      </c>
      <c r="G3" s="147">
        <f>'Data Calculations'!Z4</f>
        <v>3.5590260840104276E-2</v>
      </c>
      <c r="H3" s="147">
        <f>'Data Calculations'!AA4</f>
        <v>-10.155000000000001</v>
      </c>
      <c r="I3" s="147">
        <f>'Data Calculations'!AB4</f>
        <v>0.10376254944182202</v>
      </c>
      <c r="J3" s="66">
        <f>'Data Calculations'!AC4</f>
        <v>0.67999999999999994</v>
      </c>
      <c r="K3" s="66">
        <f>'Data Calculations'!AD4</f>
        <v>4.9159604012508481E-3</v>
      </c>
      <c r="L3" s="65">
        <f>'Temperature Estimates'!C7</f>
        <v>33.73881134373471</v>
      </c>
      <c r="M3" s="65">
        <f>'Temperature Estimates'!D7</f>
        <v>1.9196426967425606</v>
      </c>
      <c r="N3" s="65">
        <f>'Temperature Estimates'!E7</f>
        <v>30.944907302554995</v>
      </c>
      <c r="O3" s="65">
        <f>'Temperature Estimates'!F7</f>
        <v>1.9834423256858189</v>
      </c>
      <c r="P3" s="65">
        <f>'Temperature Estimates'!G7</f>
        <v>27.956241390324664</v>
      </c>
      <c r="Q3" s="65">
        <f>'Temperature Estimates'!H7</f>
        <v>1.6899237528118416</v>
      </c>
      <c r="R3" s="161">
        <f>'Temperature Estimates'!I7</f>
        <v>28.139756250483444</v>
      </c>
      <c r="S3" s="161">
        <f>'Temperature Estimates'!J7</f>
        <v>1.5927514809367409</v>
      </c>
      <c r="T3" s="65">
        <f>'Temperature Estimates'!K7</f>
        <v>28.017504755731977</v>
      </c>
      <c r="U3" s="65">
        <f>'Temperature Estimates'!L7</f>
        <v>1.7346324006711842</v>
      </c>
      <c r="V3" s="65">
        <f>'Temperature Estimates'!M7</f>
        <v>31.241047093778704</v>
      </c>
      <c r="W3" s="65">
        <f>'Temperature Estimates'!N7</f>
        <v>1.5752637409798504</v>
      </c>
      <c r="Y3" s="67" t="s">
        <v>78</v>
      </c>
      <c r="Z3" s="177" t="s">
        <v>83</v>
      </c>
      <c r="AA3" s="177"/>
      <c r="AB3" s="62"/>
      <c r="AC3" s="68" t="s">
        <v>78</v>
      </c>
      <c r="AD3" s="165">
        <v>2</v>
      </c>
      <c r="AE3" s="166"/>
    </row>
    <row r="4" spans="1:31" x14ac:dyDescent="0.2">
      <c r="A4" s="64" t="str">
        <f>'Data Calculations'!A11</f>
        <v xml:space="preserve"> </v>
      </c>
      <c r="B4" s="73" t="str">
        <f>'Names and Replicates'!A3</f>
        <v>Nangqian</v>
      </c>
      <c r="C4" s="73" t="str">
        <f>'Names and Replicates'!B3</f>
        <v>'16NQ04'</v>
      </c>
      <c r="D4" s="73">
        <f>'Names and Replicates'!E3</f>
        <v>2</v>
      </c>
      <c r="E4" s="128">
        <f t="shared" si="0"/>
        <v>18</v>
      </c>
      <c r="F4" s="147">
        <f>'Data Calculations'!Y11</f>
        <v>-3.165</v>
      </c>
      <c r="G4" s="147">
        <f>'Data Calculations'!Z11</f>
        <v>7.0710678118653244E-3</v>
      </c>
      <c r="H4" s="147">
        <f>'Data Calculations'!AA11</f>
        <v>-11.5</v>
      </c>
      <c r="I4" s="147">
        <f>'Data Calculations'!AB11</f>
        <v>1.4142135623730649E-2</v>
      </c>
      <c r="J4" s="66">
        <f>'Data Calculations'!AC11</f>
        <v>0.6865</v>
      </c>
      <c r="K4" s="66">
        <f>'Data Calculations'!AD11</f>
        <v>2.4999999999999467E-3</v>
      </c>
      <c r="L4" s="65">
        <f>'Temperature Estimates'!C14</f>
        <v>31.182860464555944</v>
      </c>
      <c r="M4" s="65">
        <f>'Temperature Estimates'!D14</f>
        <v>0.95223979964779915</v>
      </c>
      <c r="N4" s="65">
        <f>'Temperature Estimates'!E14</f>
        <v>28.303231398373129</v>
      </c>
      <c r="O4" s="65">
        <f>'Temperature Estimates'!F14</f>
        <v>0.98283918813754656</v>
      </c>
      <c r="P4" s="65">
        <f>'Temperature Estimates'!G14</f>
        <v>25.707750044056326</v>
      </c>
      <c r="Q4" s="65">
        <f>'Temperature Estimates'!H14</f>
        <v>0.84043901434770862</v>
      </c>
      <c r="R4" s="161">
        <f>'Temperature Estimates'!I14</f>
        <v>26.021318605841884</v>
      </c>
      <c r="S4" s="161">
        <f>'Temperature Estimates'!J14</f>
        <v>0.7931426864577702</v>
      </c>
      <c r="T4" s="65">
        <f>'Temperature Estimates'!K14</f>
        <v>25.709151827036976</v>
      </c>
      <c r="U4" s="65">
        <f>'Temperature Estimates'!L14</f>
        <v>0.86216720245738532</v>
      </c>
      <c r="V4" s="65">
        <f>'Temperature Estimates'!M14</f>
        <v>29.146126935725306</v>
      </c>
      <c r="W4" s="65">
        <f>'Temperature Estimates'!N14</f>
        <v>0.78478235796166007</v>
      </c>
      <c r="Y4" s="67" t="s">
        <v>79</v>
      </c>
      <c r="Z4" s="163" t="s">
        <v>84</v>
      </c>
      <c r="AA4" s="163"/>
      <c r="AB4" s="62"/>
      <c r="AC4" s="68"/>
      <c r="AD4" s="167"/>
      <c r="AE4" s="168"/>
    </row>
    <row r="5" spans="1:31" ht="16" thickBot="1" x14ac:dyDescent="0.25">
      <c r="A5" s="64" t="str">
        <f>'Data Calculations'!A16</f>
        <v>High External D49 WG (Raw) SE</v>
      </c>
      <c r="B5" s="73" t="str">
        <f>'Names and Replicates'!A4</f>
        <v>Nangqian</v>
      </c>
      <c r="C5" s="73" t="str">
        <f>'Names and Replicates'!B4</f>
        <v>'16NQ05'</v>
      </c>
      <c r="D5" s="73">
        <f>'Names and Replicates'!E4</f>
        <v>3</v>
      </c>
      <c r="E5" s="128">
        <f t="shared" si="0"/>
        <v>27</v>
      </c>
      <c r="F5" s="147">
        <f>'Data Calculations'!Y16</f>
        <v>-0.03</v>
      </c>
      <c r="G5" s="147">
        <f>'Data Calculations'!Z16</f>
        <v>9.1651513899116813E-2</v>
      </c>
      <c r="H5" s="147">
        <f>'Data Calculations'!AA16</f>
        <v>-6.0566666666666675</v>
      </c>
      <c r="I5" s="147">
        <f>'Data Calculations'!AB16</f>
        <v>0.32347076117221685</v>
      </c>
      <c r="J5" s="66">
        <f>'Data Calculations'!AC16</f>
        <v>0.70433333333333314</v>
      </c>
      <c r="K5" s="66">
        <f>'Data Calculations'!AD16</f>
        <v>2.9627314724385324E-3</v>
      </c>
      <c r="L5" s="65">
        <f>'Temperature Estimates'!C19</f>
        <v>24.616393728679952</v>
      </c>
      <c r="M5" s="65">
        <f>'Temperature Estimates'!D19</f>
        <v>1.0534772822860239</v>
      </c>
      <c r="N5" s="65">
        <f>'Temperature Estimates'!E19</f>
        <v>21.53515803173724</v>
      </c>
      <c r="O5" s="65">
        <f>'Temperature Estimates'!F19</f>
        <v>1.0842702258885479</v>
      </c>
      <c r="P5" s="65">
        <f>'Temperature Estimates'!G19</f>
        <v>19.892750544469493</v>
      </c>
      <c r="Q5" s="65">
        <f>'Temperature Estimates'!H19</f>
        <v>0.93614955312777282</v>
      </c>
      <c r="R5" s="161">
        <f>'Temperature Estimates'!I19</f>
        <v>20.524155370767915</v>
      </c>
      <c r="S5" s="161">
        <f>'Temperature Estimates'!J19</f>
        <v>0.88654467264918524</v>
      </c>
      <c r="T5" s="65">
        <f>'Temperature Estimates'!K19</f>
        <v>19.748417122429675</v>
      </c>
      <c r="U5" s="65">
        <f>'Temperature Estimates'!L19</f>
        <v>0.95884852529505271</v>
      </c>
      <c r="V5" s="65">
        <f>'Temperature Estimates'!M19</f>
        <v>23.703716796590641</v>
      </c>
      <c r="W5" s="65">
        <f>'Temperature Estimates'!N19</f>
        <v>0.87824511984769871</v>
      </c>
      <c r="Y5" s="70" t="s">
        <v>80</v>
      </c>
      <c r="Z5" s="164" t="s">
        <v>85</v>
      </c>
      <c r="AA5" s="164"/>
      <c r="AB5" s="71"/>
      <c r="AC5" s="72"/>
      <c r="AD5" s="164"/>
      <c r="AE5" s="169"/>
    </row>
    <row r="6" spans="1:31" x14ac:dyDescent="0.2">
      <c r="A6" s="64" t="str">
        <f>'Data Calculations'!A23</f>
        <v xml:space="preserve"> </v>
      </c>
      <c r="B6" s="73" t="str">
        <f>'Names and Replicates'!A5</f>
        <v>Nangqian</v>
      </c>
      <c r="C6" s="73" t="str">
        <f>'Names and Replicates'!B5</f>
        <v>'16NQ08'</v>
      </c>
      <c r="D6" s="73">
        <f>'Names and Replicates'!E5</f>
        <v>3</v>
      </c>
      <c r="E6" s="128">
        <f t="shared" si="0"/>
        <v>27</v>
      </c>
      <c r="F6" s="147">
        <f>'Data Calculations'!Y23</f>
        <v>0.62333333333333341</v>
      </c>
      <c r="G6" s="147">
        <f>'Data Calculations'!Z23</f>
        <v>5.1316014394468888E-2</v>
      </c>
      <c r="H6" s="147">
        <f>'Data Calculations'!AA23</f>
        <v>-1.8166666666666667</v>
      </c>
      <c r="I6" s="147">
        <f>'Data Calculations'!AB23</f>
        <v>0.17616280348965077</v>
      </c>
      <c r="J6" s="66">
        <f>'Data Calculations'!AC23</f>
        <v>0.69066666666666665</v>
      </c>
      <c r="K6" s="66">
        <f>'Data Calculations'!AD23</f>
        <v>6.3595946761129457E-3</v>
      </c>
      <c r="L6" s="65">
        <f>'Temperature Estimates'!C26</f>
        <v>29.659944644386314</v>
      </c>
      <c r="M6" s="65">
        <f>'Temperature Estimates'!D26</f>
        <v>2.3817314666644234</v>
      </c>
      <c r="N6" s="65">
        <f>'Temperature Estimates'!E26</f>
        <v>26.73408731991206</v>
      </c>
      <c r="O6" s="65">
        <f>'Temperature Estimates'!F26</f>
        <v>2.4565854869604671</v>
      </c>
      <c r="P6" s="65">
        <f>'Temperature Estimates'!G26</f>
        <v>24.358032254641387</v>
      </c>
      <c r="Q6" s="65">
        <f>'Temperature Estimates'!H26</f>
        <v>2.1055835677583272</v>
      </c>
      <c r="R6" s="161">
        <f>'Temperature Estimates'!I26</f>
        <v>24.744858131811934</v>
      </c>
      <c r="S6" s="161">
        <f>'Temperature Estimates'!J26</f>
        <v>1.988774489262821</v>
      </c>
      <c r="T6" s="65">
        <f>'Temperature Estimates'!K26</f>
        <v>24.325861193368439</v>
      </c>
      <c r="U6" s="65">
        <f>'Temperature Estimates'!L26</f>
        <v>2.1591963456358627</v>
      </c>
      <c r="V6" s="65">
        <f>'Temperature Estimates'!M26</f>
        <v>27.882206676552794</v>
      </c>
      <c r="W6" s="65">
        <f>'Temperature Estimates'!N26</f>
        <v>1.9683827954499824</v>
      </c>
    </row>
    <row r="7" spans="1:31" x14ac:dyDescent="0.2">
      <c r="A7" s="64" t="str">
        <f>'Data Calculations'!A28</f>
        <v xml:space="preserve"> </v>
      </c>
      <c r="B7" s="73" t="str">
        <f>'Names and Replicates'!A6</f>
        <v>Nangqian</v>
      </c>
      <c r="C7" s="73" t="str">
        <f>'Names and Replicates'!B6</f>
        <v>'16NQ11'</v>
      </c>
      <c r="D7" s="73">
        <f>'Names and Replicates'!E6</f>
        <v>4</v>
      </c>
      <c r="E7" s="128">
        <f t="shared" si="0"/>
        <v>36</v>
      </c>
      <c r="F7" s="147">
        <f>'Data Calculations'!Y28</f>
        <v>-10.862500000000001</v>
      </c>
      <c r="G7" s="147">
        <f>'Data Calculations'!Z28</f>
        <v>2.753785273643089E-2</v>
      </c>
      <c r="H7" s="147">
        <f>'Data Calculations'!AA28</f>
        <v>-7.6575000000000006</v>
      </c>
      <c r="I7" s="147">
        <f>'Data Calculations'!AB28</f>
        <v>0.12093386622447816</v>
      </c>
      <c r="J7" s="66">
        <f>'Data Calculations'!AC28</f>
        <v>0.55225000000000013</v>
      </c>
      <c r="K7" s="66">
        <f>'Data Calculations'!AD28</f>
        <v>3.6600318759996281E-3</v>
      </c>
      <c r="L7" s="65">
        <f>'Temperature Estimates'!C31</f>
        <v>100.41490517161097</v>
      </c>
      <c r="M7" s="65">
        <f>'Temperature Estimates'!D31</f>
        <v>2.5739848963457419</v>
      </c>
      <c r="N7" s="65">
        <f>'Temperature Estimates'!E31</f>
        <v>100.88644402511073</v>
      </c>
      <c r="O7" s="65">
        <f>'Temperature Estimates'!F31</f>
        <v>2.7435822489467108</v>
      </c>
      <c r="P7" s="65">
        <f>'Temperature Estimates'!G31</f>
        <v>84.622763818961374</v>
      </c>
      <c r="Q7" s="65">
        <f>'Temperature Estimates'!H31</f>
        <v>2.1079557835744573</v>
      </c>
      <c r="R7" s="161">
        <f>'Temperature Estimates'!I31</f>
        <v>80.63362584607971</v>
      </c>
      <c r="S7" s="161">
        <f>'Temperature Estimates'!J31</f>
        <v>1.9177251677913525</v>
      </c>
      <c r="T7" s="65">
        <f>'Temperature Estimates'!K31</f>
        <v>86.646286732868447</v>
      </c>
      <c r="U7" s="65">
        <f>'Temperature Estimates'!L31</f>
        <v>2.1991911123649008</v>
      </c>
      <c r="V7" s="65">
        <f>'Temperature Estimates'!M31</f>
        <v>82.857733055194672</v>
      </c>
      <c r="W7" s="65">
        <f>'Temperature Estimates'!N31</f>
        <v>1.8742580858419864</v>
      </c>
    </row>
    <row r="8" spans="1:31" x14ac:dyDescent="0.2">
      <c r="A8" s="64" t="str">
        <f>'Data Calculations'!A35</f>
        <v>High T SE</v>
      </c>
      <c r="B8" s="73" t="str">
        <f>'Names and Replicates'!A7</f>
        <v>Nangqian</v>
      </c>
      <c r="C8" s="73" t="str">
        <f>'Names and Replicates'!B7</f>
        <v>'16NQ14'</v>
      </c>
      <c r="D8" s="73">
        <f>'Names and Replicates'!E7</f>
        <v>2</v>
      </c>
      <c r="E8" s="128">
        <f t="shared" si="0"/>
        <v>18</v>
      </c>
      <c r="F8" s="147">
        <f>'Data Calculations'!Y35</f>
        <v>-4.17</v>
      </c>
      <c r="G8" s="147">
        <f>'Data Calculations'!Z35</f>
        <v>7.0710678118654502E-2</v>
      </c>
      <c r="H8" s="147">
        <f>'Data Calculations'!AA35</f>
        <v>-10.96</v>
      </c>
      <c r="I8" s="147">
        <f>'Data Calculations'!AB35</f>
        <v>9.8994949366115789E-2</v>
      </c>
      <c r="J8" s="66">
        <f>'Data Calculations'!AC35</f>
        <v>0.5</v>
      </c>
      <c r="K8" s="66">
        <f>'Data Calculations'!AD35</f>
        <v>2.1000000000000019E-2</v>
      </c>
      <c r="L8" s="65">
        <f>'Temperature Estimates'!C38</f>
        <v>145.16409958534007</v>
      </c>
      <c r="M8" s="65">
        <f>'Temperature Estimates'!D38</f>
        <v>20.671473450190813</v>
      </c>
      <c r="N8" s="65">
        <f>'Temperature Estimates'!E38</f>
        <v>149.30479043120016</v>
      </c>
      <c r="O8" s="65">
        <f>'Temperature Estimates'!F38</f>
        <v>22.592491967210151</v>
      </c>
      <c r="P8" s="65">
        <f>'Temperature Estimates'!G38</f>
        <v>120.0995856784173</v>
      </c>
      <c r="Q8" s="65">
        <f>'Temperature Estimates'!H38</f>
        <v>16.030939784506199</v>
      </c>
      <c r="R8" s="161">
        <f>'Temperature Estimates'!I38</f>
        <v>112.43544697039522</v>
      </c>
      <c r="S8" s="161">
        <f>'Temperature Estimates'!J38</f>
        <v>14.225114231388091</v>
      </c>
      <c r="T8" s="65">
        <f>'Temperature Estimates'!K38</f>
        <v>123.91964565951875</v>
      </c>
      <c r="U8" s="65">
        <f>'Temperature Estimates'!L38</f>
        <v>16.923846028839691</v>
      </c>
      <c r="V8" s="65">
        <f>'Temperature Estimates'!M38</f>
        <v>113.7893522910349</v>
      </c>
      <c r="W8" s="65">
        <f>'Temperature Estimates'!N38</f>
        <v>13.789909937017784</v>
      </c>
    </row>
    <row r="9" spans="1:31" x14ac:dyDescent="0.2">
      <c r="A9" s="64" t="str">
        <f>'Data Calculations'!A40</f>
        <v>High External D49 WG (Raw) SE</v>
      </c>
      <c r="B9" s="73" t="str">
        <f>'Names and Replicates'!A8</f>
        <v>Nangqian</v>
      </c>
      <c r="C9" s="73" t="str">
        <f>'Names and Replicates'!B8</f>
        <v>'16NQ19'</v>
      </c>
      <c r="D9" s="73">
        <f>'Names and Replicates'!E8</f>
        <v>3</v>
      </c>
      <c r="E9" s="128">
        <f t="shared" si="0"/>
        <v>27</v>
      </c>
      <c r="F9" s="147">
        <f>'Data Calculations'!Y40</f>
        <v>0.70666666666666667</v>
      </c>
      <c r="G9" s="147">
        <f>'Data Calculations'!Z40</f>
        <v>2.3094010767584987E-2</v>
      </c>
      <c r="H9" s="147">
        <f>'Data Calculations'!AA40</f>
        <v>-9.6733333333333338</v>
      </c>
      <c r="I9" s="147">
        <f>'Data Calculations'!AB40</f>
        <v>8.504900548115378E-2</v>
      </c>
      <c r="J9" s="66">
        <f>'Data Calculations'!AC40</f>
        <v>0.60333333333333339</v>
      </c>
      <c r="K9" s="66">
        <f>'Data Calculations'!AD40</f>
        <v>3.282952600598704E-3</v>
      </c>
      <c r="L9" s="65">
        <f>'Temperature Estimates'!C43</f>
        <v>68.879592796258109</v>
      </c>
      <c r="M9" s="65">
        <f>'Temperature Estimates'!D43</f>
        <v>1.7846769177669097</v>
      </c>
      <c r="N9" s="65">
        <f>'Temperature Estimates'!E43</f>
        <v>67.531711364261341</v>
      </c>
      <c r="O9" s="65">
        <f>'Temperature Estimates'!F43</f>
        <v>1.8735394764668265</v>
      </c>
      <c r="P9" s="65">
        <f>'Temperature Estimates'!G43</f>
        <v>58.3383526632403</v>
      </c>
      <c r="Q9" s="65">
        <f>'Temperature Estimates'!H43</f>
        <v>1.5131975576557648</v>
      </c>
      <c r="R9" s="161">
        <f>'Temperature Estimates'!I43</f>
        <v>56.518374267194268</v>
      </c>
      <c r="S9" s="161">
        <f>'Temperature Estimates'!J43</f>
        <v>1.399778419142315</v>
      </c>
      <c r="T9" s="65">
        <f>'Temperature Estimates'!K43</f>
        <v>59.331549130577663</v>
      </c>
      <c r="U9" s="65">
        <f>'Temperature Estimates'!L43</f>
        <v>1.5665275111861774</v>
      </c>
      <c r="V9" s="65">
        <f>'Temperature Estimates'!M43</f>
        <v>59.222624490115642</v>
      </c>
      <c r="W9" s="65">
        <f>'Temperature Estimates'!N43</f>
        <v>1.3756735954570674</v>
      </c>
    </row>
    <row r="10" spans="1:31" x14ac:dyDescent="0.2">
      <c r="A10" s="64" t="str">
        <f>'Data Calculations'!A47</f>
        <v xml:space="preserve"> </v>
      </c>
      <c r="B10" s="73" t="str">
        <f>'Names and Replicates'!A9</f>
        <v>Nangqian</v>
      </c>
      <c r="C10" s="73" t="str">
        <f>'Names and Replicates'!B9</f>
        <v>'16NQ20'</v>
      </c>
      <c r="D10" s="73">
        <f>'Names and Replicates'!E9</f>
        <v>5</v>
      </c>
      <c r="E10" s="128">
        <f t="shared" si="0"/>
        <v>45</v>
      </c>
      <c r="F10" s="147">
        <f>'Data Calculations'!Y47</f>
        <v>0.74</v>
      </c>
      <c r="G10" s="147">
        <f>'Data Calculations'!Z47</f>
        <v>6.4420493633625606E-2</v>
      </c>
      <c r="H10" s="147">
        <f>'Data Calculations'!AA47</f>
        <v>-10.406000000000001</v>
      </c>
      <c r="I10" s="147">
        <f>'Data Calculations'!AB47</f>
        <v>0.15224979474534597</v>
      </c>
      <c r="J10" s="66">
        <f>'Data Calculations'!AC47</f>
        <v>0.56059999999999999</v>
      </c>
      <c r="K10" s="66">
        <f>'Data Calculations'!AD47</f>
        <v>6.9253158772722935E-3</v>
      </c>
      <c r="L10" s="65">
        <f>'Temperature Estimates'!C50</f>
        <v>94.949148537431796</v>
      </c>
      <c r="M10" s="65">
        <f>'Temperature Estimates'!D50</f>
        <v>4.7030057503748957</v>
      </c>
      <c r="N10" s="65">
        <f>'Temperature Estimates'!E50</f>
        <v>95.086865662264444</v>
      </c>
      <c r="O10" s="65">
        <f>'Temperature Estimates'!F50</f>
        <v>5.0023388122937984</v>
      </c>
      <c r="P10" s="65">
        <f>'Temperature Estimates'!G50</f>
        <v>80.100687983248974</v>
      </c>
      <c r="Q10" s="65">
        <f>'Temperature Estimates'!H50</f>
        <v>3.8700072630531861</v>
      </c>
      <c r="R10" s="161">
        <f>'Temperature Estimates'!I50</f>
        <v>76.499689172877794</v>
      </c>
      <c r="S10" s="161">
        <f>'Temperature Estimates'!J50</f>
        <v>3.5288432702040922</v>
      </c>
      <c r="T10" s="65">
        <f>'Temperature Estimates'!K50</f>
        <v>81.939131214685801</v>
      </c>
      <c r="U10" s="65">
        <f>'Temperature Estimates'!L50</f>
        <v>4.0332069633823568</v>
      </c>
      <c r="V10" s="65">
        <f>'Temperature Estimates'!M50</f>
        <v>78.811009861140079</v>
      </c>
      <c r="W10" s="65">
        <f>'Temperature Estimates'!N50</f>
        <v>3.4514918760487912</v>
      </c>
    </row>
    <row r="11" spans="1:31" x14ac:dyDescent="0.2">
      <c r="A11" s="64" t="str">
        <f>'Data Calculations'!A55</f>
        <v xml:space="preserve"> </v>
      </c>
      <c r="B11" s="73" t="str">
        <f>'Names and Replicates'!A10</f>
        <v>Nangqian</v>
      </c>
      <c r="C11" s="73" t="str">
        <f>'Names and Replicates'!B10</f>
        <v>'16NQ21'</v>
      </c>
      <c r="D11" s="73">
        <f>'Names and Replicates'!E10</f>
        <v>4</v>
      </c>
      <c r="E11" s="128">
        <f t="shared" si="0"/>
        <v>36</v>
      </c>
      <c r="F11" s="147">
        <f>'Data Calculations'!Y55</f>
        <v>1.9474999999999998</v>
      </c>
      <c r="G11" s="147">
        <f>'Data Calculations'!Z55</f>
        <v>1.5000000000000013E-2</v>
      </c>
      <c r="H11" s="147">
        <f>'Data Calculations'!AA55</f>
        <v>-8.9674999999999994</v>
      </c>
      <c r="I11" s="147">
        <f>'Data Calculations'!AB55</f>
        <v>0.14682756326158006</v>
      </c>
      <c r="J11" s="66">
        <f>'Data Calculations'!AC55</f>
        <v>0.57674999999999998</v>
      </c>
      <c r="K11" s="66">
        <f>'Data Calculations'!AD55</f>
        <v>4.3469337852483289E-3</v>
      </c>
      <c r="L11" s="65">
        <f>'Temperature Estimates'!C58</f>
        <v>84.287185320127264</v>
      </c>
      <c r="M11" s="65">
        <f>'Temperature Estimates'!D58</f>
        <v>2.6947760903067288</v>
      </c>
      <c r="N11" s="65">
        <f>'Temperature Estimates'!E58</f>
        <v>83.765477547371916</v>
      </c>
      <c r="O11" s="65">
        <f>'Temperature Estimates'!F58</f>
        <v>2.8501004850978031</v>
      </c>
      <c r="P11" s="65">
        <f>'Temperature Estimates'!G58</f>
        <v>71.293304979095595</v>
      </c>
      <c r="Q11" s="65">
        <f>'Temperature Estimates'!H58</f>
        <v>2.2460587298073307</v>
      </c>
      <c r="R11" s="161">
        <f>'Temperature Estimates'!I58</f>
        <v>68.453898097696211</v>
      </c>
      <c r="S11" s="161">
        <f>'Temperature Estimates'!J58</f>
        <v>2.0605650461207214</v>
      </c>
      <c r="T11" s="65">
        <f>'Temperature Estimates'!K58</f>
        <v>72.768201865117192</v>
      </c>
      <c r="U11" s="65">
        <f>'Temperature Estimates'!L58</f>
        <v>2.3341409605222672</v>
      </c>
      <c r="V11" s="65">
        <f>'Temperature Estimates'!M58</f>
        <v>70.936744295262486</v>
      </c>
      <c r="W11" s="65">
        <f>'Temperature Estimates'!N58</f>
        <v>2.0194764786261636</v>
      </c>
    </row>
    <row r="12" spans="1:31" x14ac:dyDescent="0.2">
      <c r="A12" s="64" t="str">
        <f>'Data Calculations'!A61</f>
        <v xml:space="preserve"> </v>
      </c>
      <c r="B12" s="73" t="str">
        <f>'Names and Replicates'!A11</f>
        <v>Nangqian</v>
      </c>
      <c r="C12" s="73" t="str">
        <f>'Names and Replicates'!B11</f>
        <v>'16NQ22'</v>
      </c>
      <c r="D12" s="73">
        <f>'Names and Replicates'!E11</f>
        <v>3</v>
      </c>
      <c r="E12" s="128">
        <f t="shared" si="0"/>
        <v>27</v>
      </c>
      <c r="F12" s="147">
        <f>'Data Calculations'!Y61</f>
        <v>-2.59</v>
      </c>
      <c r="G12" s="147">
        <f>'Data Calculations'!Z61</f>
        <v>5.5677643628300383E-2</v>
      </c>
      <c r="H12" s="147">
        <f>'Data Calculations'!AA61</f>
        <v>-9.3800000000000008</v>
      </c>
      <c r="I12" s="147">
        <f>'Data Calculations'!AB61</f>
        <v>6.5574385243019562E-2</v>
      </c>
      <c r="J12" s="66">
        <f>'Data Calculations'!AC61</f>
        <v>0.624</v>
      </c>
      <c r="K12" s="66">
        <f>'Data Calculations'!AD61</f>
        <v>3.7859388972001861E-3</v>
      </c>
      <c r="L12" s="65">
        <f>'Temperature Estimates'!C64</f>
        <v>58.230675296568847</v>
      </c>
      <c r="M12" s="65">
        <f>'Temperature Estimates'!D64</f>
        <v>1.8677963442700658</v>
      </c>
      <c r="N12" s="65">
        <f>'Temperature Estimates'!E64</f>
        <v>56.383624921236922</v>
      </c>
      <c r="O12" s="65">
        <f>'Temperature Estimates'!F64</f>
        <v>1.9509259161289687</v>
      </c>
      <c r="P12" s="65">
        <f>'Temperature Estimates'!G64</f>
        <v>49.250475548617111</v>
      </c>
      <c r="Q12" s="65">
        <f>'Temperature Estimates'!H64</f>
        <v>1.602439495845863</v>
      </c>
      <c r="R12" s="161">
        <f>'Temperature Estimates'!I64</f>
        <v>48.084786046574003</v>
      </c>
      <c r="S12" s="161">
        <f>'Temperature Estimates'!J64</f>
        <v>1.4909356787723937</v>
      </c>
      <c r="T12" s="65">
        <f>'Temperature Estimates'!K64</f>
        <v>49.937156265078919</v>
      </c>
      <c r="U12" s="65">
        <f>'Temperature Estimates'!L64</f>
        <v>1.6545141917362349</v>
      </c>
      <c r="V12" s="65">
        <f>'Temperature Estimates'!M64</f>
        <v>50.925351721093669</v>
      </c>
      <c r="W12" s="65">
        <f>'Temperature Estimates'!N64</f>
        <v>1.468119659822869</v>
      </c>
    </row>
    <row r="13" spans="1:31" x14ac:dyDescent="0.2">
      <c r="A13" s="64" t="str">
        <f>'Data Calculations'!A67</f>
        <v xml:space="preserve"> </v>
      </c>
      <c r="B13" s="73" t="str">
        <f>'Names and Replicates'!A12</f>
        <v>Nangqian</v>
      </c>
      <c r="C13" s="73" t="str">
        <f>'Names and Replicates'!B12</f>
        <v>'16NQ23'</v>
      </c>
      <c r="D13" s="73">
        <f>'Names and Replicates'!E12</f>
        <v>3</v>
      </c>
      <c r="E13" s="128">
        <f t="shared" si="0"/>
        <v>27</v>
      </c>
      <c r="F13" s="147">
        <f>'Data Calculations'!Y67</f>
        <v>-1.7700000000000002</v>
      </c>
      <c r="G13" s="147">
        <f>'Data Calculations'!Z67</f>
        <v>0.15716233645501701</v>
      </c>
      <c r="H13" s="147">
        <f>'Data Calculations'!AA67</f>
        <v>-9.26</v>
      </c>
      <c r="I13" s="147">
        <f>'Data Calculations'!AB67</f>
        <v>0.19697715603592258</v>
      </c>
      <c r="J13" s="66">
        <f>'Data Calculations'!AC67</f>
        <v>0.63099999999999989</v>
      </c>
      <c r="K13" s="66">
        <f>'Data Calculations'!AD67</f>
        <v>4.3588989435406778E-3</v>
      </c>
      <c r="L13" s="65">
        <f>'Temperature Estimates'!C70</f>
        <v>54.849941942706572</v>
      </c>
      <c r="M13" s="65">
        <f>'Temperature Estimates'!D70</f>
        <v>2.0718592080008893</v>
      </c>
      <c r="N13" s="65">
        <f>'Temperature Estimates'!E70</f>
        <v>52.856100473005448</v>
      </c>
      <c r="O13" s="65">
        <f>'Temperature Estimates'!F70</f>
        <v>2.1600813863941806</v>
      </c>
      <c r="P13" s="65">
        <f>'Temperature Estimates'!G70</f>
        <v>46.342914173823296</v>
      </c>
      <c r="Q13" s="65">
        <f>'Temperature Estimates'!H70</f>
        <v>1.7852440403026217</v>
      </c>
      <c r="R13" s="161">
        <f>'Temperature Estimates'!I70</f>
        <v>45.376245757779351</v>
      </c>
      <c r="S13" s="161">
        <f>'Temperature Estimates'!J70</f>
        <v>1.6645956810382281</v>
      </c>
      <c r="T13" s="65">
        <f>'Temperature Estimates'!K70</f>
        <v>46.936777194947091</v>
      </c>
      <c r="U13" s="65">
        <f>'Temperature Estimates'!L70</f>
        <v>1.8414484239023365</v>
      </c>
      <c r="V13" s="65">
        <f>'Temperature Estimates'!M70</f>
        <v>48.257161111779226</v>
      </c>
      <c r="W13" s="65">
        <f>'Temperature Estimates'!N70</f>
        <v>1.6403138110988023</v>
      </c>
    </row>
    <row r="14" spans="1:31" x14ac:dyDescent="0.2">
      <c r="A14" s="64" t="str">
        <f>'Data Calculations'!A73</f>
        <v>High External D49 WG (Raw) SE</v>
      </c>
      <c r="B14" s="73" t="str">
        <f>'Names and Replicates'!A13</f>
        <v>Nangqian</v>
      </c>
      <c r="C14" s="73" t="str">
        <f>'Names and Replicates'!B13</f>
        <v>'16NQ25'</v>
      </c>
      <c r="D14" s="73">
        <f>'Names and Replicates'!E13</f>
        <v>4</v>
      </c>
      <c r="E14" s="128">
        <f t="shared" si="0"/>
        <v>36</v>
      </c>
      <c r="F14" s="147">
        <f>'Data Calculations'!Y73</f>
        <v>-5.7650000000000006</v>
      </c>
      <c r="G14" s="147">
        <f>'Data Calculations'!Z73</f>
        <v>9.1104335791443003E-2</v>
      </c>
      <c r="H14" s="147">
        <f>'Data Calculations'!AA73</f>
        <v>-11.219999999999999</v>
      </c>
      <c r="I14" s="147">
        <f>'Data Calculations'!AB73</f>
        <v>9.4868329805051096E-2</v>
      </c>
      <c r="J14" s="66">
        <f>'Data Calculations'!AC73</f>
        <v>0.65975000000000006</v>
      </c>
      <c r="K14" s="66">
        <f>'Data Calculations'!AD73</f>
        <v>7.145802963978232E-3</v>
      </c>
      <c r="L14" s="65">
        <f>'Temperature Estimates'!C76</f>
        <v>42.039417716732288</v>
      </c>
      <c r="M14" s="65">
        <f>'Temperature Estimates'!D76</f>
        <v>3.0209643706262828</v>
      </c>
      <c r="N14" s="65">
        <f>'Temperature Estimates'!E76</f>
        <v>39.540105558586333</v>
      </c>
      <c r="O14" s="65">
        <f>'Temperature Estimates'!F76</f>
        <v>3.1323441153733822</v>
      </c>
      <c r="P14" s="65">
        <f>'Temperature Estimates'!G76</f>
        <v>35.225592297083566</v>
      </c>
      <c r="Q14" s="65">
        <f>'Temperature Estimates'!H76</f>
        <v>2.6372029264762258</v>
      </c>
      <c r="R14" s="161">
        <f>'Temperature Estimates'!I76</f>
        <v>34.973188066887261</v>
      </c>
      <c r="S14" s="161">
        <f>'Temperature Estimates'!J76</f>
        <v>2.4750498093373725</v>
      </c>
      <c r="T14" s="65">
        <f>'Temperature Estimates'!K76</f>
        <v>35.488046183334561</v>
      </c>
      <c r="U14" s="65">
        <f>'Temperature Estimates'!L76</f>
        <v>2.7121758418387181</v>
      </c>
      <c r="V14" s="65">
        <f>'Temperature Estimates'!M76</f>
        <v>37.993427951944156</v>
      </c>
      <c r="W14" s="65">
        <f>'Temperature Estimates'!N76</f>
        <v>2.4443428356851995</v>
      </c>
    </row>
    <row r="15" spans="1:31" x14ac:dyDescent="0.2">
      <c r="A15" s="64" t="str">
        <f>'Data Calculations'!A80</f>
        <v>High External D49 WG (Raw) SE</v>
      </c>
      <c r="B15" s="73" t="str">
        <f>'Names and Replicates'!A14</f>
        <v>Nangqian</v>
      </c>
      <c r="C15" s="73" t="str">
        <f>'Names and Replicates'!B14</f>
        <v>'16NQ26'</v>
      </c>
      <c r="D15" s="73">
        <f>'Names and Replicates'!E14</f>
        <v>3</v>
      </c>
      <c r="E15" s="128">
        <f t="shared" si="0"/>
        <v>27</v>
      </c>
      <c r="F15" s="147">
        <f>'Data Calculations'!Y80</f>
        <v>-6.72</v>
      </c>
      <c r="G15" s="147">
        <f>'Data Calculations'!Z80</f>
        <v>8.8881944173155841E-2</v>
      </c>
      <c r="H15" s="147">
        <f>'Data Calculations'!AA80</f>
        <v>-8.3233333333333324</v>
      </c>
      <c r="I15" s="147">
        <f>'Data Calculations'!AB80</f>
        <v>3.7859388972002035E-2</v>
      </c>
      <c r="J15" s="66">
        <f>'Data Calculations'!AC80</f>
        <v>0.65899999999999992</v>
      </c>
      <c r="K15" s="66">
        <f>'Data Calculations'!AD80</f>
        <v>5.131601439446889E-3</v>
      </c>
      <c r="L15" s="65">
        <f>'Temperature Estimates'!C83</f>
        <v>42.271976975640996</v>
      </c>
      <c r="M15" s="65">
        <f>'Temperature Estimates'!D83</f>
        <v>2.193572264820256</v>
      </c>
      <c r="N15" s="65">
        <f>'Temperature Estimates'!E83</f>
        <v>39.777300738042527</v>
      </c>
      <c r="O15" s="65">
        <f>'Temperature Estimates'!F83</f>
        <v>2.2755405449355655</v>
      </c>
      <c r="P15" s="65">
        <f>'Temperature Estimates'!G83</f>
        <v>35.436525846854636</v>
      </c>
      <c r="Q15" s="65">
        <f>'Temperature Estimates'!H83</f>
        <v>1.9127090652934964</v>
      </c>
      <c r="R15" s="161">
        <f>'Temperature Estimates'!I83</f>
        <v>35.174890797258534</v>
      </c>
      <c r="S15" s="161">
        <f>'Temperature Estimates'!J83</f>
        <v>1.794055559176952</v>
      </c>
      <c r="T15" s="65">
        <f>'Temperature Estimates'!K83</f>
        <v>35.703117757695772</v>
      </c>
      <c r="U15" s="65">
        <f>'Temperature Estimates'!L83</f>
        <v>1.9676048316116854</v>
      </c>
      <c r="V15" s="65">
        <f>'Temperature Estimates'!M83</f>
        <v>38.193884899979558</v>
      </c>
      <c r="W15" s="65">
        <f>'Temperature Estimates'!N83</f>
        <v>1.771444749051206</v>
      </c>
    </row>
    <row r="16" spans="1:31" x14ac:dyDescent="0.2">
      <c r="A16" s="64" t="str">
        <f>'Data Calculations'!A87</f>
        <v xml:space="preserve"> </v>
      </c>
      <c r="B16" s="73" t="str">
        <f>'Names and Replicates'!A15</f>
        <v>Nangqian</v>
      </c>
      <c r="C16" s="73" t="str">
        <f>'Names and Replicates'!B15</f>
        <v>'16NQ34'</v>
      </c>
      <c r="D16" s="73">
        <f>'Names and Replicates'!E15</f>
        <v>3</v>
      </c>
      <c r="E16" s="128">
        <f t="shared" si="0"/>
        <v>27</v>
      </c>
      <c r="F16" s="147">
        <f>'Data Calculations'!Y87</f>
        <v>-0.71666666666666667</v>
      </c>
      <c r="G16" s="147">
        <f>'Data Calculations'!Z87</f>
        <v>1.1547005383792525E-2</v>
      </c>
      <c r="H16" s="147">
        <f>'Data Calculations'!AA87</f>
        <v>-11.716666666666667</v>
      </c>
      <c r="I16" s="147">
        <f>'Data Calculations'!AB87</f>
        <v>9.451631252505216E-2</v>
      </c>
      <c r="J16" s="66">
        <f>'Data Calculations'!AC87</f>
        <v>0.67799999999999994</v>
      </c>
      <c r="K16" s="66">
        <f>'Data Calculations'!AD87</f>
        <v>3.7859388972001861E-3</v>
      </c>
      <c r="L16" s="65">
        <f>'Temperature Estimates'!C90</f>
        <v>34.490226065023172</v>
      </c>
      <c r="M16" s="65">
        <f>'Temperature Estimates'!D90</f>
        <v>1.493772183474231</v>
      </c>
      <c r="N16" s="65">
        <f>'Temperature Estimates'!E90</f>
        <v>31.719995550949061</v>
      </c>
      <c r="O16" s="65">
        <f>'Temperature Estimates'!F90</f>
        <v>1.5440963382743012</v>
      </c>
      <c r="P16" s="65">
        <f>'Temperature Estimates'!G90</f>
        <v>28.620401306107187</v>
      </c>
      <c r="Q16" s="65">
        <f>'Temperature Estimates'!H90</f>
        <v>1.3136256778654498</v>
      </c>
      <c r="R16" s="161">
        <f>'Temperature Estimates'!I90</f>
        <v>28.767000850401018</v>
      </c>
      <c r="S16" s="161">
        <f>'Temperature Estimates'!J90</f>
        <v>1.2374262313490303</v>
      </c>
      <c r="T16" s="65">
        <f>'Temperature Estimates'!K90</f>
        <v>28.698608552144776</v>
      </c>
      <c r="U16" s="65">
        <f>'Temperature Estimates'!L90</f>
        <v>1.3487061024141132</v>
      </c>
      <c r="V16" s="65">
        <f>'Temperature Estimates'!M90</f>
        <v>31.861835426063333</v>
      </c>
      <c r="W16" s="65">
        <f>'Temperature Estimates'!N90</f>
        <v>1.2236152812232641</v>
      </c>
    </row>
    <row r="17" spans="1:23" x14ac:dyDescent="0.2">
      <c r="A17" s="64" t="str">
        <f>'Data Calculations'!A93</f>
        <v xml:space="preserve"> </v>
      </c>
      <c r="B17" s="73" t="str">
        <f>'Names and Replicates'!A16</f>
        <v>Nangqian</v>
      </c>
      <c r="C17" s="73" t="str">
        <f>'Names and Replicates'!B16</f>
        <v>'16NQ35'</v>
      </c>
      <c r="D17" s="73">
        <f>'Names and Replicates'!E16</f>
        <v>4</v>
      </c>
      <c r="E17" s="128">
        <f t="shared" si="0"/>
        <v>36</v>
      </c>
      <c r="F17" s="147">
        <f>'Data Calculations'!Y93</f>
        <v>-2.72</v>
      </c>
      <c r="G17" s="147">
        <f>'Data Calculations'!Z93</f>
        <v>2.7080128015453168E-2</v>
      </c>
      <c r="H17" s="147">
        <f>'Data Calculations'!AA93</f>
        <v>-3.7625000000000002</v>
      </c>
      <c r="I17" s="147">
        <f>'Data Calculations'!AB93</f>
        <v>7.9320026895271831E-2</v>
      </c>
      <c r="J17" s="66">
        <f>'Data Calculations'!AC93</f>
        <v>0.68074999999999997</v>
      </c>
      <c r="K17" s="66">
        <f>'Data Calculations'!AD93</f>
        <v>6.1015708359951366E-3</v>
      </c>
      <c r="L17" s="65">
        <f>'Temperature Estimates'!C96</f>
        <v>33.473224121668821</v>
      </c>
      <c r="M17" s="65">
        <f>'Temperature Estimates'!D96</f>
        <v>2.3232606006206291</v>
      </c>
      <c r="N17" s="65">
        <f>'Temperature Estimates'!E96</f>
        <v>30.671593563126549</v>
      </c>
      <c r="O17" s="65">
        <f>'Temperature Estimates'!F96</f>
        <v>2.3979418630234521</v>
      </c>
      <c r="P17" s="65">
        <f>'Temperature Estimates'!G96</f>
        <v>27.720152812946935</v>
      </c>
      <c r="Q17" s="65">
        <f>'Temperature Estimates'!H96</f>
        <v>2.0504555346189153</v>
      </c>
      <c r="R17" s="161">
        <f>'Temperature Estimates'!I96</f>
        <v>27.916136885313762</v>
      </c>
      <c r="S17" s="161">
        <f>'Temperature Estimates'!J96</f>
        <v>1.9350564803885302</v>
      </c>
      <c r="T17" s="65">
        <f>'Temperature Estimates'!K96</f>
        <v>27.775711093878044</v>
      </c>
      <c r="U17" s="65">
        <f>'Temperature Estimates'!L96</f>
        <v>2.1034728296993657</v>
      </c>
      <c r="V17" s="65">
        <f>'Temperature Estimates'!M96</f>
        <v>31.019507103918087</v>
      </c>
      <c r="W17" s="65">
        <f>'Temperature Estimates'!N96</f>
        <v>1.9146580863566589</v>
      </c>
    </row>
    <row r="18" spans="1:23" x14ac:dyDescent="0.2">
      <c r="A18" s="64" t="str">
        <f>'Data Calculations'!A99</f>
        <v>High External D49 WG (Raw) SE</v>
      </c>
      <c r="B18" s="73" t="str">
        <f>'Names and Replicates'!A17</f>
        <v>Nangqian</v>
      </c>
      <c r="C18" s="73" t="str">
        <f>'Names and Replicates'!B17</f>
        <v>'16NQ36'</v>
      </c>
      <c r="D18" s="73">
        <f>'Names and Replicates'!E17</f>
        <v>3</v>
      </c>
      <c r="E18" s="128">
        <f t="shared" si="0"/>
        <v>27</v>
      </c>
      <c r="F18" s="147">
        <f>'Data Calculations'!Y99</f>
        <v>-0.52</v>
      </c>
      <c r="G18" s="147">
        <f>'Data Calculations'!Z99</f>
        <v>2.6457513110645928E-2</v>
      </c>
      <c r="H18" s="147">
        <f>'Data Calculations'!AA99</f>
        <v>-9.1300000000000008</v>
      </c>
      <c r="I18" s="147">
        <f>'Data Calculations'!AB99</f>
        <v>0.13892443989449771</v>
      </c>
      <c r="J18" s="66">
        <f>'Data Calculations'!AC99</f>
        <v>0.65933333333333333</v>
      </c>
      <c r="K18" s="66">
        <f>'Data Calculations'!AD99</f>
        <v>5.2387445485005749E-3</v>
      </c>
      <c r="L18" s="65">
        <f>'Temperature Estimates'!C102</f>
        <v>42.132650009340161</v>
      </c>
      <c r="M18" s="65">
        <f>'Temperature Estimates'!D102</f>
        <v>2.2391105040972974</v>
      </c>
      <c r="N18" s="65">
        <f>'Temperature Estimates'!E102</f>
        <v>39.63291601671682</v>
      </c>
      <c r="O18" s="65">
        <f>'Temperature Estimates'!F102</f>
        <v>2.3227668907601395</v>
      </c>
      <c r="P18" s="65">
        <f>'Temperature Estimates'!G102</f>
        <v>35.314740402077085</v>
      </c>
      <c r="Q18" s="65">
        <f>'Temperature Estimates'!H102</f>
        <v>1.952443411881863</v>
      </c>
      <c r="R18" s="161">
        <f>'Temperature Estimates'!I102</f>
        <v>35.060519840418806</v>
      </c>
      <c r="S18" s="161">
        <f>'Temperature Estimates'!J102</f>
        <v>1.8313374601009635</v>
      </c>
      <c r="T18" s="65">
        <f>'Temperature Estimates'!K102</f>
        <v>35.577906891425563</v>
      </c>
      <c r="U18" s="65">
        <f>'Temperature Estimates'!L102</f>
        <v>2.008473335342857</v>
      </c>
      <c r="V18" s="65">
        <f>'Temperature Estimates'!M102</f>
        <v>38.080908231344686</v>
      </c>
      <c r="W18" s="65">
        <f>'Temperature Estimates'!N102</f>
        <v>1.8082609318804579</v>
      </c>
    </row>
    <row r="19" spans="1:23" x14ac:dyDescent="0.2">
      <c r="A19" s="64" t="str">
        <f>'Data Calculations'!A105</f>
        <v xml:space="preserve"> </v>
      </c>
      <c r="B19" s="73" t="str">
        <f>'Names and Replicates'!A18</f>
        <v>Nangqian</v>
      </c>
      <c r="C19" s="73" t="str">
        <f>'Names and Replicates'!B18</f>
        <v>'16NQ37'</v>
      </c>
      <c r="D19" s="73">
        <f>'Names and Replicates'!E18</f>
        <v>2</v>
      </c>
      <c r="E19" s="128">
        <f t="shared" si="0"/>
        <v>18</v>
      </c>
      <c r="F19" s="147">
        <f>'Data Calculations'!Y105</f>
        <v>-2.1800000000000002</v>
      </c>
      <c r="G19" s="147">
        <f>'Data Calculations'!Z105</f>
        <v>2.8284271247461926E-2</v>
      </c>
      <c r="H19" s="147">
        <f>'Data Calculations'!AA105</f>
        <v>-10.065</v>
      </c>
      <c r="I19" s="147">
        <f>'Data Calculations'!AB105</f>
        <v>3.5355339059327882E-2</v>
      </c>
      <c r="J19" s="66">
        <f>'Data Calculations'!AC105</f>
        <v>0.6835</v>
      </c>
      <c r="K19" s="66">
        <f>'Data Calculations'!AD105</f>
        <v>6.4999999999999494E-3</v>
      </c>
      <c r="L19" s="65">
        <f>'Temperature Estimates'!C108</f>
        <v>32.358318935921261</v>
      </c>
      <c r="M19" s="65">
        <f>'Temperature Estimates'!D108</f>
        <v>2.5043348168018156</v>
      </c>
      <c r="N19" s="65">
        <f>'Temperature Estimates'!E108</f>
        <v>29.517909920298678</v>
      </c>
      <c r="O19" s="65">
        <f>'Temperature Estimates'!F108</f>
        <v>2.5860739209874737</v>
      </c>
      <c r="P19" s="65">
        <f>'Temperature Estimates'!G108</f>
        <v>26.742223395465004</v>
      </c>
      <c r="Q19" s="65">
        <f>'Temperature Estimates'!H108</f>
        <v>2.2077067867380435</v>
      </c>
      <c r="R19" s="161">
        <f>'Temperature Estimates'!I108</f>
        <v>26.996152142274298</v>
      </c>
      <c r="S19" s="161">
        <f>'Temperature Estimates'!J108</f>
        <v>2.0822239940364393</v>
      </c>
      <c r="T19" s="65">
        <f>'Temperature Estimates'!K108</f>
        <v>26.771069515995492</v>
      </c>
      <c r="U19" s="65">
        <f>'Temperature Estimates'!L108</f>
        <v>2.265394114196539</v>
      </c>
      <c r="V19" s="65">
        <f>'Temperature Estimates'!M108</f>
        <v>30.110203829523044</v>
      </c>
      <c r="W19" s="65">
        <f>'Temperature Estimates'!N108</f>
        <v>2.0598560798298706</v>
      </c>
    </row>
    <row r="21" spans="1:23" x14ac:dyDescent="0.2">
      <c r="A21" s="69" t="s">
        <v>2404</v>
      </c>
    </row>
    <row r="22" spans="1:23" x14ac:dyDescent="0.2">
      <c r="A22" s="69" t="s">
        <v>2405</v>
      </c>
    </row>
    <row r="23" spans="1:23" x14ac:dyDescent="0.2">
      <c r="A23" s="69" t="s">
        <v>2406</v>
      </c>
    </row>
    <row r="24" spans="1:23" x14ac:dyDescent="0.2">
      <c r="A24" s="69" t="s">
        <v>2407</v>
      </c>
    </row>
    <row r="25" spans="1:23" x14ac:dyDescent="0.2">
      <c r="A25" s="69" t="s">
        <v>2408</v>
      </c>
    </row>
    <row r="26" spans="1:23" x14ac:dyDescent="0.2">
      <c r="A26" s="69" t="s">
        <v>2410</v>
      </c>
    </row>
  </sheetData>
  <mergeCells count="10">
    <mergeCell ref="Y1:AE1"/>
    <mergeCell ref="Z2:AA2"/>
    <mergeCell ref="AD2:AE2"/>
    <mergeCell ref="A1:E1"/>
    <mergeCell ref="Z3:AA3"/>
    <mergeCell ref="Z4:AA4"/>
    <mergeCell ref="Z5:AA5"/>
    <mergeCell ref="AD3:AE3"/>
    <mergeCell ref="AD4:AE4"/>
    <mergeCell ref="AD5:A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CY5640"/>
  <sheetViews>
    <sheetView workbookViewId="0">
      <pane xSplit="8900" ySplit="1060" topLeftCell="AK1" activePane="bottomRight"/>
      <selection activeCell="D6" sqref="D6"/>
      <selection pane="topRight" activeCell="AC1" sqref="AC1:AC1048576"/>
      <selection pane="bottomLeft" activeCell="B6" sqref="B6"/>
      <selection pane="bottomRight" activeCell="T8" sqref="T8"/>
    </sheetView>
  </sheetViews>
  <sheetFormatPr baseColWidth="10" defaultColWidth="8.83203125" defaultRowHeight="15" x14ac:dyDescent="0.2"/>
  <cols>
    <col min="2" max="2" width="25.6640625" style="4" customWidth="1"/>
    <col min="3" max="4" width="25.6640625" style="40" customWidth="1"/>
    <col min="5" max="5" width="25.6640625" style="21" customWidth="1"/>
    <col min="6" max="6" width="25.6640625" style="40" customWidth="1"/>
    <col min="7" max="24" width="25.6640625" style="41" customWidth="1"/>
    <col min="25" max="30" width="25.6640625" style="37" customWidth="1"/>
    <col min="31" max="34" width="25.6640625" style="38" customWidth="1"/>
    <col min="35" max="35" width="21.1640625" style="38" customWidth="1"/>
    <col min="36" max="36" width="20.33203125" style="38" customWidth="1"/>
    <col min="37" max="37" width="45.6640625" style="42" customWidth="1"/>
    <col min="38" max="38" width="17.5" style="42" customWidth="1"/>
    <col min="39" max="39" width="13.33203125" style="40" customWidth="1"/>
    <col min="40" max="42" width="8.83203125" style="40"/>
    <col min="43" max="43" width="14.5" style="6" bestFit="1" customWidth="1"/>
    <col min="249" max="280" width="25.6640625" customWidth="1"/>
    <col min="281" max="281" width="21.1640625" customWidth="1"/>
    <col min="282" max="282" width="20.33203125" customWidth="1"/>
    <col min="283" max="283" width="45.6640625" customWidth="1"/>
    <col min="284" max="286" width="25.6640625" customWidth="1"/>
    <col min="287" max="287" width="41.5" customWidth="1"/>
    <col min="288" max="288" width="71" customWidth="1"/>
    <col min="289" max="289" width="25.6640625" customWidth="1"/>
    <col min="290" max="290" width="24.33203125" customWidth="1"/>
    <col min="505" max="536" width="25.6640625" customWidth="1"/>
    <col min="537" max="537" width="21.1640625" customWidth="1"/>
    <col min="538" max="538" width="20.33203125" customWidth="1"/>
    <col min="539" max="539" width="45.6640625" customWidth="1"/>
    <col min="540" max="542" width="25.6640625" customWidth="1"/>
    <col min="543" max="543" width="41.5" customWidth="1"/>
    <col min="544" max="544" width="71" customWidth="1"/>
    <col min="545" max="545" width="25.6640625" customWidth="1"/>
    <col min="546" max="546" width="24.33203125" customWidth="1"/>
    <col min="761" max="792" width="25.6640625" customWidth="1"/>
    <col min="793" max="793" width="21.1640625" customWidth="1"/>
    <col min="794" max="794" width="20.33203125" customWidth="1"/>
    <col min="795" max="795" width="45.6640625" customWidth="1"/>
    <col min="796" max="798" width="25.6640625" customWidth="1"/>
    <col min="799" max="799" width="41.5" customWidth="1"/>
    <col min="800" max="800" width="71" customWidth="1"/>
    <col min="801" max="801" width="25.6640625" customWidth="1"/>
    <col min="802" max="802" width="24.33203125" customWidth="1"/>
    <col min="1017" max="1048" width="25.6640625" customWidth="1"/>
    <col min="1049" max="1049" width="21.1640625" customWidth="1"/>
    <col min="1050" max="1050" width="20.33203125" customWidth="1"/>
    <col min="1051" max="1051" width="45.6640625" customWidth="1"/>
    <col min="1052" max="1054" width="25.6640625" customWidth="1"/>
    <col min="1055" max="1055" width="41.5" customWidth="1"/>
    <col min="1056" max="1056" width="71" customWidth="1"/>
    <col min="1057" max="1057" width="25.6640625" customWidth="1"/>
    <col min="1058" max="1058" width="24.33203125" customWidth="1"/>
    <col min="1273" max="1304" width="25.6640625" customWidth="1"/>
    <col min="1305" max="1305" width="21.1640625" customWidth="1"/>
    <col min="1306" max="1306" width="20.33203125" customWidth="1"/>
    <col min="1307" max="1307" width="45.6640625" customWidth="1"/>
    <col min="1308" max="1310" width="25.6640625" customWidth="1"/>
    <col min="1311" max="1311" width="41.5" customWidth="1"/>
    <col min="1312" max="1312" width="71" customWidth="1"/>
    <col min="1313" max="1313" width="25.6640625" customWidth="1"/>
    <col min="1314" max="1314" width="24.33203125" customWidth="1"/>
    <col min="1529" max="1560" width="25.6640625" customWidth="1"/>
    <col min="1561" max="1561" width="21.1640625" customWidth="1"/>
    <col min="1562" max="1562" width="20.33203125" customWidth="1"/>
    <col min="1563" max="1563" width="45.6640625" customWidth="1"/>
    <col min="1564" max="1566" width="25.6640625" customWidth="1"/>
    <col min="1567" max="1567" width="41.5" customWidth="1"/>
    <col min="1568" max="1568" width="71" customWidth="1"/>
    <col min="1569" max="1569" width="25.6640625" customWidth="1"/>
    <col min="1570" max="1570" width="24.33203125" customWidth="1"/>
    <col min="1785" max="1816" width="25.6640625" customWidth="1"/>
    <col min="1817" max="1817" width="21.1640625" customWidth="1"/>
    <col min="1818" max="1818" width="20.33203125" customWidth="1"/>
    <col min="1819" max="1819" width="45.6640625" customWidth="1"/>
    <col min="1820" max="1822" width="25.6640625" customWidth="1"/>
    <col min="1823" max="1823" width="41.5" customWidth="1"/>
    <col min="1824" max="1824" width="71" customWidth="1"/>
    <col min="1825" max="1825" width="25.6640625" customWidth="1"/>
    <col min="1826" max="1826" width="24.33203125" customWidth="1"/>
    <col min="2041" max="2072" width="25.6640625" customWidth="1"/>
    <col min="2073" max="2073" width="21.1640625" customWidth="1"/>
    <col min="2074" max="2074" width="20.33203125" customWidth="1"/>
    <col min="2075" max="2075" width="45.6640625" customWidth="1"/>
    <col min="2076" max="2078" width="25.6640625" customWidth="1"/>
    <col min="2079" max="2079" width="41.5" customWidth="1"/>
    <col min="2080" max="2080" width="71" customWidth="1"/>
    <col min="2081" max="2081" width="25.6640625" customWidth="1"/>
    <col min="2082" max="2082" width="24.33203125" customWidth="1"/>
    <col min="2297" max="2328" width="25.6640625" customWidth="1"/>
    <col min="2329" max="2329" width="21.1640625" customWidth="1"/>
    <col min="2330" max="2330" width="20.33203125" customWidth="1"/>
    <col min="2331" max="2331" width="45.6640625" customWidth="1"/>
    <col min="2332" max="2334" width="25.6640625" customWidth="1"/>
    <col min="2335" max="2335" width="41.5" customWidth="1"/>
    <col min="2336" max="2336" width="71" customWidth="1"/>
    <col min="2337" max="2337" width="25.6640625" customWidth="1"/>
    <col min="2338" max="2338" width="24.33203125" customWidth="1"/>
    <col min="2553" max="2584" width="25.6640625" customWidth="1"/>
    <col min="2585" max="2585" width="21.1640625" customWidth="1"/>
    <col min="2586" max="2586" width="20.33203125" customWidth="1"/>
    <col min="2587" max="2587" width="45.6640625" customWidth="1"/>
    <col min="2588" max="2590" width="25.6640625" customWidth="1"/>
    <col min="2591" max="2591" width="41.5" customWidth="1"/>
    <col min="2592" max="2592" width="71" customWidth="1"/>
    <col min="2593" max="2593" width="25.6640625" customWidth="1"/>
    <col min="2594" max="2594" width="24.33203125" customWidth="1"/>
    <col min="2809" max="2840" width="25.6640625" customWidth="1"/>
    <col min="2841" max="2841" width="21.1640625" customWidth="1"/>
    <col min="2842" max="2842" width="20.33203125" customWidth="1"/>
    <col min="2843" max="2843" width="45.6640625" customWidth="1"/>
    <col min="2844" max="2846" width="25.6640625" customWidth="1"/>
    <col min="2847" max="2847" width="41.5" customWidth="1"/>
    <col min="2848" max="2848" width="71" customWidth="1"/>
    <col min="2849" max="2849" width="25.6640625" customWidth="1"/>
    <col min="2850" max="2850" width="24.33203125" customWidth="1"/>
    <col min="3065" max="3096" width="25.6640625" customWidth="1"/>
    <col min="3097" max="3097" width="21.1640625" customWidth="1"/>
    <col min="3098" max="3098" width="20.33203125" customWidth="1"/>
    <col min="3099" max="3099" width="45.6640625" customWidth="1"/>
    <col min="3100" max="3102" width="25.6640625" customWidth="1"/>
    <col min="3103" max="3103" width="41.5" customWidth="1"/>
    <col min="3104" max="3104" width="71" customWidth="1"/>
    <col min="3105" max="3105" width="25.6640625" customWidth="1"/>
    <col min="3106" max="3106" width="24.33203125" customWidth="1"/>
    <col min="3321" max="3352" width="25.6640625" customWidth="1"/>
    <col min="3353" max="3353" width="21.1640625" customWidth="1"/>
    <col min="3354" max="3354" width="20.33203125" customWidth="1"/>
    <col min="3355" max="3355" width="45.6640625" customWidth="1"/>
    <col min="3356" max="3358" width="25.6640625" customWidth="1"/>
    <col min="3359" max="3359" width="41.5" customWidth="1"/>
    <col min="3360" max="3360" width="71" customWidth="1"/>
    <col min="3361" max="3361" width="25.6640625" customWidth="1"/>
    <col min="3362" max="3362" width="24.33203125" customWidth="1"/>
    <col min="3577" max="3608" width="25.6640625" customWidth="1"/>
    <col min="3609" max="3609" width="21.1640625" customWidth="1"/>
    <col min="3610" max="3610" width="20.33203125" customWidth="1"/>
    <col min="3611" max="3611" width="45.6640625" customWidth="1"/>
    <col min="3612" max="3614" width="25.6640625" customWidth="1"/>
    <col min="3615" max="3615" width="41.5" customWidth="1"/>
    <col min="3616" max="3616" width="71" customWidth="1"/>
    <col min="3617" max="3617" width="25.6640625" customWidth="1"/>
    <col min="3618" max="3618" width="24.33203125" customWidth="1"/>
    <col min="3833" max="3864" width="25.6640625" customWidth="1"/>
    <col min="3865" max="3865" width="21.1640625" customWidth="1"/>
    <col min="3866" max="3866" width="20.33203125" customWidth="1"/>
    <col min="3867" max="3867" width="45.6640625" customWidth="1"/>
    <col min="3868" max="3870" width="25.6640625" customWidth="1"/>
    <col min="3871" max="3871" width="41.5" customWidth="1"/>
    <col min="3872" max="3872" width="71" customWidth="1"/>
    <col min="3873" max="3873" width="25.6640625" customWidth="1"/>
    <col min="3874" max="3874" width="24.33203125" customWidth="1"/>
    <col min="4089" max="4120" width="25.6640625" customWidth="1"/>
    <col min="4121" max="4121" width="21.1640625" customWidth="1"/>
    <col min="4122" max="4122" width="20.33203125" customWidth="1"/>
    <col min="4123" max="4123" width="45.6640625" customWidth="1"/>
    <col min="4124" max="4126" width="25.6640625" customWidth="1"/>
    <col min="4127" max="4127" width="41.5" customWidth="1"/>
    <col min="4128" max="4128" width="71" customWidth="1"/>
    <col min="4129" max="4129" width="25.6640625" customWidth="1"/>
    <col min="4130" max="4130" width="24.33203125" customWidth="1"/>
    <col min="4345" max="4376" width="25.6640625" customWidth="1"/>
    <col min="4377" max="4377" width="21.1640625" customWidth="1"/>
    <col min="4378" max="4378" width="20.33203125" customWidth="1"/>
    <col min="4379" max="4379" width="45.6640625" customWidth="1"/>
    <col min="4380" max="4382" width="25.6640625" customWidth="1"/>
    <col min="4383" max="4383" width="41.5" customWidth="1"/>
    <col min="4384" max="4384" width="71" customWidth="1"/>
    <col min="4385" max="4385" width="25.6640625" customWidth="1"/>
    <col min="4386" max="4386" width="24.33203125" customWidth="1"/>
    <col min="4601" max="4632" width="25.6640625" customWidth="1"/>
    <col min="4633" max="4633" width="21.1640625" customWidth="1"/>
    <col min="4634" max="4634" width="20.33203125" customWidth="1"/>
    <col min="4635" max="4635" width="45.6640625" customWidth="1"/>
    <col min="4636" max="4638" width="25.6640625" customWidth="1"/>
    <col min="4639" max="4639" width="41.5" customWidth="1"/>
    <col min="4640" max="4640" width="71" customWidth="1"/>
    <col min="4641" max="4641" width="25.6640625" customWidth="1"/>
    <col min="4642" max="4642" width="24.33203125" customWidth="1"/>
    <col min="4857" max="4888" width="25.6640625" customWidth="1"/>
    <col min="4889" max="4889" width="21.1640625" customWidth="1"/>
    <col min="4890" max="4890" width="20.33203125" customWidth="1"/>
    <col min="4891" max="4891" width="45.6640625" customWidth="1"/>
    <col min="4892" max="4894" width="25.6640625" customWidth="1"/>
    <col min="4895" max="4895" width="41.5" customWidth="1"/>
    <col min="4896" max="4896" width="71" customWidth="1"/>
    <col min="4897" max="4897" width="25.6640625" customWidth="1"/>
    <col min="4898" max="4898" width="24.33203125" customWidth="1"/>
    <col min="5113" max="5144" width="25.6640625" customWidth="1"/>
    <col min="5145" max="5145" width="21.1640625" customWidth="1"/>
    <col min="5146" max="5146" width="20.33203125" customWidth="1"/>
    <col min="5147" max="5147" width="45.6640625" customWidth="1"/>
    <col min="5148" max="5150" width="25.6640625" customWidth="1"/>
    <col min="5151" max="5151" width="41.5" customWidth="1"/>
    <col min="5152" max="5152" width="71" customWidth="1"/>
    <col min="5153" max="5153" width="25.6640625" customWidth="1"/>
    <col min="5154" max="5154" width="24.33203125" customWidth="1"/>
    <col min="5369" max="5400" width="25.6640625" customWidth="1"/>
    <col min="5401" max="5401" width="21.1640625" customWidth="1"/>
    <col min="5402" max="5402" width="20.33203125" customWidth="1"/>
    <col min="5403" max="5403" width="45.6640625" customWidth="1"/>
    <col min="5404" max="5406" width="25.6640625" customWidth="1"/>
    <col min="5407" max="5407" width="41.5" customWidth="1"/>
    <col min="5408" max="5408" width="71" customWidth="1"/>
    <col min="5409" max="5409" width="25.6640625" customWidth="1"/>
    <col min="5410" max="5410" width="24.33203125" customWidth="1"/>
    <col min="5625" max="5656" width="25.6640625" customWidth="1"/>
    <col min="5657" max="5657" width="21.1640625" customWidth="1"/>
    <col min="5658" max="5658" width="20.33203125" customWidth="1"/>
    <col min="5659" max="5659" width="45.6640625" customWidth="1"/>
    <col min="5660" max="5662" width="25.6640625" customWidth="1"/>
    <col min="5663" max="5663" width="41.5" customWidth="1"/>
    <col min="5664" max="5664" width="71" customWidth="1"/>
    <col min="5665" max="5665" width="25.6640625" customWidth="1"/>
    <col min="5666" max="5666" width="24.33203125" customWidth="1"/>
    <col min="5881" max="5912" width="25.6640625" customWidth="1"/>
    <col min="5913" max="5913" width="21.1640625" customWidth="1"/>
    <col min="5914" max="5914" width="20.33203125" customWidth="1"/>
    <col min="5915" max="5915" width="45.6640625" customWidth="1"/>
    <col min="5916" max="5918" width="25.6640625" customWidth="1"/>
    <col min="5919" max="5919" width="41.5" customWidth="1"/>
    <col min="5920" max="5920" width="71" customWidth="1"/>
    <col min="5921" max="5921" width="25.6640625" customWidth="1"/>
    <col min="5922" max="5922" width="24.33203125" customWidth="1"/>
    <col min="6137" max="6168" width="25.6640625" customWidth="1"/>
    <col min="6169" max="6169" width="21.1640625" customWidth="1"/>
    <col min="6170" max="6170" width="20.33203125" customWidth="1"/>
    <col min="6171" max="6171" width="45.6640625" customWidth="1"/>
    <col min="6172" max="6174" width="25.6640625" customWidth="1"/>
    <col min="6175" max="6175" width="41.5" customWidth="1"/>
    <col min="6176" max="6176" width="71" customWidth="1"/>
    <col min="6177" max="6177" width="25.6640625" customWidth="1"/>
    <col min="6178" max="6178" width="24.33203125" customWidth="1"/>
    <col min="6393" max="6424" width="25.6640625" customWidth="1"/>
    <col min="6425" max="6425" width="21.1640625" customWidth="1"/>
    <col min="6426" max="6426" width="20.33203125" customWidth="1"/>
    <col min="6427" max="6427" width="45.6640625" customWidth="1"/>
    <col min="6428" max="6430" width="25.6640625" customWidth="1"/>
    <col min="6431" max="6431" width="41.5" customWidth="1"/>
    <col min="6432" max="6432" width="71" customWidth="1"/>
    <col min="6433" max="6433" width="25.6640625" customWidth="1"/>
    <col min="6434" max="6434" width="24.33203125" customWidth="1"/>
    <col min="6649" max="6680" width="25.6640625" customWidth="1"/>
    <col min="6681" max="6681" width="21.1640625" customWidth="1"/>
    <col min="6682" max="6682" width="20.33203125" customWidth="1"/>
    <col min="6683" max="6683" width="45.6640625" customWidth="1"/>
    <col min="6684" max="6686" width="25.6640625" customWidth="1"/>
    <col min="6687" max="6687" width="41.5" customWidth="1"/>
    <col min="6688" max="6688" width="71" customWidth="1"/>
    <col min="6689" max="6689" width="25.6640625" customWidth="1"/>
    <col min="6690" max="6690" width="24.33203125" customWidth="1"/>
    <col min="6905" max="6936" width="25.6640625" customWidth="1"/>
    <col min="6937" max="6937" width="21.1640625" customWidth="1"/>
    <col min="6938" max="6938" width="20.33203125" customWidth="1"/>
    <col min="6939" max="6939" width="45.6640625" customWidth="1"/>
    <col min="6940" max="6942" width="25.6640625" customWidth="1"/>
    <col min="6943" max="6943" width="41.5" customWidth="1"/>
    <col min="6944" max="6944" width="71" customWidth="1"/>
    <col min="6945" max="6945" width="25.6640625" customWidth="1"/>
    <col min="6946" max="6946" width="24.33203125" customWidth="1"/>
    <col min="7161" max="7192" width="25.6640625" customWidth="1"/>
    <col min="7193" max="7193" width="21.1640625" customWidth="1"/>
    <col min="7194" max="7194" width="20.33203125" customWidth="1"/>
    <col min="7195" max="7195" width="45.6640625" customWidth="1"/>
    <col min="7196" max="7198" width="25.6640625" customWidth="1"/>
    <col min="7199" max="7199" width="41.5" customWidth="1"/>
    <col min="7200" max="7200" width="71" customWidth="1"/>
    <col min="7201" max="7201" width="25.6640625" customWidth="1"/>
    <col min="7202" max="7202" width="24.33203125" customWidth="1"/>
    <col min="7417" max="7448" width="25.6640625" customWidth="1"/>
    <col min="7449" max="7449" width="21.1640625" customWidth="1"/>
    <col min="7450" max="7450" width="20.33203125" customWidth="1"/>
    <col min="7451" max="7451" width="45.6640625" customWidth="1"/>
    <col min="7452" max="7454" width="25.6640625" customWidth="1"/>
    <col min="7455" max="7455" width="41.5" customWidth="1"/>
    <col min="7456" max="7456" width="71" customWidth="1"/>
    <col min="7457" max="7457" width="25.6640625" customWidth="1"/>
    <col min="7458" max="7458" width="24.33203125" customWidth="1"/>
    <col min="7673" max="7704" width="25.6640625" customWidth="1"/>
    <col min="7705" max="7705" width="21.1640625" customWidth="1"/>
    <col min="7706" max="7706" width="20.33203125" customWidth="1"/>
    <col min="7707" max="7707" width="45.6640625" customWidth="1"/>
    <col min="7708" max="7710" width="25.6640625" customWidth="1"/>
    <col min="7711" max="7711" width="41.5" customWidth="1"/>
    <col min="7712" max="7712" width="71" customWidth="1"/>
    <col min="7713" max="7713" width="25.6640625" customWidth="1"/>
    <col min="7714" max="7714" width="24.33203125" customWidth="1"/>
    <col min="7929" max="7960" width="25.6640625" customWidth="1"/>
    <col min="7961" max="7961" width="21.1640625" customWidth="1"/>
    <col min="7962" max="7962" width="20.33203125" customWidth="1"/>
    <col min="7963" max="7963" width="45.6640625" customWidth="1"/>
    <col min="7964" max="7966" width="25.6640625" customWidth="1"/>
    <col min="7967" max="7967" width="41.5" customWidth="1"/>
    <col min="7968" max="7968" width="71" customWidth="1"/>
    <col min="7969" max="7969" width="25.6640625" customWidth="1"/>
    <col min="7970" max="7970" width="24.33203125" customWidth="1"/>
    <col min="8185" max="8216" width="25.6640625" customWidth="1"/>
    <col min="8217" max="8217" width="21.1640625" customWidth="1"/>
    <col min="8218" max="8218" width="20.33203125" customWidth="1"/>
    <col min="8219" max="8219" width="45.6640625" customWidth="1"/>
    <col min="8220" max="8222" width="25.6640625" customWidth="1"/>
    <col min="8223" max="8223" width="41.5" customWidth="1"/>
    <col min="8224" max="8224" width="71" customWidth="1"/>
    <col min="8225" max="8225" width="25.6640625" customWidth="1"/>
    <col min="8226" max="8226" width="24.33203125" customWidth="1"/>
    <col min="8441" max="8472" width="25.6640625" customWidth="1"/>
    <col min="8473" max="8473" width="21.1640625" customWidth="1"/>
    <col min="8474" max="8474" width="20.33203125" customWidth="1"/>
    <col min="8475" max="8475" width="45.6640625" customWidth="1"/>
    <col min="8476" max="8478" width="25.6640625" customWidth="1"/>
    <col min="8479" max="8479" width="41.5" customWidth="1"/>
    <col min="8480" max="8480" width="71" customWidth="1"/>
    <col min="8481" max="8481" width="25.6640625" customWidth="1"/>
    <col min="8482" max="8482" width="24.33203125" customWidth="1"/>
    <col min="8697" max="8728" width="25.6640625" customWidth="1"/>
    <col min="8729" max="8729" width="21.1640625" customWidth="1"/>
    <col min="8730" max="8730" width="20.33203125" customWidth="1"/>
    <col min="8731" max="8731" width="45.6640625" customWidth="1"/>
    <col min="8732" max="8734" width="25.6640625" customWidth="1"/>
    <col min="8735" max="8735" width="41.5" customWidth="1"/>
    <col min="8736" max="8736" width="71" customWidth="1"/>
    <col min="8737" max="8737" width="25.6640625" customWidth="1"/>
    <col min="8738" max="8738" width="24.33203125" customWidth="1"/>
    <col min="8953" max="8984" width="25.6640625" customWidth="1"/>
    <col min="8985" max="8985" width="21.1640625" customWidth="1"/>
    <col min="8986" max="8986" width="20.33203125" customWidth="1"/>
    <col min="8987" max="8987" width="45.6640625" customWidth="1"/>
    <col min="8988" max="8990" width="25.6640625" customWidth="1"/>
    <col min="8991" max="8991" width="41.5" customWidth="1"/>
    <col min="8992" max="8992" width="71" customWidth="1"/>
    <col min="8993" max="8993" width="25.6640625" customWidth="1"/>
    <col min="8994" max="8994" width="24.33203125" customWidth="1"/>
    <col min="9209" max="9240" width="25.6640625" customWidth="1"/>
    <col min="9241" max="9241" width="21.1640625" customWidth="1"/>
    <col min="9242" max="9242" width="20.33203125" customWidth="1"/>
    <col min="9243" max="9243" width="45.6640625" customWidth="1"/>
    <col min="9244" max="9246" width="25.6640625" customWidth="1"/>
    <col min="9247" max="9247" width="41.5" customWidth="1"/>
    <col min="9248" max="9248" width="71" customWidth="1"/>
    <col min="9249" max="9249" width="25.6640625" customWidth="1"/>
    <col min="9250" max="9250" width="24.33203125" customWidth="1"/>
    <col min="9465" max="9496" width="25.6640625" customWidth="1"/>
    <col min="9497" max="9497" width="21.1640625" customWidth="1"/>
    <col min="9498" max="9498" width="20.33203125" customWidth="1"/>
    <col min="9499" max="9499" width="45.6640625" customWidth="1"/>
    <col min="9500" max="9502" width="25.6640625" customWidth="1"/>
    <col min="9503" max="9503" width="41.5" customWidth="1"/>
    <col min="9504" max="9504" width="71" customWidth="1"/>
    <col min="9505" max="9505" width="25.6640625" customWidth="1"/>
    <col min="9506" max="9506" width="24.33203125" customWidth="1"/>
    <col min="9721" max="9752" width="25.6640625" customWidth="1"/>
    <col min="9753" max="9753" width="21.1640625" customWidth="1"/>
    <col min="9754" max="9754" width="20.33203125" customWidth="1"/>
    <col min="9755" max="9755" width="45.6640625" customWidth="1"/>
    <col min="9756" max="9758" width="25.6640625" customWidth="1"/>
    <col min="9759" max="9759" width="41.5" customWidth="1"/>
    <col min="9760" max="9760" width="71" customWidth="1"/>
    <col min="9761" max="9761" width="25.6640625" customWidth="1"/>
    <col min="9762" max="9762" width="24.33203125" customWidth="1"/>
    <col min="9977" max="10008" width="25.6640625" customWidth="1"/>
    <col min="10009" max="10009" width="21.1640625" customWidth="1"/>
    <col min="10010" max="10010" width="20.33203125" customWidth="1"/>
    <col min="10011" max="10011" width="45.6640625" customWidth="1"/>
    <col min="10012" max="10014" width="25.6640625" customWidth="1"/>
    <col min="10015" max="10015" width="41.5" customWidth="1"/>
    <col min="10016" max="10016" width="71" customWidth="1"/>
    <col min="10017" max="10017" width="25.6640625" customWidth="1"/>
    <col min="10018" max="10018" width="24.33203125" customWidth="1"/>
    <col min="10233" max="10264" width="25.6640625" customWidth="1"/>
    <col min="10265" max="10265" width="21.1640625" customWidth="1"/>
    <col min="10266" max="10266" width="20.33203125" customWidth="1"/>
    <col min="10267" max="10267" width="45.6640625" customWidth="1"/>
    <col min="10268" max="10270" width="25.6640625" customWidth="1"/>
    <col min="10271" max="10271" width="41.5" customWidth="1"/>
    <col min="10272" max="10272" width="71" customWidth="1"/>
    <col min="10273" max="10273" width="25.6640625" customWidth="1"/>
    <col min="10274" max="10274" width="24.33203125" customWidth="1"/>
    <col min="10489" max="10520" width="25.6640625" customWidth="1"/>
    <col min="10521" max="10521" width="21.1640625" customWidth="1"/>
    <col min="10522" max="10522" width="20.33203125" customWidth="1"/>
    <col min="10523" max="10523" width="45.6640625" customWidth="1"/>
    <col min="10524" max="10526" width="25.6640625" customWidth="1"/>
    <col min="10527" max="10527" width="41.5" customWidth="1"/>
    <col min="10528" max="10528" width="71" customWidth="1"/>
    <col min="10529" max="10529" width="25.6640625" customWidth="1"/>
    <col min="10530" max="10530" width="24.33203125" customWidth="1"/>
    <col min="10745" max="10776" width="25.6640625" customWidth="1"/>
    <col min="10777" max="10777" width="21.1640625" customWidth="1"/>
    <col min="10778" max="10778" width="20.33203125" customWidth="1"/>
    <col min="10779" max="10779" width="45.6640625" customWidth="1"/>
    <col min="10780" max="10782" width="25.6640625" customWidth="1"/>
    <col min="10783" max="10783" width="41.5" customWidth="1"/>
    <col min="10784" max="10784" width="71" customWidth="1"/>
    <col min="10785" max="10785" width="25.6640625" customWidth="1"/>
    <col min="10786" max="10786" width="24.33203125" customWidth="1"/>
    <col min="11001" max="11032" width="25.6640625" customWidth="1"/>
    <col min="11033" max="11033" width="21.1640625" customWidth="1"/>
    <col min="11034" max="11034" width="20.33203125" customWidth="1"/>
    <col min="11035" max="11035" width="45.6640625" customWidth="1"/>
    <col min="11036" max="11038" width="25.6640625" customWidth="1"/>
    <col min="11039" max="11039" width="41.5" customWidth="1"/>
    <col min="11040" max="11040" width="71" customWidth="1"/>
    <col min="11041" max="11041" width="25.6640625" customWidth="1"/>
    <col min="11042" max="11042" width="24.33203125" customWidth="1"/>
    <col min="11257" max="11288" width="25.6640625" customWidth="1"/>
    <col min="11289" max="11289" width="21.1640625" customWidth="1"/>
    <col min="11290" max="11290" width="20.33203125" customWidth="1"/>
    <col min="11291" max="11291" width="45.6640625" customWidth="1"/>
    <col min="11292" max="11294" width="25.6640625" customWidth="1"/>
    <col min="11295" max="11295" width="41.5" customWidth="1"/>
    <col min="11296" max="11296" width="71" customWidth="1"/>
    <col min="11297" max="11297" width="25.6640625" customWidth="1"/>
    <col min="11298" max="11298" width="24.33203125" customWidth="1"/>
    <col min="11513" max="11544" width="25.6640625" customWidth="1"/>
    <col min="11545" max="11545" width="21.1640625" customWidth="1"/>
    <col min="11546" max="11546" width="20.33203125" customWidth="1"/>
    <col min="11547" max="11547" width="45.6640625" customWidth="1"/>
    <col min="11548" max="11550" width="25.6640625" customWidth="1"/>
    <col min="11551" max="11551" width="41.5" customWidth="1"/>
    <col min="11552" max="11552" width="71" customWidth="1"/>
    <col min="11553" max="11553" width="25.6640625" customWidth="1"/>
    <col min="11554" max="11554" width="24.33203125" customWidth="1"/>
    <col min="11769" max="11800" width="25.6640625" customWidth="1"/>
    <col min="11801" max="11801" width="21.1640625" customWidth="1"/>
    <col min="11802" max="11802" width="20.33203125" customWidth="1"/>
    <col min="11803" max="11803" width="45.6640625" customWidth="1"/>
    <col min="11804" max="11806" width="25.6640625" customWidth="1"/>
    <col min="11807" max="11807" width="41.5" customWidth="1"/>
    <col min="11808" max="11808" width="71" customWidth="1"/>
    <col min="11809" max="11809" width="25.6640625" customWidth="1"/>
    <col min="11810" max="11810" width="24.33203125" customWidth="1"/>
    <col min="12025" max="12056" width="25.6640625" customWidth="1"/>
    <col min="12057" max="12057" width="21.1640625" customWidth="1"/>
    <col min="12058" max="12058" width="20.33203125" customWidth="1"/>
    <col min="12059" max="12059" width="45.6640625" customWidth="1"/>
    <col min="12060" max="12062" width="25.6640625" customWidth="1"/>
    <col min="12063" max="12063" width="41.5" customWidth="1"/>
    <col min="12064" max="12064" width="71" customWidth="1"/>
    <col min="12065" max="12065" width="25.6640625" customWidth="1"/>
    <col min="12066" max="12066" width="24.33203125" customWidth="1"/>
    <col min="12281" max="12312" width="25.6640625" customWidth="1"/>
    <col min="12313" max="12313" width="21.1640625" customWidth="1"/>
    <col min="12314" max="12314" width="20.33203125" customWidth="1"/>
    <col min="12315" max="12315" width="45.6640625" customWidth="1"/>
    <col min="12316" max="12318" width="25.6640625" customWidth="1"/>
    <col min="12319" max="12319" width="41.5" customWidth="1"/>
    <col min="12320" max="12320" width="71" customWidth="1"/>
    <col min="12321" max="12321" width="25.6640625" customWidth="1"/>
    <col min="12322" max="12322" width="24.33203125" customWidth="1"/>
    <col min="12537" max="12568" width="25.6640625" customWidth="1"/>
    <col min="12569" max="12569" width="21.1640625" customWidth="1"/>
    <col min="12570" max="12570" width="20.33203125" customWidth="1"/>
    <col min="12571" max="12571" width="45.6640625" customWidth="1"/>
    <col min="12572" max="12574" width="25.6640625" customWidth="1"/>
    <col min="12575" max="12575" width="41.5" customWidth="1"/>
    <col min="12576" max="12576" width="71" customWidth="1"/>
    <col min="12577" max="12577" width="25.6640625" customWidth="1"/>
    <col min="12578" max="12578" width="24.33203125" customWidth="1"/>
    <col min="12793" max="12824" width="25.6640625" customWidth="1"/>
    <col min="12825" max="12825" width="21.1640625" customWidth="1"/>
    <col min="12826" max="12826" width="20.33203125" customWidth="1"/>
    <col min="12827" max="12827" width="45.6640625" customWidth="1"/>
    <col min="12828" max="12830" width="25.6640625" customWidth="1"/>
    <col min="12831" max="12831" width="41.5" customWidth="1"/>
    <col min="12832" max="12832" width="71" customWidth="1"/>
    <col min="12833" max="12833" width="25.6640625" customWidth="1"/>
    <col min="12834" max="12834" width="24.33203125" customWidth="1"/>
    <col min="13049" max="13080" width="25.6640625" customWidth="1"/>
    <col min="13081" max="13081" width="21.1640625" customWidth="1"/>
    <col min="13082" max="13082" width="20.33203125" customWidth="1"/>
    <col min="13083" max="13083" width="45.6640625" customWidth="1"/>
    <col min="13084" max="13086" width="25.6640625" customWidth="1"/>
    <col min="13087" max="13087" width="41.5" customWidth="1"/>
    <col min="13088" max="13088" width="71" customWidth="1"/>
    <col min="13089" max="13089" width="25.6640625" customWidth="1"/>
    <col min="13090" max="13090" width="24.33203125" customWidth="1"/>
    <col min="13305" max="13336" width="25.6640625" customWidth="1"/>
    <col min="13337" max="13337" width="21.1640625" customWidth="1"/>
    <col min="13338" max="13338" width="20.33203125" customWidth="1"/>
    <col min="13339" max="13339" width="45.6640625" customWidth="1"/>
    <col min="13340" max="13342" width="25.6640625" customWidth="1"/>
    <col min="13343" max="13343" width="41.5" customWidth="1"/>
    <col min="13344" max="13344" width="71" customWidth="1"/>
    <col min="13345" max="13345" width="25.6640625" customWidth="1"/>
    <col min="13346" max="13346" width="24.33203125" customWidth="1"/>
    <col min="13561" max="13592" width="25.6640625" customWidth="1"/>
    <col min="13593" max="13593" width="21.1640625" customWidth="1"/>
    <col min="13594" max="13594" width="20.33203125" customWidth="1"/>
    <col min="13595" max="13595" width="45.6640625" customWidth="1"/>
    <col min="13596" max="13598" width="25.6640625" customWidth="1"/>
    <col min="13599" max="13599" width="41.5" customWidth="1"/>
    <col min="13600" max="13600" width="71" customWidth="1"/>
    <col min="13601" max="13601" width="25.6640625" customWidth="1"/>
    <col min="13602" max="13602" width="24.33203125" customWidth="1"/>
    <col min="13817" max="13848" width="25.6640625" customWidth="1"/>
    <col min="13849" max="13849" width="21.1640625" customWidth="1"/>
    <col min="13850" max="13850" width="20.33203125" customWidth="1"/>
    <col min="13851" max="13851" width="45.6640625" customWidth="1"/>
    <col min="13852" max="13854" width="25.6640625" customWidth="1"/>
    <col min="13855" max="13855" width="41.5" customWidth="1"/>
    <col min="13856" max="13856" width="71" customWidth="1"/>
    <col min="13857" max="13857" width="25.6640625" customWidth="1"/>
    <col min="13858" max="13858" width="24.33203125" customWidth="1"/>
    <col min="14073" max="14104" width="25.6640625" customWidth="1"/>
    <col min="14105" max="14105" width="21.1640625" customWidth="1"/>
    <col min="14106" max="14106" width="20.33203125" customWidth="1"/>
    <col min="14107" max="14107" width="45.6640625" customWidth="1"/>
    <col min="14108" max="14110" width="25.6640625" customWidth="1"/>
    <col min="14111" max="14111" width="41.5" customWidth="1"/>
    <col min="14112" max="14112" width="71" customWidth="1"/>
    <col min="14113" max="14113" width="25.6640625" customWidth="1"/>
    <col min="14114" max="14114" width="24.33203125" customWidth="1"/>
    <col min="14329" max="14360" width="25.6640625" customWidth="1"/>
    <col min="14361" max="14361" width="21.1640625" customWidth="1"/>
    <col min="14362" max="14362" width="20.33203125" customWidth="1"/>
    <col min="14363" max="14363" width="45.6640625" customWidth="1"/>
    <col min="14364" max="14366" width="25.6640625" customWidth="1"/>
    <col min="14367" max="14367" width="41.5" customWidth="1"/>
    <col min="14368" max="14368" width="71" customWidth="1"/>
    <col min="14369" max="14369" width="25.6640625" customWidth="1"/>
    <col min="14370" max="14370" width="24.33203125" customWidth="1"/>
    <col min="14585" max="14616" width="25.6640625" customWidth="1"/>
    <col min="14617" max="14617" width="21.1640625" customWidth="1"/>
    <col min="14618" max="14618" width="20.33203125" customWidth="1"/>
    <col min="14619" max="14619" width="45.6640625" customWidth="1"/>
    <col min="14620" max="14622" width="25.6640625" customWidth="1"/>
    <col min="14623" max="14623" width="41.5" customWidth="1"/>
    <col min="14624" max="14624" width="71" customWidth="1"/>
    <col min="14625" max="14625" width="25.6640625" customWidth="1"/>
    <col min="14626" max="14626" width="24.33203125" customWidth="1"/>
    <col min="14841" max="14872" width="25.6640625" customWidth="1"/>
    <col min="14873" max="14873" width="21.1640625" customWidth="1"/>
    <col min="14874" max="14874" width="20.33203125" customWidth="1"/>
    <col min="14875" max="14875" width="45.6640625" customWidth="1"/>
    <col min="14876" max="14878" width="25.6640625" customWidth="1"/>
    <col min="14879" max="14879" width="41.5" customWidth="1"/>
    <col min="14880" max="14880" width="71" customWidth="1"/>
    <col min="14881" max="14881" width="25.6640625" customWidth="1"/>
    <col min="14882" max="14882" width="24.33203125" customWidth="1"/>
    <col min="15097" max="15128" width="25.6640625" customWidth="1"/>
    <col min="15129" max="15129" width="21.1640625" customWidth="1"/>
    <col min="15130" max="15130" width="20.33203125" customWidth="1"/>
    <col min="15131" max="15131" width="45.6640625" customWidth="1"/>
    <col min="15132" max="15134" width="25.6640625" customWidth="1"/>
    <col min="15135" max="15135" width="41.5" customWidth="1"/>
    <col min="15136" max="15136" width="71" customWidth="1"/>
    <col min="15137" max="15137" width="25.6640625" customWidth="1"/>
    <col min="15138" max="15138" width="24.33203125" customWidth="1"/>
    <col min="15353" max="15384" width="25.6640625" customWidth="1"/>
    <col min="15385" max="15385" width="21.1640625" customWidth="1"/>
    <col min="15386" max="15386" width="20.33203125" customWidth="1"/>
    <col min="15387" max="15387" width="45.6640625" customWidth="1"/>
    <col min="15388" max="15390" width="25.6640625" customWidth="1"/>
    <col min="15391" max="15391" width="41.5" customWidth="1"/>
    <col min="15392" max="15392" width="71" customWidth="1"/>
    <col min="15393" max="15393" width="25.6640625" customWidth="1"/>
    <col min="15394" max="15394" width="24.33203125" customWidth="1"/>
    <col min="15609" max="15640" width="25.6640625" customWidth="1"/>
    <col min="15641" max="15641" width="21.1640625" customWidth="1"/>
    <col min="15642" max="15642" width="20.33203125" customWidth="1"/>
    <col min="15643" max="15643" width="45.6640625" customWidth="1"/>
    <col min="15644" max="15646" width="25.6640625" customWidth="1"/>
    <col min="15647" max="15647" width="41.5" customWidth="1"/>
    <col min="15648" max="15648" width="71" customWidth="1"/>
    <col min="15649" max="15649" width="25.6640625" customWidth="1"/>
    <col min="15650" max="15650" width="24.33203125" customWidth="1"/>
    <col min="15865" max="15896" width="25.6640625" customWidth="1"/>
    <col min="15897" max="15897" width="21.1640625" customWidth="1"/>
    <col min="15898" max="15898" width="20.33203125" customWidth="1"/>
    <col min="15899" max="15899" width="45.6640625" customWidth="1"/>
    <col min="15900" max="15902" width="25.6640625" customWidth="1"/>
    <col min="15903" max="15903" width="41.5" customWidth="1"/>
    <col min="15904" max="15904" width="71" customWidth="1"/>
    <col min="15905" max="15905" width="25.6640625" customWidth="1"/>
    <col min="15906" max="15906" width="24.33203125" customWidth="1"/>
    <col min="16121" max="16152" width="25.6640625" customWidth="1"/>
    <col min="16153" max="16153" width="21.1640625" customWidth="1"/>
    <col min="16154" max="16154" width="20.33203125" customWidth="1"/>
    <col min="16155" max="16155" width="45.6640625" customWidth="1"/>
    <col min="16156" max="16158" width="25.6640625" customWidth="1"/>
    <col min="16159" max="16159" width="41.5" customWidth="1"/>
    <col min="16160" max="16160" width="71" customWidth="1"/>
    <col min="16161" max="16161" width="25.6640625" customWidth="1"/>
    <col min="16162" max="16162" width="24.33203125" customWidth="1"/>
  </cols>
  <sheetData>
    <row r="1" spans="1:103" s="2" customFormat="1" ht="20.5" customHeight="1" x14ac:dyDescent="0.2">
      <c r="A1" s="27" t="s">
        <v>63</v>
      </c>
      <c r="B1" s="3" t="s">
        <v>3</v>
      </c>
      <c r="C1" s="31" t="s">
        <v>4</v>
      </c>
      <c r="D1" s="31" t="s">
        <v>67</v>
      </c>
      <c r="E1" s="31" t="s">
        <v>0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56" t="s">
        <v>14</v>
      </c>
      <c r="P1" s="139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56" t="s">
        <v>22</v>
      </c>
      <c r="X1" s="56" t="s">
        <v>23</v>
      </c>
      <c r="Y1" s="54" t="s">
        <v>24</v>
      </c>
      <c r="Z1" s="54" t="s">
        <v>71</v>
      </c>
      <c r="AA1" s="55" t="s">
        <v>26</v>
      </c>
      <c r="AB1" s="55" t="s">
        <v>70</v>
      </c>
      <c r="AC1" s="43" t="s">
        <v>28</v>
      </c>
      <c r="AD1" s="44" t="s">
        <v>29</v>
      </c>
      <c r="AE1" s="31" t="s">
        <v>30</v>
      </c>
      <c r="AF1" s="31" t="s">
        <v>31</v>
      </c>
      <c r="AG1" s="31" t="s">
        <v>32</v>
      </c>
      <c r="AH1" s="31" t="s">
        <v>33</v>
      </c>
      <c r="AI1" s="31" t="s">
        <v>34</v>
      </c>
      <c r="AJ1" s="31" t="s">
        <v>35</v>
      </c>
      <c r="AK1" s="32" t="s">
        <v>36</v>
      </c>
      <c r="AL1" s="110"/>
      <c r="AM1" s="181" t="s">
        <v>81</v>
      </c>
      <c r="AN1" s="180" t="s">
        <v>44</v>
      </c>
      <c r="AO1" s="178" t="s">
        <v>72</v>
      </c>
      <c r="AP1" s="179" t="s">
        <v>60</v>
      </c>
      <c r="AQ1" s="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s="2" customFormat="1" ht="17.5" customHeight="1" x14ac:dyDescent="0.2">
      <c r="A2" s="27" t="s">
        <v>64</v>
      </c>
      <c r="B2" s="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6"/>
      <c r="P2" s="56"/>
      <c r="Q2" s="31"/>
      <c r="R2" s="31"/>
      <c r="S2" s="31"/>
      <c r="T2" s="31"/>
      <c r="U2" s="31"/>
      <c r="V2" s="31"/>
      <c r="W2" s="31"/>
      <c r="X2" s="31"/>
      <c r="Y2" s="54"/>
      <c r="Z2" s="54"/>
      <c r="AA2" s="55" t="s">
        <v>68</v>
      </c>
      <c r="AB2" s="55"/>
      <c r="AC2" s="43"/>
      <c r="AD2" s="44"/>
      <c r="AE2" s="31"/>
      <c r="AF2" s="31"/>
      <c r="AG2" s="31"/>
      <c r="AH2" s="31"/>
      <c r="AI2" s="31"/>
      <c r="AJ2" s="31"/>
      <c r="AK2" s="32" t="s">
        <v>40</v>
      </c>
      <c r="AL2" s="110"/>
      <c r="AM2" s="181"/>
      <c r="AN2" s="180"/>
      <c r="AO2" s="178"/>
      <c r="AP2" s="179"/>
      <c r="AQ2" s="2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s="1" customFormat="1" x14ac:dyDescent="0.2">
      <c r="A3" s="12"/>
      <c r="B3" s="22" t="s">
        <v>59</v>
      </c>
      <c r="C3" s="45" t="s">
        <v>2397</v>
      </c>
      <c r="D3" s="45"/>
      <c r="E3" s="46"/>
      <c r="F3" s="4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33"/>
      <c r="AL3" s="35"/>
      <c r="AM3" s="21" t="s">
        <v>118</v>
      </c>
      <c r="AN3" s="15" t="e">
        <f xml:space="preserve"> STDEV(#REF!)/SQRT(COUNT(#REF!))</f>
        <v>#REF!</v>
      </c>
      <c r="AO3" s="15" t="e">
        <f xml:space="preserve"> STDEV(#REF!)</f>
        <v>#REF!</v>
      </c>
      <c r="AP3" s="127" t="e">
        <f>AVERAGE(#REF!)</f>
        <v>#REF!</v>
      </c>
      <c r="AQ3" s="26"/>
    </row>
    <row r="4" spans="1:103" x14ac:dyDescent="0.2">
      <c r="A4" s="142" t="s">
        <v>2402</v>
      </c>
      <c r="B4" s="14" t="s">
        <v>122</v>
      </c>
      <c r="C4" s="15"/>
      <c r="D4" s="15"/>
      <c r="E4" s="15"/>
      <c r="F4" s="15"/>
      <c r="G4" s="17"/>
      <c r="H4" s="136">
        <f xml:space="preserve"> STDEV(G5:G10)/SQRT(COUNT(G5:G10))</f>
        <v>2.4664414311581249E-2</v>
      </c>
      <c r="I4" s="17"/>
      <c r="J4" s="136">
        <f xml:space="preserve"> STDEV(I5:I10)/SQRT(COUNT(I5:I10))</f>
        <v>5.1881274720911315E-2</v>
      </c>
      <c r="K4" s="17"/>
      <c r="L4" s="136">
        <f xml:space="preserve"> STDEV(K5:K10)/SQRT(COUNT(K5:K10))</f>
        <v>5.1881274720911419E-2</v>
      </c>
      <c r="M4" s="17"/>
      <c r="N4" s="136">
        <f xml:space="preserve"> STDEV(M5:M10)/SQRT(COUNT(M5:M10))</f>
        <v>1.6323247736485118</v>
      </c>
      <c r="O4" s="17"/>
      <c r="P4" s="136">
        <f xml:space="preserve"> STDEV(O5:O10)/SQRT(COUNT(O5:O10))</f>
        <v>7.449832212875665E-3</v>
      </c>
      <c r="Q4" s="17"/>
      <c r="R4" s="136">
        <f xml:space="preserve"> STDEV(Q5:Q10)/SQRT(COUNT(Q5:Q10))</f>
        <v>3.071471888606502</v>
      </c>
      <c r="S4" s="17"/>
      <c r="T4" s="136">
        <f xml:space="preserve"> STDEV(S5:S10)/SQRT(COUNT(S5:S10))</f>
        <v>0.23059741253246244</v>
      </c>
      <c r="U4" s="17"/>
      <c r="V4" s="136">
        <f xml:space="preserve"> STDEV(U5:U10)/SQRT(COUNT(U5:U10))</f>
        <v>40.735619634418228</v>
      </c>
      <c r="W4" s="17"/>
      <c r="X4" s="136">
        <f xml:space="preserve"> STDEV(W5:W10)/SQRT(COUNT(W5:W10))</f>
        <v>36.829559175794287</v>
      </c>
      <c r="Y4" s="137">
        <f>AVERAGE(Y5:Y10)</f>
        <v>-2.64</v>
      </c>
      <c r="Z4" s="136">
        <f xml:space="preserve"> STDEV(Y5:Y10)</f>
        <v>3.5590260840104276E-2</v>
      </c>
      <c r="AA4" s="137">
        <f>AVERAGE(AA5:AA10)</f>
        <v>-10.155000000000001</v>
      </c>
      <c r="AB4" s="136">
        <f xml:space="preserve"> STDEV(AA5:AA10)</f>
        <v>0.10376254944182202</v>
      </c>
      <c r="AC4" s="137">
        <f>AVERAGE(AC5:AC10)</f>
        <v>0.67999999999999994</v>
      </c>
      <c r="AD4" s="136">
        <f xml:space="preserve"> STDEV(AC5:AC10)/SQRT(COUNT(AC5:AC10))</f>
        <v>4.9159604012508481E-3</v>
      </c>
      <c r="AE4" s="78"/>
      <c r="AF4" s="77"/>
      <c r="AG4" s="78"/>
      <c r="AH4" s="78"/>
      <c r="AI4" s="78"/>
      <c r="AJ4" s="78"/>
      <c r="AK4" s="77"/>
      <c r="AL4" s="13"/>
      <c r="AM4" s="21" t="s">
        <v>52</v>
      </c>
      <c r="AN4" s="15" t="e">
        <f xml:space="preserve"> STDEV(AM5:AM13)/SQRT(COUNT(AM5:AM13))</f>
        <v>#DIV/0!</v>
      </c>
      <c r="AO4" s="15" t="e">
        <f xml:space="preserve"> STDEV(AN5:AN13)</f>
        <v>#DIV/0!</v>
      </c>
      <c r="AP4" s="127" t="e">
        <f>AVERAGE(AP5:AP13)</f>
        <v>#DIV/0!</v>
      </c>
    </row>
    <row r="5" spans="1:103" x14ac:dyDescent="0.2">
      <c r="A5" s="1"/>
      <c r="B5" s="109" t="s">
        <v>93</v>
      </c>
      <c r="C5" s="21" t="s">
        <v>144</v>
      </c>
      <c r="D5" s="21" t="s">
        <v>94</v>
      </c>
      <c r="E5" s="21" t="s">
        <v>122</v>
      </c>
      <c r="F5" s="21" t="s">
        <v>145</v>
      </c>
      <c r="G5" s="57">
        <v>-2.68</v>
      </c>
      <c r="H5" s="57">
        <v>0</v>
      </c>
      <c r="I5" s="57">
        <v>-2.74</v>
      </c>
      <c r="J5" s="57">
        <v>0</v>
      </c>
      <c r="K5" s="57">
        <v>28.04</v>
      </c>
      <c r="L5" s="57">
        <v>0</v>
      </c>
      <c r="M5" s="57">
        <v>3.573</v>
      </c>
      <c r="N5" s="57">
        <v>8.0000000000000002E-3</v>
      </c>
      <c r="O5" s="57">
        <v>-0.28799999999999998</v>
      </c>
      <c r="P5" s="57">
        <v>8.9999999999999993E-3</v>
      </c>
      <c r="Q5" s="57">
        <v>5.9660000000000002</v>
      </c>
      <c r="R5" s="57">
        <v>0.06</v>
      </c>
      <c r="S5" s="57">
        <v>0.14699999999999999</v>
      </c>
      <c r="T5" s="57">
        <v>5.8999999999999997E-2</v>
      </c>
      <c r="U5" s="57">
        <v>-0.97799999999999998</v>
      </c>
      <c r="V5" s="57">
        <v>0.378</v>
      </c>
      <c r="W5" s="57">
        <v>-7.6849999999999996</v>
      </c>
      <c r="X5" s="57">
        <v>0.375</v>
      </c>
      <c r="Y5" s="57">
        <v>-2.67</v>
      </c>
      <c r="Z5" s="57"/>
      <c r="AA5" s="57">
        <v>-10.28</v>
      </c>
      <c r="AB5" s="57"/>
      <c r="AC5" s="57">
        <v>0.67200000000000004</v>
      </c>
      <c r="AD5" s="57"/>
      <c r="AE5" s="80">
        <v>3.7250490537907499E-3</v>
      </c>
      <c r="AF5" s="35">
        <f>O5-M5*AE5</f>
        <v>-0.30130960026919434</v>
      </c>
      <c r="AG5" s="80">
        <v>-0.30099999999999999</v>
      </c>
      <c r="AH5" s="80">
        <v>1.3349293046291699</v>
      </c>
      <c r="AI5" s="80">
        <v>0.991069994232887</v>
      </c>
      <c r="AJ5" s="80">
        <v>0.59</v>
      </c>
      <c r="AK5" s="35">
        <f>AJ5+0.082</f>
        <v>0.67199999999999993</v>
      </c>
      <c r="AL5" s="13"/>
      <c r="AM5" s="21" t="s">
        <v>53</v>
      </c>
      <c r="AN5" s="15" t="e">
        <f xml:space="preserve"> STDEV(AM6:AM15)/SQRT(COUNT(AM6:AM15))</f>
        <v>#DIV/0!</v>
      </c>
      <c r="AO5" s="15" t="e">
        <f xml:space="preserve"> STDEV(AN6:AN15)</f>
        <v>#DIV/0!</v>
      </c>
      <c r="AP5" s="127" t="e">
        <f>AVERAGE(AP6:AP15)</f>
        <v>#DIV/0!</v>
      </c>
    </row>
    <row r="6" spans="1:103" x14ac:dyDescent="0.2">
      <c r="AL6" s="13"/>
      <c r="AM6" s="21" t="s">
        <v>54</v>
      </c>
      <c r="AN6" s="15" t="e">
        <f xml:space="preserve"> STDEV(AM7:AM17)/SQRT(COUNT(AM7:AM17))</f>
        <v>#DIV/0!</v>
      </c>
      <c r="AO6" s="15" t="e">
        <f xml:space="preserve"> STDEV(AN7:AN17)</f>
        <v>#DIV/0!</v>
      </c>
      <c r="AP6" s="127" t="e">
        <f>AVERAGE(AP7:AP17)</f>
        <v>#DIV/0!</v>
      </c>
    </row>
    <row r="7" spans="1:103" x14ac:dyDescent="0.2">
      <c r="A7" s="1"/>
      <c r="B7" s="109" t="s">
        <v>142</v>
      </c>
      <c r="C7" s="21" t="s">
        <v>147</v>
      </c>
      <c r="D7" s="21" t="s">
        <v>94</v>
      </c>
      <c r="E7" s="21" t="s">
        <v>122</v>
      </c>
      <c r="F7" s="21" t="s">
        <v>145</v>
      </c>
      <c r="G7" s="57">
        <v>-2.63</v>
      </c>
      <c r="H7" s="57">
        <v>0</v>
      </c>
      <c r="I7" s="57">
        <v>-2.52</v>
      </c>
      <c r="J7" s="57">
        <v>0</v>
      </c>
      <c r="K7" s="57">
        <v>28.26</v>
      </c>
      <c r="L7" s="57">
        <v>0</v>
      </c>
      <c r="M7" s="57">
        <v>3.86</v>
      </c>
      <c r="N7" s="57">
        <v>1.7999999999999999E-2</v>
      </c>
      <c r="O7" s="57">
        <v>-0.27300000000000002</v>
      </c>
      <c r="P7" s="57">
        <v>1.7999999999999999E-2</v>
      </c>
      <c r="Q7" s="57">
        <v>6.1449999999999996</v>
      </c>
      <c r="R7" s="57">
        <v>5.7000000000000002E-2</v>
      </c>
      <c r="S7" s="57">
        <v>-0.114</v>
      </c>
      <c r="T7" s="57">
        <v>5.7000000000000002E-2</v>
      </c>
      <c r="U7" s="57">
        <v>0.92600000000000005</v>
      </c>
      <c r="V7" s="57">
        <v>0.41199999999999998</v>
      </c>
      <c r="W7" s="57">
        <v>-6.28</v>
      </c>
      <c r="X7" s="57">
        <v>0.40799999999999997</v>
      </c>
      <c r="Y7" s="57">
        <v>-2.62</v>
      </c>
      <c r="Z7" s="57"/>
      <c r="AA7" s="57">
        <v>-10.06</v>
      </c>
      <c r="AB7" s="57"/>
      <c r="AC7" s="57">
        <v>0.68899999999999995</v>
      </c>
      <c r="AD7" s="57"/>
      <c r="AE7" s="80">
        <v>3.7250490537907499E-3</v>
      </c>
      <c r="AF7" s="35">
        <f>O7-M7*AE7</f>
        <v>-0.28737868934763233</v>
      </c>
      <c r="AG7" s="80">
        <v>-0.28699999999999998</v>
      </c>
      <c r="AH7" s="80">
        <v>1.3349293046291699</v>
      </c>
      <c r="AI7" s="80">
        <v>0.991069994232887</v>
      </c>
      <c r="AJ7" s="80">
        <v>0.60699999999999998</v>
      </c>
      <c r="AK7" s="35">
        <f>AJ7+0.082</f>
        <v>0.68899999999999995</v>
      </c>
      <c r="AL7" s="13"/>
      <c r="AM7" s="21" t="s">
        <v>55</v>
      </c>
      <c r="AN7" s="15" t="e">
        <f xml:space="preserve"> STDEV(AM8:AM19)/SQRT(COUNT(AM8:AM19))</f>
        <v>#DIV/0!</v>
      </c>
      <c r="AO7" s="15" t="e">
        <f xml:space="preserve"> STDEV(AN8:AN19)</f>
        <v>#DIV/0!</v>
      </c>
      <c r="AP7" s="127" t="e">
        <f>AVERAGE(AP8:AP19)</f>
        <v>#DIV/0!</v>
      </c>
    </row>
    <row r="8" spans="1:103" x14ac:dyDescent="0.2">
      <c r="A8" s="1"/>
      <c r="B8" s="109" t="s">
        <v>143</v>
      </c>
      <c r="C8" s="21" t="s">
        <v>148</v>
      </c>
      <c r="D8" s="21" t="s">
        <v>94</v>
      </c>
      <c r="E8" s="21" t="s">
        <v>122</v>
      </c>
      <c r="F8" s="21" t="s">
        <v>140</v>
      </c>
      <c r="G8" s="57">
        <v>-2.56</v>
      </c>
      <c r="H8" s="57">
        <v>0</v>
      </c>
      <c r="I8" s="57">
        <v>-2.54</v>
      </c>
      <c r="J8" s="57">
        <v>0</v>
      </c>
      <c r="K8" s="57">
        <v>28.24</v>
      </c>
      <c r="L8" s="57">
        <v>0</v>
      </c>
      <c r="M8" s="57">
        <v>9.4689999999999994</v>
      </c>
      <c r="N8" s="57">
        <v>1.0999999999999999E-2</v>
      </c>
      <c r="O8" s="57">
        <v>-0.252</v>
      </c>
      <c r="P8" s="57">
        <v>0.01</v>
      </c>
      <c r="Q8" s="57">
        <v>16.824999999999999</v>
      </c>
      <c r="R8" s="57">
        <v>5.5E-2</v>
      </c>
      <c r="S8" s="57">
        <v>-0.748</v>
      </c>
      <c r="T8" s="57">
        <v>5.5E-2</v>
      </c>
      <c r="U8" s="57">
        <v>140.01599999999999</v>
      </c>
      <c r="V8" s="57">
        <v>0.88100000000000001</v>
      </c>
      <c r="W8" s="57">
        <v>119.374</v>
      </c>
      <c r="X8" s="57">
        <v>0.86899999999999999</v>
      </c>
      <c r="Y8" s="57">
        <v>-2.6</v>
      </c>
      <c r="Z8" s="57"/>
      <c r="AA8" s="57">
        <v>-10.08</v>
      </c>
      <c r="AB8" s="57"/>
      <c r="AC8" s="57">
        <v>0.68799999999999994</v>
      </c>
      <c r="AD8" s="57"/>
      <c r="AE8" s="80">
        <v>4.81563815438045E-3</v>
      </c>
      <c r="AF8" s="35">
        <f>O8-M8*AE8</f>
        <v>-0.29759927768382849</v>
      </c>
      <c r="AG8" s="80">
        <v>-0.29699999999999999</v>
      </c>
      <c r="AH8" s="80">
        <v>1.1493397723374701</v>
      </c>
      <c r="AI8" s="80">
        <v>0.94750931803110805</v>
      </c>
      <c r="AJ8" s="80">
        <v>0.60599999999999998</v>
      </c>
      <c r="AK8" s="35">
        <f>AJ8+0.082</f>
        <v>0.68799999999999994</v>
      </c>
      <c r="AL8" s="13"/>
      <c r="AM8" s="21" t="s">
        <v>95</v>
      </c>
      <c r="AN8" s="15" t="e">
        <f xml:space="preserve"> STDEV(AM9:AM20)/SQRT(COUNT(AM9:AM20))</f>
        <v>#DIV/0!</v>
      </c>
      <c r="AO8" s="15" t="e">
        <f xml:space="preserve"> STDEV(AN9:AN20)</f>
        <v>#DIV/0!</v>
      </c>
      <c r="AP8" s="127" t="e">
        <f>AVERAGE(AP9:AP20)</f>
        <v>#DIV/0!</v>
      </c>
    </row>
    <row r="9" spans="1:103" x14ac:dyDescent="0.2">
      <c r="A9" s="1"/>
      <c r="B9" s="109" t="s">
        <v>149</v>
      </c>
      <c r="C9" s="21" t="s">
        <v>150</v>
      </c>
      <c r="D9" s="21" t="s">
        <v>94</v>
      </c>
      <c r="E9" s="21" t="s">
        <v>122</v>
      </c>
      <c r="F9" s="21" t="s">
        <v>140</v>
      </c>
      <c r="G9" s="57">
        <v>-2.63</v>
      </c>
      <c r="H9" s="134">
        <v>0</v>
      </c>
      <c r="I9" s="57">
        <v>-2.66</v>
      </c>
      <c r="J9" s="134">
        <v>0</v>
      </c>
      <c r="K9" s="57">
        <v>28.12</v>
      </c>
      <c r="L9" s="134">
        <v>0</v>
      </c>
      <c r="M9" s="57">
        <v>9.2620000000000005</v>
      </c>
      <c r="N9" s="134">
        <v>1.4999999999999999E-2</v>
      </c>
      <c r="O9" s="57">
        <v>-0.26700000000000002</v>
      </c>
      <c r="P9" s="134">
        <v>1.4999999999999999E-2</v>
      </c>
      <c r="Q9" s="57">
        <v>16.561</v>
      </c>
      <c r="R9" s="134">
        <v>0.06</v>
      </c>
      <c r="S9" s="57">
        <v>-0.77300000000000002</v>
      </c>
      <c r="T9" s="134">
        <v>5.8000000000000003E-2</v>
      </c>
      <c r="U9" s="57">
        <v>142.12799999999999</v>
      </c>
      <c r="V9" s="134">
        <v>0.51</v>
      </c>
      <c r="W9" s="57">
        <v>121.79300000000001</v>
      </c>
      <c r="X9" s="134">
        <v>0.502</v>
      </c>
      <c r="Y9" s="135">
        <v>-2.67</v>
      </c>
      <c r="Z9" s="134"/>
      <c r="AA9" s="135">
        <v>-10.199999999999999</v>
      </c>
      <c r="AB9" s="134"/>
      <c r="AC9" s="135">
        <v>0.67100000000000004</v>
      </c>
      <c r="AD9" s="134"/>
      <c r="AE9" s="80">
        <v>4.81563815438045E-3</v>
      </c>
      <c r="AF9" s="35">
        <f>O9-M9*AE9</f>
        <v>-0.31160244058587172</v>
      </c>
      <c r="AG9" s="80">
        <v>-0.312</v>
      </c>
      <c r="AH9" s="80">
        <v>1.1493397723374701</v>
      </c>
      <c r="AI9" s="80">
        <v>0.94750931803110805</v>
      </c>
      <c r="AJ9" s="80">
        <v>0.58899999999999997</v>
      </c>
      <c r="AK9" s="35">
        <f>AJ9+0.082</f>
        <v>0.67099999999999993</v>
      </c>
      <c r="AL9" s="13"/>
    </row>
    <row r="10" spans="1:103" x14ac:dyDescent="0.2">
      <c r="A10" s="1"/>
      <c r="B10" s="109"/>
      <c r="C10" s="21"/>
      <c r="D10" s="21"/>
      <c r="F10" s="21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80"/>
      <c r="AF10" s="35"/>
      <c r="AG10" s="80"/>
      <c r="AH10" s="80"/>
      <c r="AI10" s="80"/>
      <c r="AJ10" s="80"/>
      <c r="AK10" s="35"/>
      <c r="AL10" s="36"/>
      <c r="AM10" s="21" t="s">
        <v>118</v>
      </c>
      <c r="AN10" s="15" t="e">
        <f xml:space="preserve"> STDEV(AM11:AM12)/SQRT(COUNT(AM11:AM12))</f>
        <v>#DIV/0!</v>
      </c>
      <c r="AO10" s="15" t="e">
        <f xml:space="preserve"> STDEV(AN11:AN12)</f>
        <v>#DIV/0!</v>
      </c>
      <c r="AP10" s="127" t="e">
        <f>AVERAGE(AP11:AP12)</f>
        <v>#DIV/0!</v>
      </c>
      <c r="AQ10" s="26"/>
    </row>
    <row r="11" spans="1:103" x14ac:dyDescent="0.2">
      <c r="A11" s="76" t="s">
        <v>2403</v>
      </c>
      <c r="B11" s="14" t="s">
        <v>123</v>
      </c>
      <c r="C11" s="15"/>
      <c r="D11" s="15"/>
      <c r="E11" s="15"/>
      <c r="F11" s="15"/>
      <c r="G11" s="17"/>
      <c r="H11" s="136">
        <f xml:space="preserve"> STDEV(G12:G15)/SQRT(COUNT(G12:G15))</f>
        <v>4.9999999999998934E-3</v>
      </c>
      <c r="I11" s="17"/>
      <c r="J11" s="136">
        <f xml:space="preserve"> STDEV(I12:I15)/SQRT(COUNT(I12:I15))</f>
        <v>1.0000000000000009E-2</v>
      </c>
      <c r="K11" s="17"/>
      <c r="L11" s="136">
        <f xml:space="preserve"> STDEV(K12:K15)/SQRT(COUNT(K12:K15))</f>
        <v>5.0000000000007816E-3</v>
      </c>
      <c r="M11" s="17"/>
      <c r="N11" s="136">
        <f xml:space="preserve"> STDEV(M12:M15)/SQRT(COUNT(M12:M15))</f>
        <v>1.3000000000000012E-2</v>
      </c>
      <c r="O11" s="17"/>
      <c r="P11" s="136">
        <f xml:space="preserve"> STDEV(O12:O15)/SQRT(COUNT(O12:O15))</f>
        <v>1.9999999999999736E-3</v>
      </c>
      <c r="Q11" s="17"/>
      <c r="R11" s="136">
        <f xml:space="preserve"> STDEV(Q12:Q15)/SQRT(COUNT(Q12:Q15))</f>
        <v>0.11149999999999993</v>
      </c>
      <c r="S11" s="17"/>
      <c r="T11" s="136">
        <f xml:space="preserve"> STDEV(S12:S15)/SQRT(COUNT(S12:S15))</f>
        <v>0.12899999999999998</v>
      </c>
      <c r="U11" s="17"/>
      <c r="V11" s="136">
        <f xml:space="preserve"> STDEV(U12:U15)/SQRT(COUNT(U12:U15))</f>
        <v>0.92399999999999993</v>
      </c>
      <c r="W11" s="17"/>
      <c r="X11" s="136">
        <f xml:space="preserve"> STDEV(W12:W15)/SQRT(COUNT(W12:W15))</f>
        <v>0.89700000000000357</v>
      </c>
      <c r="Y11" s="137">
        <f>AVERAGE(Y12:Y15)</f>
        <v>-3.165</v>
      </c>
      <c r="Z11" s="136">
        <f xml:space="preserve"> STDEV(Y12:Y15)</f>
        <v>7.0710678118653244E-3</v>
      </c>
      <c r="AA11" s="137">
        <f>AVERAGE(AA12:AA15)</f>
        <v>-11.5</v>
      </c>
      <c r="AB11" s="136">
        <f xml:space="preserve"> STDEV(AA12:AA15)</f>
        <v>1.4142135623730649E-2</v>
      </c>
      <c r="AC11" s="137">
        <f>AVERAGE(AC12:AC15)</f>
        <v>0.6865</v>
      </c>
      <c r="AD11" s="136">
        <f xml:space="preserve"> STDEV(AC12:AC15)/SQRT(COUNT(AC12:AC15))</f>
        <v>2.4999999999999467E-3</v>
      </c>
      <c r="AE11" s="78"/>
      <c r="AF11" s="77"/>
      <c r="AG11" s="78"/>
      <c r="AH11" s="78"/>
      <c r="AI11" s="78"/>
      <c r="AJ11" s="78"/>
      <c r="AK11" s="77"/>
      <c r="AL11" s="36"/>
      <c r="AM11" s="21" t="s">
        <v>74</v>
      </c>
      <c r="AN11" s="15" t="e">
        <f xml:space="preserve"> STDEV(AM12:AM14)/SQRT(COUNT(AM12:AM14))</f>
        <v>#DIV/0!</v>
      </c>
      <c r="AO11" s="15" t="e">
        <f xml:space="preserve"> STDEV(AN12:AN14)</f>
        <v>#DIV/0!</v>
      </c>
      <c r="AP11" s="127" t="e">
        <f>AVERAGE(AP12:AP14)</f>
        <v>#DIV/0!</v>
      </c>
      <c r="AQ11" s="26"/>
    </row>
    <row r="12" spans="1:103" x14ac:dyDescent="0.2">
      <c r="A12" s="1"/>
      <c r="B12" s="109" t="s">
        <v>93</v>
      </c>
      <c r="C12" s="21" t="s">
        <v>151</v>
      </c>
      <c r="D12" s="21" t="s">
        <v>94</v>
      </c>
      <c r="E12" s="21" t="s">
        <v>123</v>
      </c>
      <c r="F12" s="21" t="s">
        <v>145</v>
      </c>
      <c r="G12" s="57">
        <v>-3.17</v>
      </c>
      <c r="H12" s="57">
        <v>0</v>
      </c>
      <c r="I12" s="57">
        <v>-3.95</v>
      </c>
      <c r="J12" s="57">
        <v>0</v>
      </c>
      <c r="K12" s="57">
        <v>26.79</v>
      </c>
      <c r="L12" s="57">
        <v>0</v>
      </c>
      <c r="M12" s="57">
        <v>1.855</v>
      </c>
      <c r="N12" s="57">
        <v>1.4E-2</v>
      </c>
      <c r="O12" s="57">
        <v>-0.28100000000000003</v>
      </c>
      <c r="P12" s="57">
        <v>1.2E-2</v>
      </c>
      <c r="Q12" s="57">
        <v>3.51</v>
      </c>
      <c r="R12" s="57">
        <v>6.0999999999999999E-2</v>
      </c>
      <c r="S12" s="57">
        <v>0.14199999999999999</v>
      </c>
      <c r="T12" s="57">
        <v>5.7000000000000002E-2</v>
      </c>
      <c r="U12" s="57">
        <v>-1.7070000000000001</v>
      </c>
      <c r="V12" s="57">
        <v>0.54</v>
      </c>
      <c r="W12" s="57">
        <v>-5.4939999999999998</v>
      </c>
      <c r="X12" s="57">
        <v>0.54100000000000004</v>
      </c>
      <c r="Y12" s="57">
        <v>-3.17</v>
      </c>
      <c r="Z12" s="57"/>
      <c r="AA12" s="57">
        <v>-11.51</v>
      </c>
      <c r="AB12" s="57"/>
      <c r="AC12" s="57">
        <v>0.68899999999999995</v>
      </c>
      <c r="AD12" s="57"/>
      <c r="AE12" s="80">
        <v>3.7250490537907499E-3</v>
      </c>
      <c r="AF12" s="35">
        <f>O12-M12*AE12</f>
        <v>-0.28790996599478186</v>
      </c>
      <c r="AG12" s="80">
        <v>-0.28799999999999998</v>
      </c>
      <c r="AH12" s="80">
        <v>1.3349293046291699</v>
      </c>
      <c r="AI12" s="80">
        <v>0.991069994232887</v>
      </c>
      <c r="AJ12" s="80">
        <v>0.60699999999999998</v>
      </c>
      <c r="AK12" s="35">
        <f>AJ12+0.082</f>
        <v>0.68899999999999995</v>
      </c>
      <c r="AL12" s="36"/>
      <c r="AM12" s="21" t="s">
        <v>47</v>
      </c>
      <c r="AN12" s="15" t="e">
        <f xml:space="preserve"> STDEV(AM13:AM16)/SQRT(COUNT(AM13:AM16))</f>
        <v>#DIV/0!</v>
      </c>
      <c r="AO12" s="15" t="e">
        <f xml:space="preserve"> STDEV(AN13:AN16)</f>
        <v>#DIV/0!</v>
      </c>
      <c r="AP12" s="127" t="e">
        <f>AVERAGE(AP13:AP16)</f>
        <v>#DIV/0!</v>
      </c>
      <c r="AQ12" s="26"/>
    </row>
    <row r="13" spans="1:103" x14ac:dyDescent="0.2">
      <c r="AL13" s="36"/>
      <c r="AM13" s="21" t="s">
        <v>48</v>
      </c>
      <c r="AN13" s="15" t="e">
        <f xml:space="preserve"> STDEV(AM14:AM18)/SQRT(COUNT(AM14:AM18))</f>
        <v>#DIV/0!</v>
      </c>
      <c r="AO13" s="15" t="e">
        <f xml:space="preserve"> STDEV(AN14:AN18)</f>
        <v>#DIV/0!</v>
      </c>
      <c r="AP13" s="127" t="e">
        <f>AVERAGE(AP14:AP18)</f>
        <v>#DIV/0!</v>
      </c>
      <c r="AQ13" s="26"/>
    </row>
    <row r="14" spans="1:103" x14ac:dyDescent="0.2">
      <c r="A14" s="1"/>
      <c r="B14" s="109" t="s">
        <v>142</v>
      </c>
      <c r="C14" s="21" t="s">
        <v>153</v>
      </c>
      <c r="D14" s="21" t="s">
        <v>94</v>
      </c>
      <c r="E14" s="21" t="s">
        <v>123</v>
      </c>
      <c r="F14" s="21" t="s">
        <v>145</v>
      </c>
      <c r="G14" s="57">
        <v>-3.16</v>
      </c>
      <c r="H14" s="57">
        <v>0</v>
      </c>
      <c r="I14" s="57">
        <v>-3.93</v>
      </c>
      <c r="J14" s="57">
        <v>0</v>
      </c>
      <c r="K14" s="57">
        <v>26.8</v>
      </c>
      <c r="L14" s="57">
        <v>0</v>
      </c>
      <c r="M14" s="57">
        <v>1.881</v>
      </c>
      <c r="N14" s="57">
        <v>0.01</v>
      </c>
      <c r="O14" s="57">
        <v>-0.28499999999999998</v>
      </c>
      <c r="P14" s="57">
        <v>1.0999999999999999E-2</v>
      </c>
      <c r="Q14" s="57">
        <v>3.2869999999999999</v>
      </c>
      <c r="R14" s="57">
        <v>5.7000000000000002E-2</v>
      </c>
      <c r="S14" s="57">
        <v>-0.11600000000000001</v>
      </c>
      <c r="T14" s="57">
        <v>5.7000000000000002E-2</v>
      </c>
      <c r="U14" s="57">
        <v>0.14099999999999999</v>
      </c>
      <c r="V14" s="57">
        <v>0.60799999999999998</v>
      </c>
      <c r="W14" s="57">
        <v>-3.7</v>
      </c>
      <c r="X14" s="57">
        <v>0.60499999999999998</v>
      </c>
      <c r="Y14" s="57">
        <v>-3.16</v>
      </c>
      <c r="Z14" s="57"/>
      <c r="AA14" s="57">
        <v>-11.49</v>
      </c>
      <c r="AB14" s="57"/>
      <c r="AC14" s="57">
        <v>0.68400000000000005</v>
      </c>
      <c r="AD14" s="57"/>
      <c r="AE14" s="80">
        <v>3.7250490537907399E-3</v>
      </c>
      <c r="AF14" s="35">
        <f>O14-M14*AE14</f>
        <v>-0.29200681727018035</v>
      </c>
      <c r="AG14" s="80">
        <v>-0.29199999999999998</v>
      </c>
      <c r="AH14" s="80">
        <v>1.3349293046291699</v>
      </c>
      <c r="AI14" s="80">
        <v>0.991069994232887</v>
      </c>
      <c r="AJ14" s="80">
        <v>0.60199999999999998</v>
      </c>
      <c r="AK14" s="35">
        <f>AJ14+0.082</f>
        <v>0.68399999999999994</v>
      </c>
      <c r="AL14" s="36"/>
      <c r="AM14" s="21" t="s">
        <v>49</v>
      </c>
      <c r="AN14" s="15" t="e">
        <f xml:space="preserve"> STDEV(AM15:AM20)/SQRT(COUNT(AM15:AM20))</f>
        <v>#DIV/0!</v>
      </c>
      <c r="AO14" s="15" t="e">
        <f xml:space="preserve"> STDEV(AN15:AN20)</f>
        <v>#DIV/0!</v>
      </c>
      <c r="AP14" s="127" t="e">
        <f>AVERAGE(AP15:AP20)</f>
        <v>#DIV/0!</v>
      </c>
      <c r="AQ14" s="26"/>
    </row>
    <row r="15" spans="1:103" x14ac:dyDescent="0.2">
      <c r="A15" s="1"/>
      <c r="B15" s="109"/>
      <c r="C15" s="21"/>
      <c r="D15" s="21"/>
      <c r="F15" s="21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80"/>
      <c r="AF15" s="35"/>
      <c r="AG15" s="80"/>
      <c r="AH15" s="80"/>
      <c r="AI15" s="80"/>
      <c r="AJ15" s="80"/>
      <c r="AK15" s="35"/>
      <c r="AL15" s="36"/>
      <c r="AM15" s="21" t="s">
        <v>50</v>
      </c>
      <c r="AN15" s="15" t="e">
        <f xml:space="preserve"> STDEV(AM16:AM22)/SQRT(COUNT(AM16:AM22))</f>
        <v>#DIV/0!</v>
      </c>
      <c r="AO15" s="15" t="e">
        <f xml:space="preserve"> STDEV(AN16:AN22)</f>
        <v>#DIV/0!</v>
      </c>
      <c r="AP15" s="127" t="e">
        <f>AVERAGE(AP16:AP22)</f>
        <v>#DIV/0!</v>
      </c>
      <c r="AQ15" s="26"/>
    </row>
    <row r="16" spans="1:103" x14ac:dyDescent="0.2">
      <c r="A16" s="76" t="s">
        <v>2402</v>
      </c>
      <c r="B16" s="14" t="s">
        <v>124</v>
      </c>
      <c r="C16" s="15"/>
      <c r="D16" s="15"/>
      <c r="E16" s="15"/>
      <c r="F16" s="15"/>
      <c r="G16" s="17"/>
      <c r="H16" s="136">
        <f xml:space="preserve"> STDEV(G17:G22)/SQRT(COUNT(G17:G22))</f>
        <v>4.0000000000000008E-2</v>
      </c>
      <c r="I16" s="17"/>
      <c r="J16" s="136">
        <f xml:space="preserve"> STDEV(I17:I22)/SQRT(COUNT(I17:I22))</f>
        <v>0.17691806012954184</v>
      </c>
      <c r="K16" s="17"/>
      <c r="L16" s="136">
        <f xml:space="preserve"> STDEV(K17:K22)/SQRT(COUNT(K17:K22))</f>
        <v>0.1802159198788435</v>
      </c>
      <c r="M16" s="17"/>
      <c r="N16" s="136">
        <f xml:space="preserve"> STDEV(M17:M22)/SQRT(COUNT(M17:M22))</f>
        <v>1.7413773603418412</v>
      </c>
      <c r="O16" s="17"/>
      <c r="P16" s="136">
        <f xml:space="preserve"> STDEV(O17:O22)/SQRT(COUNT(O17:O22))</f>
        <v>7.9652020968990211E-3</v>
      </c>
      <c r="Q16" s="17"/>
      <c r="R16" s="136">
        <f xml:space="preserve"> STDEV(Q17:Q22)/SQRT(COUNT(Q17:Q22))</f>
        <v>3.224838962387631</v>
      </c>
      <c r="S16" s="17"/>
      <c r="T16" s="136">
        <f xml:space="preserve"> STDEV(S17:S22)/SQRT(COUNT(S17:S22))</f>
        <v>0.39802693934512073</v>
      </c>
      <c r="U16" s="17"/>
      <c r="V16" s="136">
        <f xml:space="preserve"> STDEV(U17:U22)/SQRT(COUNT(U17:U22))</f>
        <v>48.321730861429678</v>
      </c>
      <c r="W16" s="17"/>
      <c r="X16" s="136">
        <f xml:space="preserve"> STDEV(W17:W22)/SQRT(COUNT(W17:W22))</f>
        <v>43.635554197364236</v>
      </c>
      <c r="Y16" s="137">
        <f>AVERAGE(Y17:Y22)</f>
        <v>-0.03</v>
      </c>
      <c r="Z16" s="136">
        <f xml:space="preserve"> STDEV(Y17:Y22)</f>
        <v>9.1651513899116813E-2</v>
      </c>
      <c r="AA16" s="137">
        <f>AVERAGE(AA17:AA22)</f>
        <v>-6.0566666666666675</v>
      </c>
      <c r="AB16" s="136">
        <f xml:space="preserve"> STDEV(AA17:AA22)</f>
        <v>0.32347076117221685</v>
      </c>
      <c r="AC16" s="137">
        <f>AVERAGE(AC17:AC22)</f>
        <v>0.70433333333333314</v>
      </c>
      <c r="AD16" s="136">
        <f xml:space="preserve"> STDEV(AC17:AC22)/SQRT(COUNT(AC17:AC22))</f>
        <v>2.9627314724385324E-3</v>
      </c>
      <c r="AE16" s="78"/>
      <c r="AF16" s="77"/>
      <c r="AG16" s="78"/>
      <c r="AH16" s="78"/>
      <c r="AI16" s="78"/>
      <c r="AJ16" s="78"/>
      <c r="AK16" s="77"/>
      <c r="AL16" s="36"/>
      <c r="AM16" s="21" t="s">
        <v>51</v>
      </c>
      <c r="AN16" s="15" t="e">
        <f xml:space="preserve"> STDEV(AM17:AM24)/SQRT(COUNT(AM17:AM24))</f>
        <v>#DIV/0!</v>
      </c>
      <c r="AO16" s="15" t="e">
        <f xml:space="preserve"> STDEV(AN17:AN24)</f>
        <v>#DIV/0!</v>
      </c>
      <c r="AP16" s="127" t="e">
        <f>AVERAGE(AP17:AP24)</f>
        <v>#DIV/0!</v>
      </c>
      <c r="AQ16" s="26"/>
    </row>
    <row r="17" spans="1:43" x14ac:dyDescent="0.2">
      <c r="A17" s="145"/>
      <c r="B17" s="109" t="s">
        <v>93</v>
      </c>
      <c r="C17" s="21" t="s">
        <v>154</v>
      </c>
      <c r="D17" s="21" t="s">
        <v>94</v>
      </c>
      <c r="E17" s="21" t="s">
        <v>124</v>
      </c>
      <c r="F17" s="21" t="s">
        <v>145</v>
      </c>
      <c r="G17" s="57">
        <v>0.02</v>
      </c>
      <c r="H17" s="134">
        <v>0</v>
      </c>
      <c r="I17" s="57">
        <v>1.7</v>
      </c>
      <c r="J17" s="134">
        <v>0</v>
      </c>
      <c r="K17" s="57">
        <v>32.61</v>
      </c>
      <c r="L17" s="134">
        <v>0</v>
      </c>
      <c r="M17" s="57">
        <v>10.811999999999999</v>
      </c>
      <c r="N17" s="134">
        <v>8.0000000000000002E-3</v>
      </c>
      <c r="O17" s="57">
        <v>-0.23200000000000001</v>
      </c>
      <c r="P17" s="134">
        <v>7.0000000000000001E-3</v>
      </c>
      <c r="Q17" s="57">
        <v>15.618</v>
      </c>
      <c r="R17" s="134">
        <v>6.8000000000000005E-2</v>
      </c>
      <c r="S17" s="57">
        <v>0.81899999999999995</v>
      </c>
      <c r="T17" s="134">
        <v>6.7000000000000004E-2</v>
      </c>
      <c r="U17" s="57">
        <v>-3.9780000000000002</v>
      </c>
      <c r="V17" s="134">
        <v>0.57399999999999995</v>
      </c>
      <c r="W17" s="57">
        <v>-22.056000000000001</v>
      </c>
      <c r="X17" s="134">
        <v>0.56399999999999995</v>
      </c>
      <c r="Y17" s="135">
        <v>0.05</v>
      </c>
      <c r="Z17" s="134"/>
      <c r="AA17" s="135">
        <v>-5.8</v>
      </c>
      <c r="AB17" s="134"/>
      <c r="AC17" s="135">
        <v>0.71</v>
      </c>
      <c r="AD17" s="134"/>
      <c r="AE17" s="80">
        <v>3.7250490537907499E-3</v>
      </c>
      <c r="AF17" s="35">
        <f>O17-M17*AE17</f>
        <v>-0.27227523036958562</v>
      </c>
      <c r="AG17" s="80">
        <v>-0.27200000000000002</v>
      </c>
      <c r="AH17" s="80">
        <v>1.3349293046291699</v>
      </c>
      <c r="AI17" s="80">
        <v>0.991069994232887</v>
      </c>
      <c r="AJ17" s="80">
        <v>0.628</v>
      </c>
      <c r="AK17" s="35">
        <f>AJ17+0.082</f>
        <v>0.71</v>
      </c>
      <c r="AL17" s="36"/>
      <c r="AM17" s="21" t="s">
        <v>52</v>
      </c>
      <c r="AN17" s="15" t="e">
        <f xml:space="preserve"> STDEV(AM18:AM26)/SQRT(COUNT(AM18:AM26))</f>
        <v>#DIV/0!</v>
      </c>
      <c r="AO17" s="15" t="e">
        <f xml:space="preserve"> STDEV(AN18:AN26)</f>
        <v>#DIV/0!</v>
      </c>
      <c r="AP17" s="127" t="e">
        <f>AVERAGE(AP18:AP26)</f>
        <v>#DIV/0!</v>
      </c>
      <c r="AQ17" s="26"/>
    </row>
    <row r="18" spans="1:43" x14ac:dyDescent="0.2">
      <c r="AL18" s="36"/>
      <c r="AM18" s="21" t="s">
        <v>53</v>
      </c>
      <c r="AN18" s="15" t="e">
        <f xml:space="preserve"> STDEV(AM19:AM28)/SQRT(COUNT(AM19:AM28))</f>
        <v>#DIV/0!</v>
      </c>
      <c r="AO18" s="15" t="e">
        <f xml:space="preserve"> STDEV(AN19:AN28)</f>
        <v>#DIV/0!</v>
      </c>
      <c r="AP18" s="127" t="e">
        <f>AVERAGE(AP19:AP28)</f>
        <v>#DIV/0!</v>
      </c>
      <c r="AQ18" s="26"/>
    </row>
    <row r="19" spans="1:43" x14ac:dyDescent="0.2">
      <c r="AL19" s="36"/>
      <c r="AM19" s="21" t="s">
        <v>54</v>
      </c>
      <c r="AN19" s="15" t="e">
        <f xml:space="preserve"> STDEV(AM20:AM30)/SQRT(COUNT(AM20:AM30))</f>
        <v>#DIV/0!</v>
      </c>
      <c r="AO19" s="15" t="e">
        <f xml:space="preserve"> STDEV(AN20:AN30)</f>
        <v>#DIV/0!</v>
      </c>
      <c r="AP19" s="127" t="e">
        <f>AVERAGE(AP20:AP30)</f>
        <v>#DIV/0!</v>
      </c>
      <c r="AQ19" s="26"/>
    </row>
    <row r="20" spans="1:43" x14ac:dyDescent="0.2">
      <c r="A20" s="1"/>
      <c r="B20" s="109" t="s">
        <v>143</v>
      </c>
      <c r="C20" s="21" t="s">
        <v>157</v>
      </c>
      <c r="D20" s="21" t="s">
        <v>94</v>
      </c>
      <c r="E20" s="21" t="s">
        <v>124</v>
      </c>
      <c r="F20" s="21" t="s">
        <v>140</v>
      </c>
      <c r="G20" s="57">
        <v>0.02</v>
      </c>
      <c r="H20" s="57">
        <v>0</v>
      </c>
      <c r="I20" s="57">
        <v>1.61</v>
      </c>
      <c r="J20" s="57">
        <v>0</v>
      </c>
      <c r="K20" s="57">
        <v>32.520000000000003</v>
      </c>
      <c r="L20" s="57">
        <v>0</v>
      </c>
      <c r="M20" s="57">
        <v>16.315999999999999</v>
      </c>
      <c r="N20" s="57">
        <v>1.2999999999999999E-2</v>
      </c>
      <c r="O20" s="57">
        <v>-0.20599999999999999</v>
      </c>
      <c r="P20" s="57">
        <v>1.2999999999999999E-2</v>
      </c>
      <c r="Q20" s="57">
        <v>25.87</v>
      </c>
      <c r="R20" s="57">
        <v>6.8000000000000005E-2</v>
      </c>
      <c r="S20" s="57">
        <v>-0.193</v>
      </c>
      <c r="T20" s="57">
        <v>6.6000000000000003E-2</v>
      </c>
      <c r="U20" s="57">
        <v>138.08699999999999</v>
      </c>
      <c r="V20" s="57">
        <v>0.81499999999999995</v>
      </c>
      <c r="W20" s="57">
        <v>105.393</v>
      </c>
      <c r="X20" s="57">
        <v>0.79200000000000004</v>
      </c>
      <c r="Y20" s="57">
        <v>-0.01</v>
      </c>
      <c r="Z20" s="57"/>
      <c r="AA20" s="57">
        <v>-5.95</v>
      </c>
      <c r="AB20" s="57"/>
      <c r="AC20" s="57">
        <v>0.70299999999999996</v>
      </c>
      <c r="AD20" s="57"/>
      <c r="AE20" s="80">
        <v>4.81563815438045E-3</v>
      </c>
      <c r="AF20" s="35">
        <f>O20-M20*AE20</f>
        <v>-0.28457195212687142</v>
      </c>
      <c r="AG20" s="80">
        <v>-0.28399999999999997</v>
      </c>
      <c r="AH20" s="80">
        <v>1.1493397723374701</v>
      </c>
      <c r="AI20" s="80">
        <v>0.94750931803110805</v>
      </c>
      <c r="AJ20" s="80">
        <v>0.621</v>
      </c>
      <c r="AK20" s="35">
        <f>AJ20+0.082</f>
        <v>0.70299999999999996</v>
      </c>
      <c r="AL20" s="36"/>
      <c r="AM20" s="21" t="s">
        <v>55</v>
      </c>
      <c r="AN20" s="15" t="e">
        <f xml:space="preserve"> STDEV(AM21:AM32)/SQRT(COUNT(AM21:AM32))</f>
        <v>#DIV/0!</v>
      </c>
      <c r="AO20" s="15" t="e">
        <f xml:space="preserve"> STDEV(AN21:AN32)</f>
        <v>#DIV/0!</v>
      </c>
      <c r="AP20" s="127" t="e">
        <f>AVERAGE(AP21:AP32)</f>
        <v>#DIV/0!</v>
      </c>
      <c r="AQ20" s="26"/>
    </row>
    <row r="21" spans="1:43" x14ac:dyDescent="0.2">
      <c r="A21" s="1"/>
      <c r="B21" s="109" t="s">
        <v>149</v>
      </c>
      <c r="C21" s="21" t="s">
        <v>158</v>
      </c>
      <c r="D21" s="21" t="s">
        <v>94</v>
      </c>
      <c r="E21" s="21" t="s">
        <v>124</v>
      </c>
      <c r="F21" s="21" t="s">
        <v>140</v>
      </c>
      <c r="G21" s="57">
        <v>-0.1</v>
      </c>
      <c r="H21" s="57">
        <v>0</v>
      </c>
      <c r="I21" s="57">
        <v>1.1299999999999999</v>
      </c>
      <c r="J21" s="57">
        <v>0</v>
      </c>
      <c r="K21" s="57">
        <v>32.03</v>
      </c>
      <c r="L21" s="57">
        <v>0</v>
      </c>
      <c r="M21" s="57">
        <v>15.702</v>
      </c>
      <c r="N21" s="57">
        <v>1.6E-2</v>
      </c>
      <c r="O21" s="57">
        <v>-0.21099999999999999</v>
      </c>
      <c r="P21" s="57">
        <v>1.4999999999999999E-2</v>
      </c>
      <c r="Q21" s="57">
        <v>24.587</v>
      </c>
      <c r="R21" s="57">
        <v>7.0000000000000007E-2</v>
      </c>
      <c r="S21" s="57">
        <v>-0.498</v>
      </c>
      <c r="T21" s="57">
        <v>6.9000000000000006E-2</v>
      </c>
      <c r="U21" s="57">
        <v>143.72300000000001</v>
      </c>
      <c r="V21" s="57">
        <v>0.78</v>
      </c>
      <c r="W21" s="57">
        <v>112.054</v>
      </c>
      <c r="X21" s="57">
        <v>0.75900000000000001</v>
      </c>
      <c r="Y21" s="57">
        <v>-0.13</v>
      </c>
      <c r="Z21" s="57"/>
      <c r="AA21" s="57">
        <v>-6.42</v>
      </c>
      <c r="AB21" s="57"/>
      <c r="AC21" s="57">
        <v>0.7</v>
      </c>
      <c r="AD21" s="57"/>
      <c r="AE21" s="80">
        <v>4.81563815438045E-3</v>
      </c>
      <c r="AF21" s="35">
        <f>O21-M21*AE21</f>
        <v>-0.28661515030008183</v>
      </c>
      <c r="AG21" s="80">
        <v>-0.28599999999999998</v>
      </c>
      <c r="AH21" s="80">
        <v>1.1493397723374701</v>
      </c>
      <c r="AI21" s="80">
        <v>0.94750931803110905</v>
      </c>
      <c r="AJ21" s="80">
        <v>0.61799999999999999</v>
      </c>
      <c r="AK21" s="35">
        <f>AJ21+0.082</f>
        <v>0.7</v>
      </c>
      <c r="AL21" s="36"/>
      <c r="AM21" s="21" t="s">
        <v>95</v>
      </c>
      <c r="AN21" s="15" t="e">
        <f xml:space="preserve"> STDEV(AM22:AM33)/SQRT(COUNT(AM22:AM33))</f>
        <v>#DIV/0!</v>
      </c>
      <c r="AO21" s="15" t="e">
        <f xml:space="preserve"> STDEV(AN22:AN33)</f>
        <v>#DIV/0!</v>
      </c>
      <c r="AP21" s="127" t="e">
        <f>AVERAGE(AP22:AP33)</f>
        <v>#DIV/0!</v>
      </c>
      <c r="AQ21" s="26"/>
    </row>
    <row r="22" spans="1:43" x14ac:dyDescent="0.2">
      <c r="A22" s="1"/>
      <c r="B22" s="109"/>
      <c r="C22" s="21"/>
      <c r="D22" s="21"/>
      <c r="F22" s="21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80"/>
      <c r="AF22" s="35"/>
      <c r="AG22" s="80"/>
      <c r="AH22" s="80"/>
      <c r="AI22" s="80"/>
      <c r="AJ22" s="80"/>
      <c r="AK22" s="35"/>
      <c r="AL22" s="36"/>
      <c r="AM22" s="21"/>
      <c r="AN22" s="21"/>
      <c r="AO22" s="21"/>
      <c r="AP22" s="47"/>
      <c r="AQ22" s="26"/>
    </row>
    <row r="23" spans="1:43" x14ac:dyDescent="0.2">
      <c r="A23" s="76" t="s">
        <v>2403</v>
      </c>
      <c r="B23" s="14" t="s">
        <v>125</v>
      </c>
      <c r="C23" s="15"/>
      <c r="D23" s="15"/>
      <c r="E23" s="15"/>
      <c r="F23" s="15"/>
      <c r="G23" s="17"/>
      <c r="H23" s="136">
        <f xml:space="preserve"> STDEV(G24:G27)/SQRT(COUNT(G24:G27))</f>
        <v>2.7284509239574834E-2</v>
      </c>
      <c r="I23" s="17"/>
      <c r="J23" s="136">
        <f xml:space="preserve"> STDEV(I24:I27)/SQRT(COUNT(I24:I27))</f>
        <v>0.10088497300281035</v>
      </c>
      <c r="K23" s="17"/>
      <c r="L23" s="136">
        <f xml:space="preserve"> STDEV(K24:K27)/SQRT(COUNT(K24:K27))</f>
        <v>0.10408329997330527</v>
      </c>
      <c r="M23" s="17"/>
      <c r="N23" s="136">
        <f xml:space="preserve"> STDEV(M24:M27)/SQRT(COUNT(M24:M27))</f>
        <v>9.7775820687484499E-2</v>
      </c>
      <c r="O23" s="17"/>
      <c r="P23" s="136">
        <f xml:space="preserve"> STDEV(O24:O27)/SQRT(COUNT(O24:O27))</f>
        <v>4.9328828623162449E-3</v>
      </c>
      <c r="Q23" s="17"/>
      <c r="R23" s="136">
        <f xml:space="preserve"> STDEV(Q24:Q27)/SQRT(COUNT(Q24:Q27))</f>
        <v>0.30752289887638223</v>
      </c>
      <c r="S23" s="17"/>
      <c r="T23" s="136">
        <f xml:space="preserve"> STDEV(S24:S27)/SQRT(COUNT(S24:S27))</f>
        <v>0.1189262142861886</v>
      </c>
      <c r="U23" s="17"/>
      <c r="V23" s="136">
        <f xml:space="preserve"> STDEV(U24:U27)/SQRT(COUNT(U24:U27))</f>
        <v>0.17313097161782842</v>
      </c>
      <c r="W23" s="17"/>
      <c r="X23" s="136">
        <f xml:space="preserve"> STDEV(W24:W27)/SQRT(COUNT(W24:W27))</f>
        <v>0.31795649597599535</v>
      </c>
      <c r="Y23" s="137">
        <f>AVERAGE(Y24:Y27)</f>
        <v>0.62333333333333341</v>
      </c>
      <c r="Z23" s="136">
        <f xml:space="preserve"> STDEV(Y24:Y27)</f>
        <v>5.1316014394468888E-2</v>
      </c>
      <c r="AA23" s="137">
        <f>AVERAGE(AA24:AA27)</f>
        <v>-1.8166666666666667</v>
      </c>
      <c r="AB23" s="136">
        <f xml:space="preserve"> STDEV(AA24:AA27)</f>
        <v>0.17616280348965077</v>
      </c>
      <c r="AC23" s="137">
        <f>AVERAGE(AC24:AC27)</f>
        <v>0.69066666666666665</v>
      </c>
      <c r="AD23" s="136">
        <f xml:space="preserve"> STDEV(AC24:AC27)/SQRT(COUNT(AC24:AC27))</f>
        <v>6.3595946761129457E-3</v>
      </c>
      <c r="AE23" s="78"/>
      <c r="AF23" s="77"/>
      <c r="AG23" s="78"/>
      <c r="AH23" s="78"/>
      <c r="AI23" s="78"/>
      <c r="AJ23" s="78"/>
      <c r="AK23" s="77"/>
      <c r="AL23" s="36"/>
      <c r="AM23" s="21" t="s">
        <v>118</v>
      </c>
      <c r="AN23" s="15" t="e">
        <f xml:space="preserve"> STDEV(AM24:AM25)/SQRT(COUNT(AM24:AM25))</f>
        <v>#DIV/0!</v>
      </c>
      <c r="AO23" s="15" t="e">
        <f xml:space="preserve"> STDEV(AN24:AN25)</f>
        <v>#DIV/0!</v>
      </c>
      <c r="AP23" s="127" t="e">
        <f>AVERAGE(AP24:AP25)</f>
        <v>#DIV/0!</v>
      </c>
      <c r="AQ23" s="26"/>
    </row>
    <row r="24" spans="1:43" x14ac:dyDescent="0.2">
      <c r="A24" s="1"/>
      <c r="B24" s="109" t="s">
        <v>93</v>
      </c>
      <c r="C24" s="21" t="s">
        <v>159</v>
      </c>
      <c r="D24" s="21" t="s">
        <v>94</v>
      </c>
      <c r="E24" s="21" t="s">
        <v>125</v>
      </c>
      <c r="F24" s="21" t="s">
        <v>145</v>
      </c>
      <c r="G24" s="57">
        <v>0.65</v>
      </c>
      <c r="H24" s="57">
        <v>0</v>
      </c>
      <c r="I24" s="57">
        <v>5.49</v>
      </c>
      <c r="J24" s="57">
        <v>0</v>
      </c>
      <c r="K24" s="57">
        <v>36.520000000000003</v>
      </c>
      <c r="L24" s="57">
        <v>0</v>
      </c>
      <c r="M24" s="57">
        <v>15.315</v>
      </c>
      <c r="N24" s="57">
        <v>1.6E-2</v>
      </c>
      <c r="O24" s="57">
        <v>-0.23699999999999999</v>
      </c>
      <c r="P24" s="57">
        <v>1.4999999999999999E-2</v>
      </c>
      <c r="Q24" s="57">
        <v>23.731999999999999</v>
      </c>
      <c r="R24" s="57">
        <v>5.0999999999999997E-2</v>
      </c>
      <c r="S24" s="57">
        <v>1.226</v>
      </c>
      <c r="T24" s="57">
        <v>5.0999999999999997E-2</v>
      </c>
      <c r="U24" s="57">
        <v>-3.75</v>
      </c>
      <c r="V24" s="57">
        <v>0.58099999999999996</v>
      </c>
      <c r="W24" s="57">
        <v>-29.803000000000001</v>
      </c>
      <c r="X24" s="57">
        <v>0.56599999999999995</v>
      </c>
      <c r="Y24" s="57">
        <v>0.68</v>
      </c>
      <c r="Z24" s="57"/>
      <c r="AA24" s="57">
        <v>-1.96</v>
      </c>
      <c r="AB24" s="57"/>
      <c r="AC24" s="57">
        <v>0.68</v>
      </c>
      <c r="AD24" s="57"/>
      <c r="AE24" s="80">
        <v>3.7250490537907499E-3</v>
      </c>
      <c r="AF24" s="35">
        <f>O24-M24*AE24</f>
        <v>-0.2940491262588053</v>
      </c>
      <c r="AG24" s="80">
        <v>-0.29399999999999998</v>
      </c>
      <c r="AH24" s="80">
        <v>1.3349293046291699</v>
      </c>
      <c r="AI24" s="80">
        <v>0.991069994232887</v>
      </c>
      <c r="AJ24" s="80">
        <v>0.59799999999999998</v>
      </c>
      <c r="AK24" s="35">
        <f>AJ24+0.082</f>
        <v>0.67999999999999994</v>
      </c>
      <c r="AL24" s="36"/>
      <c r="AM24" s="21" t="s">
        <v>74</v>
      </c>
      <c r="AN24" s="15" t="e">
        <f xml:space="preserve"> STDEV(AM25:AM27)/SQRT(COUNT(AM25:AM27))</f>
        <v>#DIV/0!</v>
      </c>
      <c r="AO24" s="15" t="e">
        <f xml:space="preserve"> STDEV(AN25:AN27)</f>
        <v>#DIV/0!</v>
      </c>
      <c r="AP24" s="127" t="e">
        <f>AVERAGE(AP25:AP27)</f>
        <v>#DIV/0!</v>
      </c>
      <c r="AQ24" s="26"/>
    </row>
    <row r="25" spans="1:43" x14ac:dyDescent="0.2">
      <c r="A25" s="1"/>
      <c r="B25" s="109" t="s">
        <v>141</v>
      </c>
      <c r="C25" s="21" t="s">
        <v>160</v>
      </c>
      <c r="D25" s="21" t="s">
        <v>94</v>
      </c>
      <c r="E25" s="21" t="s">
        <v>125</v>
      </c>
      <c r="F25" s="21" t="s">
        <v>145</v>
      </c>
      <c r="G25" s="57">
        <v>0.56000000000000005</v>
      </c>
      <c r="H25" s="57">
        <v>0</v>
      </c>
      <c r="I25" s="57">
        <v>5.59</v>
      </c>
      <c r="J25" s="57">
        <v>0</v>
      </c>
      <c r="K25" s="57">
        <v>36.619999999999997</v>
      </c>
      <c r="L25" s="57">
        <v>0</v>
      </c>
      <c r="M25" s="57">
        <v>15.331</v>
      </c>
      <c r="N25" s="57">
        <v>1.4E-2</v>
      </c>
      <c r="O25" s="57">
        <v>-0.23</v>
      </c>
      <c r="P25" s="57">
        <v>1.2999999999999999E-2</v>
      </c>
      <c r="Q25" s="57">
        <v>23.745000000000001</v>
      </c>
      <c r="R25" s="57">
        <v>4.2999999999999997E-2</v>
      </c>
      <c r="S25" s="57">
        <v>1.0449999999999999</v>
      </c>
      <c r="T25" s="57">
        <v>4.2999999999999997E-2</v>
      </c>
      <c r="U25" s="57">
        <v>-3.35</v>
      </c>
      <c r="V25" s="57">
        <v>0.86199999999999999</v>
      </c>
      <c r="W25" s="57">
        <v>-29.51</v>
      </c>
      <c r="X25" s="57">
        <v>0.84</v>
      </c>
      <c r="Y25" s="57">
        <v>0.57999999999999996</v>
      </c>
      <c r="Z25" s="57"/>
      <c r="AA25" s="57">
        <v>-1.87</v>
      </c>
      <c r="AB25" s="57"/>
      <c r="AC25" s="57">
        <v>0.69</v>
      </c>
      <c r="AD25" s="57"/>
      <c r="AE25" s="80">
        <v>3.7250490537907499E-3</v>
      </c>
      <c r="AF25" s="35">
        <f>O25-M25*AE25</f>
        <v>-0.28710872704366597</v>
      </c>
      <c r="AG25" s="80">
        <v>-0.28699999999999998</v>
      </c>
      <c r="AH25" s="80">
        <v>1.3349293046291699</v>
      </c>
      <c r="AI25" s="80">
        <v>0.991069994232887</v>
      </c>
      <c r="AJ25" s="80">
        <v>0.60799999999999998</v>
      </c>
      <c r="AK25" s="35">
        <f>AJ25+0.082</f>
        <v>0.69</v>
      </c>
      <c r="AL25" s="13"/>
      <c r="AM25" s="21" t="s">
        <v>47</v>
      </c>
      <c r="AN25" s="15" t="e">
        <f xml:space="preserve"> STDEV(AM26:AM29)/SQRT(COUNT(AM26:AM29))</f>
        <v>#DIV/0!</v>
      </c>
      <c r="AO25" s="15" t="e">
        <f xml:space="preserve"> STDEV(AN26:AN29)</f>
        <v>#DIV/0!</v>
      </c>
      <c r="AP25" s="127" t="e">
        <f>AVERAGE(AP26:AP29)</f>
        <v>#DIV/0!</v>
      </c>
    </row>
    <row r="26" spans="1:43" x14ac:dyDescent="0.2">
      <c r="A26" s="1"/>
      <c r="B26" s="109" t="s">
        <v>142</v>
      </c>
      <c r="C26" s="21" t="s">
        <v>161</v>
      </c>
      <c r="D26" s="21" t="s">
        <v>94</v>
      </c>
      <c r="E26" s="21" t="s">
        <v>125</v>
      </c>
      <c r="F26" s="21" t="s">
        <v>145</v>
      </c>
      <c r="G26" s="57">
        <v>0.57999999999999996</v>
      </c>
      <c r="H26" s="57">
        <v>0</v>
      </c>
      <c r="I26" s="57">
        <v>5.83</v>
      </c>
      <c r="J26" s="57">
        <v>0</v>
      </c>
      <c r="K26" s="57">
        <v>36.869999999999997</v>
      </c>
      <c r="L26" s="57">
        <v>0</v>
      </c>
      <c r="M26" s="57">
        <v>15.616</v>
      </c>
      <c r="N26" s="57">
        <v>8.0000000000000002E-3</v>
      </c>
      <c r="O26" s="57">
        <v>-0.22</v>
      </c>
      <c r="P26" s="57">
        <v>8.0000000000000002E-3</v>
      </c>
      <c r="Q26" s="57">
        <v>24.661000000000001</v>
      </c>
      <c r="R26" s="57">
        <v>6.4000000000000001E-2</v>
      </c>
      <c r="S26" s="57">
        <v>1.456</v>
      </c>
      <c r="T26" s="57">
        <v>6.3E-2</v>
      </c>
      <c r="U26" s="57">
        <v>-3.9369999999999998</v>
      </c>
      <c r="V26" s="57">
        <v>0.59199999999999997</v>
      </c>
      <c r="W26" s="57">
        <v>-30.576000000000001</v>
      </c>
      <c r="X26" s="57">
        <v>0.57699999999999996</v>
      </c>
      <c r="Y26" s="57">
        <v>0.61</v>
      </c>
      <c r="Z26" s="57"/>
      <c r="AA26" s="57">
        <v>-1.62</v>
      </c>
      <c r="AB26" s="57"/>
      <c r="AC26" s="57">
        <v>0.70199999999999996</v>
      </c>
      <c r="AD26" s="57"/>
      <c r="AE26" s="80">
        <v>3.7250490537907499E-3</v>
      </c>
      <c r="AF26" s="35">
        <f>O26-M26*AE26</f>
        <v>-0.27817036602399636</v>
      </c>
      <c r="AG26" s="80">
        <v>-0.27800000000000002</v>
      </c>
      <c r="AH26" s="80">
        <v>1.3349293046291699</v>
      </c>
      <c r="AI26" s="80">
        <v>0.991069994232887</v>
      </c>
      <c r="AJ26" s="80">
        <v>0.62</v>
      </c>
      <c r="AK26" s="35">
        <f>AJ26+0.082</f>
        <v>0.70199999999999996</v>
      </c>
      <c r="AL26" s="36"/>
      <c r="AM26" s="21" t="s">
        <v>48</v>
      </c>
      <c r="AN26" s="15" t="e">
        <f xml:space="preserve"> STDEV(AM27:AM31)/SQRT(COUNT(AM27:AM31))</f>
        <v>#DIV/0!</v>
      </c>
      <c r="AO26" s="15" t="e">
        <f xml:space="preserve"> STDEV(AN27:AN31)</f>
        <v>#DIV/0!</v>
      </c>
      <c r="AP26" s="127" t="e">
        <f>AVERAGE(AP27:AP31)</f>
        <v>#DIV/0!</v>
      </c>
      <c r="AQ26" s="26"/>
    </row>
    <row r="27" spans="1:43" x14ac:dyDescent="0.2">
      <c r="A27" s="1"/>
      <c r="B27" s="109"/>
      <c r="C27" s="21"/>
      <c r="D27" s="21"/>
      <c r="F27" s="21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80"/>
      <c r="AF27" s="35"/>
      <c r="AG27" s="80"/>
      <c r="AH27" s="80"/>
      <c r="AI27" s="80"/>
      <c r="AJ27" s="80"/>
      <c r="AK27" s="35"/>
      <c r="AL27" s="13"/>
      <c r="AM27" s="21" t="s">
        <v>49</v>
      </c>
      <c r="AN27" s="15" t="e">
        <f xml:space="preserve"> STDEV(AM28:AM33)/SQRT(COUNT(AM28:AM33))</f>
        <v>#DIV/0!</v>
      </c>
      <c r="AO27" s="15" t="e">
        <f xml:space="preserve"> STDEV(AN28:AN33)</f>
        <v>#DIV/0!</v>
      </c>
      <c r="AP27" s="127" t="e">
        <f>AVERAGE(AP28:AP33)</f>
        <v>#DIV/0!</v>
      </c>
    </row>
    <row r="28" spans="1:43" x14ac:dyDescent="0.2">
      <c r="A28" s="76" t="s">
        <v>2403</v>
      </c>
      <c r="B28" s="14" t="s">
        <v>126</v>
      </c>
      <c r="C28" s="15"/>
      <c r="D28" s="15"/>
      <c r="E28" s="15"/>
      <c r="F28" s="15"/>
      <c r="G28" s="17"/>
      <c r="H28" s="136">
        <f xml:space="preserve"> STDEV(G30:G34)/SQRT(COUNT(G30:G34))</f>
        <v>1.1902380714237829E-2</v>
      </c>
      <c r="I28" s="17"/>
      <c r="J28" s="136">
        <f xml:space="preserve"> STDEV(I30:I34)/SQRT(COUNT(I30:I34))</f>
        <v>5.9634302209382796E-2</v>
      </c>
      <c r="K28" s="17"/>
      <c r="L28" s="136">
        <f xml:space="preserve"> STDEV(K30:K34)/SQRT(COUNT(K30:K34))</f>
        <v>6.2782694006124698E-2</v>
      </c>
      <c r="M28" s="17"/>
      <c r="N28" s="136">
        <f xml:space="preserve"> STDEV(M30:M34)/SQRT(COUNT(M30:M34))</f>
        <v>6.2193749685961218E-2</v>
      </c>
      <c r="O28" s="17"/>
      <c r="P28" s="136">
        <f xml:space="preserve"> STDEV(O30:O34)/SQRT(COUNT(O30:O34))</f>
        <v>2.6770630673681709E-3</v>
      </c>
      <c r="Q28" s="17"/>
      <c r="R28" s="136">
        <f xml:space="preserve"> STDEV(Q30:Q34)/SQRT(COUNT(Q30:Q34))</f>
        <v>0.11604910957578862</v>
      </c>
      <c r="S28" s="17"/>
      <c r="T28" s="136">
        <f xml:space="preserve"> STDEV(S30:S34)/SQRT(COUNT(S30:S34))</f>
        <v>6.7515430335097042E-3</v>
      </c>
      <c r="U28" s="17"/>
      <c r="V28" s="136">
        <f xml:space="preserve"> STDEV(U30:U34)/SQRT(COUNT(U30:U34))</f>
        <v>0.40742668052055697</v>
      </c>
      <c r="W28" s="17"/>
      <c r="X28" s="136">
        <f xml:space="preserve"> STDEV(W30:W34)/SQRT(COUNT(W30:W34))</f>
        <v>0.3628161839462698</v>
      </c>
      <c r="Y28" s="137">
        <f>AVERAGE(Y30:Y34)</f>
        <v>-10.862500000000001</v>
      </c>
      <c r="Z28" s="136">
        <f xml:space="preserve"> STDEV(Y30:Y34)</f>
        <v>2.753785273643089E-2</v>
      </c>
      <c r="AA28" s="137">
        <f>AVERAGE(AA30:AA34)</f>
        <v>-7.6575000000000006</v>
      </c>
      <c r="AB28" s="136">
        <f xml:space="preserve"> STDEV(AA30:AA34)</f>
        <v>0.12093386622447816</v>
      </c>
      <c r="AC28" s="137">
        <f>AVERAGE(AC30:AC34)</f>
        <v>0.55225000000000013</v>
      </c>
      <c r="AD28" s="136">
        <f xml:space="preserve"> STDEV(AC30:AC34)/SQRT(COUNT(AC30:AC34))</f>
        <v>3.6600318759996281E-3</v>
      </c>
      <c r="AE28" s="78"/>
      <c r="AF28" s="77"/>
      <c r="AG28" s="78"/>
      <c r="AH28" s="78"/>
      <c r="AI28" s="78"/>
      <c r="AJ28" s="78"/>
      <c r="AK28" s="77"/>
      <c r="AL28" s="36"/>
      <c r="AM28" s="21" t="s">
        <v>50</v>
      </c>
      <c r="AN28" s="15" t="e">
        <f xml:space="preserve"> STDEV(AM29:AM35)/SQRT(COUNT(AM29:AM35))</f>
        <v>#DIV/0!</v>
      </c>
      <c r="AO28" s="15" t="e">
        <f xml:space="preserve"> STDEV(AN29:AN35)</f>
        <v>#DIV/0!</v>
      </c>
      <c r="AP28" s="127" t="e">
        <f>AVERAGE(AP29:AP35)</f>
        <v>#DIV/0!</v>
      </c>
      <c r="AQ28" s="26"/>
    </row>
    <row r="29" spans="1:43" x14ac:dyDescent="0.2">
      <c r="AL29" s="13"/>
      <c r="AM29" s="21" t="s">
        <v>51</v>
      </c>
      <c r="AN29" s="15" t="e">
        <f xml:space="preserve"> STDEV(AM30:AM37)/SQRT(COUNT(AM30:AM37))</f>
        <v>#DIV/0!</v>
      </c>
      <c r="AO29" s="15" t="e">
        <f xml:space="preserve"> STDEV(AN30:AN37)</f>
        <v>#DIV/0!</v>
      </c>
      <c r="AP29" s="127" t="e">
        <f>AVERAGE(AP30:AP37)</f>
        <v>#DIV/0!</v>
      </c>
    </row>
    <row r="30" spans="1:43" x14ac:dyDescent="0.2">
      <c r="A30" s="1"/>
      <c r="B30" s="109" t="s">
        <v>141</v>
      </c>
      <c r="C30" s="21" t="s">
        <v>163</v>
      </c>
      <c r="D30" s="21" t="s">
        <v>94</v>
      </c>
      <c r="E30" s="21" t="s">
        <v>126</v>
      </c>
      <c r="F30" s="21" t="s">
        <v>145</v>
      </c>
      <c r="G30" s="57">
        <v>-10.8</v>
      </c>
      <c r="H30" s="57">
        <v>0</v>
      </c>
      <c r="I30" s="57">
        <v>-0.13</v>
      </c>
      <c r="J30" s="57">
        <v>0</v>
      </c>
      <c r="K30" s="57">
        <v>30.72</v>
      </c>
      <c r="L30" s="57">
        <v>0</v>
      </c>
      <c r="M30" s="57">
        <v>-1.784</v>
      </c>
      <c r="N30" s="57">
        <v>1.4999999999999999E-2</v>
      </c>
      <c r="O30" s="57">
        <v>-0.40100000000000002</v>
      </c>
      <c r="P30" s="57">
        <v>1.4999999999999999E-2</v>
      </c>
      <c r="Q30" s="57">
        <v>11.629</v>
      </c>
      <c r="R30" s="57">
        <v>7.1999999999999995E-2</v>
      </c>
      <c r="S30" s="57">
        <v>0.58399999999999996</v>
      </c>
      <c r="T30" s="57">
        <v>7.2999999999999995E-2</v>
      </c>
      <c r="U30" s="57">
        <v>0.45100000000000001</v>
      </c>
      <c r="V30" s="57">
        <v>0.72299999999999998</v>
      </c>
      <c r="W30" s="57">
        <v>-3.3239999999999998</v>
      </c>
      <c r="X30" s="57">
        <v>0.72</v>
      </c>
      <c r="Y30" s="57">
        <v>-10.83</v>
      </c>
      <c r="Z30" s="57"/>
      <c r="AA30" s="57">
        <v>-7.65</v>
      </c>
      <c r="AB30" s="57"/>
      <c r="AC30" s="57">
        <v>0.54600000000000004</v>
      </c>
      <c r="AD30" s="57"/>
      <c r="AE30" s="80">
        <v>3.7250490537907499E-3</v>
      </c>
      <c r="AF30" s="35">
        <f>O30-M30*AE30</f>
        <v>-0.39435451248803732</v>
      </c>
      <c r="AG30" s="80">
        <v>-0.39500000000000002</v>
      </c>
      <c r="AH30" s="80">
        <v>1.3349293046291699</v>
      </c>
      <c r="AI30" s="80">
        <v>0.991069994232887</v>
      </c>
      <c r="AJ30" s="80">
        <v>0.46400000000000002</v>
      </c>
      <c r="AK30" s="35">
        <f>AJ30+0.082</f>
        <v>0.54600000000000004</v>
      </c>
      <c r="AL30" s="36"/>
      <c r="AM30" s="21" t="s">
        <v>52</v>
      </c>
      <c r="AN30" s="15" t="e">
        <f xml:space="preserve"> STDEV(AM31:AM39)/SQRT(COUNT(AM31:AM39))</f>
        <v>#DIV/0!</v>
      </c>
      <c r="AO30" s="15" t="e">
        <f xml:space="preserve"> STDEV(AN31:AN39)</f>
        <v>#DIV/0!</v>
      </c>
      <c r="AP30" s="127" t="e">
        <f>AVERAGE(AP31:AP39)</f>
        <v>#DIV/0!</v>
      </c>
      <c r="AQ30" s="26"/>
    </row>
    <row r="31" spans="1:43" x14ac:dyDescent="0.2">
      <c r="A31" s="1"/>
      <c r="B31" s="109" t="s">
        <v>142</v>
      </c>
      <c r="C31" s="21" t="s">
        <v>164</v>
      </c>
      <c r="D31" s="21" t="s">
        <v>94</v>
      </c>
      <c r="E31" s="21" t="s">
        <v>126</v>
      </c>
      <c r="F31" s="21" t="s">
        <v>145</v>
      </c>
      <c r="G31" s="57">
        <v>-10.84</v>
      </c>
      <c r="H31" s="57">
        <v>0</v>
      </c>
      <c r="I31" s="57">
        <v>0.02</v>
      </c>
      <c r="J31" s="57">
        <v>0</v>
      </c>
      <c r="K31" s="57">
        <v>30.89</v>
      </c>
      <c r="L31" s="57">
        <v>0</v>
      </c>
      <c r="M31" s="57">
        <v>-1.6559999999999999</v>
      </c>
      <c r="N31" s="57">
        <v>1.4E-2</v>
      </c>
      <c r="O31" s="57">
        <v>-0.39100000000000001</v>
      </c>
      <c r="P31" s="57">
        <v>1.4E-2</v>
      </c>
      <c r="Q31" s="57">
        <v>11.941000000000001</v>
      </c>
      <c r="R31" s="57">
        <v>5.8999999999999997E-2</v>
      </c>
      <c r="S31" s="57">
        <v>0.57799999999999996</v>
      </c>
      <c r="T31" s="57">
        <v>5.8999999999999997E-2</v>
      </c>
      <c r="U31" s="57">
        <v>-0.376</v>
      </c>
      <c r="V31" s="57">
        <v>0.55700000000000005</v>
      </c>
      <c r="W31" s="57">
        <v>-4.4180000000000001</v>
      </c>
      <c r="X31" s="57">
        <v>0.55200000000000005</v>
      </c>
      <c r="Y31" s="57">
        <v>-10.88</v>
      </c>
      <c r="Z31" s="57"/>
      <c r="AA31" s="57">
        <v>-7.49</v>
      </c>
      <c r="AB31" s="57"/>
      <c r="AC31" s="57">
        <v>0.56000000000000005</v>
      </c>
      <c r="AD31" s="57"/>
      <c r="AE31" s="80">
        <v>3.7250490537907499E-3</v>
      </c>
      <c r="AF31" s="35">
        <f>O31-M31*AE31</f>
        <v>-0.38483131876692256</v>
      </c>
      <c r="AG31" s="80">
        <v>-0.38400000000000001</v>
      </c>
      <c r="AH31" s="80">
        <v>1.3349293046291699</v>
      </c>
      <c r="AI31" s="80">
        <v>0.991069994232887</v>
      </c>
      <c r="AJ31" s="80">
        <v>0.47799999999999998</v>
      </c>
      <c r="AK31" s="35">
        <f>AJ31+0.082</f>
        <v>0.55999999999999994</v>
      </c>
      <c r="AL31" s="36"/>
      <c r="AM31" s="21" t="s">
        <v>53</v>
      </c>
      <c r="AN31" s="15" t="e">
        <f xml:space="preserve"> STDEV(AM32:AM41)/SQRT(COUNT(AM32:AM41))</f>
        <v>#DIV/0!</v>
      </c>
      <c r="AO31" s="15" t="e">
        <f xml:space="preserve"> STDEV(AN32:AN41)</f>
        <v>#DIV/0!</v>
      </c>
      <c r="AP31" s="127" t="e">
        <f>AVERAGE(AP32:AP41)</f>
        <v>#DIV/0!</v>
      </c>
      <c r="AQ31" s="26"/>
    </row>
    <row r="32" spans="1:43" x14ac:dyDescent="0.2">
      <c r="A32" s="1"/>
      <c r="B32" s="109" t="s">
        <v>143</v>
      </c>
      <c r="C32" s="21" t="s">
        <v>165</v>
      </c>
      <c r="D32" s="21" t="s">
        <v>94</v>
      </c>
      <c r="E32" s="21" t="s">
        <v>126</v>
      </c>
      <c r="F32" s="21" t="s">
        <v>145</v>
      </c>
      <c r="G32" s="57">
        <v>-10.85</v>
      </c>
      <c r="H32" s="57">
        <v>0</v>
      </c>
      <c r="I32" s="57">
        <v>-0.21</v>
      </c>
      <c r="J32" s="57">
        <v>0</v>
      </c>
      <c r="K32" s="57">
        <v>30.64</v>
      </c>
      <c r="L32" s="57">
        <v>0</v>
      </c>
      <c r="M32" s="57">
        <v>-1.9139999999999999</v>
      </c>
      <c r="N32" s="57">
        <v>1.0999999999999999E-2</v>
      </c>
      <c r="O32" s="57">
        <v>-0.39400000000000002</v>
      </c>
      <c r="P32" s="57">
        <v>1.2E-2</v>
      </c>
      <c r="Q32" s="57">
        <v>11.487</v>
      </c>
      <c r="R32" s="57">
        <v>6.9000000000000006E-2</v>
      </c>
      <c r="S32" s="57">
        <v>0.60399999999999998</v>
      </c>
      <c r="T32" s="57">
        <v>6.9000000000000006E-2</v>
      </c>
      <c r="U32" s="57">
        <v>-1.528</v>
      </c>
      <c r="V32" s="57">
        <v>0.67900000000000005</v>
      </c>
      <c r="W32" s="57">
        <v>-5.0780000000000003</v>
      </c>
      <c r="X32" s="57">
        <v>0.67800000000000005</v>
      </c>
      <c r="Y32" s="57">
        <v>-10.89</v>
      </c>
      <c r="Z32" s="57"/>
      <c r="AA32" s="57">
        <v>-7.73</v>
      </c>
      <c r="AB32" s="57"/>
      <c r="AC32" s="57">
        <v>0.55700000000000005</v>
      </c>
      <c r="AD32" s="57"/>
      <c r="AE32" s="80">
        <v>3.7250490537907499E-3</v>
      </c>
      <c r="AF32" s="35">
        <f>O32-M32*AE32</f>
        <v>-0.38687025611104453</v>
      </c>
      <c r="AG32" s="80">
        <v>-0.38700000000000001</v>
      </c>
      <c r="AH32" s="80">
        <v>1.3349293046291699</v>
      </c>
      <c r="AI32" s="80">
        <v>0.991069994232887</v>
      </c>
      <c r="AJ32" s="80">
        <v>0.47499999999999998</v>
      </c>
      <c r="AK32" s="35">
        <f>AJ32+0.082</f>
        <v>0.55699999999999994</v>
      </c>
      <c r="AL32" s="36"/>
      <c r="AM32" s="21" t="s">
        <v>54</v>
      </c>
      <c r="AN32" s="15" t="e">
        <f xml:space="preserve"> STDEV(AM33:AM43)/SQRT(COUNT(AM33:AM43))</f>
        <v>#DIV/0!</v>
      </c>
      <c r="AO32" s="15" t="e">
        <f xml:space="preserve"> STDEV(AN33:AN43)</f>
        <v>#DIV/0!</v>
      </c>
      <c r="AP32" s="127" t="e">
        <f>AVERAGE(AP33:AP43)</f>
        <v>#DIV/0!</v>
      </c>
      <c r="AQ32" s="26"/>
    </row>
    <row r="33" spans="1:43" x14ac:dyDescent="0.2">
      <c r="A33" s="1"/>
      <c r="B33" s="109" t="s">
        <v>149</v>
      </c>
      <c r="C33" s="21" t="s">
        <v>166</v>
      </c>
      <c r="D33" s="21" t="s">
        <v>94</v>
      </c>
      <c r="E33" s="21" t="s">
        <v>126</v>
      </c>
      <c r="F33" s="21" t="s">
        <v>145</v>
      </c>
      <c r="G33" s="57">
        <v>-10.81</v>
      </c>
      <c r="H33" s="57">
        <v>0</v>
      </c>
      <c r="I33" s="57">
        <v>-0.25</v>
      </c>
      <c r="J33" s="57">
        <v>0</v>
      </c>
      <c r="K33" s="57">
        <v>30.61</v>
      </c>
      <c r="L33" s="57">
        <v>0</v>
      </c>
      <c r="M33" s="57">
        <v>-1.917</v>
      </c>
      <c r="N33" s="57">
        <v>1.4E-2</v>
      </c>
      <c r="O33" s="57">
        <v>-0.40200000000000002</v>
      </c>
      <c r="P33" s="57">
        <v>1.2999999999999999E-2</v>
      </c>
      <c r="Q33" s="57">
        <v>11.417999999999999</v>
      </c>
      <c r="R33" s="57">
        <v>6.0999999999999999E-2</v>
      </c>
      <c r="S33" s="57">
        <v>0.60399999999999998</v>
      </c>
      <c r="T33" s="57">
        <v>0.06</v>
      </c>
      <c r="U33" s="57">
        <v>-0.63100000000000001</v>
      </c>
      <c r="V33" s="57">
        <v>0.47499999999999998</v>
      </c>
      <c r="W33" s="57">
        <v>-4.1580000000000004</v>
      </c>
      <c r="X33" s="57">
        <v>0.47599999999999998</v>
      </c>
      <c r="Y33" s="57">
        <v>-10.85</v>
      </c>
      <c r="Z33" s="57"/>
      <c r="AA33" s="57">
        <v>-7.76</v>
      </c>
      <c r="AB33" s="57"/>
      <c r="AC33" s="57">
        <v>0.54600000000000004</v>
      </c>
      <c r="AD33" s="57"/>
      <c r="AE33" s="80">
        <v>3.7250490537907499E-3</v>
      </c>
      <c r="AF33" s="35">
        <f>O33-M33*AE33</f>
        <v>-0.39485908096388317</v>
      </c>
      <c r="AG33" s="80">
        <v>-0.39500000000000002</v>
      </c>
      <c r="AH33" s="80">
        <v>1.3349293046291699</v>
      </c>
      <c r="AI33" s="80">
        <v>0.991069994232887</v>
      </c>
      <c r="AJ33" s="80">
        <v>0.46400000000000002</v>
      </c>
      <c r="AK33" s="35">
        <f>AJ33+0.082</f>
        <v>0.54600000000000004</v>
      </c>
      <c r="AL33" s="36"/>
      <c r="AM33" s="21" t="s">
        <v>55</v>
      </c>
      <c r="AN33" s="15" t="e">
        <f xml:space="preserve"> STDEV(AM34:AM45)/SQRT(COUNT(AM34:AM45))</f>
        <v>#DIV/0!</v>
      </c>
      <c r="AO33" s="15" t="e">
        <f xml:space="preserve"> STDEV(AN34:AN45)</f>
        <v>#DIV/0!</v>
      </c>
      <c r="AP33" s="127" t="e">
        <f>AVERAGE(AP34:AP45)</f>
        <v>#DIV/0!</v>
      </c>
      <c r="AQ33" s="26"/>
    </row>
    <row r="34" spans="1:43" x14ac:dyDescent="0.2">
      <c r="A34" s="1"/>
      <c r="B34" s="109"/>
      <c r="C34" s="21"/>
      <c r="D34" s="21"/>
      <c r="F34" s="21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80"/>
      <c r="AF34" s="35"/>
      <c r="AG34" s="80"/>
      <c r="AH34" s="80"/>
      <c r="AI34" s="80"/>
      <c r="AJ34" s="80"/>
      <c r="AK34" s="35"/>
      <c r="AL34" s="36"/>
      <c r="AM34" s="21" t="s">
        <v>95</v>
      </c>
      <c r="AN34" s="15" t="e">
        <f xml:space="preserve"> STDEV(AM35:AM46)/SQRT(COUNT(AM35:AM46))</f>
        <v>#DIV/0!</v>
      </c>
      <c r="AO34" s="15" t="e">
        <f xml:space="preserve"> STDEV(AN35:AN46)</f>
        <v>#DIV/0!</v>
      </c>
      <c r="AP34" s="127" t="e">
        <f>AVERAGE(AP35:AP46)</f>
        <v>#DIV/0!</v>
      </c>
      <c r="AQ34" s="26"/>
    </row>
    <row r="35" spans="1:43" x14ac:dyDescent="0.2">
      <c r="A35" s="76" t="s">
        <v>2400</v>
      </c>
      <c r="B35" s="14" t="s">
        <v>127</v>
      </c>
      <c r="C35" s="15"/>
      <c r="D35" s="15"/>
      <c r="E35" s="15"/>
      <c r="F35" s="15"/>
      <c r="G35" s="17"/>
      <c r="H35" s="136">
        <f xml:space="preserve"> STDEV(G36:G39)/SQRT(COUNT(G36:G39))</f>
        <v>4.4999999999999929E-2</v>
      </c>
      <c r="I35" s="17"/>
      <c r="J35" s="136">
        <f xml:space="preserve"> STDEV(I36:I39)/SQRT(COUNT(I36:I39))</f>
        <v>7.5000000000000178E-2</v>
      </c>
      <c r="K35" s="17"/>
      <c r="L35" s="136">
        <f xml:space="preserve"> STDEV(K36:K39)/SQRT(COUNT(K36:K39))</f>
        <v>7.5000000000001052E-2</v>
      </c>
      <c r="M35" s="17"/>
      <c r="N35" s="136">
        <f xml:space="preserve"> STDEV(M36:M39)/SQRT(COUNT(M36:M39))</f>
        <v>0.10499999999999997</v>
      </c>
      <c r="O35" s="17"/>
      <c r="P35" s="136">
        <f xml:space="preserve"> STDEV(O36:O39)/SQRT(COUNT(O36:O39))</f>
        <v>1.5500000000000012E-2</v>
      </c>
      <c r="Q35" s="17"/>
      <c r="R35" s="136">
        <f xml:space="preserve"> STDEV(Q36:Q39)/SQRT(COUNT(Q36:Q39))</f>
        <v>0.29599999999999982</v>
      </c>
      <c r="S35" s="17"/>
      <c r="T35" s="136">
        <f xml:space="preserve"> STDEV(S36:S39)/SQRT(COUNT(S36:S39))</f>
        <v>0.14949999999999999</v>
      </c>
      <c r="U35" s="17"/>
      <c r="V35" s="136">
        <f xml:space="preserve"> STDEV(U36:U39)/SQRT(COUNT(U36:U39))</f>
        <v>0.90249999999999997</v>
      </c>
      <c r="W35" s="17"/>
      <c r="X35" s="136">
        <f xml:space="preserve"> STDEV(W36:W39)/SQRT(COUNT(W36:W39))</f>
        <v>1.0915000000000001</v>
      </c>
      <c r="Y35" s="137">
        <f>AVERAGE(Y36:Y39)</f>
        <v>-4.17</v>
      </c>
      <c r="Z35" s="136">
        <f xml:space="preserve"> STDEV(Y36:Y39)</f>
        <v>7.0710678118654502E-2</v>
      </c>
      <c r="AA35" s="137">
        <f>AVERAGE(AA36:AA39)</f>
        <v>-10.96</v>
      </c>
      <c r="AB35" s="136">
        <f xml:space="preserve"> STDEV(AA36:AA39)</f>
        <v>9.8994949366115789E-2</v>
      </c>
      <c r="AC35" s="137">
        <f>AVERAGE(AC36:AC39)</f>
        <v>0.5</v>
      </c>
      <c r="AD35" s="136">
        <f xml:space="preserve"> STDEV(AC36:AC39)/SQRT(COUNT(AC36:AC39))</f>
        <v>2.1000000000000019E-2</v>
      </c>
      <c r="AE35" s="78"/>
      <c r="AF35" s="77"/>
      <c r="AG35" s="78"/>
      <c r="AH35" s="78"/>
      <c r="AI35" s="78"/>
      <c r="AJ35" s="78"/>
      <c r="AK35" s="77"/>
      <c r="AL35" s="36"/>
      <c r="AM35" s="21"/>
      <c r="AN35" s="21"/>
      <c r="AO35" s="21"/>
      <c r="AP35" s="47"/>
      <c r="AQ35" s="26"/>
    </row>
    <row r="36" spans="1:43" x14ac:dyDescent="0.2">
      <c r="A36" s="1"/>
      <c r="B36" s="109" t="s">
        <v>93</v>
      </c>
      <c r="C36" s="21" t="s">
        <v>167</v>
      </c>
      <c r="D36" s="21" t="s">
        <v>94</v>
      </c>
      <c r="E36" s="21" t="s">
        <v>127</v>
      </c>
      <c r="F36" s="21" t="s">
        <v>145</v>
      </c>
      <c r="G36" s="57">
        <v>-4.13</v>
      </c>
      <c r="H36" s="57">
        <v>0</v>
      </c>
      <c r="I36" s="57">
        <v>-3.34</v>
      </c>
      <c r="J36" s="57">
        <v>0</v>
      </c>
      <c r="K36" s="57">
        <v>27.42</v>
      </c>
      <c r="L36" s="57">
        <v>0</v>
      </c>
      <c r="M36" s="57">
        <v>1.397</v>
      </c>
      <c r="N36" s="57">
        <v>1.2999999999999999E-2</v>
      </c>
      <c r="O36" s="57">
        <v>-0.44</v>
      </c>
      <c r="P36" s="57">
        <v>1.2999999999999999E-2</v>
      </c>
      <c r="Q36" s="57">
        <v>4.6779999999999999</v>
      </c>
      <c r="R36" s="57">
        <v>7.1999999999999995E-2</v>
      </c>
      <c r="S36" s="57">
        <v>8.2000000000000003E-2</v>
      </c>
      <c r="T36" s="57">
        <v>7.2999999999999995E-2</v>
      </c>
      <c r="U36" s="57">
        <v>-1.357</v>
      </c>
      <c r="V36" s="57">
        <v>0.70199999999999996</v>
      </c>
      <c r="W36" s="57">
        <v>-5.4169999999999998</v>
      </c>
      <c r="X36" s="57">
        <v>0.7</v>
      </c>
      <c r="Y36" s="57">
        <v>-4.12</v>
      </c>
      <c r="Z36" s="57"/>
      <c r="AA36" s="57">
        <v>-10.89</v>
      </c>
      <c r="AB36" s="57"/>
      <c r="AC36" s="57">
        <v>0.47899999999999998</v>
      </c>
      <c r="AD36" s="57"/>
      <c r="AE36" s="80">
        <v>3.7250490537907499E-3</v>
      </c>
      <c r="AF36" s="35">
        <f>O36-M36*AE36</f>
        <v>-0.44520389352814566</v>
      </c>
      <c r="AG36" s="80">
        <v>-0.44500000000000001</v>
      </c>
      <c r="AH36" s="80">
        <v>1.3349293046291699</v>
      </c>
      <c r="AI36" s="80">
        <v>0.991069994232887</v>
      </c>
      <c r="AJ36" s="80">
        <v>0.39700000000000002</v>
      </c>
      <c r="AK36" s="35">
        <f>AJ36+0.082</f>
        <v>0.47900000000000004</v>
      </c>
      <c r="AL36" s="36"/>
      <c r="AM36" s="21" t="s">
        <v>118</v>
      </c>
      <c r="AN36" s="15" t="e">
        <f xml:space="preserve"> STDEV(AM37:AM38)/SQRT(COUNT(AM37:AM38))</f>
        <v>#DIV/0!</v>
      </c>
      <c r="AO36" s="15" t="e">
        <f xml:space="preserve"> STDEV(AN37:AN38)</f>
        <v>#DIV/0!</v>
      </c>
      <c r="AP36" s="127" t="e">
        <f>AVERAGE(AP37:AP38)</f>
        <v>#DIV/0!</v>
      </c>
      <c r="AQ36" s="26"/>
    </row>
    <row r="37" spans="1:43" x14ac:dyDescent="0.2">
      <c r="A37" s="1"/>
      <c r="B37" s="109" t="s">
        <v>141</v>
      </c>
      <c r="C37" s="21" t="s">
        <v>168</v>
      </c>
      <c r="D37" s="21" t="s">
        <v>94</v>
      </c>
      <c r="E37" s="21" t="s">
        <v>127</v>
      </c>
      <c r="F37" s="21" t="s">
        <v>145</v>
      </c>
      <c r="G37" s="57">
        <v>-4.22</v>
      </c>
      <c r="H37" s="57">
        <v>0</v>
      </c>
      <c r="I37" s="57">
        <v>-3.49</v>
      </c>
      <c r="J37" s="57">
        <v>0</v>
      </c>
      <c r="K37" s="57">
        <v>27.27</v>
      </c>
      <c r="L37" s="57">
        <v>0</v>
      </c>
      <c r="M37" s="57">
        <v>1.1870000000000001</v>
      </c>
      <c r="N37" s="57">
        <v>1.2999999999999999E-2</v>
      </c>
      <c r="O37" s="57">
        <v>-0.40899999999999997</v>
      </c>
      <c r="P37" s="57">
        <v>1.2E-2</v>
      </c>
      <c r="Q37" s="57">
        <v>4.0860000000000003</v>
      </c>
      <c r="R37" s="57">
        <v>7.4999999999999997E-2</v>
      </c>
      <c r="S37" s="57">
        <v>-0.217</v>
      </c>
      <c r="T37" s="57">
        <v>7.6999999999999999E-2</v>
      </c>
      <c r="U37" s="57">
        <v>0.44800000000000001</v>
      </c>
      <c r="V37" s="57">
        <v>0.58499999999999996</v>
      </c>
      <c r="W37" s="57">
        <v>-3.234</v>
      </c>
      <c r="X37" s="57">
        <v>0.58499999999999996</v>
      </c>
      <c r="Y37" s="57">
        <v>-4.22</v>
      </c>
      <c r="Z37" s="57"/>
      <c r="AA37" s="57">
        <v>-11.03</v>
      </c>
      <c r="AB37" s="57"/>
      <c r="AC37" s="57">
        <v>0.52100000000000002</v>
      </c>
      <c r="AD37" s="57"/>
      <c r="AE37" s="80">
        <v>3.7250490537907499E-3</v>
      </c>
      <c r="AF37" s="35">
        <f>O37-M37*AE37</f>
        <v>-0.41342163322684961</v>
      </c>
      <c r="AG37" s="80">
        <v>-0.41399999999999998</v>
      </c>
      <c r="AH37" s="80">
        <v>1.3349293046291699</v>
      </c>
      <c r="AI37" s="80">
        <v>0.991069994232887</v>
      </c>
      <c r="AJ37" s="80">
        <v>0.439</v>
      </c>
      <c r="AK37" s="35">
        <f>AJ37+0.082</f>
        <v>0.52100000000000002</v>
      </c>
      <c r="AL37" s="36"/>
      <c r="AM37" s="21" t="s">
        <v>74</v>
      </c>
      <c r="AN37" s="15" t="e">
        <f xml:space="preserve"> STDEV(AM38:AM40)/SQRT(COUNT(AM38:AM40))</f>
        <v>#DIV/0!</v>
      </c>
      <c r="AO37" s="15" t="e">
        <f xml:space="preserve"> STDEV(AN38:AN40)</f>
        <v>#DIV/0!</v>
      </c>
      <c r="AP37" s="127" t="e">
        <f>AVERAGE(AP38:AP40)</f>
        <v>#DIV/0!</v>
      </c>
      <c r="AQ37" s="26"/>
    </row>
    <row r="38" spans="1:43" x14ac:dyDescent="0.2">
      <c r="AL38" s="13"/>
      <c r="AM38" s="21" t="s">
        <v>47</v>
      </c>
      <c r="AN38" s="15" t="e">
        <f xml:space="preserve"> STDEV(AM39:AM42)/SQRT(COUNT(AM39:AM42))</f>
        <v>#DIV/0!</v>
      </c>
      <c r="AO38" s="15" t="e">
        <f xml:space="preserve"> STDEV(AN39:AN42)</f>
        <v>#DIV/0!</v>
      </c>
      <c r="AP38" s="127" t="e">
        <f>AVERAGE(AP39:AP42)</f>
        <v>#DIV/0!</v>
      </c>
    </row>
    <row r="39" spans="1:43" x14ac:dyDescent="0.2">
      <c r="A39" s="1"/>
      <c r="B39" s="109"/>
      <c r="C39" s="21"/>
      <c r="D39" s="21"/>
      <c r="F39" s="21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0"/>
      <c r="AF39" s="35"/>
      <c r="AG39" s="80"/>
      <c r="AH39" s="80"/>
      <c r="AI39" s="80"/>
      <c r="AJ39" s="80"/>
      <c r="AK39" s="35"/>
      <c r="AL39" s="13"/>
      <c r="AM39" s="21" t="s">
        <v>48</v>
      </c>
      <c r="AN39" s="15" t="e">
        <f xml:space="preserve"> STDEV(AM40:AM44)/SQRT(COUNT(AM40:AM44))</f>
        <v>#DIV/0!</v>
      </c>
      <c r="AO39" s="15" t="e">
        <f xml:space="preserve"> STDEV(AN40:AN44)</f>
        <v>#DIV/0!</v>
      </c>
      <c r="AP39" s="127" t="e">
        <f>AVERAGE(AP40:AP44)</f>
        <v>#DIV/0!</v>
      </c>
    </row>
    <row r="40" spans="1:43" x14ac:dyDescent="0.2">
      <c r="A40" s="142" t="s">
        <v>2402</v>
      </c>
      <c r="B40" s="14" t="s">
        <v>128</v>
      </c>
      <c r="C40" s="15"/>
      <c r="D40" s="15"/>
      <c r="E40" s="15"/>
      <c r="F40" s="15"/>
      <c r="G40" s="17"/>
      <c r="H40" s="136">
        <f xml:space="preserve"> STDEV(G43:G46)/SQRT(COUNT(G43:G46))</f>
        <v>1.5275252316519482E-2</v>
      </c>
      <c r="I40" s="17"/>
      <c r="J40" s="136">
        <f xml:space="preserve"> STDEV(I43:I46)/SQRT(COUNT(I43:I46))</f>
        <v>4.9328828623162582E-2</v>
      </c>
      <c r="K40" s="17"/>
      <c r="L40" s="136">
        <f xml:space="preserve"> STDEV(K43:K46)/SQRT(COUNT(K43:K46))</f>
        <v>4.9328828623162027E-2</v>
      </c>
      <c r="M40" s="17"/>
      <c r="N40" s="136">
        <f xml:space="preserve"> STDEV(M43:M46)/SQRT(COUNT(M43:M46))</f>
        <v>1.8305939230509649</v>
      </c>
      <c r="O40" s="17"/>
      <c r="P40" s="136">
        <f xml:space="preserve"> STDEV(O43:O46)/SQRT(COUNT(O43:O46))</f>
        <v>7.6883750631138708E-3</v>
      </c>
      <c r="Q40" s="17"/>
      <c r="R40" s="136">
        <f xml:space="preserve"> STDEV(Q43:Q46)/SQRT(COUNT(Q43:Q46))</f>
        <v>3.3616508510617877</v>
      </c>
      <c r="S40" s="17"/>
      <c r="T40" s="136">
        <f xml:space="preserve"> STDEV(S43:S46)/SQRT(COUNT(S43:S46))</f>
        <v>0.35042307762665026</v>
      </c>
      <c r="U40" s="17"/>
      <c r="V40" s="136">
        <f xml:space="preserve"> STDEV(U43:U46)/SQRT(COUNT(U43:U46))</f>
        <v>47.608417564544197</v>
      </c>
      <c r="W40" s="17"/>
      <c r="X40" s="136">
        <f xml:space="preserve"> STDEV(W43:W46)/SQRT(COUNT(W43:W46))</f>
        <v>43.024437579124736</v>
      </c>
      <c r="Y40" s="137">
        <f>AVERAGE(Y43:Y46)</f>
        <v>0.70666666666666667</v>
      </c>
      <c r="Z40" s="136">
        <f xml:space="preserve"> STDEV(Y43:Y46)</f>
        <v>2.3094010767584987E-2</v>
      </c>
      <c r="AA40" s="137">
        <f>AVERAGE(AA43:AA46)</f>
        <v>-9.6733333333333338</v>
      </c>
      <c r="AB40" s="136">
        <f xml:space="preserve"> STDEV(AA43:AA46)</f>
        <v>8.504900548115378E-2</v>
      </c>
      <c r="AC40" s="137">
        <f>AVERAGE(AC43:AC46)</f>
        <v>0.60333333333333339</v>
      </c>
      <c r="AD40" s="136">
        <f xml:space="preserve"> STDEV(AC43:AC46)/SQRT(COUNT(AC43:AC46))</f>
        <v>3.282952600598704E-3</v>
      </c>
      <c r="AE40" s="78"/>
      <c r="AF40" s="77"/>
      <c r="AG40" s="78"/>
      <c r="AH40" s="78"/>
      <c r="AI40" s="78"/>
      <c r="AJ40" s="78"/>
      <c r="AK40" s="77"/>
      <c r="AL40" s="13"/>
      <c r="AM40" s="21" t="s">
        <v>49</v>
      </c>
      <c r="AN40" s="15" t="e">
        <f xml:space="preserve"> STDEV(AM41:AM46)/SQRT(COUNT(AM41:AM46))</f>
        <v>#DIV/0!</v>
      </c>
      <c r="AO40" s="15" t="e">
        <f xml:space="preserve"> STDEV(AN41:AN46)</f>
        <v>#DIV/0!</v>
      </c>
      <c r="AP40" s="127" t="e">
        <f>AVERAGE(AP41:AP46)</f>
        <v>#DIV/0!</v>
      </c>
    </row>
    <row r="41" spans="1:43" x14ac:dyDescent="0.2">
      <c r="AL41" s="13"/>
      <c r="AM41" s="21" t="s">
        <v>50</v>
      </c>
      <c r="AN41" s="15" t="e">
        <f xml:space="preserve"> STDEV(AM42:AM48)/SQRT(COUNT(AM42:AM48))</f>
        <v>#DIV/0!</v>
      </c>
      <c r="AO41" s="15" t="e">
        <f xml:space="preserve"> STDEV(AN42:AN48)</f>
        <v>#DIV/0!</v>
      </c>
      <c r="AP41" s="127" t="e">
        <f>AVERAGE(AP42:AP48)</f>
        <v>#DIV/0!</v>
      </c>
    </row>
    <row r="42" spans="1:43" x14ac:dyDescent="0.2">
      <c r="AL42" s="13"/>
      <c r="AM42" s="21" t="s">
        <v>51</v>
      </c>
      <c r="AN42" s="15" t="e">
        <f xml:space="preserve"> STDEV(AM43:AM50)/SQRT(COUNT(AM43:AM50))</f>
        <v>#DIV/0!</v>
      </c>
      <c r="AO42" s="15" t="e">
        <f xml:space="preserve"> STDEV(AN43:AN50)</f>
        <v>#DIV/0!</v>
      </c>
      <c r="AP42" s="127" t="e">
        <f>AVERAGE(AP43:AP50)</f>
        <v>#DIV/0!</v>
      </c>
    </row>
    <row r="43" spans="1:43" x14ac:dyDescent="0.2">
      <c r="A43" s="1"/>
      <c r="B43" s="109" t="s">
        <v>142</v>
      </c>
      <c r="C43" s="21" t="s">
        <v>172</v>
      </c>
      <c r="D43" s="21" t="s">
        <v>94</v>
      </c>
      <c r="E43" s="21" t="s">
        <v>128</v>
      </c>
      <c r="F43" s="21" t="s">
        <v>145</v>
      </c>
      <c r="G43" s="57">
        <v>0.7</v>
      </c>
      <c r="H43" s="57">
        <v>0</v>
      </c>
      <c r="I43" s="57">
        <v>-2.0499999999999998</v>
      </c>
      <c r="J43" s="57">
        <v>0</v>
      </c>
      <c r="K43" s="57">
        <v>28.74</v>
      </c>
      <c r="L43" s="57">
        <v>0</v>
      </c>
      <c r="M43" s="57">
        <v>7.5149999999999997</v>
      </c>
      <c r="N43" s="57">
        <v>8.9999999999999993E-3</v>
      </c>
      <c r="O43" s="57">
        <v>-0.32900000000000001</v>
      </c>
      <c r="P43" s="57">
        <v>0.01</v>
      </c>
      <c r="Q43" s="57">
        <v>7.5670000000000002</v>
      </c>
      <c r="R43" s="57">
        <v>5.1999999999999998E-2</v>
      </c>
      <c r="S43" s="57">
        <v>0.35699999999999998</v>
      </c>
      <c r="T43" s="57">
        <v>5.2999999999999999E-2</v>
      </c>
      <c r="U43" s="57">
        <v>-2.4510000000000001</v>
      </c>
      <c r="V43" s="57">
        <v>0.36899999999999999</v>
      </c>
      <c r="W43" s="57">
        <v>-13.84</v>
      </c>
      <c r="X43" s="57">
        <v>0.36499999999999999</v>
      </c>
      <c r="Y43" s="57">
        <v>0.72</v>
      </c>
      <c r="Z43" s="57"/>
      <c r="AA43" s="57">
        <v>-9.59</v>
      </c>
      <c r="AB43" s="57"/>
      <c r="AC43" s="57">
        <v>0.59699999999999998</v>
      </c>
      <c r="AD43" s="57"/>
      <c r="AE43" s="80">
        <v>3.7250490537907499E-3</v>
      </c>
      <c r="AF43" s="35">
        <f>O43-M43*AE43</f>
        <v>-0.35699374363923753</v>
      </c>
      <c r="AG43" s="80">
        <v>-0.35699999999999998</v>
      </c>
      <c r="AH43" s="80">
        <v>1.3349293046291699</v>
      </c>
      <c r="AI43" s="80">
        <v>0.991069994232887</v>
      </c>
      <c r="AJ43" s="80">
        <v>0.51500000000000001</v>
      </c>
      <c r="AK43" s="35">
        <f>AJ43+0.082</f>
        <v>0.59699999999999998</v>
      </c>
      <c r="AL43" s="36"/>
      <c r="AM43" s="21" t="s">
        <v>52</v>
      </c>
      <c r="AN43" s="15" t="e">
        <f xml:space="preserve"> STDEV(AM44:AM52)/SQRT(COUNT(AM44:AM52))</f>
        <v>#DIV/0!</v>
      </c>
      <c r="AO43" s="15" t="e">
        <f xml:space="preserve"> STDEV(AN44:AN52)</f>
        <v>#DIV/0!</v>
      </c>
      <c r="AP43" s="127" t="e">
        <f>AVERAGE(AP44:AP52)</f>
        <v>#DIV/0!</v>
      </c>
      <c r="AQ43" s="26"/>
    </row>
    <row r="44" spans="1:43" x14ac:dyDescent="0.2">
      <c r="A44" s="1"/>
      <c r="B44" s="109" t="s">
        <v>143</v>
      </c>
      <c r="C44" s="21" t="s">
        <v>173</v>
      </c>
      <c r="D44" s="21" t="s">
        <v>94</v>
      </c>
      <c r="E44" s="21" t="s">
        <v>128</v>
      </c>
      <c r="F44" s="21" t="s">
        <v>140</v>
      </c>
      <c r="G44" s="57">
        <v>0.71</v>
      </c>
      <c r="H44" s="57">
        <v>0</v>
      </c>
      <c r="I44" s="57">
        <v>-2.2200000000000002</v>
      </c>
      <c r="J44" s="57">
        <v>0</v>
      </c>
      <c r="K44" s="57">
        <v>28.57</v>
      </c>
      <c r="L44" s="57">
        <v>0</v>
      </c>
      <c r="M44" s="57">
        <v>12.936999999999999</v>
      </c>
      <c r="N44" s="57">
        <v>1.2E-2</v>
      </c>
      <c r="O44" s="57">
        <v>-0.30499999999999999</v>
      </c>
      <c r="P44" s="57">
        <v>1.0999999999999999E-2</v>
      </c>
      <c r="Q44" s="57">
        <v>17.484999999999999</v>
      </c>
      <c r="R44" s="57">
        <v>6.9000000000000006E-2</v>
      </c>
      <c r="S44" s="57">
        <v>-0.752</v>
      </c>
      <c r="T44" s="57">
        <v>6.7000000000000004E-2</v>
      </c>
      <c r="U44" s="57">
        <v>141.19800000000001</v>
      </c>
      <c r="V44" s="57">
        <v>0.68300000000000005</v>
      </c>
      <c r="W44" s="57">
        <v>116.16500000000001</v>
      </c>
      <c r="X44" s="57">
        <v>0.66800000000000004</v>
      </c>
      <c r="Y44" s="57">
        <v>0.68</v>
      </c>
      <c r="Z44" s="57"/>
      <c r="AA44" s="57">
        <v>-9.76</v>
      </c>
      <c r="AB44" s="57"/>
      <c r="AC44" s="57">
        <v>0.60799999999999998</v>
      </c>
      <c r="AD44" s="57"/>
      <c r="AE44" s="80">
        <v>4.81563815438045E-3</v>
      </c>
      <c r="AF44" s="35">
        <f>O44-M44*AE44</f>
        <v>-0.36729991080321989</v>
      </c>
      <c r="AG44" s="80">
        <v>-0.36699999999999999</v>
      </c>
      <c r="AH44" s="80">
        <v>1.1493397723374701</v>
      </c>
      <c r="AI44" s="80">
        <v>0.94750931803110805</v>
      </c>
      <c r="AJ44" s="80">
        <v>0.52600000000000002</v>
      </c>
      <c r="AK44" s="35">
        <f>AJ44+0.082</f>
        <v>0.60799999999999998</v>
      </c>
      <c r="AL44" s="13"/>
      <c r="AM44" s="21" t="s">
        <v>53</v>
      </c>
      <c r="AN44" s="15" t="e">
        <f xml:space="preserve"> STDEV(AM45:AM54)/SQRT(COUNT(AM45:AM54))</f>
        <v>#DIV/0!</v>
      </c>
      <c r="AO44" s="15" t="e">
        <f xml:space="preserve"> STDEV(AN45:AN54)</f>
        <v>#DIV/0!</v>
      </c>
      <c r="AP44" s="127" t="e">
        <f>AVERAGE(AP45:AP54)</f>
        <v>#DIV/0!</v>
      </c>
    </row>
    <row r="45" spans="1:43" x14ac:dyDescent="0.2">
      <c r="A45" s="1"/>
      <c r="B45" s="109" t="s">
        <v>149</v>
      </c>
      <c r="C45" s="21" t="s">
        <v>174</v>
      </c>
      <c r="D45" s="21" t="s">
        <v>94</v>
      </c>
      <c r="E45" s="21" t="s">
        <v>128</v>
      </c>
      <c r="F45" s="21" t="s">
        <v>140</v>
      </c>
      <c r="G45" s="57">
        <v>0.75</v>
      </c>
      <c r="H45" s="57">
        <v>0</v>
      </c>
      <c r="I45" s="57">
        <v>-2.12</v>
      </c>
      <c r="J45" s="57">
        <v>0</v>
      </c>
      <c r="K45" s="57">
        <v>28.67</v>
      </c>
      <c r="L45" s="57">
        <v>0</v>
      </c>
      <c r="M45" s="57">
        <v>13.074</v>
      </c>
      <c r="N45" s="57">
        <v>1.7999999999999999E-2</v>
      </c>
      <c r="O45" s="57">
        <v>-0.307</v>
      </c>
      <c r="P45" s="57">
        <v>1.7000000000000001E-2</v>
      </c>
      <c r="Q45" s="57">
        <v>17.811</v>
      </c>
      <c r="R45" s="57">
        <v>7.6999999999999999E-2</v>
      </c>
      <c r="S45" s="57">
        <v>-0.625</v>
      </c>
      <c r="T45" s="57">
        <v>7.5999999999999998E-2</v>
      </c>
      <c r="U45" s="57">
        <v>139.536</v>
      </c>
      <c r="V45" s="57">
        <v>0.622</v>
      </c>
      <c r="W45" s="57">
        <v>114.28100000000001</v>
      </c>
      <c r="X45" s="57">
        <v>0.61</v>
      </c>
      <c r="Y45" s="57">
        <v>0.72</v>
      </c>
      <c r="Z45" s="57"/>
      <c r="AA45" s="57">
        <v>-9.67</v>
      </c>
      <c r="AB45" s="57"/>
      <c r="AC45" s="57">
        <v>0.60499999999999998</v>
      </c>
      <c r="AD45" s="57"/>
      <c r="AE45" s="80">
        <v>4.81563815438045E-3</v>
      </c>
      <c r="AF45" s="35">
        <f>O45-M45*AE45</f>
        <v>-0.36995965323037</v>
      </c>
      <c r="AG45" s="80">
        <v>-0.37</v>
      </c>
      <c r="AH45" s="80">
        <v>1.1493397723374701</v>
      </c>
      <c r="AI45" s="80">
        <v>0.94750931803110905</v>
      </c>
      <c r="AJ45" s="80">
        <v>0.52300000000000002</v>
      </c>
      <c r="AK45" s="35">
        <f>AJ45+0.082</f>
        <v>0.60499999999999998</v>
      </c>
      <c r="AL45" s="36"/>
      <c r="AM45" s="21" t="s">
        <v>54</v>
      </c>
      <c r="AN45" s="15" t="e">
        <f xml:space="preserve"> STDEV(AM46:AM56)/SQRT(COUNT(AM46:AM56))</f>
        <v>#DIV/0!</v>
      </c>
      <c r="AO45" s="15" t="e">
        <f xml:space="preserve"> STDEV(AN46:AN56)</f>
        <v>#DIV/0!</v>
      </c>
      <c r="AP45" s="127" t="e">
        <f>AVERAGE(AP46:AP56)</f>
        <v>#DIV/0!</v>
      </c>
      <c r="AQ45" s="26"/>
    </row>
    <row r="46" spans="1:43" x14ac:dyDescent="0.2">
      <c r="A46" s="1"/>
      <c r="B46" s="109"/>
      <c r="C46" s="21"/>
      <c r="D46" s="21"/>
      <c r="F46" s="21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0"/>
      <c r="AF46" s="35"/>
      <c r="AG46" s="80"/>
      <c r="AH46" s="80"/>
      <c r="AI46" s="80"/>
      <c r="AJ46" s="80"/>
      <c r="AK46" s="35"/>
      <c r="AL46" s="36"/>
      <c r="AM46" s="21" t="s">
        <v>55</v>
      </c>
      <c r="AN46" s="15" t="e">
        <f xml:space="preserve"> STDEV(AM47:AM58)/SQRT(COUNT(AM47:AM58))</f>
        <v>#DIV/0!</v>
      </c>
      <c r="AO46" s="15" t="e">
        <f xml:space="preserve"> STDEV(AN47:AN58)</f>
        <v>#DIV/0!</v>
      </c>
      <c r="AP46" s="127" t="e">
        <f>AVERAGE(AP47:AP58)</f>
        <v>#DIV/0!</v>
      </c>
      <c r="AQ46" s="26"/>
    </row>
    <row r="47" spans="1:43" x14ac:dyDescent="0.2">
      <c r="A47" s="76" t="s">
        <v>2403</v>
      </c>
      <c r="B47" s="14" t="s">
        <v>129</v>
      </c>
      <c r="C47" s="15"/>
      <c r="D47" s="15"/>
      <c r="E47" s="15"/>
      <c r="F47" s="15"/>
      <c r="G47" s="17"/>
      <c r="H47" s="136">
        <f xml:space="preserve"> STDEV(G48:G54)/SQRT(COUNT(G48:G54))</f>
        <v>2.4819347291981715E-2</v>
      </c>
      <c r="I47" s="17"/>
      <c r="J47" s="136">
        <f xml:space="preserve"> STDEV(I48:I54)/SQRT(COUNT(I48:I54))</f>
        <v>5.599999999999996E-2</v>
      </c>
      <c r="K47" s="17"/>
      <c r="L47" s="136">
        <f xml:space="preserve"> STDEV(K48:K54)/SQRT(COUNT(K48:K54))</f>
        <v>5.9548299723837586E-2</v>
      </c>
      <c r="M47" s="17"/>
      <c r="N47" s="136">
        <f xml:space="preserve"> STDEV(M48:M54)/SQRT(COUNT(M48:M54))</f>
        <v>1.3649370827990566</v>
      </c>
      <c r="O47" s="17"/>
      <c r="P47" s="136">
        <f xml:space="preserve"> STDEV(O48:O54)/SQRT(COUNT(O48:O54))</f>
        <v>7.8841613377708085E-3</v>
      </c>
      <c r="Q47" s="17"/>
      <c r="R47" s="136">
        <f xml:space="preserve"> STDEV(Q48:Q54)/SQRT(COUNT(Q48:Q54))</f>
        <v>2.5558535051915614</v>
      </c>
      <c r="S47" s="17"/>
      <c r="T47" s="136">
        <f xml:space="preserve"> STDEV(S48:S54)/SQRT(COUNT(S48:S54))</f>
        <v>0.22573245225266125</v>
      </c>
      <c r="U47" s="17"/>
      <c r="V47" s="136">
        <f xml:space="preserve"> STDEV(U48:U54)/SQRT(COUNT(U48:U54))</f>
        <v>32.83198118755552</v>
      </c>
      <c r="W47" s="17"/>
      <c r="X47" s="136">
        <f xml:space="preserve"> STDEV(W48:W54)/SQRT(COUNT(W48:W54))</f>
        <v>29.544733749011854</v>
      </c>
      <c r="Y47" s="137">
        <f>AVERAGE(Y48:Y54)</f>
        <v>0.74</v>
      </c>
      <c r="Z47" s="136">
        <f xml:space="preserve"> STDEV(Y48:Y54)</f>
        <v>6.4420493633625606E-2</v>
      </c>
      <c r="AA47" s="137">
        <f>AVERAGE(AA48:AA54)</f>
        <v>-10.406000000000001</v>
      </c>
      <c r="AB47" s="136">
        <f xml:space="preserve"> STDEV(AA48:AA54)</f>
        <v>0.15224979474534597</v>
      </c>
      <c r="AC47" s="137">
        <f>AVERAGE(AC48:AC54)</f>
        <v>0.56059999999999999</v>
      </c>
      <c r="AD47" s="136">
        <f xml:space="preserve"> STDEV(AC48:AC54)/SQRT(COUNT(AC48:AC54))</f>
        <v>6.9253158772722935E-3</v>
      </c>
      <c r="AE47" s="78"/>
      <c r="AF47" s="77"/>
      <c r="AG47" s="78"/>
      <c r="AH47" s="78"/>
      <c r="AI47" s="78"/>
      <c r="AJ47" s="78"/>
      <c r="AK47" s="77"/>
      <c r="AL47" s="36"/>
      <c r="AM47" s="21" t="s">
        <v>95</v>
      </c>
      <c r="AN47" s="15" t="e">
        <f xml:space="preserve"> STDEV(AM48:AM59)/SQRT(COUNT(AM48:AM59))</f>
        <v>#DIV/0!</v>
      </c>
      <c r="AO47" s="15" t="e">
        <f xml:space="preserve"> STDEV(AN48:AN59)</f>
        <v>#DIV/0!</v>
      </c>
      <c r="AP47" s="127" t="e">
        <f>AVERAGE(AP48:AP59)</f>
        <v>#DIV/0!</v>
      </c>
      <c r="AQ47" s="26"/>
    </row>
    <row r="48" spans="1:43" x14ac:dyDescent="0.2">
      <c r="A48" s="1"/>
      <c r="B48" s="109" t="s">
        <v>93</v>
      </c>
      <c r="C48" s="21" t="s">
        <v>175</v>
      </c>
      <c r="D48" s="21" t="s">
        <v>94</v>
      </c>
      <c r="E48" s="21" t="s">
        <v>129</v>
      </c>
      <c r="F48" s="21" t="s">
        <v>145</v>
      </c>
      <c r="G48" s="57">
        <v>0.81</v>
      </c>
      <c r="H48" s="57">
        <v>0</v>
      </c>
      <c r="I48" s="57">
        <v>-2.72</v>
      </c>
      <c r="J48" s="57">
        <v>0</v>
      </c>
      <c r="K48" s="57">
        <v>28.06</v>
      </c>
      <c r="L48" s="57">
        <v>0</v>
      </c>
      <c r="M48" s="57">
        <v>6.9260000000000002</v>
      </c>
      <c r="N48" s="57">
        <v>1.7999999999999999E-2</v>
      </c>
      <c r="O48" s="57">
        <v>-0.34799999999999998</v>
      </c>
      <c r="P48" s="57">
        <v>1.7000000000000001E-2</v>
      </c>
      <c r="Q48" s="57">
        <v>6.0679999999999996</v>
      </c>
      <c r="R48" s="57">
        <v>6.0999999999999999E-2</v>
      </c>
      <c r="S48" s="57">
        <v>0.191</v>
      </c>
      <c r="T48" s="57">
        <v>6.0999999999999999E-2</v>
      </c>
      <c r="U48" s="57">
        <v>-1.8240000000000001</v>
      </c>
      <c r="V48" s="57">
        <v>0.435</v>
      </c>
      <c r="W48" s="57">
        <v>-12.023</v>
      </c>
      <c r="X48" s="57">
        <v>0.43099999999999999</v>
      </c>
      <c r="Y48" s="57">
        <v>0.84</v>
      </c>
      <c r="Z48" s="57"/>
      <c r="AA48" s="57">
        <v>-10.26</v>
      </c>
      <c r="AB48" s="57"/>
      <c r="AC48" s="57">
        <v>0.57399999999999995</v>
      </c>
      <c r="AD48" s="57"/>
      <c r="AE48" s="80">
        <v>3.7250490537907499E-3</v>
      </c>
      <c r="AF48" s="35">
        <f>O48-M48*AE48</f>
        <v>-0.3737996897465547</v>
      </c>
      <c r="AG48" s="80">
        <v>-0.374</v>
      </c>
      <c r="AH48" s="80">
        <v>1.3349293046291699</v>
      </c>
      <c r="AI48" s="80">
        <v>0.991069994232887</v>
      </c>
      <c r="AJ48" s="80">
        <v>0.49199999999999999</v>
      </c>
      <c r="AK48" s="35">
        <f>AJ48+0.082</f>
        <v>0.57399999999999995</v>
      </c>
      <c r="AL48" s="36"/>
      <c r="AM48" s="21"/>
      <c r="AN48" s="21"/>
      <c r="AO48" s="21"/>
      <c r="AP48" s="47"/>
      <c r="AQ48" s="26"/>
    </row>
    <row r="49" spans="1:55" x14ac:dyDescent="0.2">
      <c r="A49" s="1"/>
      <c r="B49" s="109" t="s">
        <v>141</v>
      </c>
      <c r="C49" s="21" t="s">
        <v>176</v>
      </c>
      <c r="D49" s="21" t="s">
        <v>94</v>
      </c>
      <c r="E49" s="21" t="s">
        <v>129</v>
      </c>
      <c r="F49" s="21" t="s">
        <v>145</v>
      </c>
      <c r="G49" s="57">
        <v>0.67</v>
      </c>
      <c r="H49" s="134">
        <v>0</v>
      </c>
      <c r="I49" s="57">
        <v>-3.04</v>
      </c>
      <c r="J49" s="134">
        <v>0</v>
      </c>
      <c r="K49" s="57">
        <v>27.72</v>
      </c>
      <c r="L49" s="134">
        <v>0</v>
      </c>
      <c r="M49" s="57">
        <v>6.43</v>
      </c>
      <c r="N49" s="134">
        <v>1.6E-2</v>
      </c>
      <c r="O49" s="57">
        <v>-0.37</v>
      </c>
      <c r="P49" s="134">
        <v>1.6E-2</v>
      </c>
      <c r="Q49" s="57">
        <v>5.4539999999999997</v>
      </c>
      <c r="R49" s="134">
        <v>5.2999999999999999E-2</v>
      </c>
      <c r="S49" s="57">
        <v>0.23899999999999999</v>
      </c>
      <c r="T49" s="134">
        <v>5.0999999999999997E-2</v>
      </c>
      <c r="U49" s="57">
        <v>-1.095</v>
      </c>
      <c r="V49" s="134">
        <v>0.70099999999999996</v>
      </c>
      <c r="W49" s="57">
        <v>-10.512</v>
      </c>
      <c r="X49" s="134">
        <v>0.69699999999999995</v>
      </c>
      <c r="Y49" s="135">
        <v>0.7</v>
      </c>
      <c r="Z49" s="134"/>
      <c r="AA49" s="135">
        <v>-10.59</v>
      </c>
      <c r="AB49" s="134"/>
      <c r="AC49" s="135">
        <v>0.54700000000000004</v>
      </c>
      <c r="AD49" s="134"/>
      <c r="AE49" s="80">
        <v>3.7250490537907499E-3</v>
      </c>
      <c r="AF49" s="35">
        <f>O49-M49*AE49</f>
        <v>-0.39395206541587452</v>
      </c>
      <c r="AG49" s="80">
        <v>-0.39400000000000002</v>
      </c>
      <c r="AH49" s="80">
        <v>1.3349293046291699</v>
      </c>
      <c r="AI49" s="80">
        <v>0.991069994232887</v>
      </c>
      <c r="AJ49" s="80">
        <v>0.46500000000000002</v>
      </c>
      <c r="AK49" s="35">
        <f>AJ49+0.082</f>
        <v>0.54700000000000004</v>
      </c>
      <c r="AL49" s="13"/>
      <c r="AM49" s="21" t="s">
        <v>118</v>
      </c>
      <c r="AN49" s="15" t="e">
        <f xml:space="preserve"> STDEV(AM50:AM51)/SQRT(COUNT(AM50:AM51))</f>
        <v>#DIV/0!</v>
      </c>
      <c r="AO49" s="15" t="e">
        <f xml:space="preserve"> STDEV(AN50:AN51)</f>
        <v>#DIV/0!</v>
      </c>
      <c r="AP49" s="127" t="e">
        <f>AVERAGE(AP50:AP51)</f>
        <v>#DIV/0!</v>
      </c>
    </row>
    <row r="50" spans="1:55" x14ac:dyDescent="0.2">
      <c r="AL50" s="36"/>
      <c r="AM50" s="21" t="s">
        <v>74</v>
      </c>
      <c r="AN50" s="15" t="e">
        <f xml:space="preserve"> STDEV(AM51:AM53)/SQRT(COUNT(AM51:AM53))</f>
        <v>#DIV/0!</v>
      </c>
      <c r="AO50" s="15" t="e">
        <f xml:space="preserve"> STDEV(AN51:AN53)</f>
        <v>#DIV/0!</v>
      </c>
      <c r="AP50" s="127" t="e">
        <f>AVERAGE(AP51:AP53)</f>
        <v>#DIV/0!</v>
      </c>
      <c r="AQ50" s="26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">
      <c r="A51" s="1"/>
      <c r="B51" s="109" t="s">
        <v>143</v>
      </c>
      <c r="C51" s="21" t="s">
        <v>178</v>
      </c>
      <c r="D51" s="21" t="s">
        <v>94</v>
      </c>
      <c r="E51" s="21" t="s">
        <v>129</v>
      </c>
      <c r="F51" s="21" t="s">
        <v>179</v>
      </c>
      <c r="G51" s="57">
        <v>0.71</v>
      </c>
      <c r="H51" s="57">
        <v>0</v>
      </c>
      <c r="I51" s="57">
        <v>-2.81</v>
      </c>
      <c r="J51" s="57">
        <v>0</v>
      </c>
      <c r="K51" s="57">
        <v>27.97</v>
      </c>
      <c r="L51" s="57">
        <v>0</v>
      </c>
      <c r="M51" s="57">
        <v>12.263</v>
      </c>
      <c r="N51" s="57">
        <v>1.9E-2</v>
      </c>
      <c r="O51" s="57">
        <v>-0.378</v>
      </c>
      <c r="P51" s="57">
        <v>1.7000000000000001E-2</v>
      </c>
      <c r="Q51" s="57">
        <v>16.469000000000001</v>
      </c>
      <c r="R51" s="57">
        <v>8.3000000000000004E-2</v>
      </c>
      <c r="S51" s="57">
        <v>-0.57799999999999996</v>
      </c>
      <c r="T51" s="57">
        <v>7.8E-2</v>
      </c>
      <c r="U51" s="57">
        <v>111.884</v>
      </c>
      <c r="V51" s="57">
        <v>2.1509999999999998</v>
      </c>
      <c r="W51" s="57">
        <v>88.768000000000001</v>
      </c>
      <c r="X51" s="57">
        <v>2.1110000000000002</v>
      </c>
      <c r="Y51" s="57">
        <v>0.67</v>
      </c>
      <c r="Z51" s="57"/>
      <c r="AA51" s="57">
        <v>-10.24</v>
      </c>
      <c r="AB51" s="57"/>
      <c r="AC51" s="57">
        <v>0.54200000000000004</v>
      </c>
      <c r="AD51" s="57"/>
      <c r="AE51" s="80">
        <v>4.8291171967924902E-3</v>
      </c>
      <c r="AF51" s="35">
        <f>O51-M51*AE51</f>
        <v>-0.43721946418426633</v>
      </c>
      <c r="AG51" s="80">
        <v>-0.437</v>
      </c>
      <c r="AH51" s="80">
        <v>1.1563598808651401</v>
      </c>
      <c r="AI51" s="80">
        <v>0.96460768729697</v>
      </c>
      <c r="AJ51" s="80">
        <v>0.46</v>
      </c>
      <c r="AK51" s="35">
        <f>AJ51+0.082</f>
        <v>0.54200000000000004</v>
      </c>
      <c r="AL51" s="36"/>
      <c r="AM51" s="21" t="s">
        <v>47</v>
      </c>
      <c r="AN51" s="15" t="e">
        <f xml:space="preserve"> STDEV(AM52:AM55)/SQRT(COUNT(AM52:AM55))</f>
        <v>#DIV/0!</v>
      </c>
      <c r="AO51" s="15" t="e">
        <f xml:space="preserve"> STDEV(AN52:AN55)</f>
        <v>#DIV/0!</v>
      </c>
      <c r="AP51" s="127" t="e">
        <f>AVERAGE(AP52:AP55)</f>
        <v>#DIV/0!</v>
      </c>
      <c r="AQ51" s="26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">
      <c r="A52" s="1"/>
      <c r="B52" s="109" t="s">
        <v>149</v>
      </c>
      <c r="C52" s="21" t="s">
        <v>180</v>
      </c>
      <c r="D52" s="21" t="s">
        <v>94</v>
      </c>
      <c r="E52" s="21" t="s">
        <v>129</v>
      </c>
      <c r="F52" s="21" t="s">
        <v>140</v>
      </c>
      <c r="G52" s="57">
        <v>0.77</v>
      </c>
      <c r="H52" s="57">
        <v>0</v>
      </c>
      <c r="I52" s="57">
        <v>-2.9</v>
      </c>
      <c r="J52" s="57">
        <v>0</v>
      </c>
      <c r="K52" s="57">
        <v>27.87</v>
      </c>
      <c r="L52" s="57">
        <v>0</v>
      </c>
      <c r="M52" s="57">
        <v>12.252000000000001</v>
      </c>
      <c r="N52" s="57">
        <v>1.2E-2</v>
      </c>
      <c r="O52" s="57">
        <v>-0.34599999999999997</v>
      </c>
      <c r="P52" s="57">
        <v>1.2E-2</v>
      </c>
      <c r="Q52" s="57">
        <v>16.113</v>
      </c>
      <c r="R52" s="57">
        <v>8.2000000000000003E-2</v>
      </c>
      <c r="S52" s="57">
        <v>-0.74299999999999999</v>
      </c>
      <c r="T52" s="57">
        <v>8.3000000000000004E-2</v>
      </c>
      <c r="U52" s="57">
        <v>141.666</v>
      </c>
      <c r="V52" s="57">
        <v>0.44800000000000001</v>
      </c>
      <c r="W52" s="57">
        <v>118.077</v>
      </c>
      <c r="X52" s="57">
        <v>0.44</v>
      </c>
      <c r="Y52" s="57">
        <v>0.74</v>
      </c>
      <c r="Z52" s="57"/>
      <c r="AA52" s="57">
        <v>-10.44</v>
      </c>
      <c r="AB52" s="57"/>
      <c r="AC52" s="57">
        <v>0.56399999999999995</v>
      </c>
      <c r="AD52" s="57"/>
      <c r="AE52" s="80">
        <v>4.81563815438045E-3</v>
      </c>
      <c r="AF52" s="35">
        <f>O52-M52*AE52</f>
        <v>-0.40500119866746925</v>
      </c>
      <c r="AG52" s="80">
        <v>-0.40500000000000003</v>
      </c>
      <c r="AH52" s="80">
        <v>1.1493397723374701</v>
      </c>
      <c r="AI52" s="80">
        <v>0.94750931803110905</v>
      </c>
      <c r="AJ52" s="80">
        <v>0.48199999999999998</v>
      </c>
      <c r="AK52" s="35">
        <f>AJ52+0.082</f>
        <v>0.56399999999999995</v>
      </c>
      <c r="AL52" s="36"/>
      <c r="AM52" s="21" t="s">
        <v>48</v>
      </c>
      <c r="AN52" s="15" t="e">
        <f xml:space="preserve"> STDEV(AM53:AM57)/SQRT(COUNT(AM53:AM57))</f>
        <v>#DIV/0!</v>
      </c>
      <c r="AO52" s="15" t="e">
        <f xml:space="preserve"> STDEV(AN53:AN57)</f>
        <v>#DIV/0!</v>
      </c>
      <c r="AP52" s="127" t="e">
        <f>AVERAGE(AP53:AP57)</f>
        <v>#DIV/0!</v>
      </c>
      <c r="AQ52" s="26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2">
      <c r="A53" s="1"/>
      <c r="B53" s="109" t="s">
        <v>181</v>
      </c>
      <c r="C53" s="21" t="s">
        <v>182</v>
      </c>
      <c r="D53" s="21" t="s">
        <v>94</v>
      </c>
      <c r="E53" s="21" t="s">
        <v>129</v>
      </c>
      <c r="F53" s="21" t="s">
        <v>140</v>
      </c>
      <c r="G53" s="57">
        <v>0.77</v>
      </c>
      <c r="H53" s="57">
        <v>0</v>
      </c>
      <c r="I53" s="57">
        <v>-2.96</v>
      </c>
      <c r="J53" s="57">
        <v>0</v>
      </c>
      <c r="K53" s="57">
        <v>27.81</v>
      </c>
      <c r="L53" s="57">
        <v>0</v>
      </c>
      <c r="M53" s="57">
        <v>12.208</v>
      </c>
      <c r="N53" s="57">
        <v>1.2999999999999999E-2</v>
      </c>
      <c r="O53" s="57">
        <v>-0.33600000000000002</v>
      </c>
      <c r="P53" s="57">
        <v>1.2E-2</v>
      </c>
      <c r="Q53" s="57">
        <v>15.965</v>
      </c>
      <c r="R53" s="57">
        <v>4.3999999999999997E-2</v>
      </c>
      <c r="S53" s="57">
        <v>-0.76800000000000002</v>
      </c>
      <c r="T53" s="57">
        <v>4.2000000000000003E-2</v>
      </c>
      <c r="U53" s="57">
        <v>139.06899999999999</v>
      </c>
      <c r="V53" s="57">
        <v>0.79100000000000004</v>
      </c>
      <c r="W53" s="57">
        <v>115.66</v>
      </c>
      <c r="X53" s="57">
        <v>0.77700000000000002</v>
      </c>
      <c r="Y53" s="57">
        <v>0.75</v>
      </c>
      <c r="Z53" s="57"/>
      <c r="AA53" s="57">
        <v>-10.5</v>
      </c>
      <c r="AB53" s="57"/>
      <c r="AC53" s="57">
        <v>0.57599999999999996</v>
      </c>
      <c r="AD53" s="57"/>
      <c r="AE53" s="80">
        <v>4.8156381543804604E-3</v>
      </c>
      <c r="AF53" s="35">
        <f>O53-M53*AE53</f>
        <v>-0.39478931058867667</v>
      </c>
      <c r="AG53" s="80">
        <v>-0.39400000000000002</v>
      </c>
      <c r="AH53" s="80">
        <v>1.1493397723374701</v>
      </c>
      <c r="AI53" s="80">
        <v>0.94750931803110805</v>
      </c>
      <c r="AJ53" s="80">
        <v>0.49399999999999999</v>
      </c>
      <c r="AK53" s="35">
        <f>AJ53+0.082</f>
        <v>0.57599999999999996</v>
      </c>
      <c r="AL53" s="36"/>
      <c r="AM53" s="21" t="s">
        <v>49</v>
      </c>
      <c r="AN53" s="15" t="e">
        <f xml:space="preserve"> STDEV(AM54:AM59)/SQRT(COUNT(AM54:AM59))</f>
        <v>#DIV/0!</v>
      </c>
      <c r="AO53" s="15" t="e">
        <f xml:space="preserve"> STDEV(AN54:AN59)</f>
        <v>#DIV/0!</v>
      </c>
      <c r="AP53" s="127" t="e">
        <f>AVERAGE(AP54:AP59)</f>
        <v>#DIV/0!</v>
      </c>
      <c r="AQ53" s="26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">
      <c r="A54" s="1"/>
      <c r="B54" s="109"/>
      <c r="C54" s="21"/>
      <c r="D54" s="21"/>
      <c r="F54" s="21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80"/>
      <c r="AF54" s="35"/>
      <c r="AG54" s="80"/>
      <c r="AH54" s="80"/>
      <c r="AI54" s="80"/>
      <c r="AJ54" s="80"/>
      <c r="AK54" s="35"/>
      <c r="AL54" s="13"/>
      <c r="AM54" s="21" t="s">
        <v>50</v>
      </c>
      <c r="AN54" s="15" t="e">
        <f xml:space="preserve"> STDEV(AM55:AM61)/SQRT(COUNT(AM55:AM61))</f>
        <v>#DIV/0!</v>
      </c>
      <c r="AO54" s="15" t="e">
        <f xml:space="preserve"> STDEV(AN55:AN61)</f>
        <v>#DIV/0!</v>
      </c>
      <c r="AP54" s="127" t="e">
        <f>AVERAGE(AP55:AP61)</f>
        <v>#DIV/0!</v>
      </c>
    </row>
    <row r="55" spans="1:55" x14ac:dyDescent="0.2">
      <c r="A55" s="76" t="s">
        <v>2403</v>
      </c>
      <c r="B55" s="14" t="s">
        <v>130</v>
      </c>
      <c r="C55" s="15"/>
      <c r="D55" s="15"/>
      <c r="E55" s="15"/>
      <c r="F55" s="15"/>
      <c r="G55" s="17"/>
      <c r="H55" s="136">
        <f xml:space="preserve"> STDEV(G56:G60)/SQRT(COUNT(G56:G60))</f>
        <v>1.2500000000000011E-2</v>
      </c>
      <c r="I55" s="17"/>
      <c r="J55" s="136">
        <f xml:space="preserve"> STDEV(I56:I60)/SQRT(COUNT(I56:I60))</f>
        <v>6.5574385243019978E-2</v>
      </c>
      <c r="K55" s="17"/>
      <c r="L55" s="136">
        <f xml:space="preserve"> STDEV(K56:K60)/SQRT(COUNT(K56:K60))</f>
        <v>6.6645830077107462E-2</v>
      </c>
      <c r="M55" s="17"/>
      <c r="N55" s="136">
        <f xml:space="preserve"> STDEV(M56:M60)/SQRT(COUNT(M56:M60))</f>
        <v>1.4244616161319759</v>
      </c>
      <c r="O55" s="17"/>
      <c r="P55" s="136">
        <f xml:space="preserve"> STDEV(O56:O60)/SQRT(COUNT(O56:O60))</f>
        <v>3.8810436740649981E-3</v>
      </c>
      <c r="Q55" s="17"/>
      <c r="R55" s="136">
        <f xml:space="preserve"> STDEV(Q56:Q60)/SQRT(COUNT(Q56:Q60))</f>
        <v>2.6777013579747844</v>
      </c>
      <c r="S55" s="17"/>
      <c r="T55" s="136">
        <f xml:space="preserve"> STDEV(S56:S60)/SQRT(COUNT(S56:S60))</f>
        <v>0.20573744392631432</v>
      </c>
      <c r="U55" s="17"/>
      <c r="V55" s="136">
        <f xml:space="preserve"> STDEV(U56:U60)/SQRT(COUNT(U56:U60))</f>
        <v>30.034267502582225</v>
      </c>
      <c r="W55" s="17"/>
      <c r="X55" s="136">
        <f xml:space="preserve"> STDEV(W56:W60)/SQRT(COUNT(W56:W60))</f>
        <v>26.553724412343115</v>
      </c>
      <c r="Y55" s="137">
        <f>AVERAGE(Y56:Y60)</f>
        <v>1.9474999999999998</v>
      </c>
      <c r="Z55" s="136">
        <f xml:space="preserve"> STDEV(Y56:Y60)</f>
        <v>1.5000000000000013E-2</v>
      </c>
      <c r="AA55" s="137">
        <f>AVERAGE(AA56:AA60)</f>
        <v>-8.9674999999999994</v>
      </c>
      <c r="AB55" s="136">
        <f xml:space="preserve"> STDEV(AA56:AA60)</f>
        <v>0.14682756326158006</v>
      </c>
      <c r="AC55" s="137">
        <f>AVERAGE(AC56:AC60)</f>
        <v>0.57674999999999998</v>
      </c>
      <c r="AD55" s="136">
        <f xml:space="preserve"> STDEV(AC56:AC60)/SQRT(COUNT(AC56:AC60))</f>
        <v>4.3469337852483289E-3</v>
      </c>
      <c r="AE55" s="78"/>
      <c r="AF55" s="77"/>
      <c r="AG55" s="78"/>
      <c r="AH55" s="78"/>
      <c r="AI55" s="78"/>
      <c r="AJ55" s="78"/>
      <c r="AK55" s="77"/>
      <c r="AL55" s="13"/>
      <c r="AM55" s="21" t="s">
        <v>51</v>
      </c>
      <c r="AN55" s="15" t="e">
        <f xml:space="preserve"> STDEV(AM56:AM63)/SQRT(COUNT(AM56:AM63))</f>
        <v>#DIV/0!</v>
      </c>
      <c r="AO55" s="15" t="e">
        <f xml:space="preserve"> STDEV(AN56:AN63)</f>
        <v>#DIV/0!</v>
      </c>
      <c r="AP55" s="127" t="e">
        <f>AVERAGE(AP56:AP63)</f>
        <v>#DIV/0!</v>
      </c>
    </row>
    <row r="56" spans="1:55" x14ac:dyDescent="0.2">
      <c r="A56" s="1"/>
      <c r="B56" s="109" t="s">
        <v>93</v>
      </c>
      <c r="C56" s="21" t="s">
        <v>183</v>
      </c>
      <c r="D56" s="21" t="s">
        <v>94</v>
      </c>
      <c r="E56" s="21" t="s">
        <v>130</v>
      </c>
      <c r="F56" s="21" t="s">
        <v>145</v>
      </c>
      <c r="G56" s="57">
        <v>1.93</v>
      </c>
      <c r="H56" s="57">
        <v>0</v>
      </c>
      <c r="I56" s="57">
        <v>-1.35</v>
      </c>
      <c r="J56" s="57">
        <v>0</v>
      </c>
      <c r="K56" s="57">
        <v>29.46</v>
      </c>
      <c r="L56" s="57">
        <v>0</v>
      </c>
      <c r="M56" s="57">
        <v>9.4309999999999992</v>
      </c>
      <c r="N56" s="57">
        <v>1.7000000000000001E-2</v>
      </c>
      <c r="O56" s="57">
        <v>-0.33</v>
      </c>
      <c r="P56" s="57">
        <v>1.6E-2</v>
      </c>
      <c r="Q56" s="57">
        <v>9.0530000000000008</v>
      </c>
      <c r="R56" s="57">
        <v>4.8000000000000001E-2</v>
      </c>
      <c r="S56" s="57">
        <v>0.42499999999999999</v>
      </c>
      <c r="T56" s="57">
        <v>4.4999999999999998E-2</v>
      </c>
      <c r="U56" s="57">
        <v>-3.4670000000000001</v>
      </c>
      <c r="V56" s="57">
        <v>0.53300000000000003</v>
      </c>
      <c r="W56" s="57">
        <v>-17.433</v>
      </c>
      <c r="X56" s="57">
        <v>0.52800000000000002</v>
      </c>
      <c r="Y56" s="57">
        <v>1.96</v>
      </c>
      <c r="Z56" s="57"/>
      <c r="AA56" s="57">
        <v>-8.8800000000000008</v>
      </c>
      <c r="AB56" s="57"/>
      <c r="AC56" s="57">
        <v>0.58599999999999997</v>
      </c>
      <c r="AD56" s="57"/>
      <c r="AE56" s="80">
        <v>3.7250490537907499E-3</v>
      </c>
      <c r="AF56" s="35">
        <f>O56-M56*AE56</f>
        <v>-0.36513093762630056</v>
      </c>
      <c r="AG56" s="80">
        <v>-0.36499999999999999</v>
      </c>
      <c r="AH56" s="80">
        <v>1.3349293046291699</v>
      </c>
      <c r="AI56" s="80">
        <v>0.991069994232887</v>
      </c>
      <c r="AJ56" s="80">
        <v>0.504</v>
      </c>
      <c r="AK56" s="35">
        <f>AJ56+0.082</f>
        <v>0.58599999999999997</v>
      </c>
      <c r="AL56" s="36"/>
      <c r="AM56" s="21" t="s">
        <v>52</v>
      </c>
      <c r="AN56" s="15" t="e">
        <f xml:space="preserve"> STDEV(AM57:AM65)/SQRT(COUNT(AM57:AM65))</f>
        <v>#DIV/0!</v>
      </c>
      <c r="AO56" s="15" t="e">
        <f xml:space="preserve"> STDEV(AN57:AN65)</f>
        <v>#DIV/0!</v>
      </c>
      <c r="AP56" s="127" t="e">
        <f>AVERAGE(AP57:AP65)</f>
        <v>#DIV/0!</v>
      </c>
      <c r="AQ56" s="26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">
      <c r="A57" s="1"/>
      <c r="B57" s="109" t="s">
        <v>141</v>
      </c>
      <c r="C57" s="21" t="s">
        <v>184</v>
      </c>
      <c r="D57" s="21" t="s">
        <v>94</v>
      </c>
      <c r="E57" s="21" t="s">
        <v>130</v>
      </c>
      <c r="F57" s="21" t="s">
        <v>145</v>
      </c>
      <c r="G57" s="57">
        <v>1.9</v>
      </c>
      <c r="H57" s="57">
        <v>0</v>
      </c>
      <c r="I57" s="57">
        <v>-1.43</v>
      </c>
      <c r="J57" s="57">
        <v>0</v>
      </c>
      <c r="K57" s="57">
        <v>29.39</v>
      </c>
      <c r="L57" s="57">
        <v>0</v>
      </c>
      <c r="M57" s="57">
        <v>9.3249999999999993</v>
      </c>
      <c r="N57" s="57">
        <v>0.01</v>
      </c>
      <c r="O57" s="57">
        <v>-0.33900000000000002</v>
      </c>
      <c r="P57" s="57">
        <v>8.9999999999999993E-3</v>
      </c>
      <c r="Q57" s="57">
        <v>8.9139999999999997</v>
      </c>
      <c r="R57" s="57">
        <v>5.8999999999999997E-2</v>
      </c>
      <c r="S57" s="57">
        <v>0.43</v>
      </c>
      <c r="T57" s="57">
        <v>5.7000000000000002E-2</v>
      </c>
      <c r="U57" s="57">
        <v>-2.242</v>
      </c>
      <c r="V57" s="57">
        <v>0.55300000000000005</v>
      </c>
      <c r="W57" s="57">
        <v>-16.062000000000001</v>
      </c>
      <c r="X57" s="57">
        <v>0.54400000000000004</v>
      </c>
      <c r="Y57" s="57">
        <v>1.94</v>
      </c>
      <c r="Z57" s="57"/>
      <c r="AA57" s="57">
        <v>-8.9499999999999993</v>
      </c>
      <c r="AB57" s="57"/>
      <c r="AC57" s="57">
        <v>0.57399999999999995</v>
      </c>
      <c r="AD57" s="57"/>
      <c r="AE57" s="80">
        <v>3.7250490537907499E-3</v>
      </c>
      <c r="AF57" s="35">
        <f>O57-M57*AE57</f>
        <v>-0.37373608242659878</v>
      </c>
      <c r="AG57" s="80">
        <v>-0.374</v>
      </c>
      <c r="AH57" s="80">
        <v>1.3349293046291699</v>
      </c>
      <c r="AI57" s="80">
        <v>0.991069994232887</v>
      </c>
      <c r="AJ57" s="80">
        <v>0.49199999999999999</v>
      </c>
      <c r="AK57" s="35">
        <f>AJ57+0.082</f>
        <v>0.57399999999999995</v>
      </c>
      <c r="AL57" s="13"/>
      <c r="AM57" s="21" t="s">
        <v>53</v>
      </c>
      <c r="AN57" s="15" t="e">
        <f xml:space="preserve"> STDEV(AM58:AM67)/SQRT(COUNT(AM58:AM67))</f>
        <v>#DIV/0!</v>
      </c>
      <c r="AO57" s="15" t="e">
        <f xml:space="preserve"> STDEV(AN58:AN67)</f>
        <v>#DIV/0!</v>
      </c>
      <c r="AP57" s="127" t="e">
        <f>AVERAGE(AP58:AP67)</f>
        <v>#DIV/0!</v>
      </c>
    </row>
    <row r="58" spans="1:55" x14ac:dyDescent="0.2">
      <c r="A58" s="1"/>
      <c r="B58" s="109" t="s">
        <v>142</v>
      </c>
      <c r="C58" s="21" t="s">
        <v>185</v>
      </c>
      <c r="D58" s="21" t="s">
        <v>94</v>
      </c>
      <c r="E58" s="21" t="s">
        <v>130</v>
      </c>
      <c r="F58" s="21" t="s">
        <v>145</v>
      </c>
      <c r="G58" s="57">
        <v>1.92</v>
      </c>
      <c r="H58" s="134">
        <v>0</v>
      </c>
      <c r="I58" s="57">
        <v>-1.65</v>
      </c>
      <c r="J58" s="134">
        <v>0</v>
      </c>
      <c r="K58" s="57">
        <v>29.16</v>
      </c>
      <c r="L58" s="134">
        <v>0</v>
      </c>
      <c r="M58" s="57">
        <v>9.1120000000000001</v>
      </c>
      <c r="N58" s="134">
        <v>0.01</v>
      </c>
      <c r="O58" s="57">
        <v>-0.34599999999999997</v>
      </c>
      <c r="P58" s="134">
        <v>1.0999999999999999E-2</v>
      </c>
      <c r="Q58" s="57">
        <v>8.4339999999999993</v>
      </c>
      <c r="R58" s="134">
        <v>6.5000000000000002E-2</v>
      </c>
      <c r="S58" s="57">
        <v>0.39400000000000002</v>
      </c>
      <c r="T58" s="134">
        <v>6.6000000000000003E-2</v>
      </c>
      <c r="U58" s="57">
        <v>-2.6</v>
      </c>
      <c r="V58" s="134">
        <v>0.496</v>
      </c>
      <c r="W58" s="57">
        <v>-16.001000000000001</v>
      </c>
      <c r="X58" s="134">
        <v>0.49099999999999999</v>
      </c>
      <c r="Y58" s="135">
        <v>1.96</v>
      </c>
      <c r="Z58" s="134"/>
      <c r="AA58" s="135">
        <v>-9.18</v>
      </c>
      <c r="AB58" s="134"/>
      <c r="AC58" s="135">
        <v>0.56599999999999995</v>
      </c>
      <c r="AD58" s="134"/>
      <c r="AE58" s="80">
        <v>3.7250490537907499E-3</v>
      </c>
      <c r="AF58" s="35">
        <f>O58-M58*AE58</f>
        <v>-0.37994264697814129</v>
      </c>
      <c r="AG58" s="80">
        <v>-0.38</v>
      </c>
      <c r="AH58" s="80">
        <v>1.3349293046291699</v>
      </c>
      <c r="AI58" s="80">
        <v>0.991069994232887</v>
      </c>
      <c r="AJ58" s="80">
        <v>0.48399999999999999</v>
      </c>
      <c r="AK58" s="35">
        <f>AJ58+0.082</f>
        <v>0.56599999999999995</v>
      </c>
      <c r="AL58" s="13"/>
      <c r="AM58" s="21" t="s">
        <v>54</v>
      </c>
      <c r="AN58" s="15" t="e">
        <f xml:space="preserve"> STDEV(AM59:AM69)/SQRT(COUNT(AM59:AM69))</f>
        <v>#DIV/0!</v>
      </c>
      <c r="AO58" s="15" t="e">
        <f xml:space="preserve"> STDEV(AN59:AN69)</f>
        <v>#DIV/0!</v>
      </c>
      <c r="AP58" s="127" t="e">
        <f>AVERAGE(AP59:AP69)</f>
        <v>#DIV/0!</v>
      </c>
    </row>
    <row r="59" spans="1:55" x14ac:dyDescent="0.2">
      <c r="A59" s="1"/>
      <c r="B59" s="109" t="s">
        <v>143</v>
      </c>
      <c r="C59" s="21" t="s">
        <v>186</v>
      </c>
      <c r="D59" s="21" t="s">
        <v>94</v>
      </c>
      <c r="E59" s="21" t="s">
        <v>130</v>
      </c>
      <c r="F59" s="21" t="s">
        <v>179</v>
      </c>
      <c r="G59" s="57">
        <v>1.96</v>
      </c>
      <c r="H59" s="57">
        <v>0</v>
      </c>
      <c r="I59" s="57">
        <v>-1.41</v>
      </c>
      <c r="J59" s="57">
        <v>0</v>
      </c>
      <c r="K59" s="57">
        <v>29.41</v>
      </c>
      <c r="L59" s="57">
        <v>0</v>
      </c>
      <c r="M59" s="57">
        <v>14.981</v>
      </c>
      <c r="N59" s="57">
        <v>0.01</v>
      </c>
      <c r="O59" s="57">
        <v>-0.33</v>
      </c>
      <c r="P59" s="57">
        <v>0.01</v>
      </c>
      <c r="Q59" s="57">
        <v>19.498000000000001</v>
      </c>
      <c r="R59" s="57">
        <v>6.5000000000000002E-2</v>
      </c>
      <c r="S59" s="57">
        <v>-0.40600000000000003</v>
      </c>
      <c r="T59" s="57">
        <v>6.4000000000000001E-2</v>
      </c>
      <c r="U59" s="57">
        <v>117.363</v>
      </c>
      <c r="V59" s="57">
        <v>0.70399999999999996</v>
      </c>
      <c r="W59" s="57">
        <v>89.707999999999998</v>
      </c>
      <c r="X59" s="57">
        <v>0.68600000000000005</v>
      </c>
      <c r="Y59" s="57">
        <v>1.93</v>
      </c>
      <c r="Z59" s="57"/>
      <c r="AA59" s="57">
        <v>-8.86</v>
      </c>
      <c r="AB59" s="57"/>
      <c r="AC59" s="57">
        <v>0.58099999999999996</v>
      </c>
      <c r="AD59" s="57"/>
      <c r="AE59" s="80">
        <v>4.8291171967924902E-3</v>
      </c>
      <c r="AF59" s="35">
        <f>O59-M59*AE59</f>
        <v>-0.40234500472514834</v>
      </c>
      <c r="AG59" s="80">
        <v>-0.40200000000000002</v>
      </c>
      <c r="AH59" s="80">
        <v>1.1563598808651401</v>
      </c>
      <c r="AI59" s="80">
        <v>0.964607687296969</v>
      </c>
      <c r="AJ59" s="80">
        <v>0.499</v>
      </c>
      <c r="AK59" s="35">
        <f>AJ59+0.082</f>
        <v>0.58099999999999996</v>
      </c>
      <c r="AL59" s="36"/>
      <c r="AM59" s="21" t="s">
        <v>55</v>
      </c>
      <c r="AN59" s="15" t="e">
        <f xml:space="preserve"> STDEV(AM60:AM71)/SQRT(COUNT(AM60:AM71))</f>
        <v>#DIV/0!</v>
      </c>
      <c r="AO59" s="15" t="e">
        <f xml:space="preserve"> STDEV(AN60:AN71)</f>
        <v>#DIV/0!</v>
      </c>
      <c r="AP59" s="127" t="e">
        <f>AVERAGE(AP60:AP71)</f>
        <v>#DIV/0!</v>
      </c>
      <c r="AQ59" s="26"/>
      <c r="AU59" s="1"/>
      <c r="AV59" s="1"/>
      <c r="AW59" s="1"/>
      <c r="AX59" s="1"/>
      <c r="AY59" s="1"/>
      <c r="AZ59" s="1"/>
      <c r="BA59" s="1"/>
      <c r="BB59" s="1"/>
      <c r="BC59" s="1"/>
    </row>
    <row r="60" spans="1:55" x14ac:dyDescent="0.2">
      <c r="A60" s="1"/>
      <c r="B60" s="109"/>
      <c r="C60" s="21"/>
      <c r="D60" s="21"/>
      <c r="F60" s="21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80"/>
      <c r="AF60" s="35"/>
      <c r="AG60" s="80"/>
      <c r="AH60" s="80"/>
      <c r="AI60" s="80"/>
      <c r="AJ60" s="80"/>
      <c r="AK60" s="35"/>
      <c r="AL60" s="36"/>
      <c r="AM60" s="21" t="s">
        <v>95</v>
      </c>
      <c r="AN60" s="15" t="e">
        <f xml:space="preserve"> STDEV(AM61:AM72)/SQRT(COUNT(AM61:AM72))</f>
        <v>#DIV/0!</v>
      </c>
      <c r="AO60" s="15" t="e">
        <f xml:space="preserve"> STDEV(AN61:AN72)</f>
        <v>#DIV/0!</v>
      </c>
      <c r="AP60" s="127" t="e">
        <f>AVERAGE(AP61:AP72)</f>
        <v>#DIV/0!</v>
      </c>
      <c r="AQ60" s="26"/>
      <c r="AU60" s="1"/>
      <c r="AV60" s="1"/>
      <c r="AW60" s="1"/>
      <c r="AX60" s="1"/>
      <c r="AY60" s="1"/>
      <c r="AZ60" s="1"/>
      <c r="BA60" s="1"/>
      <c r="BB60" s="1"/>
      <c r="BC60" s="1"/>
    </row>
    <row r="61" spans="1:55" x14ac:dyDescent="0.2">
      <c r="A61" s="76" t="s">
        <v>2403</v>
      </c>
      <c r="B61" s="14" t="s">
        <v>131</v>
      </c>
      <c r="C61" s="15"/>
      <c r="D61" s="15"/>
      <c r="E61" s="15"/>
      <c r="F61" s="15"/>
      <c r="G61" s="17"/>
      <c r="H61" s="136">
        <f xml:space="preserve"> STDEV(G63:G66)/SQRT(COUNT(G63:G66))</f>
        <v>3.2145502536643146E-2</v>
      </c>
      <c r="I61" s="17"/>
      <c r="J61" s="136">
        <f xml:space="preserve"> STDEV(I63:I66)/SQRT(COUNT(I63:I66))</f>
        <v>4.096068575814827E-2</v>
      </c>
      <c r="K61" s="17"/>
      <c r="L61" s="136">
        <f xml:space="preserve"> STDEV(K63:K66)/SQRT(COUNT(K63:K66))</f>
        <v>4.0960685758148506E-2</v>
      </c>
      <c r="M61" s="17"/>
      <c r="N61" s="136">
        <f xml:space="preserve"> STDEV(M63:M66)/SQRT(COUNT(M63:M66))</f>
        <v>6.9642739112639018E-2</v>
      </c>
      <c r="O61" s="17"/>
      <c r="P61" s="136">
        <f xml:space="preserve"> STDEV(O63:O66)/SQRT(COUNT(O63:O66))</f>
        <v>3.2829526005987049E-3</v>
      </c>
      <c r="Q61" s="17"/>
      <c r="R61" s="136">
        <f xml:space="preserve"> STDEV(Q63:Q66)/SQRT(COUNT(Q63:Q66))</f>
        <v>3.422637059993968E-2</v>
      </c>
      <c r="S61" s="17"/>
      <c r="T61" s="136">
        <f xml:space="preserve"> STDEV(S63:S66)/SQRT(COUNT(S63:S66))</f>
        <v>4.5885122255960663E-2</v>
      </c>
      <c r="U61" s="17"/>
      <c r="V61" s="136">
        <f xml:space="preserve"> STDEV(U63:U66)/SQRT(COUNT(U63:U66))</f>
        <v>2.1720912350390185</v>
      </c>
      <c r="W61" s="17"/>
      <c r="X61" s="136">
        <f xml:space="preserve"> STDEV(W63:W66)/SQRT(COUNT(W63:W66))</f>
        <v>2.0311680000542647</v>
      </c>
      <c r="Y61" s="137">
        <f>AVERAGE(Y63:Y66)</f>
        <v>-2.59</v>
      </c>
      <c r="Z61" s="136">
        <f xml:space="preserve"> STDEV(Y63:Y66)</f>
        <v>5.5677643628300383E-2</v>
      </c>
      <c r="AA61" s="137">
        <f>AVERAGE(AA63:AA66)</f>
        <v>-9.3800000000000008</v>
      </c>
      <c r="AB61" s="136">
        <f xml:space="preserve"> STDEV(AA63:AA66)</f>
        <v>6.5574385243019562E-2</v>
      </c>
      <c r="AC61" s="137">
        <f>AVERAGE(AC63:AC66)</f>
        <v>0.624</v>
      </c>
      <c r="AD61" s="136">
        <f xml:space="preserve"> STDEV(AC63:AC66)/SQRT(COUNT(AC63:AC66))</f>
        <v>3.7859388972001861E-3</v>
      </c>
      <c r="AE61" s="78"/>
      <c r="AF61" s="77"/>
      <c r="AG61" s="78"/>
      <c r="AH61" s="78"/>
      <c r="AI61" s="78"/>
      <c r="AJ61" s="78"/>
      <c r="AK61" s="77"/>
      <c r="AL61" s="36"/>
      <c r="AM61" s="21"/>
      <c r="AN61" s="21"/>
      <c r="AO61" s="21"/>
      <c r="AP61" s="47"/>
      <c r="AQ61" s="26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">
      <c r="AL62" s="36"/>
      <c r="AM62" s="21" t="s">
        <v>118</v>
      </c>
      <c r="AN62" s="15" t="e">
        <f xml:space="preserve"> STDEV(AM63:AM64)/SQRT(COUNT(AM63:AM64))</f>
        <v>#DIV/0!</v>
      </c>
      <c r="AO62" s="15" t="e">
        <f xml:space="preserve"> STDEV(AN63:AN64)</f>
        <v>#DIV/0!</v>
      </c>
      <c r="AP62" s="127" t="e">
        <f>AVERAGE(AP63:AP64)</f>
        <v>#DIV/0!</v>
      </c>
      <c r="AQ62" s="26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">
      <c r="A63" s="1"/>
      <c r="B63" s="109" t="s">
        <v>141</v>
      </c>
      <c r="C63" s="21" t="s">
        <v>188</v>
      </c>
      <c r="D63" s="21" t="s">
        <v>94</v>
      </c>
      <c r="E63" s="21" t="s">
        <v>131</v>
      </c>
      <c r="F63" s="21" t="s">
        <v>179</v>
      </c>
      <c r="G63" s="57">
        <v>-2.48</v>
      </c>
      <c r="H63" s="57">
        <v>0</v>
      </c>
      <c r="I63" s="57">
        <v>-1.87</v>
      </c>
      <c r="J63" s="57">
        <v>0</v>
      </c>
      <c r="K63" s="57">
        <v>28.93</v>
      </c>
      <c r="L63" s="57">
        <v>0</v>
      </c>
      <c r="M63" s="57">
        <v>10.169</v>
      </c>
      <c r="N63" s="57">
        <v>1.6E-2</v>
      </c>
      <c r="O63" s="57">
        <v>-0.315</v>
      </c>
      <c r="P63" s="57">
        <v>1.4999999999999999E-2</v>
      </c>
      <c r="Q63" s="57">
        <v>18.321999999999999</v>
      </c>
      <c r="R63" s="57">
        <v>7.8E-2</v>
      </c>
      <c r="S63" s="57">
        <v>-0.61899999999999999</v>
      </c>
      <c r="T63" s="57">
        <v>7.6999999999999999E-2</v>
      </c>
      <c r="U63" s="57">
        <v>120.38</v>
      </c>
      <c r="V63" s="57">
        <v>0.73299999999999998</v>
      </c>
      <c r="W63" s="57">
        <v>98.534999999999997</v>
      </c>
      <c r="X63" s="57">
        <v>0.71899999999999997</v>
      </c>
      <c r="Y63" s="57">
        <v>-2.5299999999999998</v>
      </c>
      <c r="Z63" s="57"/>
      <c r="AA63" s="57">
        <v>-9.32</v>
      </c>
      <c r="AB63" s="57"/>
      <c r="AC63" s="57">
        <v>0.625</v>
      </c>
      <c r="AD63" s="57"/>
      <c r="AE63" s="80">
        <v>4.8291171967924798E-3</v>
      </c>
      <c r="AF63" s="35">
        <f>O63-M63*AE63</f>
        <v>-0.36410729277418274</v>
      </c>
      <c r="AG63" s="80">
        <v>-0.36399999999999999</v>
      </c>
      <c r="AH63" s="80">
        <v>1.1563598808651401</v>
      </c>
      <c r="AI63" s="80">
        <v>0.964607687296969</v>
      </c>
      <c r="AJ63" s="80">
        <v>0.54300000000000004</v>
      </c>
      <c r="AK63" s="35">
        <f>AJ63+0.082</f>
        <v>0.625</v>
      </c>
      <c r="AL63" s="36"/>
      <c r="AM63" s="21" t="s">
        <v>74</v>
      </c>
      <c r="AN63" s="15" t="e">
        <f xml:space="preserve"> STDEV(AM64:AM66)/SQRT(COUNT(AM64:AM66))</f>
        <v>#DIV/0!</v>
      </c>
      <c r="AO63" s="15" t="e">
        <f xml:space="preserve"> STDEV(AN64:AN66)</f>
        <v>#DIV/0!</v>
      </c>
      <c r="AP63" s="127" t="e">
        <f>AVERAGE(AP64:AP66)</f>
        <v>#DIV/0!</v>
      </c>
      <c r="AQ63" s="26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">
      <c r="A64" s="1"/>
      <c r="B64" s="109" t="s">
        <v>142</v>
      </c>
      <c r="C64" s="21" t="s">
        <v>189</v>
      </c>
      <c r="D64" s="21" t="s">
        <v>94</v>
      </c>
      <c r="E64" s="21" t="s">
        <v>131</v>
      </c>
      <c r="F64" s="21" t="s">
        <v>179</v>
      </c>
      <c r="G64" s="57">
        <v>-2.59</v>
      </c>
      <c r="H64" s="57">
        <v>0</v>
      </c>
      <c r="I64" s="57">
        <v>-2.0099999999999998</v>
      </c>
      <c r="J64" s="57">
        <v>0</v>
      </c>
      <c r="K64" s="57">
        <v>28.79</v>
      </c>
      <c r="L64" s="57">
        <v>0</v>
      </c>
      <c r="M64" s="57">
        <v>9.9280000000000008</v>
      </c>
      <c r="N64" s="57">
        <v>8.0000000000000002E-3</v>
      </c>
      <c r="O64" s="57">
        <v>-0.312</v>
      </c>
      <c r="P64" s="57">
        <v>8.0000000000000002E-3</v>
      </c>
      <c r="Q64" s="57">
        <v>18.204000000000001</v>
      </c>
      <c r="R64" s="57">
        <v>0.06</v>
      </c>
      <c r="S64" s="57">
        <v>-0.46200000000000002</v>
      </c>
      <c r="T64" s="57">
        <v>5.8000000000000003E-2</v>
      </c>
      <c r="U64" s="57">
        <v>114.306</v>
      </c>
      <c r="V64" s="57">
        <v>2.29</v>
      </c>
      <c r="W64" s="57">
        <v>92.994</v>
      </c>
      <c r="X64" s="57">
        <v>2.2480000000000002</v>
      </c>
      <c r="Y64" s="57">
        <v>-2.64</v>
      </c>
      <c r="Z64" s="57"/>
      <c r="AA64" s="57">
        <v>-9.4499999999999993</v>
      </c>
      <c r="AB64" s="57"/>
      <c r="AC64" s="57">
        <v>0.63</v>
      </c>
      <c r="AD64" s="57"/>
      <c r="AE64" s="80">
        <v>4.8291171967924902E-3</v>
      </c>
      <c r="AF64" s="35">
        <f>O64-M64*AE64</f>
        <v>-0.35994347552975586</v>
      </c>
      <c r="AG64" s="80">
        <v>-0.36</v>
      </c>
      <c r="AH64" s="80">
        <v>1.1563598808651401</v>
      </c>
      <c r="AI64" s="80">
        <v>0.96460768729697</v>
      </c>
      <c r="AJ64" s="80">
        <v>0.54800000000000004</v>
      </c>
      <c r="AK64" s="35">
        <f>AJ64+0.082</f>
        <v>0.63</v>
      </c>
      <c r="AL64" s="36"/>
      <c r="AM64" s="21" t="s">
        <v>47</v>
      </c>
      <c r="AN64" s="15" t="e">
        <f xml:space="preserve"> STDEV(AM65:AM68)/SQRT(COUNT(AM65:AM68))</f>
        <v>#DIV/0!</v>
      </c>
      <c r="AO64" s="15" t="e">
        <f xml:space="preserve"> STDEV(AN65:AN68)</f>
        <v>#DIV/0!</v>
      </c>
      <c r="AP64" s="127" t="e">
        <f>AVERAGE(AP65:AP68)</f>
        <v>#DIV/0!</v>
      </c>
      <c r="AQ64" s="26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">
      <c r="A65" s="1"/>
      <c r="B65" s="109" t="s">
        <v>143</v>
      </c>
      <c r="C65" s="21" t="s">
        <v>190</v>
      </c>
      <c r="D65" s="21" t="s">
        <v>94</v>
      </c>
      <c r="E65" s="21" t="s">
        <v>131</v>
      </c>
      <c r="F65" s="21" t="s">
        <v>179</v>
      </c>
      <c r="G65" s="57">
        <v>-2.5499999999999998</v>
      </c>
      <c r="H65" s="111">
        <v>0</v>
      </c>
      <c r="I65" s="57">
        <v>-1.92</v>
      </c>
      <c r="J65" s="111">
        <v>0</v>
      </c>
      <c r="K65" s="57">
        <v>28.88</v>
      </c>
      <c r="L65" s="111">
        <v>0</v>
      </c>
      <c r="M65" s="57">
        <v>10.039</v>
      </c>
      <c r="N65" s="111">
        <v>1.4E-2</v>
      </c>
      <c r="O65" s="57">
        <v>-0.32300000000000001</v>
      </c>
      <c r="P65" s="111">
        <v>1.2999999999999999E-2</v>
      </c>
      <c r="Q65" s="57">
        <v>18.273</v>
      </c>
      <c r="R65" s="111">
        <v>3.9E-2</v>
      </c>
      <c r="S65" s="57">
        <v>-0.56200000000000006</v>
      </c>
      <c r="T65" s="111">
        <v>3.9E-2</v>
      </c>
      <c r="U65" s="57">
        <v>121.18899999999999</v>
      </c>
      <c r="V65" s="111">
        <v>0.89100000000000001</v>
      </c>
      <c r="W65" s="57">
        <v>99.52</v>
      </c>
      <c r="X65" s="111">
        <v>0.876</v>
      </c>
      <c r="Y65" s="112">
        <v>-2.6</v>
      </c>
      <c r="Z65" s="111"/>
      <c r="AA65" s="112">
        <v>-9.3699999999999992</v>
      </c>
      <c r="AB65" s="111"/>
      <c r="AC65" s="112">
        <v>0.61699999999999999</v>
      </c>
      <c r="AD65" s="111"/>
      <c r="AE65" s="80">
        <v>4.8291171967924798E-3</v>
      </c>
      <c r="AF65" s="35">
        <f>O65-M65*AE65</f>
        <v>-0.37147950753859971</v>
      </c>
      <c r="AG65" s="80">
        <v>-0.372</v>
      </c>
      <c r="AH65" s="80">
        <v>1.1563598808651401</v>
      </c>
      <c r="AI65" s="80">
        <v>0.96460768729697</v>
      </c>
      <c r="AJ65" s="80">
        <v>0.53500000000000003</v>
      </c>
      <c r="AK65" s="35">
        <f>AJ65+0.082</f>
        <v>0.61699999999999999</v>
      </c>
      <c r="AL65" s="36"/>
      <c r="AM65" s="21" t="s">
        <v>48</v>
      </c>
      <c r="AN65" s="15" t="e">
        <f xml:space="preserve"> STDEV(AM66:AM70)/SQRT(COUNT(AM66:AM70))</f>
        <v>#DIV/0!</v>
      </c>
      <c r="AO65" s="15" t="e">
        <f xml:space="preserve"> STDEV(AN66:AN70)</f>
        <v>#DIV/0!</v>
      </c>
      <c r="AP65" s="127" t="e">
        <f>AVERAGE(AP66:AP70)</f>
        <v>#DIV/0!</v>
      </c>
      <c r="AQ65" s="26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">
      <c r="A66" s="1"/>
      <c r="B66" s="109"/>
      <c r="C66" s="21"/>
      <c r="D66" s="21"/>
      <c r="F66" s="21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80"/>
      <c r="AF66" s="35"/>
      <c r="AG66" s="80"/>
      <c r="AH66" s="80"/>
      <c r="AI66" s="80"/>
      <c r="AJ66" s="80"/>
      <c r="AK66" s="35"/>
      <c r="AL66" s="36"/>
      <c r="AM66" s="21" t="s">
        <v>49</v>
      </c>
      <c r="AN66" s="15" t="e">
        <f xml:space="preserve"> STDEV(AM67:AM72)/SQRT(COUNT(AM67:AM72))</f>
        <v>#DIV/0!</v>
      </c>
      <c r="AO66" s="15" t="e">
        <f xml:space="preserve"> STDEV(AN67:AN72)</f>
        <v>#DIV/0!</v>
      </c>
      <c r="AP66" s="127" t="e">
        <f>AVERAGE(AP67:AP72)</f>
        <v>#DIV/0!</v>
      </c>
      <c r="AQ66" s="26"/>
      <c r="AU66" s="1"/>
      <c r="AV66" s="1"/>
      <c r="AW66" s="1"/>
      <c r="AX66" s="1"/>
      <c r="AY66" s="1"/>
      <c r="AZ66" s="1"/>
      <c r="BA66" s="1"/>
      <c r="BB66" s="1"/>
      <c r="BC66" s="1"/>
    </row>
    <row r="67" spans="1:55" x14ac:dyDescent="0.2">
      <c r="A67" s="76" t="s">
        <v>2403</v>
      </c>
      <c r="B67" s="14" t="s">
        <v>132</v>
      </c>
      <c r="C67" s="15"/>
      <c r="D67" s="15"/>
      <c r="E67" s="15"/>
      <c r="F67" s="15"/>
      <c r="G67" s="17"/>
      <c r="H67" s="136">
        <f xml:space="preserve"> STDEV(G69:G72)/SQRT(COUNT(G69:G72))</f>
        <v>0.11215069227507145</v>
      </c>
      <c r="I67" s="17"/>
      <c r="J67" s="136">
        <f xml:space="preserve"> STDEV(I69:I72)/SQRT(COUNT(I69:I72))</f>
        <v>8.8191710368819648E-2</v>
      </c>
      <c r="K67" s="17"/>
      <c r="L67" s="136">
        <f xml:space="preserve"> STDEV(K69:K72)/SQRT(COUNT(K69:K72))</f>
        <v>9.0737717258774303E-2</v>
      </c>
      <c r="M67" s="17"/>
      <c r="N67" s="136">
        <f xml:space="preserve"> STDEV(M69:M72)/SQRT(COUNT(M69:M72))</f>
        <v>2.0386669936777579</v>
      </c>
      <c r="O67" s="17"/>
      <c r="P67" s="136">
        <f xml:space="preserve"> STDEV(O69:O72)/SQRT(COUNT(O69:O72))</f>
        <v>3.6666666666666696E-3</v>
      </c>
      <c r="Q67" s="17"/>
      <c r="R67" s="136">
        <f xml:space="preserve"> STDEV(Q69:Q72)/SQRT(COUNT(Q69:Q72))</f>
        <v>3.6933429452341824</v>
      </c>
      <c r="S67" s="17"/>
      <c r="T67" s="136">
        <f xml:space="preserve"> STDEV(S69:S72)/SQRT(COUNT(S69:S72))</f>
        <v>0.26714186826062625</v>
      </c>
      <c r="U67" s="17"/>
      <c r="V67" s="136">
        <f xml:space="preserve"> STDEV(U69:U72)/SQRT(COUNT(U69:U72))</f>
        <v>39.991453849541408</v>
      </c>
      <c r="W67" s="17"/>
      <c r="X67" s="136">
        <f xml:space="preserve"> STDEV(W69:W72)/SQRT(COUNT(W69:W72))</f>
        <v>35.279877016981416</v>
      </c>
      <c r="Y67" s="137">
        <f>AVERAGE(Y69:Y72)</f>
        <v>-1.7700000000000002</v>
      </c>
      <c r="Z67" s="136">
        <f xml:space="preserve"> STDEV(Y69:Y72)</f>
        <v>0.15716233645501701</v>
      </c>
      <c r="AA67" s="137">
        <f>AVERAGE(AA69:AA72)</f>
        <v>-9.26</v>
      </c>
      <c r="AB67" s="136">
        <f xml:space="preserve"> STDEV(AA69:AA72)</f>
        <v>0.19697715603592258</v>
      </c>
      <c r="AC67" s="137">
        <f>AVERAGE(AC69:AC72)</f>
        <v>0.63099999999999989</v>
      </c>
      <c r="AD67" s="136">
        <f xml:space="preserve"> STDEV(AC69:AC72)/SQRT(COUNT(AC69:AC72))</f>
        <v>4.3588989435406778E-3</v>
      </c>
      <c r="AE67" s="78"/>
      <c r="AF67" s="77"/>
      <c r="AG67" s="78"/>
      <c r="AH67" s="78"/>
      <c r="AI67" s="78"/>
      <c r="AJ67" s="78"/>
      <c r="AK67" s="77"/>
      <c r="AL67" s="36"/>
      <c r="AM67" s="21" t="s">
        <v>50</v>
      </c>
      <c r="AN67" s="15" t="e">
        <f xml:space="preserve"> STDEV(AM68:AM74)/SQRT(COUNT(AM68:AM74))</f>
        <v>#DIV/0!</v>
      </c>
      <c r="AO67" s="15" t="e">
        <f xml:space="preserve"> STDEV(AN68:AN74)</f>
        <v>#DIV/0!</v>
      </c>
      <c r="AP67" s="127" t="e">
        <f>AVERAGE(AP68:AP74)</f>
        <v>#DIV/0!</v>
      </c>
      <c r="AQ67" s="26"/>
      <c r="AU67" s="1"/>
      <c r="AV67" s="1"/>
      <c r="AW67" s="1"/>
      <c r="AX67" s="1"/>
      <c r="AY67" s="1"/>
      <c r="AZ67" s="1"/>
      <c r="BA67" s="1"/>
      <c r="BB67" s="1"/>
      <c r="BC67" s="1"/>
    </row>
    <row r="68" spans="1:55" x14ac:dyDescent="0.2">
      <c r="AL68" s="13"/>
      <c r="AM68" s="21" t="s">
        <v>51</v>
      </c>
      <c r="AN68" s="15" t="e">
        <f xml:space="preserve"> STDEV(AM69:AM76)/SQRT(COUNT(AM69:AM76))</f>
        <v>#DIV/0!</v>
      </c>
      <c r="AO68" s="15" t="e">
        <f xml:space="preserve"> STDEV(AN69:AN76)</f>
        <v>#DIV/0!</v>
      </c>
      <c r="AP68" s="127" t="e">
        <f>AVERAGE(AP69:AP76)</f>
        <v>#DIV/0!</v>
      </c>
    </row>
    <row r="69" spans="1:55" x14ac:dyDescent="0.2">
      <c r="A69" s="1"/>
      <c r="B69" s="109" t="s">
        <v>141</v>
      </c>
      <c r="C69" s="21" t="s">
        <v>192</v>
      </c>
      <c r="D69" s="21" t="s">
        <v>94</v>
      </c>
      <c r="E69" s="21" t="s">
        <v>132</v>
      </c>
      <c r="F69" s="21" t="s">
        <v>145</v>
      </c>
      <c r="G69" s="57">
        <v>-1.93</v>
      </c>
      <c r="H69" s="57">
        <v>0</v>
      </c>
      <c r="I69" s="57">
        <v>-1.79</v>
      </c>
      <c r="J69" s="57">
        <v>0</v>
      </c>
      <c r="K69" s="57">
        <v>29.02</v>
      </c>
      <c r="L69" s="57">
        <v>0</v>
      </c>
      <c r="M69" s="57">
        <v>5.258</v>
      </c>
      <c r="N69" s="57">
        <v>1.2999999999999999E-2</v>
      </c>
      <c r="O69" s="57">
        <v>-0.30599999999999999</v>
      </c>
      <c r="P69" s="57">
        <v>1.2999999999999999E-2</v>
      </c>
      <c r="Q69" s="57">
        <v>8.0259999999999998</v>
      </c>
      <c r="R69" s="57">
        <v>0.05</v>
      </c>
      <c r="S69" s="57">
        <v>0.29099999999999998</v>
      </c>
      <c r="T69" s="57">
        <v>0.05</v>
      </c>
      <c r="U69" s="57">
        <v>-2.1760000000000002</v>
      </c>
      <c r="V69" s="57">
        <v>0.58499999999999996</v>
      </c>
      <c r="W69" s="57">
        <v>-11.502000000000001</v>
      </c>
      <c r="X69" s="57">
        <v>0.58099999999999996</v>
      </c>
      <c r="Y69" s="57">
        <v>-1.91</v>
      </c>
      <c r="Z69" s="57"/>
      <c r="AA69" s="57">
        <v>-9.32</v>
      </c>
      <c r="AB69" s="57"/>
      <c r="AC69" s="57">
        <v>0.63900000000000001</v>
      </c>
      <c r="AD69" s="57"/>
      <c r="AE69" s="80">
        <v>3.7250490537907499E-3</v>
      </c>
      <c r="AF69" s="35">
        <f>O69-M69*AE69</f>
        <v>-0.32558630792483179</v>
      </c>
      <c r="AG69" s="80">
        <v>-0.32500000000000001</v>
      </c>
      <c r="AH69" s="80">
        <v>1.3349293046291699</v>
      </c>
      <c r="AI69" s="80">
        <v>0.991069994232887</v>
      </c>
      <c r="AJ69" s="80">
        <v>0.55700000000000005</v>
      </c>
      <c r="AK69" s="35">
        <f>AJ69+0.082</f>
        <v>0.63900000000000001</v>
      </c>
      <c r="AL69" s="13"/>
      <c r="AM69" s="21" t="s">
        <v>52</v>
      </c>
      <c r="AN69" s="15" t="e">
        <f xml:space="preserve"> STDEV(AM70:AM78)/SQRT(COUNT(AM70:AM78))</f>
        <v>#DIV/0!</v>
      </c>
      <c r="AO69" s="15" t="e">
        <f xml:space="preserve"> STDEV(AN70:AN78)</f>
        <v>#DIV/0!</v>
      </c>
      <c r="AP69" s="127" t="e">
        <f>AVERAGE(AP70:AP78)</f>
        <v>#DIV/0!</v>
      </c>
    </row>
    <row r="70" spans="1:55" x14ac:dyDescent="0.2">
      <c r="A70" s="1"/>
      <c r="B70" s="109" t="s">
        <v>142</v>
      </c>
      <c r="C70" s="21" t="s">
        <v>193</v>
      </c>
      <c r="D70" s="21" t="s">
        <v>94</v>
      </c>
      <c r="E70" s="21" t="s">
        <v>132</v>
      </c>
      <c r="F70" s="21" t="s">
        <v>145</v>
      </c>
      <c r="G70" s="57">
        <v>-1.81</v>
      </c>
      <c r="H70" s="57">
        <v>0</v>
      </c>
      <c r="I70" s="57">
        <v>-1.89</v>
      </c>
      <c r="J70" s="57">
        <v>0</v>
      </c>
      <c r="K70" s="57">
        <v>28.91</v>
      </c>
      <c r="L70" s="57">
        <v>0</v>
      </c>
      <c r="M70" s="57">
        <v>5.2539999999999996</v>
      </c>
      <c r="N70" s="57">
        <v>1.2E-2</v>
      </c>
      <c r="O70" s="57">
        <v>-0.317</v>
      </c>
      <c r="P70" s="57">
        <v>1.0999999999999999E-2</v>
      </c>
      <c r="Q70" s="57">
        <v>7.9009999999999998</v>
      </c>
      <c r="R70" s="57">
        <v>0.06</v>
      </c>
      <c r="S70" s="57">
        <v>0.37</v>
      </c>
      <c r="T70" s="57">
        <v>0.06</v>
      </c>
      <c r="U70" s="57">
        <v>-2.8359999999999999</v>
      </c>
      <c r="V70" s="57">
        <v>0.65900000000000003</v>
      </c>
      <c r="W70" s="57">
        <v>-12.067</v>
      </c>
      <c r="X70" s="57">
        <v>0.65400000000000003</v>
      </c>
      <c r="Y70" s="57">
        <v>-1.8</v>
      </c>
      <c r="Z70" s="57"/>
      <c r="AA70" s="57">
        <v>-9.42</v>
      </c>
      <c r="AB70" s="57"/>
      <c r="AC70" s="57">
        <v>0.624</v>
      </c>
      <c r="AD70" s="57"/>
      <c r="AE70" s="80">
        <v>3.7250490537907499E-3</v>
      </c>
      <c r="AF70" s="35">
        <f>O70-M70*AE70</f>
        <v>-0.3365714077286166</v>
      </c>
      <c r="AG70" s="80">
        <v>-0.33600000000000002</v>
      </c>
      <c r="AH70" s="80">
        <v>1.3349293046291699</v>
      </c>
      <c r="AI70" s="80">
        <v>0.991069994232887</v>
      </c>
      <c r="AJ70" s="80">
        <v>0.54200000000000004</v>
      </c>
      <c r="AK70" s="35">
        <f>AJ70+0.082</f>
        <v>0.624</v>
      </c>
      <c r="AL70" s="36"/>
      <c r="AM70" s="21" t="s">
        <v>53</v>
      </c>
      <c r="AN70" s="15" t="e">
        <f xml:space="preserve"> STDEV(AM71:AM80)/SQRT(COUNT(AM71:AM80))</f>
        <v>#DIV/0!</v>
      </c>
      <c r="AO70" s="15" t="e">
        <f xml:space="preserve"> STDEV(AN71:AN80)</f>
        <v>#DIV/0!</v>
      </c>
      <c r="AP70" s="127" t="e">
        <f>AVERAGE(AP71:AP80)</f>
        <v>#DIV/0!</v>
      </c>
      <c r="AQ70" s="26"/>
      <c r="AU70" s="1"/>
      <c r="AV70" s="1"/>
      <c r="AW70" s="1"/>
      <c r="AX70" s="1"/>
      <c r="AY70" s="1"/>
      <c r="AZ70" s="1"/>
      <c r="BA70" s="1"/>
      <c r="BB70" s="1"/>
      <c r="BC70" s="1"/>
    </row>
    <row r="71" spans="1:55" x14ac:dyDescent="0.2">
      <c r="A71" s="1"/>
      <c r="B71" s="109" t="s">
        <v>143</v>
      </c>
      <c r="C71" s="21" t="s">
        <v>194</v>
      </c>
      <c r="D71" s="21" t="s">
        <v>94</v>
      </c>
      <c r="E71" s="21" t="s">
        <v>132</v>
      </c>
      <c r="F71" s="21" t="s">
        <v>179</v>
      </c>
      <c r="G71" s="57">
        <v>-1.55</v>
      </c>
      <c r="H71" s="57">
        <v>0</v>
      </c>
      <c r="I71" s="57">
        <v>-1.59</v>
      </c>
      <c r="J71" s="57">
        <v>0</v>
      </c>
      <c r="K71" s="57">
        <v>29.22</v>
      </c>
      <c r="L71" s="57">
        <v>0</v>
      </c>
      <c r="M71" s="57">
        <v>11.372</v>
      </c>
      <c r="N71" s="57">
        <v>1.2E-2</v>
      </c>
      <c r="O71" s="57">
        <v>-0.30599999999999999</v>
      </c>
      <c r="P71" s="57">
        <v>1.2E-2</v>
      </c>
      <c r="Q71" s="57">
        <v>19.042999999999999</v>
      </c>
      <c r="R71" s="57">
        <v>5.7000000000000002E-2</v>
      </c>
      <c r="S71" s="57">
        <v>-0.46800000000000003</v>
      </c>
      <c r="T71" s="57">
        <v>5.5E-2</v>
      </c>
      <c r="U71" s="57">
        <v>117.467</v>
      </c>
      <c r="V71" s="57">
        <v>0.45700000000000002</v>
      </c>
      <c r="W71" s="57">
        <v>94.054000000000002</v>
      </c>
      <c r="X71" s="57">
        <v>0.44600000000000001</v>
      </c>
      <c r="Y71" s="57">
        <v>-1.6</v>
      </c>
      <c r="Z71" s="57"/>
      <c r="AA71" s="57">
        <v>-9.0399999999999991</v>
      </c>
      <c r="AB71" s="57"/>
      <c r="AC71" s="57">
        <v>0.63</v>
      </c>
      <c r="AD71" s="57"/>
      <c r="AE71" s="80">
        <v>4.8291171967924902E-3</v>
      </c>
      <c r="AF71" s="35">
        <f>O71-M71*AE71</f>
        <v>-0.36091672076192421</v>
      </c>
      <c r="AG71" s="80">
        <v>-0.36099999999999999</v>
      </c>
      <c r="AH71" s="80">
        <v>1.1563598808651401</v>
      </c>
      <c r="AI71" s="80">
        <v>0.964607687296969</v>
      </c>
      <c r="AJ71" s="80">
        <v>0.54800000000000004</v>
      </c>
      <c r="AK71" s="35">
        <f>AJ71+0.082</f>
        <v>0.63</v>
      </c>
      <c r="AL71" s="36"/>
      <c r="AM71" s="21" t="s">
        <v>54</v>
      </c>
      <c r="AN71" s="15" t="e">
        <f xml:space="preserve"> STDEV(AM72:AM82)/SQRT(COUNT(AM72:AM82))</f>
        <v>#DIV/0!</v>
      </c>
      <c r="AO71" s="15" t="e">
        <f xml:space="preserve"> STDEV(AN72:AN82)</f>
        <v>#DIV/0!</v>
      </c>
      <c r="AP71" s="127" t="e">
        <f>AVERAGE(AP72:AP82)</f>
        <v>#DIV/0!</v>
      </c>
      <c r="AQ71" s="26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2">
      <c r="A72" s="1"/>
      <c r="B72" s="109"/>
      <c r="C72" s="21"/>
      <c r="D72" s="21"/>
      <c r="F72" s="21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80"/>
      <c r="AF72" s="35"/>
      <c r="AG72" s="80"/>
      <c r="AH72" s="80"/>
      <c r="AI72" s="80"/>
      <c r="AJ72" s="80"/>
      <c r="AK72" s="35"/>
      <c r="AL72" s="13"/>
      <c r="AM72" s="21" t="s">
        <v>55</v>
      </c>
      <c r="AN72" s="15" t="e">
        <f xml:space="preserve"> STDEV(AM73:AM84)/SQRT(COUNT(AM73:AM84))</f>
        <v>#DIV/0!</v>
      </c>
      <c r="AO72" s="15" t="e">
        <f xml:space="preserve"> STDEV(AN73:AN84)</f>
        <v>#DIV/0!</v>
      </c>
      <c r="AP72" s="127" t="e">
        <f>AVERAGE(AP73:AP84)</f>
        <v>#DIV/0!</v>
      </c>
    </row>
    <row r="73" spans="1:55" x14ac:dyDescent="0.2">
      <c r="A73" s="76" t="s">
        <v>2402</v>
      </c>
      <c r="B73" s="14" t="s">
        <v>133</v>
      </c>
      <c r="C73" s="15"/>
      <c r="D73" s="15"/>
      <c r="E73" s="15"/>
      <c r="F73" s="15"/>
      <c r="G73" s="17"/>
      <c r="H73" s="136">
        <f xml:space="preserve"> STDEV(G75:G79)/SQRT(COUNT(G75:G79))</f>
        <v>4.6255630287926383E-2</v>
      </c>
      <c r="I73" s="17"/>
      <c r="J73" s="136">
        <f xml:space="preserve"> STDEV(I75:I79)/SQRT(COUNT(I75:I79))</f>
        <v>2.2730302828309748E-2</v>
      </c>
      <c r="K73" s="17"/>
      <c r="L73" s="136">
        <f xml:space="preserve"> STDEV(K75:K79)/SQRT(COUNT(K75:K79))</f>
        <v>2.0966242709014673E-2</v>
      </c>
      <c r="M73" s="17"/>
      <c r="N73" s="136">
        <f xml:space="preserve"> STDEV(M75:M79)/SQRT(COUNT(M75:M79))</f>
        <v>6.5235949956037723E-2</v>
      </c>
      <c r="O73" s="17"/>
      <c r="P73" s="136">
        <f xml:space="preserve"> STDEV(O75:O79)/SQRT(COUNT(O75:O79))</f>
        <v>4.7434164902525723E-3</v>
      </c>
      <c r="Q73" s="17"/>
      <c r="R73" s="136">
        <f xml:space="preserve"> STDEV(Q75:Q79)/SQRT(COUNT(Q75:Q79))</f>
        <v>0.10017515909645464</v>
      </c>
      <c r="S73" s="17"/>
      <c r="T73" s="136">
        <f xml:space="preserve"> STDEV(S75:S79)/SQRT(COUNT(S75:S79))</f>
        <v>8.1792802250564817E-2</v>
      </c>
      <c r="U73" s="17"/>
      <c r="V73" s="136">
        <f xml:space="preserve"> STDEV(U75:U79)/SQRT(COUNT(U75:U79))</f>
        <v>5.8517712631874712</v>
      </c>
      <c r="W73" s="17"/>
      <c r="X73" s="136">
        <f xml:space="preserve"> STDEV(W75:W79)/SQRT(COUNT(W75:W79))</f>
        <v>5.865445621036252</v>
      </c>
      <c r="Y73" s="137">
        <f>AVERAGE(Y75:Y79)</f>
        <v>-5.7650000000000006</v>
      </c>
      <c r="Z73" s="136">
        <f xml:space="preserve"> STDEV(Y75:Y79)</f>
        <v>9.1104335791443003E-2</v>
      </c>
      <c r="AA73" s="137">
        <f>AVERAGE(AA75:AA79)</f>
        <v>-11.219999999999999</v>
      </c>
      <c r="AB73" s="136">
        <f xml:space="preserve"> STDEV(AA75:AA79)</f>
        <v>9.4868329805051096E-2</v>
      </c>
      <c r="AC73" s="137">
        <f>AVERAGE(AC75:AC79)</f>
        <v>0.65975000000000006</v>
      </c>
      <c r="AD73" s="136">
        <f xml:space="preserve"> STDEV(AC75:AC79)/SQRT(COUNT(AC75:AC79))</f>
        <v>7.145802963978232E-3</v>
      </c>
      <c r="AE73" s="78"/>
      <c r="AF73" s="77"/>
      <c r="AG73" s="78"/>
      <c r="AH73" s="78"/>
      <c r="AI73" s="78"/>
      <c r="AJ73" s="78"/>
      <c r="AK73" s="77"/>
      <c r="AL73" s="13"/>
      <c r="AM73" s="21" t="s">
        <v>95</v>
      </c>
      <c r="AN73" s="15" t="e">
        <f xml:space="preserve"> STDEV(AM74:AM85)/SQRT(COUNT(AM74:AM85))</f>
        <v>#DIV/0!</v>
      </c>
      <c r="AO73" s="15" t="e">
        <f xml:space="preserve"> STDEV(AN74:AN85)</f>
        <v>#DIV/0!</v>
      </c>
      <c r="AP73" s="127" t="e">
        <f>AVERAGE(AP74:AP85)</f>
        <v>#DIV/0!</v>
      </c>
    </row>
    <row r="74" spans="1:55" x14ac:dyDescent="0.2">
      <c r="AL74" s="36"/>
      <c r="AM74" s="21"/>
      <c r="AN74" s="21"/>
      <c r="AO74" s="21"/>
      <c r="AP74" s="47"/>
      <c r="AQ74" s="26"/>
      <c r="AU74" s="1"/>
      <c r="AV74" s="1"/>
      <c r="AW74" s="1"/>
      <c r="AX74" s="1"/>
      <c r="AY74" s="1"/>
      <c r="AZ74" s="1"/>
      <c r="BA74" s="1"/>
      <c r="BB74" s="1"/>
      <c r="BC74" s="1"/>
    </row>
    <row r="75" spans="1:55" x14ac:dyDescent="0.2">
      <c r="A75" s="1"/>
      <c r="B75" s="109" t="s">
        <v>141</v>
      </c>
      <c r="C75" s="21" t="s">
        <v>196</v>
      </c>
      <c r="D75" s="21" t="s">
        <v>94</v>
      </c>
      <c r="E75" s="21" t="s">
        <v>133</v>
      </c>
      <c r="F75" s="21" t="s">
        <v>179</v>
      </c>
      <c r="G75" s="57">
        <v>-5.66</v>
      </c>
      <c r="H75" s="134">
        <v>0</v>
      </c>
      <c r="I75" s="57">
        <v>-3.76</v>
      </c>
      <c r="J75" s="134">
        <v>0.01</v>
      </c>
      <c r="K75" s="57">
        <v>26.99</v>
      </c>
      <c r="L75" s="134">
        <v>0.01</v>
      </c>
      <c r="M75" s="57">
        <v>5.1360000000000001</v>
      </c>
      <c r="N75" s="134">
        <v>1.0999999999999999E-2</v>
      </c>
      <c r="O75" s="57">
        <v>-0.29799999999999999</v>
      </c>
      <c r="P75" s="134">
        <v>8.9999999999999993E-3</v>
      </c>
      <c r="Q75" s="57">
        <v>14.327</v>
      </c>
      <c r="R75" s="134">
        <v>4.4999999999999998E-2</v>
      </c>
      <c r="S75" s="57">
        <v>-0.75800000000000001</v>
      </c>
      <c r="T75" s="134">
        <v>4.1000000000000002E-2</v>
      </c>
      <c r="U75" s="57">
        <v>126.958</v>
      </c>
      <c r="V75" s="134">
        <v>2.1459999999999999</v>
      </c>
      <c r="W75" s="57">
        <v>112.721</v>
      </c>
      <c r="X75" s="134">
        <v>2.097</v>
      </c>
      <c r="Y75" s="135">
        <v>-5.73</v>
      </c>
      <c r="Z75" s="134"/>
      <c r="AA75" s="135">
        <v>-11.18</v>
      </c>
      <c r="AB75" s="134"/>
      <c r="AC75" s="135">
        <v>0.67400000000000004</v>
      </c>
      <c r="AD75" s="134"/>
      <c r="AE75" s="80">
        <v>4.8291171967924798E-3</v>
      </c>
      <c r="AF75" s="35">
        <f>O75-M75*AE75</f>
        <v>-0.32280234592272616</v>
      </c>
      <c r="AG75" s="80">
        <v>-0.32200000000000001</v>
      </c>
      <c r="AH75" s="80">
        <v>1.1563598808651401</v>
      </c>
      <c r="AI75" s="80">
        <v>0.964607687296969</v>
      </c>
      <c r="AJ75" s="80">
        <v>0.59199999999999997</v>
      </c>
      <c r="AK75" s="35">
        <f>AJ75+0.082</f>
        <v>0.67399999999999993</v>
      </c>
      <c r="AL75" s="13"/>
      <c r="AM75" s="21" t="s">
        <v>118</v>
      </c>
      <c r="AN75" s="15" t="e">
        <f xml:space="preserve"> STDEV(AM76:AM77)/SQRT(COUNT(AM76:AM77))</f>
        <v>#DIV/0!</v>
      </c>
      <c r="AO75" s="15" t="e">
        <f xml:space="preserve"> STDEV(AN76:AN77)</f>
        <v>#DIV/0!</v>
      </c>
      <c r="AP75" s="127" t="e">
        <f>AVERAGE(AP76:AP77)</f>
        <v>#DIV/0!</v>
      </c>
    </row>
    <row r="76" spans="1:55" x14ac:dyDescent="0.2">
      <c r="A76" s="1"/>
      <c r="B76" s="109" t="s">
        <v>142</v>
      </c>
      <c r="C76" s="21" t="s">
        <v>197</v>
      </c>
      <c r="D76" s="21" t="s">
        <v>94</v>
      </c>
      <c r="E76" s="21" t="s">
        <v>133</v>
      </c>
      <c r="F76" s="21" t="s">
        <v>179</v>
      </c>
      <c r="G76" s="57">
        <v>-5.67</v>
      </c>
      <c r="H76" s="57">
        <v>0</v>
      </c>
      <c r="I76" s="57">
        <v>-3.72</v>
      </c>
      <c r="J76" s="57">
        <v>0.01</v>
      </c>
      <c r="K76" s="57">
        <v>27.02</v>
      </c>
      <c r="L76" s="57">
        <v>0.01</v>
      </c>
      <c r="M76" s="57">
        <v>5.165</v>
      </c>
      <c r="N76" s="57">
        <v>1.7999999999999999E-2</v>
      </c>
      <c r="O76" s="57">
        <v>-0.30099999999999999</v>
      </c>
      <c r="P76" s="57">
        <v>1.4999999999999999E-2</v>
      </c>
      <c r="Q76" s="57">
        <v>14.601000000000001</v>
      </c>
      <c r="R76" s="57">
        <v>9.5000000000000001E-2</v>
      </c>
      <c r="S76" s="57">
        <v>-0.55700000000000005</v>
      </c>
      <c r="T76" s="57">
        <v>7.1999999999999995E-2</v>
      </c>
      <c r="U76" s="57">
        <v>112.55</v>
      </c>
      <c r="V76" s="57">
        <v>0.79</v>
      </c>
      <c r="W76" s="57">
        <v>98.423000000000002</v>
      </c>
      <c r="X76" s="57">
        <v>0.76100000000000001</v>
      </c>
      <c r="Y76" s="57">
        <v>-5.73</v>
      </c>
      <c r="Z76" s="57"/>
      <c r="AA76" s="57">
        <v>-11.15</v>
      </c>
      <c r="AB76" s="57"/>
      <c r="AC76" s="57">
        <v>0.67</v>
      </c>
      <c r="AD76" s="57"/>
      <c r="AE76" s="80">
        <v>4.8291171967924902E-3</v>
      </c>
      <c r="AF76" s="35">
        <f>O76-M76*AE76</f>
        <v>-0.32594239032143318</v>
      </c>
      <c r="AG76" s="80">
        <v>-0.32600000000000001</v>
      </c>
      <c r="AH76" s="80">
        <v>1.1563598808651401</v>
      </c>
      <c r="AI76" s="80">
        <v>0.964607687296969</v>
      </c>
      <c r="AJ76" s="80">
        <v>0.58799999999999997</v>
      </c>
      <c r="AK76" s="35">
        <f>AJ76+0.082</f>
        <v>0.66999999999999993</v>
      </c>
      <c r="AL76" s="36"/>
      <c r="AM76" s="21" t="s">
        <v>74</v>
      </c>
      <c r="AN76" s="15" t="e">
        <f xml:space="preserve"> STDEV(AM77:AM79)/SQRT(COUNT(AM77:AM79))</f>
        <v>#DIV/0!</v>
      </c>
      <c r="AO76" s="15" t="e">
        <f xml:space="preserve"> STDEV(AN77:AN79)</f>
        <v>#DIV/0!</v>
      </c>
      <c r="AP76" s="127" t="e">
        <f>AVERAGE(AP77:AP79)</f>
        <v>#DIV/0!</v>
      </c>
      <c r="AQ76" s="26"/>
      <c r="AU76" s="1"/>
      <c r="AV76" s="1"/>
      <c r="AW76" s="1"/>
      <c r="AX76" s="1"/>
      <c r="AY76" s="1"/>
      <c r="AZ76" s="1"/>
      <c r="BA76" s="1"/>
      <c r="BB76" s="1"/>
      <c r="BC76" s="1"/>
    </row>
    <row r="77" spans="1:55" x14ac:dyDescent="0.2">
      <c r="A77" s="1"/>
      <c r="B77" s="109" t="s">
        <v>143</v>
      </c>
      <c r="C77" s="21" t="s">
        <v>198</v>
      </c>
      <c r="D77" s="21" t="s">
        <v>94</v>
      </c>
      <c r="E77" s="21" t="s">
        <v>133</v>
      </c>
      <c r="F77" s="21" t="s">
        <v>179</v>
      </c>
      <c r="G77" s="57">
        <v>-5.64</v>
      </c>
      <c r="H77" s="57">
        <v>0</v>
      </c>
      <c r="I77" s="57">
        <v>-3.77</v>
      </c>
      <c r="J77" s="57">
        <v>0.02</v>
      </c>
      <c r="K77" s="57">
        <v>26.98</v>
      </c>
      <c r="L77" s="57">
        <v>0.02</v>
      </c>
      <c r="M77" s="57">
        <v>5.1280000000000001</v>
      </c>
      <c r="N77" s="57">
        <v>1.4999999999999999E-2</v>
      </c>
      <c r="O77" s="57">
        <v>-0.31900000000000001</v>
      </c>
      <c r="P77" s="57">
        <v>1.4999999999999999E-2</v>
      </c>
      <c r="Q77" s="57">
        <v>14.696</v>
      </c>
      <c r="R77" s="57">
        <v>0.115</v>
      </c>
      <c r="S77" s="57">
        <v>-0.373</v>
      </c>
      <c r="T77" s="57">
        <v>8.6999999999999994E-2</v>
      </c>
      <c r="U77" s="57">
        <v>117.122</v>
      </c>
      <c r="V77" s="57">
        <v>0.86</v>
      </c>
      <c r="W77" s="57">
        <v>103.005</v>
      </c>
      <c r="X77" s="57">
        <v>0.86399999999999999</v>
      </c>
      <c r="Y77" s="57">
        <v>-5.7</v>
      </c>
      <c r="Z77" s="57"/>
      <c r="AA77" s="57">
        <v>-11.19</v>
      </c>
      <c r="AB77" s="57"/>
      <c r="AC77" s="57">
        <v>0.64900000000000002</v>
      </c>
      <c r="AD77" s="57"/>
      <c r="AE77" s="80">
        <v>4.8291171967924902E-3</v>
      </c>
      <c r="AF77" s="35">
        <f>O77-M77*AE77</f>
        <v>-0.3437637129851519</v>
      </c>
      <c r="AG77" s="80">
        <v>-0.34399999999999997</v>
      </c>
      <c r="AH77" s="80">
        <v>1.1563598808651401</v>
      </c>
      <c r="AI77" s="80">
        <v>0.964607687296969</v>
      </c>
      <c r="AJ77" s="80">
        <v>0.56699999999999995</v>
      </c>
      <c r="AK77" s="35">
        <f>AJ77+0.082</f>
        <v>0.64899999999999991</v>
      </c>
      <c r="AL77" s="36"/>
      <c r="AM77" s="21" t="s">
        <v>47</v>
      </c>
      <c r="AN77" s="15" t="e">
        <f xml:space="preserve"> STDEV(AM78:AM81)/SQRT(COUNT(AM78:AM81))</f>
        <v>#DIV/0!</v>
      </c>
      <c r="AO77" s="15" t="e">
        <f xml:space="preserve"> STDEV(AN78:AN81)</f>
        <v>#DIV/0!</v>
      </c>
      <c r="AP77" s="127" t="e">
        <f>AVERAGE(AP78:AP81)</f>
        <v>#DIV/0!</v>
      </c>
      <c r="AQ77" s="26"/>
      <c r="AU77" s="1"/>
      <c r="AV77" s="1"/>
      <c r="AW77" s="1"/>
      <c r="AX77" s="1"/>
      <c r="AY77" s="1"/>
      <c r="AZ77" s="1"/>
      <c r="BA77" s="1"/>
      <c r="BB77" s="1"/>
      <c r="BC77" s="1"/>
    </row>
    <row r="78" spans="1:55" x14ac:dyDescent="0.2">
      <c r="A78" s="1"/>
      <c r="B78" s="109" t="s">
        <v>149</v>
      </c>
      <c r="C78" s="21" t="s">
        <v>199</v>
      </c>
      <c r="D78" s="21" t="s">
        <v>94</v>
      </c>
      <c r="E78" s="21" t="s">
        <v>133</v>
      </c>
      <c r="F78" s="21" t="s">
        <v>140</v>
      </c>
      <c r="G78" s="57">
        <v>-5.84</v>
      </c>
      <c r="H78" s="57">
        <v>0</v>
      </c>
      <c r="I78" s="57">
        <v>-3.83</v>
      </c>
      <c r="J78" s="57">
        <v>0</v>
      </c>
      <c r="K78" s="57">
        <v>26.92</v>
      </c>
      <c r="L78" s="57">
        <v>0</v>
      </c>
      <c r="M78" s="57">
        <v>4.8840000000000003</v>
      </c>
      <c r="N78" s="57">
        <v>1.2E-2</v>
      </c>
      <c r="O78" s="57">
        <v>-0.31</v>
      </c>
      <c r="P78" s="57">
        <v>1.2999999999999999E-2</v>
      </c>
      <c r="Q78" s="57">
        <v>14.291</v>
      </c>
      <c r="R78" s="57">
        <v>5.5E-2</v>
      </c>
      <c r="S78" s="57">
        <v>-0.65300000000000002</v>
      </c>
      <c r="T78" s="57">
        <v>5.6000000000000001E-2</v>
      </c>
      <c r="U78" s="57">
        <v>138.96</v>
      </c>
      <c r="V78" s="57">
        <v>0.78600000000000003</v>
      </c>
      <c r="W78" s="57">
        <v>124.923</v>
      </c>
      <c r="X78" s="57">
        <v>0.77900000000000003</v>
      </c>
      <c r="Y78" s="57">
        <v>-5.9</v>
      </c>
      <c r="Z78" s="57"/>
      <c r="AA78" s="57">
        <v>-11.36</v>
      </c>
      <c r="AB78" s="57"/>
      <c r="AC78" s="57">
        <v>0.64600000000000002</v>
      </c>
      <c r="AD78" s="57"/>
      <c r="AE78" s="80">
        <v>4.81563815438045E-3</v>
      </c>
      <c r="AF78" s="35">
        <f>O78-M78*AE78</f>
        <v>-0.33351957674599414</v>
      </c>
      <c r="AG78" s="80">
        <v>-0.33400000000000002</v>
      </c>
      <c r="AH78" s="80">
        <v>1.1493397723374701</v>
      </c>
      <c r="AI78" s="80">
        <v>0.94750931803110805</v>
      </c>
      <c r="AJ78" s="80">
        <v>0.56399999999999995</v>
      </c>
      <c r="AK78" s="35">
        <f>AJ78+0.082</f>
        <v>0.64599999999999991</v>
      </c>
      <c r="AL78" s="13"/>
      <c r="AM78" s="21" t="s">
        <v>48</v>
      </c>
      <c r="AN78" s="15" t="e">
        <f xml:space="preserve"> STDEV(AM79:AM83)/SQRT(COUNT(AM79:AM83))</f>
        <v>#DIV/0!</v>
      </c>
      <c r="AO78" s="15" t="e">
        <f xml:space="preserve"> STDEV(AN79:AN83)</f>
        <v>#DIV/0!</v>
      </c>
      <c r="AP78" s="127" t="e">
        <f>AVERAGE(AP79:AP83)</f>
        <v>#DIV/0!</v>
      </c>
    </row>
    <row r="79" spans="1:55" x14ac:dyDescent="0.2">
      <c r="A79" s="1"/>
      <c r="B79" s="109"/>
      <c r="C79" s="21"/>
      <c r="D79" s="21"/>
      <c r="F79" s="21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80"/>
      <c r="AF79" s="35"/>
      <c r="AG79" s="80"/>
      <c r="AH79" s="80"/>
      <c r="AI79" s="80"/>
      <c r="AJ79" s="80"/>
      <c r="AK79" s="35"/>
      <c r="AL79" s="13"/>
      <c r="AM79" s="21" t="s">
        <v>49</v>
      </c>
      <c r="AN79" s="15" t="e">
        <f xml:space="preserve"> STDEV(AM80:AM85)/SQRT(COUNT(AM80:AM85))</f>
        <v>#DIV/0!</v>
      </c>
      <c r="AO79" s="15" t="e">
        <f xml:space="preserve"> STDEV(AN80:AN85)</f>
        <v>#DIV/0!</v>
      </c>
      <c r="AP79" s="127" t="e">
        <f>AVERAGE(AP80:AP85)</f>
        <v>#DIV/0!</v>
      </c>
    </row>
    <row r="80" spans="1:55" x14ac:dyDescent="0.2">
      <c r="A80" s="76" t="s">
        <v>2402</v>
      </c>
      <c r="B80" s="14" t="s">
        <v>134</v>
      </c>
      <c r="C80" s="15"/>
      <c r="D80" s="15"/>
      <c r="E80" s="15"/>
      <c r="F80" s="15"/>
      <c r="G80" s="17"/>
      <c r="H80" s="136">
        <f xml:space="preserve"> STDEV(G81:G86)/SQRT(COUNT(G81:G86))</f>
        <v>4.0414518843273711E-2</v>
      </c>
      <c r="I80" s="17"/>
      <c r="J80" s="136">
        <f xml:space="preserve"> STDEV(I81:I86)/SQRT(COUNT(I81:I86))</f>
        <v>1.7638342073763927E-2</v>
      </c>
      <c r="K80" s="17"/>
      <c r="L80" s="136">
        <f xml:space="preserve"> STDEV(K81:K86)/SQRT(COUNT(K81:K86))</f>
        <v>1.8559214542766132E-2</v>
      </c>
      <c r="M80" s="17"/>
      <c r="N80" s="136">
        <f xml:space="preserve"> STDEV(M81:M86)/SQRT(COUNT(M81:M86))</f>
        <v>1.8298052112482115</v>
      </c>
      <c r="O80" s="17"/>
      <c r="P80" s="136">
        <f xml:space="preserve"> STDEV(O81:O86)/SQRT(COUNT(O81:O86))</f>
        <v>7.2188026092359124E-3</v>
      </c>
      <c r="Q80" s="17"/>
      <c r="R80" s="136">
        <f xml:space="preserve"> STDEV(Q81:Q86)/SQRT(COUNT(Q81:Q86))</f>
        <v>3.4318785105407139</v>
      </c>
      <c r="S80" s="17"/>
      <c r="T80" s="136">
        <f xml:space="preserve"> STDEV(S81:S86)/SQRT(COUNT(S81:S86))</f>
        <v>0.35664937652795331</v>
      </c>
      <c r="U80" s="17"/>
      <c r="V80" s="136">
        <f xml:space="preserve"> STDEV(U81:U86)/SQRT(COUNT(U81:U86))</f>
        <v>47.440199001831068</v>
      </c>
      <c r="W80" s="17"/>
      <c r="X80" s="136">
        <f xml:space="preserve"> STDEV(W81:W86)/SQRT(COUNT(W81:W86))</f>
        <v>43.015536520089015</v>
      </c>
      <c r="Y80" s="137">
        <f>AVERAGE(Y81:Y86)</f>
        <v>-6.72</v>
      </c>
      <c r="Z80" s="136">
        <f xml:space="preserve"> STDEV(Y81:Y86)</f>
        <v>8.8881944173155841E-2</v>
      </c>
      <c r="AA80" s="137">
        <f>AVERAGE(AA81:AA86)</f>
        <v>-8.3233333333333324</v>
      </c>
      <c r="AB80" s="136">
        <f xml:space="preserve"> STDEV(AA81:AA86)</f>
        <v>3.7859388972002035E-2</v>
      </c>
      <c r="AC80" s="137">
        <f>AVERAGE(AC81:AC86)</f>
        <v>0.65899999999999992</v>
      </c>
      <c r="AD80" s="136">
        <f xml:space="preserve"> STDEV(AC81:AC86)/SQRT(COUNT(AC81:AC86))</f>
        <v>5.131601439446889E-3</v>
      </c>
      <c r="AE80" s="78"/>
      <c r="AF80" s="77"/>
      <c r="AG80" s="78"/>
      <c r="AH80" s="78"/>
      <c r="AI80" s="78"/>
      <c r="AJ80" s="78"/>
      <c r="AK80" s="77"/>
      <c r="AL80" s="13"/>
      <c r="AM80" s="21" t="s">
        <v>50</v>
      </c>
      <c r="AN80" s="15" t="e">
        <f xml:space="preserve"> STDEV(AM81:AM87)/SQRT(COUNT(AM81:AM87))</f>
        <v>#DIV/0!</v>
      </c>
      <c r="AO80" s="15" t="e">
        <f xml:space="preserve"> STDEV(AN81:AN87)</f>
        <v>#DIV/0!</v>
      </c>
      <c r="AP80" s="127" t="e">
        <f>AVERAGE(AP81:AP87)</f>
        <v>#DIV/0!</v>
      </c>
    </row>
    <row r="81" spans="1:55" x14ac:dyDescent="0.2">
      <c r="A81" s="1"/>
      <c r="B81" s="109" t="s">
        <v>93</v>
      </c>
      <c r="C81" s="21" t="s">
        <v>200</v>
      </c>
      <c r="D81" s="21" t="s">
        <v>94</v>
      </c>
      <c r="E81" s="21" t="s">
        <v>134</v>
      </c>
      <c r="F81" s="21" t="s">
        <v>145</v>
      </c>
      <c r="G81" s="57">
        <v>-6.61</v>
      </c>
      <c r="H81" s="57">
        <v>0</v>
      </c>
      <c r="I81" s="57">
        <v>-0.82</v>
      </c>
      <c r="J81" s="57">
        <v>0</v>
      </c>
      <c r="K81" s="57">
        <v>30.02</v>
      </c>
      <c r="L81" s="57">
        <v>0</v>
      </c>
      <c r="M81" s="57">
        <v>1.698</v>
      </c>
      <c r="N81" s="57">
        <v>1.4E-2</v>
      </c>
      <c r="O81" s="57">
        <v>-0.29799999999999999</v>
      </c>
      <c r="P81" s="57">
        <v>1.4999999999999999E-2</v>
      </c>
      <c r="Q81" s="57">
        <v>10.215999999999999</v>
      </c>
      <c r="R81" s="57">
        <v>0.06</v>
      </c>
      <c r="S81" s="57">
        <v>0.53700000000000003</v>
      </c>
      <c r="T81" s="57">
        <v>5.8000000000000003E-2</v>
      </c>
      <c r="U81" s="57">
        <v>-1.5960000000000001</v>
      </c>
      <c r="V81" s="57">
        <v>0.50700000000000001</v>
      </c>
      <c r="W81" s="57">
        <v>-8.1950000000000003</v>
      </c>
      <c r="X81" s="57">
        <v>0.503</v>
      </c>
      <c r="Y81" s="57">
        <v>-6.62</v>
      </c>
      <c r="Z81" s="57"/>
      <c r="AA81" s="57">
        <v>-8.34</v>
      </c>
      <c r="AB81" s="57"/>
      <c r="AC81" s="57">
        <v>0.66600000000000004</v>
      </c>
      <c r="AD81" s="57"/>
      <c r="AE81" s="80">
        <v>3.7250490537907499E-3</v>
      </c>
      <c r="AF81" s="35">
        <f>O81-M81*AE81</f>
        <v>-0.30432513329333666</v>
      </c>
      <c r="AG81" s="80">
        <v>-0.30499999999999999</v>
      </c>
      <c r="AH81" s="80">
        <v>1.3349293046291699</v>
      </c>
      <c r="AI81" s="80">
        <v>0.991069994232887</v>
      </c>
      <c r="AJ81" s="80">
        <v>0.58399999999999996</v>
      </c>
      <c r="AK81" s="35">
        <f>AJ81+0.082</f>
        <v>0.66599999999999993</v>
      </c>
      <c r="AL81" s="36"/>
      <c r="AM81" s="21" t="s">
        <v>51</v>
      </c>
      <c r="AN81" s="15" t="e">
        <f xml:space="preserve"> STDEV(AM82:AM89)/SQRT(COUNT(AM82:AM89))</f>
        <v>#DIV/0!</v>
      </c>
      <c r="AO81" s="15" t="e">
        <f xml:space="preserve"> STDEV(AN82:AN89)</f>
        <v>#DIV/0!</v>
      </c>
      <c r="AP81" s="127" t="e">
        <f>AVERAGE(AP82:AP89)</f>
        <v>#DIV/0!</v>
      </c>
      <c r="AQ81" s="26"/>
      <c r="AU81" s="1"/>
      <c r="AV81" s="1"/>
      <c r="AW81" s="1"/>
      <c r="AX81" s="1"/>
      <c r="AY81" s="1"/>
      <c r="AZ81" s="1"/>
      <c r="BA81" s="1"/>
      <c r="BB81" s="1"/>
      <c r="BC81" s="1"/>
    </row>
    <row r="82" spans="1:55" x14ac:dyDescent="0.2">
      <c r="A82" s="1"/>
      <c r="B82" s="109" t="s">
        <v>141</v>
      </c>
      <c r="C82" s="21" t="s">
        <v>201</v>
      </c>
      <c r="D82" s="21" t="s">
        <v>94</v>
      </c>
      <c r="E82" s="21" t="s">
        <v>134</v>
      </c>
      <c r="F82" s="21" t="s">
        <v>145</v>
      </c>
      <c r="G82" s="57">
        <v>-6.74</v>
      </c>
      <c r="H82" s="57">
        <v>0</v>
      </c>
      <c r="I82" s="57">
        <v>-0.76</v>
      </c>
      <c r="J82" s="57">
        <v>0</v>
      </c>
      <c r="K82" s="57">
        <v>30.08</v>
      </c>
      <c r="L82" s="57">
        <v>0</v>
      </c>
      <c r="M82" s="57">
        <v>1.62</v>
      </c>
      <c r="N82" s="57">
        <v>1.2999999999999999E-2</v>
      </c>
      <c r="O82" s="57">
        <v>-0.311</v>
      </c>
      <c r="P82" s="57">
        <v>1.2999999999999999E-2</v>
      </c>
      <c r="Q82" s="57">
        <v>10.276999999999999</v>
      </c>
      <c r="R82" s="57">
        <v>5.6000000000000001E-2</v>
      </c>
      <c r="S82" s="57">
        <v>0.48499999999999999</v>
      </c>
      <c r="T82" s="57">
        <v>5.5E-2</v>
      </c>
      <c r="U82" s="57">
        <v>-2.0720000000000001</v>
      </c>
      <c r="V82" s="57">
        <v>0.52</v>
      </c>
      <c r="W82" s="57">
        <v>-8.6530000000000005</v>
      </c>
      <c r="X82" s="57">
        <v>0.51800000000000002</v>
      </c>
      <c r="Y82" s="57">
        <v>-6.75</v>
      </c>
      <c r="Z82" s="57"/>
      <c r="AA82" s="57">
        <v>-8.2799999999999994</v>
      </c>
      <c r="AB82" s="57"/>
      <c r="AC82" s="57">
        <v>0.64900000000000002</v>
      </c>
      <c r="AD82" s="57"/>
      <c r="AE82" s="80">
        <v>3.7250490537907499E-3</v>
      </c>
      <c r="AF82" s="35">
        <f>O82-M82*AE82</f>
        <v>-0.31703457946714103</v>
      </c>
      <c r="AG82" s="80">
        <v>-0.318</v>
      </c>
      <c r="AH82" s="80">
        <v>1.3349293046291699</v>
      </c>
      <c r="AI82" s="80">
        <v>0.991069994232887</v>
      </c>
      <c r="AJ82" s="80">
        <v>0.56699999999999995</v>
      </c>
      <c r="AK82" s="35">
        <f>AJ82+0.082</f>
        <v>0.64899999999999991</v>
      </c>
      <c r="AL82" s="36"/>
      <c r="AM82" s="21" t="s">
        <v>52</v>
      </c>
      <c r="AN82" s="15" t="e">
        <f xml:space="preserve"> STDEV(AM83:AM91)/SQRT(COUNT(AM83:AM91))</f>
        <v>#DIV/0!</v>
      </c>
      <c r="AO82" s="15" t="e">
        <f xml:space="preserve"> STDEV(AN83:AN91)</f>
        <v>#DIV/0!</v>
      </c>
      <c r="AP82" s="127" t="e">
        <f>AVERAGE(AP83:AP91)</f>
        <v>#DIV/0!</v>
      </c>
      <c r="AQ82" s="26"/>
      <c r="AU82" s="1"/>
      <c r="AV82" s="1"/>
      <c r="AW82" s="1"/>
      <c r="AX82" s="1"/>
      <c r="AY82" s="1"/>
      <c r="AZ82" s="1"/>
      <c r="BA82" s="1"/>
      <c r="BB82" s="1"/>
      <c r="BC82" s="1"/>
    </row>
    <row r="83" spans="1:55" x14ac:dyDescent="0.2">
      <c r="AL83" s="36"/>
      <c r="AM83" s="21" t="s">
        <v>53</v>
      </c>
      <c r="AN83" s="15" t="e">
        <f xml:space="preserve"> STDEV(AM84:AM93)/SQRT(COUNT(AM84:AM93))</f>
        <v>#DIV/0!</v>
      </c>
      <c r="AO83" s="15" t="e">
        <f xml:space="preserve"> STDEV(AN84:AN93)</f>
        <v>#DIV/0!</v>
      </c>
      <c r="AP83" s="127" t="e">
        <f>AVERAGE(AP84:AP93)</f>
        <v>#DIV/0!</v>
      </c>
      <c r="AQ83" s="26"/>
      <c r="AU83" s="1"/>
      <c r="AV83" s="1"/>
      <c r="AW83" s="1"/>
      <c r="AX83" s="1"/>
      <c r="AY83" s="1"/>
      <c r="AZ83" s="1"/>
      <c r="BA83" s="1"/>
      <c r="BB83" s="1"/>
      <c r="BC83" s="1"/>
    </row>
    <row r="84" spans="1:55" x14ac:dyDescent="0.2">
      <c r="AL84" s="36"/>
      <c r="AM84" s="21" t="s">
        <v>54</v>
      </c>
      <c r="AN84" s="15" t="e">
        <f xml:space="preserve"> STDEV(AM85:AM95)/SQRT(COUNT(AM85:AM95))</f>
        <v>#DIV/0!</v>
      </c>
      <c r="AO84" s="15" t="e">
        <f xml:space="preserve"> STDEV(AN85:AN95)</f>
        <v>#DIV/0!</v>
      </c>
      <c r="AP84" s="127" t="e">
        <f>AVERAGE(AP85:AP95)</f>
        <v>#DIV/0!</v>
      </c>
      <c r="AQ84" s="26"/>
      <c r="AU84" s="1"/>
      <c r="AV84" s="1"/>
      <c r="AW84" s="1"/>
      <c r="AX84" s="1"/>
      <c r="AY84" s="1"/>
      <c r="AZ84" s="1"/>
      <c r="BA84" s="1"/>
      <c r="BB84" s="1"/>
      <c r="BC84" s="1"/>
    </row>
    <row r="85" spans="1:55" x14ac:dyDescent="0.2">
      <c r="A85" s="1"/>
      <c r="B85" s="109" t="s">
        <v>149</v>
      </c>
      <c r="C85" s="21" t="s">
        <v>204</v>
      </c>
      <c r="D85" s="21" t="s">
        <v>94</v>
      </c>
      <c r="E85" s="21" t="s">
        <v>134</v>
      </c>
      <c r="F85" s="21" t="s">
        <v>140</v>
      </c>
      <c r="G85" s="57">
        <v>-6.72</v>
      </c>
      <c r="H85" s="57">
        <v>0</v>
      </c>
      <c r="I85" s="57">
        <v>-0.8</v>
      </c>
      <c r="J85" s="57">
        <v>0</v>
      </c>
      <c r="K85" s="57">
        <v>30.03</v>
      </c>
      <c r="L85" s="57">
        <v>0</v>
      </c>
      <c r="M85" s="57">
        <v>7.1479999999999997</v>
      </c>
      <c r="N85" s="57">
        <v>0.01</v>
      </c>
      <c r="O85" s="57">
        <v>-0.28599999999999998</v>
      </c>
      <c r="P85" s="57">
        <v>0.01</v>
      </c>
      <c r="Q85" s="57">
        <v>20.542000000000002</v>
      </c>
      <c r="R85" s="57">
        <v>7.3999999999999996E-2</v>
      </c>
      <c r="S85" s="57">
        <v>-0.55800000000000005</v>
      </c>
      <c r="T85" s="57">
        <v>7.3999999999999996E-2</v>
      </c>
      <c r="U85" s="57">
        <v>140.48599999999999</v>
      </c>
      <c r="V85" s="57">
        <v>0.748</v>
      </c>
      <c r="W85" s="57">
        <v>120.622</v>
      </c>
      <c r="X85" s="57">
        <v>0.73599999999999999</v>
      </c>
      <c r="Y85" s="57">
        <v>-6.79</v>
      </c>
      <c r="Z85" s="57"/>
      <c r="AA85" s="57">
        <v>-8.35</v>
      </c>
      <c r="AB85" s="57"/>
      <c r="AC85" s="57">
        <v>0.66200000000000003</v>
      </c>
      <c r="AD85" s="57"/>
      <c r="AE85" s="80">
        <v>4.81563815438045E-3</v>
      </c>
      <c r="AF85" s="35">
        <f>O85-M85*AE85</f>
        <v>-0.32042218152751145</v>
      </c>
      <c r="AG85" s="80">
        <v>-0.32</v>
      </c>
      <c r="AH85" s="80">
        <v>1.1493397723374701</v>
      </c>
      <c r="AI85" s="80">
        <v>0.94750931803110905</v>
      </c>
      <c r="AJ85" s="80">
        <v>0.57999999999999996</v>
      </c>
      <c r="AK85" s="35">
        <f>AJ85+0.082</f>
        <v>0.66199999999999992</v>
      </c>
      <c r="AL85" s="36"/>
      <c r="AM85" s="21" t="s">
        <v>55</v>
      </c>
      <c r="AN85" s="15" t="e">
        <f xml:space="preserve"> STDEV(AM86:AM97)/SQRT(COUNT(AM86:AM97))</f>
        <v>#DIV/0!</v>
      </c>
      <c r="AO85" s="15" t="e">
        <f xml:space="preserve"> STDEV(AN86:AN97)</f>
        <v>#DIV/0!</v>
      </c>
      <c r="AP85" s="127" t="e">
        <f>AVERAGE(AP86:AP97)</f>
        <v>#DIV/0!</v>
      </c>
      <c r="AQ85" s="26"/>
      <c r="AU85" s="1"/>
      <c r="AV85" s="1"/>
      <c r="AW85" s="1"/>
      <c r="AX85" s="1"/>
      <c r="AY85" s="1"/>
      <c r="AZ85" s="1"/>
      <c r="BA85" s="1"/>
      <c r="BB85" s="1"/>
      <c r="BC85" s="1"/>
    </row>
    <row r="86" spans="1:55" x14ac:dyDescent="0.2">
      <c r="A86" s="1"/>
      <c r="B86" s="109"/>
      <c r="C86" s="21"/>
      <c r="D86" s="21"/>
      <c r="F86" s="21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80"/>
      <c r="AF86" s="35"/>
      <c r="AG86" s="80"/>
      <c r="AH86" s="80"/>
      <c r="AI86" s="80"/>
      <c r="AJ86" s="80"/>
      <c r="AK86" s="35"/>
      <c r="AL86" s="36"/>
      <c r="AM86" s="21" t="s">
        <v>95</v>
      </c>
      <c r="AN86" s="15" t="e">
        <f xml:space="preserve"> STDEV(AM87:AM98)/SQRT(COUNT(AM87:AM98))</f>
        <v>#DIV/0!</v>
      </c>
      <c r="AO86" s="15" t="e">
        <f xml:space="preserve"> STDEV(AN87:AN98)</f>
        <v>#DIV/0!</v>
      </c>
      <c r="AP86" s="127" t="e">
        <f>AVERAGE(AP87:AP98)</f>
        <v>#DIV/0!</v>
      </c>
      <c r="AQ86" s="26"/>
      <c r="AU86" s="1"/>
      <c r="AV86" s="1"/>
      <c r="AW86" s="1"/>
      <c r="AX86" s="1"/>
      <c r="AY86" s="1"/>
      <c r="AZ86" s="1"/>
      <c r="BA86" s="1"/>
      <c r="BB86" s="1"/>
      <c r="BC86" s="1"/>
    </row>
    <row r="87" spans="1:55" x14ac:dyDescent="0.2">
      <c r="A87" s="76" t="s">
        <v>2403</v>
      </c>
      <c r="B87" s="14" t="s">
        <v>135</v>
      </c>
      <c r="C87" s="15"/>
      <c r="D87" s="15"/>
      <c r="E87" s="15"/>
      <c r="F87" s="15"/>
      <c r="G87" s="17"/>
      <c r="H87" s="136">
        <f xml:space="preserve"> STDEV(G88:G92)/SQRT(COUNT(G88:G92))</f>
        <v>6.6666666666666723E-3</v>
      </c>
      <c r="I87" s="17"/>
      <c r="J87" s="136">
        <f xml:space="preserve"> STDEV(I88:I92)/SQRT(COUNT(I88:I92))</f>
        <v>5.4569018479149578E-2</v>
      </c>
      <c r="K87" s="17"/>
      <c r="L87" s="136">
        <f xml:space="preserve"> STDEV(K88:K92)/SQRT(COUNT(K88:K92))</f>
        <v>5.4569018479149668E-2</v>
      </c>
      <c r="M87" s="17"/>
      <c r="N87" s="136">
        <f xml:space="preserve"> STDEV(M88:M92)/SQRT(COUNT(M88:M92))</f>
        <v>5.8768850403745305E-2</v>
      </c>
      <c r="O87" s="17"/>
      <c r="P87" s="136">
        <f xml:space="preserve"> STDEV(O88:O92)/SQRT(COUNT(O88:O92))</f>
        <v>2.9627314724385324E-3</v>
      </c>
      <c r="Q87" s="17"/>
      <c r="R87" s="136">
        <f xml:space="preserve"> STDEV(Q88:Q92)/SQRT(COUNT(Q88:Q92))</f>
        <v>0.12983194265408393</v>
      </c>
      <c r="S87" s="17"/>
      <c r="T87" s="136">
        <f xml:space="preserve"> STDEV(S88:S92)/SQRT(COUNT(S88:S92))</f>
        <v>5.9220867193170261E-2</v>
      </c>
      <c r="U87" s="17"/>
      <c r="V87" s="136">
        <f xml:space="preserve"> STDEV(U88:U92)/SQRT(COUNT(U88:U92))</f>
        <v>4.640019971221391</v>
      </c>
      <c r="W87" s="17"/>
      <c r="X87" s="136">
        <f xml:space="preserve"> STDEV(W88:W92)/SQRT(COUNT(W88:W92))</f>
        <v>4.4368298116761</v>
      </c>
      <c r="Y87" s="137">
        <f>AVERAGE(Y88:Y92)</f>
        <v>-0.71666666666666667</v>
      </c>
      <c r="Z87" s="136">
        <f xml:space="preserve"> STDEV(Y88:Y92)</f>
        <v>1.1547005383792525E-2</v>
      </c>
      <c r="AA87" s="137">
        <f>AVERAGE(AA88:AA92)</f>
        <v>-11.716666666666667</v>
      </c>
      <c r="AB87" s="136">
        <f xml:space="preserve"> STDEV(AA88:AA92)</f>
        <v>9.451631252505216E-2</v>
      </c>
      <c r="AC87" s="137">
        <f>AVERAGE(AC88:AC92)</f>
        <v>0.67799999999999994</v>
      </c>
      <c r="AD87" s="136">
        <f xml:space="preserve"> STDEV(AC88:AC92)/SQRT(COUNT(AC88:AC92))</f>
        <v>3.7859388972001861E-3</v>
      </c>
      <c r="AE87" s="78"/>
      <c r="AF87" s="77"/>
      <c r="AG87" s="78"/>
      <c r="AH87" s="78"/>
      <c r="AI87" s="78"/>
      <c r="AJ87" s="78"/>
      <c r="AK87" s="77"/>
      <c r="AL87" s="13"/>
      <c r="AM87" s="21"/>
      <c r="AN87" s="21"/>
      <c r="AO87" s="21"/>
      <c r="AP87" s="47"/>
    </row>
    <row r="88" spans="1:55" x14ac:dyDescent="0.2">
      <c r="A88" s="1"/>
      <c r="B88" s="109" t="s">
        <v>93</v>
      </c>
      <c r="C88" s="21" t="s">
        <v>205</v>
      </c>
      <c r="D88" s="21" t="s">
        <v>94</v>
      </c>
      <c r="E88" s="21" t="s">
        <v>135</v>
      </c>
      <c r="F88" s="21" t="s">
        <v>179</v>
      </c>
      <c r="G88" s="57">
        <v>-0.68</v>
      </c>
      <c r="H88" s="134">
        <v>0</v>
      </c>
      <c r="I88" s="57">
        <v>-4.37</v>
      </c>
      <c r="J88" s="134">
        <v>0.01</v>
      </c>
      <c r="K88" s="57">
        <v>26.36</v>
      </c>
      <c r="L88" s="134">
        <v>0.01</v>
      </c>
      <c r="M88" s="57">
        <v>9.4009999999999998</v>
      </c>
      <c r="N88" s="134">
        <v>1.6E-2</v>
      </c>
      <c r="O88" s="57">
        <v>-0.26900000000000002</v>
      </c>
      <c r="P88" s="134">
        <v>1.7000000000000001E-2</v>
      </c>
      <c r="Q88" s="57">
        <v>13.227</v>
      </c>
      <c r="R88" s="134">
        <v>0.111</v>
      </c>
      <c r="S88" s="57">
        <v>-0.63400000000000001</v>
      </c>
      <c r="T88" s="134">
        <v>9.5000000000000001E-2</v>
      </c>
      <c r="U88" s="57">
        <v>108.639</v>
      </c>
      <c r="V88" s="134">
        <v>0.622</v>
      </c>
      <c r="W88" s="57">
        <v>90.515000000000001</v>
      </c>
      <c r="X88" s="134">
        <v>0.622</v>
      </c>
      <c r="Y88" s="135">
        <v>-0.73</v>
      </c>
      <c r="Z88" s="134"/>
      <c r="AA88" s="135">
        <v>-11.79</v>
      </c>
      <c r="AB88" s="134"/>
      <c r="AC88" s="135">
        <v>0.68400000000000005</v>
      </c>
      <c r="AD88" s="134"/>
      <c r="AE88" s="80">
        <v>4.8291171967924902E-3</v>
      </c>
      <c r="AF88" s="35">
        <f>O88-M88*AE88</f>
        <v>-0.31439853076704621</v>
      </c>
      <c r="AG88" s="80">
        <v>-0.314</v>
      </c>
      <c r="AH88" s="80">
        <v>1.1563598808651401</v>
      </c>
      <c r="AI88" s="80">
        <v>0.964607687296969</v>
      </c>
      <c r="AJ88" s="80">
        <v>0.60199999999999998</v>
      </c>
      <c r="AK88" s="35">
        <f>AJ88+0.082</f>
        <v>0.68399999999999994</v>
      </c>
      <c r="AL88" s="36"/>
      <c r="AM88" s="21" t="s">
        <v>118</v>
      </c>
      <c r="AN88" s="15" t="e">
        <f xml:space="preserve"> STDEV(AM89:AM90)/SQRT(COUNT(AM89:AM90))</f>
        <v>#DIV/0!</v>
      </c>
      <c r="AO88" s="15" t="e">
        <f xml:space="preserve"> STDEV(AN89:AN90)</f>
        <v>#DIV/0!</v>
      </c>
      <c r="AP88" s="127" t="e">
        <f>AVERAGE(AP89:AP90)</f>
        <v>#DIV/0!</v>
      </c>
      <c r="AQ88" s="26"/>
      <c r="AU88" s="1"/>
      <c r="AV88" s="1"/>
      <c r="AW88" s="1"/>
      <c r="AX88" s="1"/>
      <c r="AY88" s="1"/>
      <c r="AZ88" s="1"/>
      <c r="BA88" s="1"/>
      <c r="BB88" s="1"/>
      <c r="BC88" s="1"/>
    </row>
    <row r="89" spans="1:55" x14ac:dyDescent="0.2">
      <c r="AL89" s="36"/>
      <c r="AM89" s="21" t="s">
        <v>74</v>
      </c>
      <c r="AN89" s="15" t="e">
        <f xml:space="preserve"> STDEV(AM90:AM92)/SQRT(COUNT(AM90:AM92))</f>
        <v>#DIV/0!</v>
      </c>
      <c r="AO89" s="15" t="e">
        <f xml:space="preserve"> STDEV(AN90:AN92)</f>
        <v>#DIV/0!</v>
      </c>
      <c r="AP89" s="127" t="e">
        <f>AVERAGE(AP90:AP92)</f>
        <v>#DIV/0!</v>
      </c>
      <c r="AQ89" s="26"/>
      <c r="AU89" s="1"/>
      <c r="AV89" s="1"/>
      <c r="AW89" s="1"/>
      <c r="AX89" s="1"/>
      <c r="AY89" s="1"/>
      <c r="AZ89" s="1"/>
      <c r="BA89" s="1"/>
      <c r="BB89" s="1"/>
      <c r="BC89" s="1"/>
    </row>
    <row r="90" spans="1:55" x14ac:dyDescent="0.2">
      <c r="A90" s="1"/>
      <c r="B90" s="109" t="s">
        <v>142</v>
      </c>
      <c r="C90" s="21" t="s">
        <v>207</v>
      </c>
      <c r="D90" s="21" t="s">
        <v>94</v>
      </c>
      <c r="E90" s="21" t="s">
        <v>135</v>
      </c>
      <c r="F90" s="21" t="s">
        <v>179</v>
      </c>
      <c r="G90" s="57">
        <v>-0.66</v>
      </c>
      <c r="H90" s="57">
        <v>0</v>
      </c>
      <c r="I90" s="57">
        <v>-4.33</v>
      </c>
      <c r="J90" s="57">
        <v>0.01</v>
      </c>
      <c r="K90" s="57">
        <v>26.4</v>
      </c>
      <c r="L90" s="57">
        <v>0.01</v>
      </c>
      <c r="M90" s="57">
        <v>9.4589999999999996</v>
      </c>
      <c r="N90" s="57">
        <v>1.4E-2</v>
      </c>
      <c r="O90" s="57">
        <v>-0.27200000000000002</v>
      </c>
      <c r="P90" s="57">
        <v>1.0999999999999999E-2</v>
      </c>
      <c r="Q90" s="57">
        <v>13.52</v>
      </c>
      <c r="R90" s="57">
        <v>6.5000000000000002E-2</v>
      </c>
      <c r="S90" s="57">
        <v>-0.432</v>
      </c>
      <c r="T90" s="57">
        <v>5.8999999999999997E-2</v>
      </c>
      <c r="U90" s="57">
        <v>112.16500000000001</v>
      </c>
      <c r="V90" s="57">
        <v>2.173</v>
      </c>
      <c r="W90" s="57">
        <v>93.87</v>
      </c>
      <c r="X90" s="57">
        <v>2.1280000000000001</v>
      </c>
      <c r="Y90" s="57">
        <v>-0.71</v>
      </c>
      <c r="Z90" s="57"/>
      <c r="AA90" s="57">
        <v>-11.75</v>
      </c>
      <c r="AB90" s="57"/>
      <c r="AC90" s="57">
        <v>0.67900000000000005</v>
      </c>
      <c r="AD90" s="57"/>
      <c r="AE90" s="80">
        <v>4.8291171967924798E-3</v>
      </c>
      <c r="AF90" s="35">
        <f>O90-M90*AE90</f>
        <v>-0.31767861956446009</v>
      </c>
      <c r="AG90" s="80">
        <v>-0.318</v>
      </c>
      <c r="AH90" s="80">
        <v>1.1563598808651401</v>
      </c>
      <c r="AI90" s="80">
        <v>0.964607687296969</v>
      </c>
      <c r="AJ90" s="80">
        <v>0.59699999999999998</v>
      </c>
      <c r="AK90" s="35">
        <f>AJ90+0.082</f>
        <v>0.67899999999999994</v>
      </c>
      <c r="AL90" s="36"/>
      <c r="AM90" s="21" t="s">
        <v>47</v>
      </c>
      <c r="AN90" s="15" t="e">
        <f xml:space="preserve"> STDEV(AM91:AM94)/SQRT(COUNT(AM91:AM94))</f>
        <v>#DIV/0!</v>
      </c>
      <c r="AO90" s="15" t="e">
        <f xml:space="preserve"> STDEV(AN91:AN94)</f>
        <v>#DIV/0!</v>
      </c>
      <c r="AP90" s="127" t="e">
        <f>AVERAGE(AP91:AP94)</f>
        <v>#DIV/0!</v>
      </c>
      <c r="AQ90" s="26"/>
      <c r="AU90" s="1"/>
      <c r="AV90" s="1"/>
      <c r="AW90" s="1"/>
      <c r="AX90" s="1"/>
      <c r="AY90" s="1"/>
      <c r="AZ90" s="1"/>
      <c r="BA90" s="1"/>
      <c r="BB90" s="1"/>
      <c r="BC90" s="1"/>
    </row>
    <row r="91" spans="1:55" x14ac:dyDescent="0.2">
      <c r="A91" s="1"/>
      <c r="B91" s="109" t="s">
        <v>143</v>
      </c>
      <c r="C91" s="21" t="s">
        <v>208</v>
      </c>
      <c r="D91" s="21" t="s">
        <v>94</v>
      </c>
      <c r="E91" s="21" t="s">
        <v>135</v>
      </c>
      <c r="F91" s="21" t="s">
        <v>179</v>
      </c>
      <c r="G91" s="57">
        <v>-0.66</v>
      </c>
      <c r="H91" s="57">
        <v>0</v>
      </c>
      <c r="I91" s="57">
        <v>-4.1900000000000004</v>
      </c>
      <c r="J91" s="57">
        <v>0</v>
      </c>
      <c r="K91" s="57">
        <v>26.54</v>
      </c>
      <c r="L91" s="57">
        <v>0</v>
      </c>
      <c r="M91" s="57">
        <v>9.5990000000000002</v>
      </c>
      <c r="N91" s="57">
        <v>1.7000000000000001E-2</v>
      </c>
      <c r="O91" s="57">
        <v>-0.27900000000000003</v>
      </c>
      <c r="P91" s="57">
        <v>1.7000000000000001E-2</v>
      </c>
      <c r="Q91" s="57">
        <v>13.669</v>
      </c>
      <c r="R91" s="57">
        <v>4.3999999999999997E-2</v>
      </c>
      <c r="S91" s="57">
        <v>-0.56399999999999995</v>
      </c>
      <c r="T91" s="57">
        <v>4.4999999999999998E-2</v>
      </c>
      <c r="U91" s="57">
        <v>123.983</v>
      </c>
      <c r="V91" s="57">
        <v>2.1840000000000002</v>
      </c>
      <c r="W91" s="57">
        <v>105.182</v>
      </c>
      <c r="X91" s="57">
        <v>2.141</v>
      </c>
      <c r="Y91" s="57">
        <v>-0.71</v>
      </c>
      <c r="Z91" s="57"/>
      <c r="AA91" s="57">
        <v>-11.61</v>
      </c>
      <c r="AB91" s="57"/>
      <c r="AC91" s="57">
        <v>0.67100000000000004</v>
      </c>
      <c r="AD91" s="57"/>
      <c r="AE91" s="80">
        <v>4.8291171967924902E-3</v>
      </c>
      <c r="AF91" s="35">
        <f>O91-M91*AE91</f>
        <v>-0.32535469597201117</v>
      </c>
      <c r="AG91" s="80">
        <v>-0.32500000000000001</v>
      </c>
      <c r="AH91" s="80">
        <v>1.1563598808651401</v>
      </c>
      <c r="AI91" s="80">
        <v>0.964607687296969</v>
      </c>
      <c r="AJ91" s="80">
        <v>0.58899999999999997</v>
      </c>
      <c r="AK91" s="35">
        <f>AJ91+0.082</f>
        <v>0.67099999999999993</v>
      </c>
      <c r="AL91" s="13"/>
      <c r="AM91" s="21" t="s">
        <v>48</v>
      </c>
      <c r="AN91" s="15" t="e">
        <f xml:space="preserve"> STDEV(AM92:AM96)/SQRT(COUNT(AM92:AM96))</f>
        <v>#DIV/0!</v>
      </c>
      <c r="AO91" s="15" t="e">
        <f xml:space="preserve"> STDEV(AN92:AN96)</f>
        <v>#DIV/0!</v>
      </c>
      <c r="AP91" s="127" t="e">
        <f>AVERAGE(AP92:AP96)</f>
        <v>#DIV/0!</v>
      </c>
    </row>
    <row r="92" spans="1:55" x14ac:dyDescent="0.2">
      <c r="A92" s="1"/>
      <c r="B92" s="109"/>
      <c r="C92" s="21"/>
      <c r="D92" s="21"/>
      <c r="F92" s="21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80"/>
      <c r="AF92" s="35"/>
      <c r="AG92" s="80"/>
      <c r="AH92" s="80"/>
      <c r="AI92" s="80"/>
      <c r="AJ92" s="80"/>
      <c r="AK92" s="35"/>
      <c r="AL92" s="13"/>
      <c r="AM92" s="21" t="s">
        <v>49</v>
      </c>
      <c r="AN92" s="15" t="e">
        <f xml:space="preserve"> STDEV(AM93:AM98)/SQRT(COUNT(AM93:AM98))</f>
        <v>#DIV/0!</v>
      </c>
      <c r="AO92" s="15" t="e">
        <f xml:space="preserve"> STDEV(AN93:AN98)</f>
        <v>#DIV/0!</v>
      </c>
      <c r="AP92" s="127" t="e">
        <f>AVERAGE(AP93:AP98)</f>
        <v>#DIV/0!</v>
      </c>
    </row>
    <row r="93" spans="1:55" x14ac:dyDescent="0.2">
      <c r="A93" s="76" t="s">
        <v>2403</v>
      </c>
      <c r="B93" s="14" t="s">
        <v>136</v>
      </c>
      <c r="C93" s="15"/>
      <c r="D93" s="15"/>
      <c r="E93" s="15"/>
      <c r="F93" s="15"/>
      <c r="G93" s="17"/>
      <c r="H93" s="136">
        <f xml:space="preserve"> STDEV(G94:G98)/SQRT(COUNT(G94:G98))</f>
        <v>1.354006400772664E-2</v>
      </c>
      <c r="I93" s="17"/>
      <c r="J93" s="136">
        <f xml:space="preserve"> STDEV(I94:I98)/SQRT(COUNT(I94:I98))</f>
        <v>3.9660013447635992E-2</v>
      </c>
      <c r="K93" s="17"/>
      <c r="L93" s="136">
        <f xml:space="preserve"> STDEV(K94:K98)/SQRT(COUNT(K94:K98))</f>
        <v>4.1432676315521222E-2</v>
      </c>
      <c r="M93" s="17"/>
      <c r="N93" s="136">
        <f xml:space="preserve"> STDEV(M94:M98)/SQRT(COUNT(M94:M98))</f>
        <v>5.5540338193664857E-2</v>
      </c>
      <c r="O93" s="17"/>
      <c r="P93" s="136">
        <f xml:space="preserve"> STDEV(O94:O98)/SQRT(COUNT(O94:O98))</f>
        <v>5.3696678978623355E-3</v>
      </c>
      <c r="Q93" s="17"/>
      <c r="R93" s="136">
        <f xml:space="preserve"> STDEV(Q94:Q98)/SQRT(COUNT(Q94:Q98))</f>
        <v>0.33352920286935434</v>
      </c>
      <c r="S93" s="17"/>
      <c r="T93" s="136">
        <f xml:space="preserve"> STDEV(S94:S98)/SQRT(COUNT(S94:S98))</f>
        <v>0.25993011881401251</v>
      </c>
      <c r="U93" s="17"/>
      <c r="V93" s="136">
        <f xml:space="preserve"> STDEV(U94:U98)/SQRT(COUNT(U94:U98))</f>
        <v>1.6280809447014597</v>
      </c>
      <c r="W93" s="17"/>
      <c r="X93" s="136">
        <f xml:space="preserve"> STDEV(W94:W98)/SQRT(COUNT(W94:W98))</f>
        <v>1.6046576153497671</v>
      </c>
      <c r="Y93" s="137">
        <f>AVERAGE(Y94:Y98)</f>
        <v>-2.72</v>
      </c>
      <c r="Z93" s="136">
        <f xml:space="preserve"> STDEV(Y94:Y98)</f>
        <v>2.7080128015453168E-2</v>
      </c>
      <c r="AA93" s="137">
        <f>AVERAGE(AA94:AA98)</f>
        <v>-3.7625000000000002</v>
      </c>
      <c r="AB93" s="136">
        <f xml:space="preserve"> STDEV(AA94:AA98)</f>
        <v>7.9320026895271831E-2</v>
      </c>
      <c r="AC93" s="137">
        <f>AVERAGE(AC94:AC98)</f>
        <v>0.68074999999999997</v>
      </c>
      <c r="AD93" s="136">
        <f xml:space="preserve"> STDEV(AC94:AC98)/SQRT(COUNT(AC94:AC98))</f>
        <v>6.1015708359951366E-3</v>
      </c>
      <c r="AE93" s="78"/>
      <c r="AF93" s="77"/>
      <c r="AG93" s="78"/>
      <c r="AH93" s="78"/>
      <c r="AI93" s="78"/>
      <c r="AJ93" s="78"/>
      <c r="AK93" s="77"/>
      <c r="AL93" s="13"/>
      <c r="AM93" s="21" t="s">
        <v>50</v>
      </c>
      <c r="AN93" s="15" t="e">
        <f xml:space="preserve"> STDEV(AM94:AM100)/SQRT(COUNT(AM94:AM100))</f>
        <v>#DIV/0!</v>
      </c>
      <c r="AO93" s="15" t="e">
        <f xml:space="preserve"> STDEV(AN94:AN100)</f>
        <v>#DIV/0!</v>
      </c>
      <c r="AP93" s="127" t="e">
        <f>AVERAGE(AP94:AP100)</f>
        <v>#DIV/0!</v>
      </c>
    </row>
    <row r="94" spans="1:55" x14ac:dyDescent="0.2">
      <c r="A94" s="1"/>
      <c r="B94" s="109" t="s">
        <v>93</v>
      </c>
      <c r="C94" s="21" t="s">
        <v>209</v>
      </c>
      <c r="D94" s="21" t="s">
        <v>94</v>
      </c>
      <c r="E94" s="21" t="s">
        <v>136</v>
      </c>
      <c r="F94" s="21" t="s">
        <v>179</v>
      </c>
      <c r="G94" s="57">
        <v>-2.69</v>
      </c>
      <c r="H94" s="57">
        <v>0</v>
      </c>
      <c r="I94" s="57">
        <v>3.67</v>
      </c>
      <c r="J94" s="57">
        <v>0.01</v>
      </c>
      <c r="K94" s="57">
        <v>34.64</v>
      </c>
      <c r="L94" s="57">
        <v>0.01</v>
      </c>
      <c r="M94" s="57">
        <v>15.737</v>
      </c>
      <c r="N94" s="57">
        <v>1.4999999999999999E-2</v>
      </c>
      <c r="O94" s="57">
        <v>-0.247</v>
      </c>
      <c r="P94" s="57">
        <v>8.0000000000000002E-3</v>
      </c>
      <c r="Q94" s="57">
        <v>29.273</v>
      </c>
      <c r="R94" s="57">
        <v>0.22600000000000001</v>
      </c>
      <c r="S94" s="57">
        <v>-0.97299999999999998</v>
      </c>
      <c r="T94" s="57">
        <v>0.20599999999999999</v>
      </c>
      <c r="U94" s="57">
        <v>124.402</v>
      </c>
      <c r="V94" s="57">
        <v>1.4630000000000001</v>
      </c>
      <c r="W94" s="57">
        <v>90.578000000000003</v>
      </c>
      <c r="X94" s="57">
        <v>1.4339999999999999</v>
      </c>
      <c r="Y94" s="57">
        <v>-2.74</v>
      </c>
      <c r="Z94" s="57"/>
      <c r="AA94" s="57">
        <v>-3.84</v>
      </c>
      <c r="AB94" s="57"/>
      <c r="AC94" s="57">
        <v>0.67400000000000004</v>
      </c>
      <c r="AD94" s="57"/>
      <c r="AE94" s="80">
        <v>4.8291171967924902E-3</v>
      </c>
      <c r="AF94" s="35">
        <f t="shared" ref="AF94:AF97" si="0">O94-M94*AE94</f>
        <v>-0.32299581732592342</v>
      </c>
      <c r="AG94" s="80">
        <v>-0.32300000000000001</v>
      </c>
      <c r="AH94" s="80">
        <v>1.1563598808651401</v>
      </c>
      <c r="AI94" s="80">
        <v>0.96460768729697</v>
      </c>
      <c r="AJ94" s="80">
        <v>0.59199999999999997</v>
      </c>
      <c r="AK94" s="35">
        <f>AJ94+0.082</f>
        <v>0.67399999999999993</v>
      </c>
      <c r="AL94" s="36"/>
      <c r="AM94" s="21" t="s">
        <v>51</v>
      </c>
      <c r="AN94" s="15" t="e">
        <f xml:space="preserve"> STDEV(AM95:AM102)/SQRT(COUNT(AM95:AM102))</f>
        <v>#DIV/0!</v>
      </c>
      <c r="AO94" s="15" t="e">
        <f xml:space="preserve"> STDEV(AN95:AN102)</f>
        <v>#DIV/0!</v>
      </c>
      <c r="AP94" s="127" t="e">
        <f>AVERAGE(AP95:AP102)</f>
        <v>#DIV/0!</v>
      </c>
      <c r="AQ94" s="26"/>
      <c r="AU94" s="1"/>
      <c r="AV94" s="1"/>
      <c r="AW94" s="1"/>
      <c r="AX94" s="1"/>
      <c r="AY94" s="1"/>
      <c r="AZ94" s="1"/>
      <c r="BA94" s="1"/>
      <c r="BB94" s="1"/>
      <c r="BC94" s="1"/>
    </row>
    <row r="95" spans="1:55" x14ac:dyDescent="0.2">
      <c r="A95" s="1"/>
      <c r="B95" s="109" t="s">
        <v>141</v>
      </c>
      <c r="C95" s="21" t="s">
        <v>210</v>
      </c>
      <c r="D95" s="21" t="s">
        <v>94</v>
      </c>
      <c r="E95" s="21" t="s">
        <v>136</v>
      </c>
      <c r="F95" s="21" t="s">
        <v>179</v>
      </c>
      <c r="G95" s="57">
        <v>-2.68</v>
      </c>
      <c r="H95" s="134">
        <v>0</v>
      </c>
      <c r="I95" s="57">
        <v>3.69</v>
      </c>
      <c r="J95" s="134">
        <v>0</v>
      </c>
      <c r="K95" s="57">
        <v>34.659999999999997</v>
      </c>
      <c r="L95" s="134">
        <v>0</v>
      </c>
      <c r="M95" s="57">
        <v>15.773999999999999</v>
      </c>
      <c r="N95" s="134">
        <v>7.0000000000000001E-3</v>
      </c>
      <c r="O95" s="57">
        <v>-0.24399999999999999</v>
      </c>
      <c r="P95" s="134">
        <v>7.0000000000000001E-3</v>
      </c>
      <c r="Q95" s="57">
        <v>30.312000000000001</v>
      </c>
      <c r="R95" s="134">
        <v>6.3E-2</v>
      </c>
      <c r="S95" s="57">
        <v>-5.0000000000000001E-3</v>
      </c>
      <c r="T95" s="134">
        <v>6.0999999999999999E-2</v>
      </c>
      <c r="U95" s="57">
        <v>131.767</v>
      </c>
      <c r="V95" s="134">
        <v>0.90500000000000003</v>
      </c>
      <c r="W95" s="57">
        <v>97.661000000000001</v>
      </c>
      <c r="X95" s="134">
        <v>0.878</v>
      </c>
      <c r="Y95" s="135">
        <v>-2.73</v>
      </c>
      <c r="Z95" s="134"/>
      <c r="AA95" s="135">
        <v>-3.82</v>
      </c>
      <c r="AB95" s="134"/>
      <c r="AC95" s="135">
        <v>0.67600000000000005</v>
      </c>
      <c r="AD95" s="134"/>
      <c r="AE95" s="80">
        <v>4.8291171967924902E-3</v>
      </c>
      <c r="AF95" s="35">
        <f t="shared" si="0"/>
        <v>-0.32017449466220471</v>
      </c>
      <c r="AG95" s="80">
        <v>-0.32100000000000001</v>
      </c>
      <c r="AH95" s="80">
        <v>1.1563598808651401</v>
      </c>
      <c r="AI95" s="80">
        <v>0.964607687296969</v>
      </c>
      <c r="AJ95" s="80">
        <v>0.59399999999999997</v>
      </c>
      <c r="AK95" s="35">
        <f>AJ95+0.082</f>
        <v>0.67599999999999993</v>
      </c>
      <c r="AL95" s="36"/>
      <c r="AM95" s="21" t="s">
        <v>52</v>
      </c>
      <c r="AN95" s="15" t="e">
        <f xml:space="preserve"> STDEV(AM96:AM104)/SQRT(COUNT(AM96:AM104))</f>
        <v>#DIV/0!</v>
      </c>
      <c r="AO95" s="15" t="e">
        <f xml:space="preserve"> STDEV(AN96:AN104)</f>
        <v>#DIV/0!</v>
      </c>
      <c r="AP95" s="127" t="e">
        <f>AVERAGE(AP96:AP104)</f>
        <v>#DIV/0!</v>
      </c>
      <c r="AQ95" s="26"/>
      <c r="AU95" s="1"/>
      <c r="AV95" s="1"/>
      <c r="AW95" s="1"/>
      <c r="AX95" s="1"/>
      <c r="AY95" s="1"/>
      <c r="AZ95" s="1"/>
      <c r="BA95" s="1"/>
      <c r="BB95" s="1"/>
      <c r="BC95" s="1"/>
    </row>
    <row r="96" spans="1:55" x14ac:dyDescent="0.2">
      <c r="A96" s="1"/>
      <c r="B96" s="109" t="s">
        <v>142</v>
      </c>
      <c r="C96" s="21" t="s">
        <v>211</v>
      </c>
      <c r="D96" s="21" t="s">
        <v>94</v>
      </c>
      <c r="E96" s="21" t="s">
        <v>136</v>
      </c>
      <c r="F96" s="21" t="s">
        <v>179</v>
      </c>
      <c r="G96" s="57">
        <v>-2.68</v>
      </c>
      <c r="H96" s="57">
        <v>0</v>
      </c>
      <c r="I96" s="57">
        <v>3.8</v>
      </c>
      <c r="J96" s="57">
        <v>0</v>
      </c>
      <c r="K96" s="57">
        <v>34.770000000000003</v>
      </c>
      <c r="L96" s="57">
        <v>0</v>
      </c>
      <c r="M96" s="57">
        <v>15.91</v>
      </c>
      <c r="N96" s="57">
        <v>8.9999999999999993E-3</v>
      </c>
      <c r="O96" s="57">
        <v>-0.224</v>
      </c>
      <c r="P96" s="57">
        <v>8.9999999999999993E-3</v>
      </c>
      <c r="Q96" s="57">
        <v>30.597000000000001</v>
      </c>
      <c r="R96" s="57">
        <v>0.05</v>
      </c>
      <c r="S96" s="57">
        <v>5.0999999999999997E-2</v>
      </c>
      <c r="T96" s="57">
        <v>4.8000000000000001E-2</v>
      </c>
      <c r="U96" s="57">
        <v>125.61199999999999</v>
      </c>
      <c r="V96" s="57">
        <v>0.93400000000000005</v>
      </c>
      <c r="W96" s="57">
        <v>91.447999999999993</v>
      </c>
      <c r="X96" s="57">
        <v>0.90600000000000003</v>
      </c>
      <c r="Y96" s="57">
        <v>-2.73</v>
      </c>
      <c r="Z96" s="57"/>
      <c r="AA96" s="57">
        <v>-3.71</v>
      </c>
      <c r="AB96" s="57"/>
      <c r="AC96" s="57">
        <v>0.69899999999999995</v>
      </c>
      <c r="AD96" s="57"/>
      <c r="AE96" s="80">
        <v>4.8291171967924902E-3</v>
      </c>
      <c r="AF96" s="35">
        <f t="shared" si="0"/>
        <v>-0.30083125460096855</v>
      </c>
      <c r="AG96" s="80">
        <v>-0.30099999999999999</v>
      </c>
      <c r="AH96" s="80">
        <v>1.1563598808651401</v>
      </c>
      <c r="AI96" s="80">
        <v>0.96460768729697</v>
      </c>
      <c r="AJ96" s="80">
        <v>0.61699999999999999</v>
      </c>
      <c r="AK96" s="35">
        <f>AJ96+0.082</f>
        <v>0.69899999999999995</v>
      </c>
      <c r="AL96" s="36"/>
      <c r="AM96" s="21" t="s">
        <v>53</v>
      </c>
      <c r="AN96" s="15" t="e">
        <f xml:space="preserve"> STDEV(AM97:AM106)/SQRT(COUNT(AM97:AM106))</f>
        <v>#DIV/0!</v>
      </c>
      <c r="AO96" s="15" t="e">
        <f xml:space="preserve"> STDEV(AN97:AN106)</f>
        <v>#DIV/0!</v>
      </c>
      <c r="AP96" s="127" t="e">
        <f>AVERAGE(AP97:AP106)</f>
        <v>#DIV/0!</v>
      </c>
      <c r="AQ96" s="26"/>
      <c r="AU96" s="1"/>
      <c r="AV96" s="1"/>
      <c r="AW96" s="1"/>
      <c r="AX96" s="1"/>
      <c r="AY96" s="1"/>
      <c r="AZ96" s="1"/>
      <c r="BA96" s="1"/>
      <c r="BB96" s="1"/>
      <c r="BC96" s="1"/>
    </row>
    <row r="97" spans="1:55" x14ac:dyDescent="0.2">
      <c r="A97" s="1"/>
      <c r="B97" s="109" t="s">
        <v>143</v>
      </c>
      <c r="C97" s="21" t="s">
        <v>212</v>
      </c>
      <c r="D97" s="21" t="s">
        <v>94</v>
      </c>
      <c r="E97" s="21" t="s">
        <v>136</v>
      </c>
      <c r="F97" s="21" t="s">
        <v>179</v>
      </c>
      <c r="G97" s="57">
        <v>-2.63</v>
      </c>
      <c r="H97" s="57">
        <v>0</v>
      </c>
      <c r="I97" s="57">
        <v>3.83</v>
      </c>
      <c r="J97" s="57">
        <v>0</v>
      </c>
      <c r="K97" s="57">
        <v>34.81</v>
      </c>
      <c r="L97" s="57">
        <v>0</v>
      </c>
      <c r="M97" s="57">
        <v>15.972</v>
      </c>
      <c r="N97" s="57">
        <v>1.0999999999999999E-2</v>
      </c>
      <c r="O97" s="57">
        <v>-0.245</v>
      </c>
      <c r="P97" s="57">
        <v>0.01</v>
      </c>
      <c r="Q97" s="57">
        <v>30.757000000000001</v>
      </c>
      <c r="R97" s="57">
        <v>6.5000000000000002E-2</v>
      </c>
      <c r="S97" s="57">
        <v>0.13500000000000001</v>
      </c>
      <c r="T97" s="57">
        <v>6.4000000000000001E-2</v>
      </c>
      <c r="U97" s="57">
        <v>126.358</v>
      </c>
      <c r="V97" s="57">
        <v>1.415</v>
      </c>
      <c r="W97" s="57">
        <v>92.042000000000002</v>
      </c>
      <c r="X97" s="57">
        <v>1.3720000000000001</v>
      </c>
      <c r="Y97" s="57">
        <v>-2.68</v>
      </c>
      <c r="Z97" s="57"/>
      <c r="AA97" s="57">
        <v>-3.68</v>
      </c>
      <c r="AB97" s="57"/>
      <c r="AC97" s="57">
        <v>0.67400000000000004</v>
      </c>
      <c r="AD97" s="57"/>
      <c r="AE97" s="80">
        <v>4.8291171967924798E-3</v>
      </c>
      <c r="AF97" s="35">
        <f t="shared" si="0"/>
        <v>-0.32213065986716949</v>
      </c>
      <c r="AG97" s="80">
        <v>-0.32200000000000001</v>
      </c>
      <c r="AH97" s="80">
        <v>1.1563598808651401</v>
      </c>
      <c r="AI97" s="80">
        <v>0.964607687296969</v>
      </c>
      <c r="AJ97" s="80">
        <v>0.59199999999999997</v>
      </c>
      <c r="AK97" s="35">
        <f>AJ97+0.082</f>
        <v>0.67399999999999993</v>
      </c>
      <c r="AL97" s="36"/>
      <c r="AM97" s="21" t="s">
        <v>54</v>
      </c>
      <c r="AN97" s="15" t="e">
        <f xml:space="preserve"> STDEV(AM98:AM108)/SQRT(COUNT(AM98:AM108))</f>
        <v>#DIV/0!</v>
      </c>
      <c r="AO97" s="15" t="e">
        <f xml:space="preserve"> STDEV(AN98:AN108)</f>
        <v>#DIV/0!</v>
      </c>
      <c r="AP97" s="127" t="e">
        <f>AVERAGE(AP98:AP108)</f>
        <v>#DIV/0!</v>
      </c>
      <c r="AQ97" s="26"/>
      <c r="AU97" s="1"/>
      <c r="AV97" s="1"/>
      <c r="AW97" s="1"/>
      <c r="AX97" s="1"/>
      <c r="AY97" s="1"/>
      <c r="AZ97" s="1"/>
      <c r="BA97" s="1"/>
      <c r="BB97" s="1"/>
      <c r="BC97" s="1"/>
    </row>
    <row r="98" spans="1:55" x14ac:dyDescent="0.2">
      <c r="A98" s="1"/>
      <c r="B98" s="109"/>
      <c r="C98" s="21"/>
      <c r="D98" s="21"/>
      <c r="F98" s="21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80"/>
      <c r="AF98" s="35"/>
      <c r="AG98" s="80"/>
      <c r="AH98" s="80"/>
      <c r="AI98" s="80"/>
      <c r="AJ98" s="80"/>
      <c r="AK98" s="35"/>
      <c r="AL98" s="36"/>
      <c r="AM98" s="21" t="s">
        <v>55</v>
      </c>
      <c r="AN98" s="15" t="e">
        <f xml:space="preserve"> STDEV(AM99:AM110)/SQRT(COUNT(AM99:AM110))</f>
        <v>#DIV/0!</v>
      </c>
      <c r="AO98" s="15" t="e">
        <f xml:space="preserve"> STDEV(AN99:AN110)</f>
        <v>#DIV/0!</v>
      </c>
      <c r="AP98" s="127" t="e">
        <f>AVERAGE(AP99:AP110)</f>
        <v>#DIV/0!</v>
      </c>
      <c r="AQ98" s="26"/>
      <c r="AU98" s="1"/>
      <c r="AV98" s="1"/>
      <c r="AW98" s="1"/>
      <c r="AX98" s="1"/>
      <c r="AY98" s="1"/>
      <c r="AZ98" s="1"/>
      <c r="BA98" s="1"/>
      <c r="BB98" s="1"/>
      <c r="BC98" s="1"/>
    </row>
    <row r="99" spans="1:55" x14ac:dyDescent="0.2">
      <c r="A99" s="76" t="s">
        <v>2402</v>
      </c>
      <c r="B99" s="14" t="s">
        <v>137</v>
      </c>
      <c r="C99" s="15"/>
      <c r="D99" s="15"/>
      <c r="E99" s="15"/>
      <c r="F99" s="15"/>
      <c r="G99" s="17"/>
      <c r="H99" s="136">
        <f xml:space="preserve"> STDEV(G100:G104)/SQRT(COUNT(G100:G104))</f>
        <v>3.3333333333333361E-3</v>
      </c>
      <c r="I99" s="17"/>
      <c r="J99" s="136">
        <f xml:space="preserve"> STDEV(I100:I104)/SQRT(COUNT(I100:I104))</f>
        <v>8.1717671147541762E-2</v>
      </c>
      <c r="K99" s="17"/>
      <c r="L99" s="136">
        <f xml:space="preserve"> STDEV(K100:K104)/SQRT(COUNT(K100:K104))</f>
        <v>8.6666666666667197E-2</v>
      </c>
      <c r="M99" s="17"/>
      <c r="N99" s="136">
        <f xml:space="preserve"> STDEV(M100:M104)/SQRT(COUNT(M100:M104))</f>
        <v>1.9081043821901704</v>
      </c>
      <c r="O99" s="17"/>
      <c r="P99" s="136">
        <f xml:space="preserve"> STDEV(O100:O104)/SQRT(COUNT(O100:O104))</f>
        <v>9.8657657246324897E-3</v>
      </c>
      <c r="Q99" s="17"/>
      <c r="R99" s="136">
        <f xml:space="preserve"> STDEV(Q100:Q104)/SQRT(COUNT(Q100:Q104))</f>
        <v>3.5786799707899735</v>
      </c>
      <c r="S99" s="17"/>
      <c r="T99" s="136">
        <f xml:space="preserve"> STDEV(S100:S104)/SQRT(COUNT(S100:S104))</f>
        <v>0.30283347092273522</v>
      </c>
      <c r="U99" s="17"/>
      <c r="V99" s="136">
        <f xml:space="preserve"> STDEV(U100:U104)/SQRT(COUNT(U100:U104))</f>
        <v>48.870931668130808</v>
      </c>
      <c r="W99" s="17"/>
      <c r="X99" s="136">
        <f xml:space="preserve"> STDEV(W100:W104)/SQRT(COUNT(W100:W104))</f>
        <v>44.102370234867578</v>
      </c>
      <c r="Y99" s="137">
        <f>AVERAGE(Y100:Y104)</f>
        <v>-0.52</v>
      </c>
      <c r="Z99" s="136">
        <f xml:space="preserve"> STDEV(Y100:Y104)</f>
        <v>2.6457513110645928E-2</v>
      </c>
      <c r="AA99" s="137">
        <f>AVERAGE(AA100:AA104)</f>
        <v>-9.1300000000000008</v>
      </c>
      <c r="AB99" s="136">
        <f xml:space="preserve"> STDEV(AA100:AA104)</f>
        <v>0.13892443989449771</v>
      </c>
      <c r="AC99" s="137">
        <f>AVERAGE(AC100:AC104)</f>
        <v>0.65933333333333333</v>
      </c>
      <c r="AD99" s="136">
        <f xml:space="preserve"> STDEV(AC100:AC104)/SQRT(COUNT(AC100:AC104))</f>
        <v>5.2387445485005749E-3</v>
      </c>
      <c r="AE99" s="78"/>
      <c r="AF99" s="77"/>
      <c r="AG99" s="78"/>
      <c r="AH99" s="78"/>
      <c r="AI99" s="78"/>
      <c r="AJ99" s="78"/>
      <c r="AK99" s="77"/>
      <c r="AL99" s="36"/>
      <c r="AM99" s="21" t="s">
        <v>95</v>
      </c>
      <c r="AN99" s="15" t="e">
        <f xml:space="preserve"> STDEV(AM100:AM111)/SQRT(COUNT(AM100:AM111))</f>
        <v>#DIV/0!</v>
      </c>
      <c r="AO99" s="15" t="e">
        <f xml:space="preserve"> STDEV(AN100:AN111)</f>
        <v>#DIV/0!</v>
      </c>
      <c r="AP99" s="127" t="e">
        <f>AVERAGE(AP100:AP111)</f>
        <v>#DIV/0!</v>
      </c>
      <c r="AQ99" s="26"/>
      <c r="AU99" s="1"/>
      <c r="AV99" s="1"/>
      <c r="AW99" s="1"/>
      <c r="AX99" s="1"/>
      <c r="AY99" s="1"/>
      <c r="AZ99" s="1"/>
      <c r="BA99" s="1"/>
      <c r="BB99" s="1"/>
      <c r="BC99" s="1"/>
    </row>
    <row r="100" spans="1:55" x14ac:dyDescent="0.2">
      <c r="A100" s="1"/>
      <c r="B100" s="109" t="s">
        <v>93</v>
      </c>
      <c r="C100" s="21" t="s">
        <v>213</v>
      </c>
      <c r="D100" s="21" t="s">
        <v>94</v>
      </c>
      <c r="E100" s="21" t="s">
        <v>137</v>
      </c>
      <c r="F100" s="21" t="s">
        <v>145</v>
      </c>
      <c r="G100" s="57">
        <v>-0.53</v>
      </c>
      <c r="H100" s="57">
        <v>0</v>
      </c>
      <c r="I100" s="57">
        <v>-1.51</v>
      </c>
      <c r="J100" s="57">
        <v>0</v>
      </c>
      <c r="K100" s="57">
        <v>29.3</v>
      </c>
      <c r="L100" s="57">
        <v>0</v>
      </c>
      <c r="M100" s="57">
        <v>6.9320000000000004</v>
      </c>
      <c r="N100" s="57">
        <v>0.01</v>
      </c>
      <c r="O100" s="57">
        <v>-0.27900000000000003</v>
      </c>
      <c r="P100" s="57">
        <v>0.01</v>
      </c>
      <c r="Q100" s="57">
        <v>8.5980000000000008</v>
      </c>
      <c r="R100" s="57">
        <v>4.7E-2</v>
      </c>
      <c r="S100" s="57">
        <v>0.29899999999999999</v>
      </c>
      <c r="T100" s="57">
        <v>4.7E-2</v>
      </c>
      <c r="U100" s="57">
        <v>-2.11</v>
      </c>
      <c r="V100" s="57">
        <v>0.71599999999999997</v>
      </c>
      <c r="W100" s="57">
        <v>-13.369</v>
      </c>
      <c r="X100" s="57">
        <v>0.71099999999999997</v>
      </c>
      <c r="Y100" s="57">
        <v>-0.51</v>
      </c>
      <c r="Z100" s="57"/>
      <c r="AA100" s="57">
        <v>-9.0399999999999991</v>
      </c>
      <c r="AB100" s="57"/>
      <c r="AC100" s="57">
        <v>0.66600000000000004</v>
      </c>
      <c r="AD100" s="57"/>
      <c r="AE100" s="80">
        <v>3.7250490537907499E-3</v>
      </c>
      <c r="AF100" s="35">
        <f>O100-M100*AE100</f>
        <v>-0.30482204004087748</v>
      </c>
      <c r="AG100" s="80">
        <v>-0.30499999999999999</v>
      </c>
      <c r="AH100" s="80">
        <v>1.3349293046291699</v>
      </c>
      <c r="AI100" s="80">
        <v>0.991069994232887</v>
      </c>
      <c r="AJ100" s="80">
        <v>0.58399999999999996</v>
      </c>
      <c r="AK100" s="35">
        <f>AJ100+0.082</f>
        <v>0.66599999999999993</v>
      </c>
      <c r="AL100" s="36"/>
      <c r="AM100" s="21"/>
      <c r="AN100" s="21"/>
      <c r="AO100" s="21"/>
      <c r="AP100" s="47"/>
      <c r="AQ100" s="26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x14ac:dyDescent="0.2">
      <c r="A101" s="1"/>
      <c r="B101" s="109" t="s">
        <v>141</v>
      </c>
      <c r="C101" s="21" t="s">
        <v>214</v>
      </c>
      <c r="D101" s="21" t="s">
        <v>94</v>
      </c>
      <c r="E101" s="21" t="s">
        <v>137</v>
      </c>
      <c r="F101" s="21" t="s">
        <v>145</v>
      </c>
      <c r="G101" s="57">
        <v>-0.53</v>
      </c>
      <c r="H101" s="57">
        <v>0</v>
      </c>
      <c r="I101" s="57">
        <v>-1.76</v>
      </c>
      <c r="J101" s="57">
        <v>0</v>
      </c>
      <c r="K101" s="57">
        <v>29.04</v>
      </c>
      <c r="L101" s="57">
        <v>0</v>
      </c>
      <c r="M101" s="57">
        <v>6.6609999999999996</v>
      </c>
      <c r="N101" s="57">
        <v>1.2999999999999999E-2</v>
      </c>
      <c r="O101" s="57">
        <v>-0.29299999999999998</v>
      </c>
      <c r="P101" s="57">
        <v>1.2999999999999999E-2</v>
      </c>
      <c r="Q101" s="57">
        <v>7.9989999999999997</v>
      </c>
      <c r="R101" s="57">
        <v>5.8000000000000003E-2</v>
      </c>
      <c r="S101" s="57">
        <v>0.20699999999999999</v>
      </c>
      <c r="T101" s="57">
        <v>5.8999999999999997E-2</v>
      </c>
      <c r="U101" s="57">
        <v>-3.2450000000000001</v>
      </c>
      <c r="V101" s="57">
        <v>0.67600000000000005</v>
      </c>
      <c r="W101" s="57">
        <v>-13.994999999999999</v>
      </c>
      <c r="X101" s="57">
        <v>0.67100000000000004</v>
      </c>
      <c r="Y101" s="57">
        <v>-0.5</v>
      </c>
      <c r="Z101" s="57"/>
      <c r="AA101" s="57">
        <v>-9.2899999999999991</v>
      </c>
      <c r="AB101" s="57"/>
      <c r="AC101" s="57">
        <v>0.64900000000000002</v>
      </c>
      <c r="AD101" s="57"/>
      <c r="AE101" s="80">
        <v>3.7250490537907499E-3</v>
      </c>
      <c r="AF101" s="35">
        <f>O101-M101*AE101</f>
        <v>-0.31781255174730016</v>
      </c>
      <c r="AG101" s="80">
        <v>-0.318</v>
      </c>
      <c r="AH101" s="80">
        <v>1.3349293046291699</v>
      </c>
      <c r="AI101" s="80">
        <v>0.991069994232887</v>
      </c>
      <c r="AJ101" s="80">
        <v>0.56699999999999995</v>
      </c>
      <c r="AK101" s="35">
        <f>AJ101+0.082</f>
        <v>0.64899999999999991</v>
      </c>
      <c r="AL101" s="13"/>
      <c r="AM101" s="21" t="s">
        <v>118</v>
      </c>
      <c r="AN101" s="15" t="e">
        <f xml:space="preserve"> STDEV(AM102:AM103)/SQRT(COUNT(AM102:AM103))</f>
        <v>#DIV/0!</v>
      </c>
      <c r="AO101" s="15" t="e">
        <f xml:space="preserve"> STDEV(AN102:AN103)</f>
        <v>#DIV/0!</v>
      </c>
      <c r="AP101" s="127" t="e">
        <f>AVERAGE(AP102:AP103)</f>
        <v>#DIV/0!</v>
      </c>
    </row>
    <row r="102" spans="1:55" x14ac:dyDescent="0.2">
      <c r="AL102" s="36"/>
      <c r="AM102" s="21" t="s">
        <v>74</v>
      </c>
      <c r="AN102" s="15" t="e">
        <f xml:space="preserve"> STDEV(AM103:AM105)/SQRT(COUNT(AM103:AM105))</f>
        <v>#DIV/0!</v>
      </c>
      <c r="AO102" s="15" t="e">
        <f xml:space="preserve"> STDEV(AN103:AN105)</f>
        <v>#DIV/0!</v>
      </c>
      <c r="AP102" s="127" t="e">
        <f>AVERAGE(AP103:AP105)</f>
        <v>#DIV/0!</v>
      </c>
      <c r="AQ102" s="26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x14ac:dyDescent="0.2">
      <c r="A103" s="1"/>
      <c r="B103" s="109" t="s">
        <v>143</v>
      </c>
      <c r="C103" s="21" t="s">
        <v>216</v>
      </c>
      <c r="D103" s="21" t="s">
        <v>94</v>
      </c>
      <c r="E103" s="21" t="s">
        <v>137</v>
      </c>
      <c r="F103" s="21" t="s">
        <v>140</v>
      </c>
      <c r="G103" s="57">
        <v>-0.52</v>
      </c>
      <c r="H103" s="57">
        <v>0</v>
      </c>
      <c r="I103" s="57">
        <v>-1.52</v>
      </c>
      <c r="J103" s="57">
        <v>0</v>
      </c>
      <c r="K103" s="57">
        <v>29.3</v>
      </c>
      <c r="L103" s="57">
        <v>0</v>
      </c>
      <c r="M103" s="57">
        <v>12.516</v>
      </c>
      <c r="N103" s="57">
        <v>1.0999999999999999E-2</v>
      </c>
      <c r="O103" s="57">
        <v>-0.25900000000000001</v>
      </c>
      <c r="P103" s="57">
        <v>1.0999999999999999E-2</v>
      </c>
      <c r="Q103" s="57">
        <v>19.021999999999998</v>
      </c>
      <c r="R103" s="57">
        <v>4.8000000000000001E-2</v>
      </c>
      <c r="S103" s="57">
        <v>-0.65200000000000002</v>
      </c>
      <c r="T103" s="57">
        <v>4.7E-2</v>
      </c>
      <c r="U103" s="57">
        <v>143.93199999999999</v>
      </c>
      <c r="V103" s="57">
        <v>0.98499999999999999</v>
      </c>
      <c r="W103" s="57">
        <v>118.624</v>
      </c>
      <c r="X103" s="57">
        <v>0.96399999999999997</v>
      </c>
      <c r="Y103" s="57">
        <v>-0.55000000000000004</v>
      </c>
      <c r="Z103" s="57"/>
      <c r="AA103" s="57">
        <v>-9.06</v>
      </c>
      <c r="AB103" s="57"/>
      <c r="AC103" s="57">
        <v>0.66300000000000003</v>
      </c>
      <c r="AD103" s="57"/>
      <c r="AE103" s="80">
        <v>4.8156381543804404E-3</v>
      </c>
      <c r="AF103" s="35">
        <f>O103-M103*AE103</f>
        <v>-0.31927252714022558</v>
      </c>
      <c r="AG103" s="80">
        <v>-0.31900000000000001</v>
      </c>
      <c r="AH103" s="80">
        <v>1.1493397723374701</v>
      </c>
      <c r="AI103" s="80">
        <v>0.94750931803110805</v>
      </c>
      <c r="AJ103" s="80">
        <v>0.58099999999999996</v>
      </c>
      <c r="AK103" s="35">
        <f>AJ103+0.082</f>
        <v>0.66299999999999992</v>
      </c>
      <c r="AL103" s="36"/>
      <c r="AM103" s="21" t="s">
        <v>47</v>
      </c>
      <c r="AN103" s="15" t="e">
        <f xml:space="preserve"> STDEV(AM104:AM107)/SQRT(COUNT(AM104:AM107))</f>
        <v>#DIV/0!</v>
      </c>
      <c r="AO103" s="15" t="e">
        <f xml:space="preserve"> STDEV(AN104:AN107)</f>
        <v>#DIV/0!</v>
      </c>
      <c r="AP103" s="127" t="e">
        <f>AVERAGE(AP104:AP107)</f>
        <v>#DIV/0!</v>
      </c>
      <c r="AQ103" s="25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x14ac:dyDescent="0.2">
      <c r="A104" s="1"/>
      <c r="B104" s="109"/>
      <c r="C104" s="21"/>
      <c r="D104" s="21"/>
      <c r="F104" s="21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80"/>
      <c r="AF104" s="35"/>
      <c r="AG104" s="80"/>
      <c r="AH104" s="80"/>
      <c r="AI104" s="80"/>
      <c r="AJ104" s="80"/>
      <c r="AK104" s="35"/>
      <c r="AL104" s="36"/>
      <c r="AM104" s="21" t="s">
        <v>48</v>
      </c>
      <c r="AN104" s="15" t="e">
        <f xml:space="preserve"> STDEV(AM105:AM109)/SQRT(COUNT(AM105:AM109))</f>
        <v>#DIV/0!</v>
      </c>
      <c r="AO104" s="15" t="e">
        <f xml:space="preserve"> STDEV(AN105:AN109)</f>
        <v>#DIV/0!</v>
      </c>
      <c r="AP104" s="127" t="e">
        <f>AVERAGE(AP105:AP109)</f>
        <v>#DIV/0!</v>
      </c>
      <c r="AQ104" s="25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x14ac:dyDescent="0.2">
      <c r="A105" s="76" t="s">
        <v>2403</v>
      </c>
      <c r="B105" s="14" t="s">
        <v>138</v>
      </c>
      <c r="C105" s="15"/>
      <c r="D105" s="15"/>
      <c r="E105" s="15"/>
      <c r="F105" s="15"/>
      <c r="G105" s="17"/>
      <c r="H105" s="136">
        <f xml:space="preserve"> STDEV(G106:G110)/SQRT(COUNT(G106:G110))</f>
        <v>2.0000000000000018E-2</v>
      </c>
      <c r="I105" s="17"/>
      <c r="J105" s="136">
        <f xml:space="preserve"> STDEV(I106:I110)/SQRT(COUNT(I106:I110))</f>
        <v>2.0000000000000018E-2</v>
      </c>
      <c r="K105" s="17"/>
      <c r="L105" s="136">
        <f xml:space="preserve"> STDEV(K106:K110)/SQRT(COUNT(K106:K110))</f>
        <v>2.5000000000000355E-2</v>
      </c>
      <c r="M105" s="17"/>
      <c r="N105" s="136">
        <f xml:space="preserve"> STDEV(M106:M110)/SQRT(COUNT(M106:M110))</f>
        <v>5.5000000000000595E-3</v>
      </c>
      <c r="O105" s="17"/>
      <c r="P105" s="136">
        <f xml:space="preserve"> STDEV(O106:O110)/SQRT(COUNT(O106:O110))</f>
        <v>5.0000000000000044E-3</v>
      </c>
      <c r="Q105" s="17"/>
      <c r="R105" s="136">
        <f xml:space="preserve"> STDEV(Q106:Q110)/SQRT(COUNT(Q106:Q110))</f>
        <v>0.19799999999999995</v>
      </c>
      <c r="S105" s="17"/>
      <c r="T105" s="136">
        <f xml:space="preserve"> STDEV(S106:S110)/SQRT(COUNT(S106:S110))</f>
        <v>0.23799999999999996</v>
      </c>
      <c r="U105" s="17"/>
      <c r="V105" s="136">
        <f xml:space="preserve"> STDEV(U106:U110)/SQRT(COUNT(U106:U110))</f>
        <v>1.3095000000000001</v>
      </c>
      <c r="W105" s="17"/>
      <c r="X105" s="136">
        <f xml:space="preserve"> STDEV(W106:W110)/SQRT(COUNT(W106:W110))</f>
        <v>1.2804999999999991</v>
      </c>
      <c r="Y105" s="137">
        <f>AVERAGE(Y106:Y110)</f>
        <v>-2.1800000000000002</v>
      </c>
      <c r="Z105" s="136">
        <f xml:space="preserve"> STDEV(Y106:Y110)</f>
        <v>2.8284271247461926E-2</v>
      </c>
      <c r="AA105" s="137">
        <f>AVERAGE(AA106:AA110)</f>
        <v>-10.065</v>
      </c>
      <c r="AB105" s="136">
        <f xml:space="preserve"> STDEV(AA106:AA110)</f>
        <v>3.5355339059327882E-2</v>
      </c>
      <c r="AC105" s="137">
        <f>AVERAGE(AC106:AC110)</f>
        <v>0.6835</v>
      </c>
      <c r="AD105" s="136">
        <f xml:space="preserve"> STDEV(AC106:AC110)/SQRT(COUNT(AC106:AC110))</f>
        <v>6.4999999999999494E-3</v>
      </c>
      <c r="AE105" s="78"/>
      <c r="AF105" s="77"/>
      <c r="AG105" s="78"/>
      <c r="AH105" s="78"/>
      <c r="AI105" s="78"/>
      <c r="AJ105" s="78"/>
      <c r="AK105" s="77"/>
      <c r="AL105" s="36"/>
      <c r="AM105" s="21" t="s">
        <v>49</v>
      </c>
      <c r="AN105" s="15" t="e">
        <f xml:space="preserve"> STDEV(AM106:AM111)/SQRT(COUNT(AM106:AM111))</f>
        <v>#DIV/0!</v>
      </c>
      <c r="AO105" s="15" t="e">
        <f xml:space="preserve"> STDEV(AN106:AN111)</f>
        <v>#DIV/0!</v>
      </c>
      <c r="AP105" s="127" t="e">
        <f>AVERAGE(AP106:AP111)</f>
        <v>#DIV/0!</v>
      </c>
      <c r="AQ105" s="25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x14ac:dyDescent="0.2">
      <c r="A106" s="1"/>
      <c r="B106" s="109" t="s">
        <v>93</v>
      </c>
      <c r="C106" s="21" t="s">
        <v>217</v>
      </c>
      <c r="D106" s="21" t="s">
        <v>94</v>
      </c>
      <c r="E106" s="21" t="s">
        <v>138</v>
      </c>
      <c r="F106" s="21" t="s">
        <v>145</v>
      </c>
      <c r="G106" s="57">
        <v>-2.21</v>
      </c>
      <c r="H106" s="57">
        <v>0</v>
      </c>
      <c r="I106" s="57">
        <v>-2.5099999999999998</v>
      </c>
      <c r="J106" s="57">
        <v>0</v>
      </c>
      <c r="K106" s="57">
        <v>28.28</v>
      </c>
      <c r="L106" s="57">
        <v>0</v>
      </c>
      <c r="M106" s="57">
        <v>4.2699999999999996</v>
      </c>
      <c r="N106" s="57">
        <v>8.0000000000000002E-3</v>
      </c>
      <c r="O106" s="57">
        <v>-0.28100000000000003</v>
      </c>
      <c r="P106" s="57">
        <v>7.0000000000000001E-3</v>
      </c>
      <c r="Q106" s="57">
        <v>6.1509999999999998</v>
      </c>
      <c r="R106" s="57">
        <v>5.6000000000000001E-2</v>
      </c>
      <c r="S106" s="57">
        <v>-0.13200000000000001</v>
      </c>
      <c r="T106" s="57">
        <v>5.7000000000000002E-2</v>
      </c>
      <c r="U106" s="57">
        <v>0.39400000000000002</v>
      </c>
      <c r="V106" s="57">
        <v>0.7</v>
      </c>
      <c r="W106" s="57">
        <v>-7.2450000000000001</v>
      </c>
      <c r="X106" s="57">
        <v>0.69399999999999995</v>
      </c>
      <c r="Y106" s="57">
        <v>-2.2000000000000002</v>
      </c>
      <c r="Z106" s="57"/>
      <c r="AA106" s="57">
        <v>-10.039999999999999</v>
      </c>
      <c r="AB106" s="57"/>
      <c r="AC106" s="57">
        <v>0.67700000000000005</v>
      </c>
      <c r="AD106" s="57"/>
      <c r="AE106" s="80">
        <v>3.7250490537907499E-3</v>
      </c>
      <c r="AF106" s="35">
        <f>O106-M106*AE106</f>
        <v>-0.29690595945968651</v>
      </c>
      <c r="AG106" s="80">
        <v>-0.29699999999999999</v>
      </c>
      <c r="AH106" s="80">
        <v>1.3349293046291699</v>
      </c>
      <c r="AI106" s="80">
        <v>0.991069994232887</v>
      </c>
      <c r="AJ106" s="80">
        <v>0.59499999999999997</v>
      </c>
      <c r="AK106" s="35">
        <f>AJ106+0.082</f>
        <v>0.67699999999999994</v>
      </c>
      <c r="AL106" s="36"/>
      <c r="AM106" s="21" t="s">
        <v>50</v>
      </c>
      <c r="AN106" s="15" t="e">
        <f xml:space="preserve"> STDEV(AM107:AM113)/SQRT(COUNT(AM107:AM113))</f>
        <v>#DIV/0!</v>
      </c>
      <c r="AO106" s="15" t="e">
        <f xml:space="preserve"> STDEV(AN107:AN113)</f>
        <v>#DIV/0!</v>
      </c>
      <c r="AP106" s="127" t="e">
        <f>AVERAGE(AP107:AP113)</f>
        <v>#DIV/0!</v>
      </c>
      <c r="AQ106" s="25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x14ac:dyDescent="0.2">
      <c r="A107" s="1"/>
      <c r="B107" s="4" t="s">
        <v>141</v>
      </c>
      <c r="C107" s="40" t="s">
        <v>218</v>
      </c>
      <c r="D107" s="40" t="s">
        <v>94</v>
      </c>
      <c r="E107" s="21" t="s">
        <v>138</v>
      </c>
      <c r="F107" s="40" t="s">
        <v>145</v>
      </c>
      <c r="G107" s="79">
        <v>-2.17</v>
      </c>
      <c r="H107" s="79">
        <v>0</v>
      </c>
      <c r="I107" s="79">
        <v>-2.5499999999999998</v>
      </c>
      <c r="J107" s="79">
        <v>0</v>
      </c>
      <c r="K107" s="79">
        <v>28.23</v>
      </c>
      <c r="L107" s="79">
        <v>0</v>
      </c>
      <c r="M107" s="79">
        <v>4.2809999999999997</v>
      </c>
      <c r="N107" s="79">
        <v>1.6E-2</v>
      </c>
      <c r="O107" s="79">
        <v>-0.27100000000000002</v>
      </c>
      <c r="P107" s="79">
        <v>1.4E-2</v>
      </c>
      <c r="Q107" s="79">
        <v>6.5469999999999997</v>
      </c>
      <c r="R107" s="79">
        <v>2.8000000000000001E-2</v>
      </c>
      <c r="S107" s="79">
        <v>0.34399999999999997</v>
      </c>
      <c r="T107" s="79">
        <v>2.5999999999999999E-2</v>
      </c>
      <c r="U107" s="79">
        <v>-2.2250000000000001</v>
      </c>
      <c r="V107" s="57">
        <v>0.747</v>
      </c>
      <c r="W107" s="57">
        <v>-9.8059999999999992</v>
      </c>
      <c r="X107" s="57">
        <v>0.745</v>
      </c>
      <c r="Y107" s="57">
        <v>-2.16</v>
      </c>
      <c r="Z107" s="57"/>
      <c r="AA107" s="57">
        <v>-10.09</v>
      </c>
      <c r="AB107" s="57"/>
      <c r="AC107" s="57">
        <v>0.69</v>
      </c>
      <c r="AD107" s="57"/>
      <c r="AE107" s="80">
        <v>3.7250490537907499E-3</v>
      </c>
      <c r="AF107" s="35">
        <f>O107-M107*AE107</f>
        <v>-0.2869469349992782</v>
      </c>
      <c r="AG107" s="80">
        <v>-0.28699999999999998</v>
      </c>
      <c r="AH107" s="80">
        <v>1.3349293046291699</v>
      </c>
      <c r="AI107" s="80">
        <v>0.991069994232887</v>
      </c>
      <c r="AJ107" s="80">
        <v>0.60799999999999998</v>
      </c>
      <c r="AK107" s="35">
        <f>AJ107+0.082</f>
        <v>0.69</v>
      </c>
      <c r="AL107" s="36"/>
      <c r="AM107" s="21" t="s">
        <v>51</v>
      </c>
      <c r="AN107" s="15" t="e">
        <f xml:space="preserve"> STDEV(AM108:AM115)/SQRT(COUNT(AM108:AM115))</f>
        <v>#DIV/0!</v>
      </c>
      <c r="AO107" s="15" t="e">
        <f xml:space="preserve"> STDEV(AN108:AN115)</f>
        <v>#DIV/0!</v>
      </c>
      <c r="AP107" s="127" t="e">
        <f>AVERAGE(AP108:AP115)</f>
        <v>#DIV/0!</v>
      </c>
      <c r="AQ107" s="25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x14ac:dyDescent="0.2">
      <c r="AL108" s="36"/>
      <c r="AM108" s="21" t="s">
        <v>52</v>
      </c>
      <c r="AN108" s="15" t="e">
        <f xml:space="preserve"> STDEV(AM109:AM117)/SQRT(COUNT(AM109:AM117))</f>
        <v>#DIV/0!</v>
      </c>
      <c r="AO108" s="15" t="e">
        <f xml:space="preserve"> STDEV(AN109:AN117)</f>
        <v>#DIV/0!</v>
      </c>
      <c r="AP108" s="127" t="e">
        <f>AVERAGE(AP109:AP117)</f>
        <v>#DIV/0!</v>
      </c>
      <c r="AQ108" s="25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x14ac:dyDescent="0.2">
      <c r="AL109" s="36"/>
      <c r="AM109" s="21" t="s">
        <v>53</v>
      </c>
      <c r="AN109" s="15" t="e">
        <f xml:space="preserve"> STDEV(AM110:AM119)/SQRT(COUNT(AM110:AM119))</f>
        <v>#DIV/0!</v>
      </c>
      <c r="AO109" s="15" t="e">
        <f xml:space="preserve"> STDEV(AN110:AN119)</f>
        <v>#DIV/0!</v>
      </c>
      <c r="AP109" s="127" t="e">
        <f>AVERAGE(AP110:AP119)</f>
        <v>#DIV/0!</v>
      </c>
      <c r="AQ109" s="25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x14ac:dyDescent="0.2">
      <c r="V110" s="37"/>
      <c r="W110" s="37"/>
      <c r="X110" s="37"/>
      <c r="AE110" s="48"/>
      <c r="AF110" s="35"/>
      <c r="AG110" s="48"/>
      <c r="AH110" s="48"/>
      <c r="AI110" s="48"/>
      <c r="AJ110" s="48"/>
      <c r="AK110" s="35"/>
      <c r="AL110" s="36"/>
      <c r="AM110" s="21" t="s">
        <v>54</v>
      </c>
      <c r="AN110" s="15" t="e">
        <f xml:space="preserve"> STDEV(AM111:AM121)/SQRT(COUNT(AM111:AM121))</f>
        <v>#DIV/0!</v>
      </c>
      <c r="AO110" s="15" t="e">
        <f xml:space="preserve"> STDEV(AN111:AN121)</f>
        <v>#DIV/0!</v>
      </c>
      <c r="AP110" s="127" t="e">
        <f>AVERAGE(AP111:AP121)</f>
        <v>#DIV/0!</v>
      </c>
      <c r="AQ110" s="25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x14ac:dyDescent="0.2">
      <c r="V111" s="37"/>
      <c r="W111" s="37"/>
      <c r="X111" s="37"/>
      <c r="AE111" s="48"/>
      <c r="AF111" s="35"/>
      <c r="AG111" s="48"/>
      <c r="AH111" s="48"/>
      <c r="AI111" s="48"/>
      <c r="AJ111" s="48"/>
      <c r="AK111" s="35"/>
      <c r="AL111" s="36"/>
      <c r="AM111" s="21" t="s">
        <v>55</v>
      </c>
      <c r="AN111" s="15" t="e">
        <f xml:space="preserve"> STDEV(AM112:AM123)/SQRT(COUNT(AM112:AM123))</f>
        <v>#DIV/0!</v>
      </c>
      <c r="AO111" s="15" t="e">
        <f xml:space="preserve"> STDEV(AN112:AN123)</f>
        <v>#DIV/0!</v>
      </c>
      <c r="AP111" s="127" t="e">
        <f>AVERAGE(AP112:AP123)</f>
        <v>#DIV/0!</v>
      </c>
      <c r="AQ111" s="25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x14ac:dyDescent="0.2">
      <c r="V112" s="37"/>
      <c r="W112" s="37"/>
      <c r="X112" s="37"/>
      <c r="AE112" s="48"/>
      <c r="AF112" s="48"/>
      <c r="AG112" s="48"/>
      <c r="AH112" s="48"/>
      <c r="AI112" s="48"/>
      <c r="AJ112" s="48"/>
      <c r="AK112" s="36"/>
      <c r="AL112" s="36"/>
      <c r="AM112" s="21" t="s">
        <v>95</v>
      </c>
      <c r="AN112" s="15" t="e">
        <f xml:space="preserve"> STDEV(AM113:AM124)/SQRT(COUNT(AM113:AM124))</f>
        <v>#DIV/0!</v>
      </c>
      <c r="AO112" s="15" t="e">
        <f xml:space="preserve"> STDEV(AN113:AN124)</f>
        <v>#DIV/0!</v>
      </c>
      <c r="AP112" s="127" t="e">
        <f>AVERAGE(AP113:AP124)</f>
        <v>#DIV/0!</v>
      </c>
      <c r="AQ112" s="25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22:55" x14ac:dyDescent="0.2">
      <c r="V113" s="37"/>
      <c r="W113" s="37"/>
      <c r="X113" s="37"/>
      <c r="AE113" s="48"/>
      <c r="AF113" s="48"/>
      <c r="AG113" s="48"/>
      <c r="AH113" s="48"/>
      <c r="AI113" s="48"/>
      <c r="AJ113" s="48"/>
      <c r="AK113" s="36"/>
      <c r="AL113" s="36"/>
      <c r="AM113" s="21"/>
      <c r="AN113" s="21"/>
      <c r="AO113" s="21"/>
      <c r="AP113" s="21"/>
      <c r="AQ113" s="25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22:55" x14ac:dyDescent="0.2">
      <c r="V114" s="37"/>
      <c r="W114" s="37"/>
      <c r="X114" s="37"/>
      <c r="AE114" s="48"/>
      <c r="AF114" s="48"/>
      <c r="AG114" s="48"/>
      <c r="AH114" s="48"/>
      <c r="AI114" s="48"/>
      <c r="AJ114" s="48"/>
      <c r="AK114" s="36"/>
      <c r="AL114" s="36"/>
      <c r="AM114" s="21"/>
      <c r="AN114" s="21"/>
      <c r="AO114" s="21"/>
      <c r="AP114" s="21"/>
      <c r="AQ114" s="25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22:55" x14ac:dyDescent="0.2">
      <c r="V115" s="37"/>
      <c r="W115" s="37"/>
      <c r="X115" s="37"/>
      <c r="AE115" s="48"/>
      <c r="AF115" s="48"/>
      <c r="AG115" s="48"/>
      <c r="AH115" s="48"/>
      <c r="AI115" s="48"/>
      <c r="AJ115" s="48"/>
      <c r="AK115" s="36"/>
      <c r="AL115" s="36"/>
      <c r="AM115" s="21"/>
      <c r="AN115" s="21"/>
      <c r="AO115" s="21"/>
      <c r="AP115" s="21"/>
      <c r="AQ115" s="25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22:55" x14ac:dyDescent="0.2">
      <c r="V116" s="37"/>
      <c r="W116" s="37"/>
      <c r="X116" s="37"/>
      <c r="AE116" s="48"/>
      <c r="AF116" s="48"/>
      <c r="AG116" s="48"/>
      <c r="AH116" s="48"/>
      <c r="AI116" s="48"/>
      <c r="AJ116" s="48"/>
      <c r="AK116" s="36"/>
      <c r="AL116" s="36"/>
      <c r="AM116" s="21"/>
      <c r="AN116" s="21"/>
      <c r="AO116" s="21"/>
      <c r="AP116" s="21"/>
      <c r="AQ116" s="25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22:55" x14ac:dyDescent="0.2">
      <c r="V117" s="37"/>
      <c r="W117" s="37"/>
      <c r="X117" s="37"/>
      <c r="AE117" s="48"/>
      <c r="AF117" s="48"/>
      <c r="AG117" s="48"/>
      <c r="AH117" s="48"/>
      <c r="AI117" s="48"/>
      <c r="AJ117" s="48"/>
      <c r="AK117" s="36"/>
      <c r="AL117" s="36"/>
      <c r="AM117" s="21"/>
      <c r="AN117" s="21"/>
      <c r="AO117" s="21"/>
      <c r="AP117" s="21"/>
      <c r="AQ117" s="25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22:55" x14ac:dyDescent="0.2">
      <c r="V118" s="37"/>
      <c r="W118" s="37"/>
      <c r="X118" s="37"/>
      <c r="AE118" s="48"/>
      <c r="AF118" s="48"/>
      <c r="AG118" s="48"/>
      <c r="AH118" s="48"/>
      <c r="AI118" s="48"/>
      <c r="AJ118" s="48"/>
      <c r="AK118" s="36"/>
      <c r="AL118" s="36"/>
      <c r="AM118" s="21"/>
      <c r="AN118" s="21"/>
      <c r="AO118" s="21"/>
      <c r="AP118" s="21"/>
      <c r="AQ118" s="25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22:55" x14ac:dyDescent="0.2">
      <c r="V119" s="37"/>
      <c r="W119" s="37"/>
      <c r="X119" s="37"/>
      <c r="AE119" s="48"/>
      <c r="AF119" s="48"/>
      <c r="AG119" s="48"/>
      <c r="AH119" s="48"/>
      <c r="AI119" s="48"/>
      <c r="AJ119" s="48"/>
      <c r="AK119" s="36"/>
      <c r="AL119" s="36"/>
      <c r="AM119" s="21"/>
      <c r="AN119" s="21"/>
      <c r="AO119" s="21"/>
      <c r="AP119" s="21"/>
      <c r="AQ119" s="25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22:55" x14ac:dyDescent="0.2">
      <c r="V120" s="37"/>
      <c r="W120" s="37"/>
      <c r="X120" s="37"/>
      <c r="AE120" s="48"/>
      <c r="AF120" s="48"/>
      <c r="AG120" s="48"/>
      <c r="AH120" s="48"/>
      <c r="AI120" s="48"/>
      <c r="AJ120" s="48"/>
      <c r="AK120" s="36"/>
      <c r="AL120" s="36"/>
      <c r="AM120" s="21"/>
      <c r="AN120" s="21"/>
      <c r="AO120" s="21"/>
      <c r="AP120" s="21"/>
      <c r="AQ120" s="25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22:55" x14ac:dyDescent="0.2">
      <c r="V121" s="37"/>
      <c r="W121" s="37"/>
      <c r="X121" s="37"/>
      <c r="AE121" s="48"/>
      <c r="AF121" s="48"/>
      <c r="AG121" s="48"/>
      <c r="AH121" s="48"/>
      <c r="AI121" s="48"/>
      <c r="AJ121" s="48"/>
      <c r="AK121" s="36"/>
      <c r="AL121" s="36"/>
      <c r="AM121" s="21"/>
      <c r="AN121" s="21"/>
      <c r="AO121" s="21"/>
      <c r="AP121" s="21"/>
      <c r="AQ121" s="25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22:55" x14ac:dyDescent="0.2">
      <c r="V122" s="37"/>
      <c r="W122" s="37"/>
      <c r="X122" s="37"/>
      <c r="AE122" s="48"/>
      <c r="AF122" s="48"/>
      <c r="AG122" s="48"/>
      <c r="AH122" s="48"/>
      <c r="AI122" s="48"/>
      <c r="AJ122" s="48"/>
      <c r="AK122" s="36"/>
      <c r="AL122" s="36"/>
      <c r="AM122" s="21"/>
      <c r="AN122" s="21"/>
      <c r="AO122" s="21"/>
      <c r="AP122" s="21"/>
      <c r="AQ122" s="25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22:55" x14ac:dyDescent="0.2">
      <c r="V123" s="37"/>
      <c r="W123" s="37"/>
      <c r="X123" s="37"/>
      <c r="AE123" s="48"/>
      <c r="AF123" s="48"/>
      <c r="AG123" s="48"/>
      <c r="AH123" s="48"/>
      <c r="AI123" s="48"/>
      <c r="AJ123" s="48"/>
      <c r="AK123" s="36"/>
      <c r="AL123" s="36"/>
      <c r="AM123" s="21"/>
      <c r="AN123" s="21"/>
      <c r="AO123" s="21"/>
      <c r="AP123" s="21"/>
      <c r="AQ123" s="25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22:55" x14ac:dyDescent="0.2">
      <c r="V124" s="37"/>
      <c r="W124" s="37"/>
      <c r="X124" s="37"/>
      <c r="AE124" s="48"/>
      <c r="AF124" s="48"/>
      <c r="AG124" s="48"/>
      <c r="AH124" s="48"/>
      <c r="AI124" s="48"/>
      <c r="AJ124" s="48"/>
      <c r="AK124" s="36"/>
      <c r="AL124" s="36"/>
      <c r="AM124" s="21"/>
      <c r="AN124" s="21"/>
      <c r="AO124" s="21"/>
      <c r="AP124" s="21"/>
      <c r="AQ124" s="25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22:55" x14ac:dyDescent="0.2">
      <c r="V125" s="37"/>
      <c r="W125" s="37"/>
      <c r="X125" s="37"/>
      <c r="AE125" s="48"/>
      <c r="AF125" s="48"/>
      <c r="AG125" s="48"/>
      <c r="AH125" s="48"/>
      <c r="AI125" s="48"/>
      <c r="AJ125" s="48"/>
      <c r="AK125" s="36"/>
      <c r="AL125" s="36"/>
      <c r="AM125" s="21"/>
      <c r="AN125" s="21"/>
      <c r="AO125" s="21"/>
      <c r="AP125" s="21"/>
      <c r="AQ125" s="25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22:55" x14ac:dyDescent="0.2">
      <c r="V126" s="37"/>
      <c r="W126" s="37"/>
      <c r="X126" s="37"/>
      <c r="AE126" s="48"/>
      <c r="AF126" s="48"/>
      <c r="AG126" s="48"/>
      <c r="AH126" s="48"/>
      <c r="AI126" s="48"/>
      <c r="AJ126" s="48"/>
      <c r="AK126" s="36"/>
      <c r="AL126" s="36"/>
      <c r="AM126" s="21"/>
      <c r="AN126" s="21"/>
      <c r="AO126" s="21"/>
      <c r="AP126" s="21"/>
      <c r="AQ126" s="25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22:55" x14ac:dyDescent="0.2">
      <c r="V127" s="37"/>
      <c r="W127" s="37"/>
      <c r="X127" s="37"/>
      <c r="AE127" s="48"/>
      <c r="AF127" s="48"/>
      <c r="AG127" s="48"/>
      <c r="AH127" s="48"/>
      <c r="AI127" s="48"/>
      <c r="AJ127" s="48"/>
      <c r="AK127" s="36"/>
      <c r="AL127" s="36"/>
      <c r="AM127" s="21"/>
      <c r="AN127" s="21"/>
      <c r="AO127" s="21"/>
      <c r="AP127" s="21"/>
      <c r="AQ127" s="25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22:55" x14ac:dyDescent="0.2">
      <c r="V128" s="37"/>
      <c r="W128" s="37"/>
      <c r="X128" s="37"/>
      <c r="AE128" s="48"/>
      <c r="AF128" s="48"/>
      <c r="AG128" s="48"/>
      <c r="AH128" s="48"/>
      <c r="AI128" s="48"/>
      <c r="AJ128" s="48"/>
      <c r="AK128" s="36"/>
      <c r="AL128" s="36"/>
      <c r="AM128" s="21"/>
      <c r="AN128" s="21"/>
      <c r="AO128" s="21"/>
      <c r="AP128" s="21"/>
      <c r="AQ128" s="25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22:55" x14ac:dyDescent="0.2">
      <c r="V129" s="37"/>
      <c r="W129" s="37"/>
      <c r="X129" s="37"/>
      <c r="AE129" s="48"/>
      <c r="AF129" s="48"/>
      <c r="AG129" s="48"/>
      <c r="AH129" s="48"/>
      <c r="AI129" s="48"/>
      <c r="AJ129" s="48"/>
      <c r="AK129" s="36"/>
      <c r="AL129" s="36"/>
      <c r="AM129" s="21"/>
      <c r="AN129" s="21"/>
      <c r="AO129" s="21"/>
      <c r="AP129" s="21"/>
      <c r="AQ129" s="25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22:55" x14ac:dyDescent="0.2">
      <c r="V130" s="37"/>
      <c r="W130" s="37"/>
      <c r="X130" s="37"/>
      <c r="AE130" s="48"/>
      <c r="AF130" s="48"/>
      <c r="AG130" s="48"/>
      <c r="AH130" s="48"/>
      <c r="AI130" s="48"/>
      <c r="AJ130" s="48"/>
      <c r="AK130" s="36"/>
      <c r="AL130" s="36"/>
      <c r="AM130" s="21"/>
      <c r="AN130" s="21"/>
      <c r="AO130" s="21"/>
      <c r="AP130" s="21"/>
      <c r="AQ130" s="25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22:55" x14ac:dyDescent="0.2">
      <c r="V131" s="37"/>
      <c r="W131" s="37"/>
      <c r="X131" s="37"/>
      <c r="AE131" s="48"/>
      <c r="AF131" s="48"/>
      <c r="AG131" s="48"/>
      <c r="AH131" s="48"/>
      <c r="AI131" s="48"/>
      <c r="AJ131" s="48"/>
      <c r="AK131" s="36"/>
      <c r="AL131" s="36"/>
      <c r="AM131" s="21"/>
      <c r="AN131" s="21"/>
      <c r="AO131" s="21"/>
      <c r="AP131" s="21"/>
      <c r="AQ131" s="25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22:55" x14ac:dyDescent="0.2">
      <c r="V132" s="37"/>
      <c r="W132" s="37"/>
      <c r="X132" s="37"/>
      <c r="AE132" s="48"/>
      <c r="AF132" s="48"/>
      <c r="AG132" s="48"/>
      <c r="AH132" s="48"/>
      <c r="AI132" s="48"/>
      <c r="AJ132" s="48"/>
      <c r="AK132" s="36"/>
      <c r="AL132" s="36"/>
      <c r="AM132" s="21"/>
      <c r="AN132" s="21"/>
      <c r="AO132" s="21"/>
      <c r="AP132" s="21"/>
      <c r="AQ132" s="25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22:55" x14ac:dyDescent="0.2">
      <c r="V133" s="37"/>
      <c r="W133" s="37"/>
      <c r="X133" s="37"/>
      <c r="AE133" s="48"/>
      <c r="AF133" s="48"/>
      <c r="AG133" s="48"/>
      <c r="AH133" s="48"/>
      <c r="AI133" s="48"/>
      <c r="AJ133" s="48"/>
      <c r="AK133" s="36"/>
      <c r="AL133" s="36"/>
      <c r="AM133" s="21"/>
      <c r="AN133" s="21"/>
      <c r="AO133" s="21"/>
      <c r="AP133" s="21"/>
      <c r="AQ133" s="25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22:55" x14ac:dyDescent="0.2">
      <c r="V134" s="37"/>
      <c r="W134" s="37"/>
      <c r="X134" s="37"/>
      <c r="AE134" s="48"/>
      <c r="AF134" s="48"/>
      <c r="AG134" s="48"/>
      <c r="AH134" s="48"/>
      <c r="AI134" s="48"/>
      <c r="AJ134" s="48"/>
      <c r="AK134" s="36"/>
      <c r="AL134" s="36"/>
      <c r="AM134" s="21"/>
      <c r="AN134" s="21"/>
      <c r="AO134" s="21"/>
      <c r="AP134" s="21"/>
      <c r="AQ134" s="25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22:55" x14ac:dyDescent="0.2">
      <c r="V135" s="37"/>
      <c r="W135" s="37"/>
      <c r="X135" s="37"/>
      <c r="AE135" s="48"/>
      <c r="AF135" s="48"/>
      <c r="AG135" s="48"/>
      <c r="AH135" s="48"/>
      <c r="AI135" s="48"/>
      <c r="AJ135" s="48"/>
      <c r="AK135" s="36"/>
      <c r="AL135" s="36"/>
      <c r="AM135" s="21"/>
      <c r="AN135" s="21"/>
      <c r="AO135" s="21"/>
      <c r="AP135" s="21"/>
      <c r="AQ135" s="25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22:55" x14ac:dyDescent="0.2">
      <c r="V136" s="37"/>
      <c r="W136" s="37"/>
      <c r="X136" s="37"/>
      <c r="AE136" s="48"/>
      <c r="AF136" s="48"/>
      <c r="AG136" s="48"/>
      <c r="AH136" s="48"/>
      <c r="AI136" s="48"/>
      <c r="AJ136" s="48"/>
      <c r="AK136" s="36"/>
      <c r="AL136" s="36"/>
      <c r="AM136" s="21"/>
      <c r="AN136" s="21"/>
      <c r="AO136" s="21"/>
      <c r="AP136" s="21"/>
      <c r="AQ136" s="25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22:55" x14ac:dyDescent="0.2">
      <c r="V137" s="37"/>
      <c r="W137" s="37"/>
      <c r="X137" s="37"/>
      <c r="AE137" s="48"/>
      <c r="AF137" s="48"/>
      <c r="AG137" s="48"/>
      <c r="AH137" s="48"/>
      <c r="AI137" s="48"/>
      <c r="AJ137" s="48"/>
      <c r="AK137" s="36"/>
      <c r="AL137" s="36"/>
      <c r="AM137" s="21"/>
      <c r="AN137" s="21"/>
      <c r="AO137" s="21"/>
      <c r="AP137" s="21"/>
      <c r="AQ137" s="25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22:55" x14ac:dyDescent="0.2">
      <c r="V138" s="37"/>
      <c r="W138" s="37"/>
      <c r="X138" s="37"/>
      <c r="AE138" s="48"/>
      <c r="AF138" s="48"/>
      <c r="AG138" s="48"/>
      <c r="AH138" s="48"/>
      <c r="AI138" s="48"/>
      <c r="AJ138" s="48"/>
      <c r="AK138" s="36"/>
      <c r="AL138" s="36"/>
      <c r="AM138" s="21"/>
      <c r="AN138" s="21"/>
      <c r="AO138" s="21"/>
      <c r="AP138" s="21"/>
      <c r="AQ138" s="25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22:55" x14ac:dyDescent="0.2">
      <c r="V139" s="37"/>
      <c r="W139" s="37"/>
      <c r="X139" s="37"/>
      <c r="AE139" s="48"/>
      <c r="AF139" s="48"/>
      <c r="AG139" s="48"/>
      <c r="AH139" s="48"/>
      <c r="AI139" s="48"/>
      <c r="AJ139" s="48"/>
      <c r="AK139" s="36"/>
      <c r="AL139" s="36"/>
      <c r="AM139" s="21"/>
      <c r="AN139" s="21"/>
      <c r="AO139" s="21"/>
      <c r="AP139" s="21"/>
      <c r="AQ139" s="25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22:55" x14ac:dyDescent="0.2">
      <c r="V140" s="37"/>
      <c r="W140" s="37"/>
      <c r="X140" s="37"/>
      <c r="AE140" s="48"/>
      <c r="AF140" s="48"/>
      <c r="AG140" s="48"/>
      <c r="AH140" s="48"/>
      <c r="AI140" s="48"/>
      <c r="AJ140" s="48"/>
      <c r="AK140" s="36"/>
      <c r="AL140" s="36"/>
      <c r="AM140" s="21"/>
      <c r="AN140" s="21"/>
      <c r="AO140" s="21"/>
      <c r="AP140" s="21"/>
      <c r="AQ140" s="25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22:55" x14ac:dyDescent="0.2">
      <c r="V141" s="37"/>
      <c r="W141" s="37"/>
      <c r="X141" s="37"/>
      <c r="AE141" s="48"/>
      <c r="AF141" s="48"/>
      <c r="AG141" s="48"/>
      <c r="AH141" s="48"/>
      <c r="AI141" s="48"/>
      <c r="AJ141" s="48"/>
      <c r="AK141" s="36"/>
      <c r="AL141" s="36"/>
      <c r="AM141" s="21"/>
      <c r="AN141" s="21"/>
      <c r="AO141" s="21"/>
      <c r="AP141" s="21"/>
      <c r="AQ141" s="25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22:55" x14ac:dyDescent="0.2">
      <c r="V142" s="37"/>
      <c r="W142" s="37"/>
      <c r="X142" s="37"/>
      <c r="AE142" s="48"/>
      <c r="AF142" s="48"/>
      <c r="AG142" s="48"/>
      <c r="AH142" s="48"/>
      <c r="AI142" s="48"/>
      <c r="AJ142" s="48"/>
      <c r="AK142" s="36"/>
      <c r="AL142" s="13"/>
      <c r="AM142" s="21"/>
      <c r="AN142" s="21"/>
      <c r="AO142" s="21"/>
      <c r="AP142" s="21"/>
      <c r="AQ142" s="25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22:55" x14ac:dyDescent="0.2">
      <c r="V143" s="37"/>
      <c r="W143" s="37"/>
      <c r="X143" s="37"/>
      <c r="AE143" s="48"/>
      <c r="AF143" s="48"/>
      <c r="AG143" s="48"/>
      <c r="AH143" s="48"/>
      <c r="AI143" s="48"/>
      <c r="AJ143" s="48"/>
      <c r="AK143" s="13"/>
      <c r="AL143" s="13"/>
      <c r="AM143" s="21"/>
      <c r="AN143" s="21"/>
      <c r="AO143" s="21"/>
      <c r="AP143" s="21"/>
      <c r="AQ143" s="25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22:55" x14ac:dyDescent="0.2">
      <c r="V144" s="37"/>
      <c r="W144" s="37"/>
      <c r="X144" s="37"/>
      <c r="AE144" s="48"/>
      <c r="AF144" s="48"/>
      <c r="AG144" s="48"/>
      <c r="AH144" s="48"/>
      <c r="AI144" s="48"/>
      <c r="AJ144" s="48"/>
      <c r="AK144" s="13"/>
      <c r="AL144" s="13"/>
      <c r="AM144" s="21"/>
      <c r="AN144" s="21"/>
      <c r="AO144" s="21"/>
      <c r="AP144" s="21"/>
      <c r="AQ144" s="25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22:55" x14ac:dyDescent="0.2">
      <c r="V145" s="37"/>
      <c r="W145" s="37"/>
      <c r="X145" s="37"/>
      <c r="AE145" s="48"/>
      <c r="AF145" s="48"/>
      <c r="AG145" s="48"/>
      <c r="AH145" s="48"/>
      <c r="AI145" s="48"/>
      <c r="AJ145" s="48"/>
      <c r="AK145" s="13"/>
      <c r="AL145" s="13"/>
      <c r="AM145" s="21"/>
      <c r="AN145" s="21"/>
      <c r="AO145" s="21"/>
      <c r="AP145" s="21"/>
      <c r="AQ145" s="25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22:55" x14ac:dyDescent="0.2">
      <c r="V146" s="37"/>
      <c r="W146" s="37"/>
      <c r="X146" s="37"/>
      <c r="AE146" s="48"/>
      <c r="AF146" s="48"/>
      <c r="AG146" s="48"/>
      <c r="AH146" s="48"/>
      <c r="AI146" s="48"/>
      <c r="AJ146" s="48"/>
      <c r="AK146" s="13"/>
      <c r="AL146" s="13"/>
      <c r="AM146" s="21"/>
      <c r="AN146" s="21"/>
      <c r="AO146" s="21"/>
      <c r="AP146" s="21"/>
      <c r="AQ146" s="25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22:55" x14ac:dyDescent="0.2">
      <c r="V147" s="37"/>
      <c r="W147" s="37"/>
      <c r="X147" s="37"/>
      <c r="AE147" s="48"/>
      <c r="AF147" s="48"/>
      <c r="AG147" s="48"/>
      <c r="AH147" s="48"/>
      <c r="AI147" s="48"/>
      <c r="AJ147" s="48"/>
      <c r="AK147" s="13"/>
      <c r="AL147" s="13"/>
      <c r="AM147" s="21"/>
      <c r="AN147" s="21"/>
      <c r="AO147" s="21"/>
      <c r="AP147" s="21"/>
      <c r="AQ147" s="25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22:55" x14ac:dyDescent="0.2">
      <c r="V148" s="37"/>
      <c r="W148" s="37"/>
      <c r="X148" s="37"/>
      <c r="AE148" s="48"/>
      <c r="AF148" s="48"/>
      <c r="AG148" s="48"/>
      <c r="AH148" s="48"/>
      <c r="AI148" s="48"/>
      <c r="AJ148" s="48"/>
      <c r="AK148" s="13"/>
      <c r="AL148" s="13"/>
      <c r="AM148" s="21"/>
      <c r="AN148" s="21"/>
      <c r="AO148" s="21"/>
      <c r="AP148" s="21"/>
      <c r="AQ148" s="25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22:55" x14ac:dyDescent="0.2">
      <c r="V149" s="37"/>
      <c r="W149" s="37"/>
      <c r="X149" s="37"/>
      <c r="AE149" s="48"/>
      <c r="AF149" s="48"/>
      <c r="AG149" s="48"/>
      <c r="AH149" s="48"/>
      <c r="AI149" s="48"/>
      <c r="AJ149" s="48"/>
      <c r="AK149" s="13"/>
      <c r="AL149" s="13"/>
      <c r="AM149" s="21"/>
      <c r="AN149" s="21"/>
      <c r="AO149" s="21"/>
      <c r="AP149" s="21"/>
      <c r="AQ149" s="25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22:55" x14ac:dyDescent="0.2">
      <c r="V150" s="37"/>
      <c r="W150" s="37"/>
      <c r="X150" s="37"/>
      <c r="AE150" s="48"/>
      <c r="AF150" s="48"/>
      <c r="AG150" s="48"/>
      <c r="AH150" s="48"/>
      <c r="AI150" s="48"/>
      <c r="AJ150" s="48"/>
      <c r="AK150" s="13"/>
      <c r="AL150" s="13"/>
      <c r="AM150" s="21"/>
      <c r="AN150" s="21"/>
      <c r="AO150" s="21"/>
      <c r="AP150" s="21"/>
      <c r="AQ150" s="25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22:55" x14ac:dyDescent="0.2">
      <c r="V151" s="37"/>
      <c r="W151" s="37"/>
      <c r="X151" s="37"/>
      <c r="AE151" s="48"/>
      <c r="AF151" s="48"/>
      <c r="AG151" s="48"/>
      <c r="AH151" s="48"/>
      <c r="AI151" s="48"/>
      <c r="AJ151" s="48"/>
      <c r="AK151" s="13"/>
      <c r="AL151" s="13"/>
      <c r="AM151" s="21"/>
      <c r="AN151" s="21"/>
      <c r="AO151" s="21"/>
      <c r="AP151" s="21"/>
      <c r="AQ151" s="25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22:55" x14ac:dyDescent="0.2">
      <c r="V152" s="37"/>
      <c r="W152" s="37"/>
      <c r="X152" s="37"/>
      <c r="AE152" s="48"/>
      <c r="AF152" s="48"/>
      <c r="AG152" s="48"/>
      <c r="AH152" s="48"/>
      <c r="AI152" s="48"/>
      <c r="AJ152" s="48"/>
      <c r="AK152" s="13"/>
      <c r="AL152" s="13"/>
      <c r="AM152" s="21"/>
      <c r="AN152" s="21"/>
      <c r="AO152" s="21"/>
      <c r="AP152" s="21"/>
      <c r="AQ152" s="25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22:55" x14ac:dyDescent="0.2">
      <c r="V153" s="37"/>
      <c r="W153" s="37"/>
      <c r="X153" s="37"/>
      <c r="AE153" s="48"/>
      <c r="AF153" s="48"/>
      <c r="AG153" s="48"/>
      <c r="AH153" s="48"/>
      <c r="AI153" s="48"/>
      <c r="AJ153" s="48"/>
      <c r="AK153" s="13"/>
      <c r="AL153" s="13"/>
      <c r="AM153" s="21"/>
      <c r="AN153" s="21"/>
      <c r="AO153" s="21"/>
      <c r="AP153" s="21"/>
      <c r="AQ153" s="25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22:55" x14ac:dyDescent="0.2">
      <c r="V154" s="37"/>
      <c r="W154" s="37"/>
      <c r="X154" s="37"/>
      <c r="AE154" s="48"/>
      <c r="AF154" s="48"/>
      <c r="AG154" s="48"/>
      <c r="AH154" s="48"/>
      <c r="AI154" s="48"/>
      <c r="AJ154" s="48"/>
      <c r="AK154" s="13"/>
      <c r="AL154" s="13"/>
      <c r="AM154" s="21"/>
      <c r="AN154" s="21"/>
      <c r="AO154" s="21"/>
      <c r="AP154" s="21"/>
      <c r="AQ154" s="25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22:55" x14ac:dyDescent="0.2">
      <c r="V155" s="37"/>
      <c r="W155" s="37"/>
      <c r="X155" s="37"/>
      <c r="AE155" s="48"/>
      <c r="AF155" s="48"/>
      <c r="AG155" s="48"/>
      <c r="AH155" s="48"/>
      <c r="AI155" s="48"/>
      <c r="AJ155" s="48"/>
      <c r="AK155" s="13"/>
      <c r="AL155" s="13"/>
      <c r="AM155" s="21"/>
      <c r="AN155" s="21"/>
      <c r="AO155" s="21"/>
      <c r="AP155" s="21"/>
      <c r="AQ155" s="25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22:55" x14ac:dyDescent="0.2">
      <c r="V156" s="37"/>
      <c r="W156" s="37"/>
      <c r="X156" s="37"/>
      <c r="AE156" s="48"/>
      <c r="AF156" s="48"/>
      <c r="AG156" s="48"/>
      <c r="AH156" s="48"/>
      <c r="AI156" s="48"/>
      <c r="AJ156" s="48"/>
      <c r="AK156" s="13"/>
      <c r="AL156" s="13"/>
      <c r="AM156" s="21"/>
      <c r="AN156" s="21"/>
      <c r="AO156" s="21"/>
      <c r="AP156" s="21"/>
      <c r="AQ156" s="25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22:55" x14ac:dyDescent="0.2">
      <c r="V157" s="37"/>
      <c r="W157" s="37"/>
      <c r="X157" s="37"/>
      <c r="AE157" s="48"/>
      <c r="AF157" s="48"/>
      <c r="AG157" s="48"/>
      <c r="AH157" s="48"/>
      <c r="AI157" s="48"/>
      <c r="AJ157" s="48"/>
      <c r="AK157" s="13"/>
      <c r="AL157" s="13"/>
      <c r="AM157" s="21"/>
      <c r="AN157" s="21"/>
      <c r="AO157" s="21"/>
      <c r="AP157" s="21"/>
      <c r="AQ157" s="25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22:55" x14ac:dyDescent="0.2">
      <c r="V158" s="37"/>
      <c r="W158" s="37"/>
      <c r="X158" s="37"/>
      <c r="AE158" s="48"/>
      <c r="AF158" s="48"/>
      <c r="AG158" s="48"/>
      <c r="AH158" s="48"/>
      <c r="AI158" s="48"/>
      <c r="AJ158" s="48"/>
      <c r="AK158" s="13"/>
      <c r="AL158" s="13"/>
      <c r="AM158" s="21"/>
      <c r="AN158" s="21"/>
      <c r="AO158" s="21"/>
      <c r="AP158" s="21"/>
      <c r="AQ158" s="25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22:55" x14ac:dyDescent="0.2">
      <c r="V159" s="37"/>
      <c r="W159" s="37"/>
      <c r="X159" s="37"/>
      <c r="AE159" s="48"/>
      <c r="AF159" s="48"/>
      <c r="AG159" s="48"/>
      <c r="AH159" s="48"/>
      <c r="AI159" s="48"/>
      <c r="AJ159" s="48"/>
      <c r="AK159" s="13"/>
      <c r="AL159" s="13"/>
      <c r="AM159" s="21"/>
      <c r="AN159" s="21"/>
      <c r="AO159" s="21"/>
      <c r="AP159" s="21"/>
      <c r="AQ159" s="25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22:55" x14ac:dyDescent="0.2">
      <c r="V160" s="37"/>
      <c r="W160" s="37"/>
      <c r="X160" s="37"/>
      <c r="AE160" s="48"/>
      <c r="AF160" s="48"/>
      <c r="AG160" s="48"/>
      <c r="AH160" s="48"/>
      <c r="AI160" s="48"/>
      <c r="AJ160" s="48"/>
      <c r="AK160" s="13"/>
      <c r="AL160" s="13"/>
      <c r="AM160" s="21"/>
      <c r="AN160" s="21"/>
      <c r="AO160" s="21"/>
      <c r="AP160" s="21"/>
      <c r="AQ160" s="25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22:55" x14ac:dyDescent="0.2">
      <c r="V161" s="37"/>
      <c r="W161" s="37"/>
      <c r="X161" s="37"/>
      <c r="AE161" s="48"/>
      <c r="AF161" s="48"/>
      <c r="AG161" s="48"/>
      <c r="AH161" s="48"/>
      <c r="AI161" s="48"/>
      <c r="AJ161" s="48"/>
      <c r="AK161" s="13"/>
      <c r="AL161" s="13"/>
      <c r="AM161" s="21"/>
      <c r="AN161" s="21"/>
      <c r="AO161" s="21"/>
      <c r="AP161" s="21"/>
      <c r="AQ161" s="25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22:55" x14ac:dyDescent="0.2">
      <c r="V162" s="37"/>
      <c r="W162" s="37"/>
      <c r="X162" s="37"/>
      <c r="AE162" s="48"/>
      <c r="AF162" s="48"/>
      <c r="AG162" s="48"/>
      <c r="AH162" s="48"/>
      <c r="AI162" s="48"/>
      <c r="AJ162" s="48"/>
      <c r="AK162" s="13"/>
      <c r="AL162" s="13"/>
      <c r="AM162" s="21"/>
      <c r="AN162" s="21"/>
      <c r="AO162" s="21"/>
      <c r="AP162" s="21"/>
      <c r="AQ162" s="25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22:55" x14ac:dyDescent="0.2">
      <c r="V163" s="37"/>
      <c r="W163" s="37"/>
      <c r="X163" s="37"/>
      <c r="AE163" s="48"/>
      <c r="AF163" s="48"/>
      <c r="AG163" s="48"/>
      <c r="AH163" s="48"/>
      <c r="AI163" s="48"/>
      <c r="AJ163" s="48"/>
      <c r="AK163" s="13"/>
      <c r="AL163" s="13"/>
      <c r="AM163" s="21"/>
      <c r="AN163" s="21"/>
      <c r="AO163" s="21"/>
      <c r="AP163" s="21"/>
      <c r="AQ163" s="25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22:55" x14ac:dyDescent="0.2">
      <c r="V164" s="37"/>
      <c r="W164" s="37"/>
      <c r="X164" s="37"/>
      <c r="AE164" s="48"/>
      <c r="AF164" s="48"/>
      <c r="AG164" s="48"/>
      <c r="AH164" s="48"/>
      <c r="AI164" s="48"/>
      <c r="AJ164" s="48"/>
      <c r="AK164" s="13"/>
      <c r="AL164" s="13"/>
      <c r="AM164" s="21"/>
      <c r="AN164" s="21"/>
      <c r="AO164" s="21"/>
      <c r="AP164" s="21"/>
      <c r="AQ164" s="25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22:55" x14ac:dyDescent="0.2">
      <c r="V165" s="37"/>
      <c r="W165" s="37"/>
      <c r="X165" s="37"/>
      <c r="AE165" s="48"/>
      <c r="AF165" s="48"/>
      <c r="AG165" s="48"/>
      <c r="AH165" s="48"/>
      <c r="AI165" s="48"/>
      <c r="AJ165" s="48"/>
      <c r="AK165" s="13"/>
      <c r="AL165" s="13"/>
      <c r="AM165" s="21"/>
      <c r="AN165" s="21"/>
      <c r="AO165" s="21"/>
      <c r="AP165" s="21"/>
      <c r="AQ165" s="25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22:55" x14ac:dyDescent="0.2">
      <c r="V166" s="37"/>
      <c r="W166" s="37"/>
      <c r="X166" s="37"/>
      <c r="AE166" s="48"/>
      <c r="AF166" s="48"/>
      <c r="AG166" s="48"/>
      <c r="AH166" s="48"/>
      <c r="AI166" s="48"/>
      <c r="AJ166" s="48"/>
      <c r="AK166" s="13"/>
      <c r="AL166" s="13"/>
      <c r="AM166" s="21"/>
      <c r="AN166" s="21"/>
      <c r="AO166" s="21"/>
      <c r="AP166" s="21"/>
      <c r="AQ166" s="25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22:55" x14ac:dyDescent="0.2">
      <c r="V167" s="37"/>
      <c r="W167" s="37"/>
      <c r="X167" s="37"/>
      <c r="AE167" s="48"/>
      <c r="AF167" s="48"/>
      <c r="AG167" s="48"/>
      <c r="AH167" s="48"/>
      <c r="AI167" s="48"/>
      <c r="AJ167" s="48"/>
      <c r="AK167" s="13"/>
      <c r="AL167" s="13"/>
      <c r="AM167" s="21"/>
      <c r="AN167" s="21"/>
      <c r="AO167" s="21"/>
      <c r="AP167" s="21"/>
      <c r="AQ167" s="25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22:55" x14ac:dyDescent="0.2">
      <c r="V168" s="37"/>
      <c r="W168" s="37"/>
      <c r="X168" s="37"/>
      <c r="AE168" s="48"/>
      <c r="AF168" s="48"/>
      <c r="AG168" s="48"/>
      <c r="AH168" s="48"/>
      <c r="AI168" s="48"/>
      <c r="AJ168" s="48"/>
      <c r="AK168" s="13"/>
      <c r="AL168" s="13"/>
      <c r="AM168" s="21"/>
      <c r="AN168" s="21"/>
      <c r="AO168" s="21"/>
      <c r="AP168" s="21"/>
      <c r="AQ168" s="25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22:55" x14ac:dyDescent="0.2">
      <c r="V169" s="37"/>
      <c r="W169" s="37"/>
      <c r="X169" s="37"/>
      <c r="AE169" s="48"/>
      <c r="AF169" s="48"/>
      <c r="AG169" s="48"/>
      <c r="AH169" s="48"/>
      <c r="AI169" s="48"/>
      <c r="AJ169" s="48"/>
      <c r="AK169" s="13"/>
      <c r="AL169" s="13"/>
      <c r="AM169" s="21"/>
      <c r="AN169" s="21"/>
      <c r="AO169" s="21"/>
      <c r="AP169" s="21"/>
      <c r="AQ169" s="25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22:55" x14ac:dyDescent="0.2">
      <c r="V170" s="37"/>
      <c r="W170" s="37"/>
      <c r="X170" s="37"/>
      <c r="AE170" s="48"/>
      <c r="AF170" s="48"/>
      <c r="AG170" s="48"/>
      <c r="AH170" s="48"/>
      <c r="AI170" s="48"/>
      <c r="AJ170" s="48"/>
      <c r="AK170" s="13"/>
      <c r="AL170" s="13"/>
      <c r="AM170" s="21"/>
      <c r="AN170" s="21"/>
      <c r="AO170" s="21"/>
      <c r="AP170" s="21"/>
      <c r="AQ170" s="25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22:55" x14ac:dyDescent="0.2">
      <c r="V171" s="37"/>
      <c r="W171" s="37"/>
      <c r="X171" s="37"/>
      <c r="AE171" s="48"/>
      <c r="AF171" s="48"/>
      <c r="AG171" s="48"/>
      <c r="AH171" s="48"/>
      <c r="AI171" s="48"/>
      <c r="AJ171" s="48"/>
      <c r="AK171" s="13"/>
      <c r="AL171" s="13"/>
      <c r="AM171" s="21"/>
      <c r="AN171" s="21"/>
      <c r="AO171" s="21"/>
      <c r="AP171" s="21"/>
      <c r="AQ171" s="25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22:55" x14ac:dyDescent="0.2">
      <c r="V172" s="37"/>
      <c r="W172" s="37"/>
      <c r="X172" s="37"/>
      <c r="AE172" s="48"/>
      <c r="AF172" s="48"/>
      <c r="AG172" s="48"/>
      <c r="AH172" s="48"/>
      <c r="AI172" s="48"/>
      <c r="AJ172" s="48"/>
      <c r="AK172" s="13"/>
      <c r="AL172" s="13"/>
      <c r="AM172" s="21"/>
      <c r="AN172" s="21"/>
      <c r="AO172" s="21"/>
      <c r="AP172" s="21"/>
      <c r="AQ172" s="25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22:55" x14ac:dyDescent="0.2">
      <c r="V173" s="37"/>
      <c r="W173" s="37"/>
      <c r="X173" s="37"/>
      <c r="AE173" s="48"/>
      <c r="AF173" s="48"/>
      <c r="AG173" s="48"/>
      <c r="AH173" s="48"/>
      <c r="AI173" s="48"/>
      <c r="AJ173" s="48"/>
      <c r="AK173" s="13"/>
      <c r="AL173" s="13"/>
      <c r="AM173" s="21"/>
      <c r="AN173" s="21"/>
      <c r="AO173" s="21"/>
      <c r="AP173" s="21"/>
      <c r="AQ173" s="25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22:55" x14ac:dyDescent="0.2">
      <c r="V174" s="37"/>
      <c r="W174" s="37"/>
      <c r="X174" s="37"/>
      <c r="AE174" s="48"/>
      <c r="AF174" s="48"/>
      <c r="AG174" s="48"/>
      <c r="AH174" s="48"/>
      <c r="AI174" s="48"/>
      <c r="AJ174" s="48"/>
      <c r="AK174" s="13"/>
      <c r="AL174" s="13"/>
      <c r="AM174" s="21"/>
      <c r="AN174" s="21"/>
      <c r="AO174" s="21"/>
      <c r="AP174" s="21"/>
      <c r="AQ174" s="25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22:55" x14ac:dyDescent="0.2">
      <c r="V175" s="37"/>
      <c r="W175" s="37"/>
      <c r="X175" s="37"/>
      <c r="AE175" s="48"/>
      <c r="AF175" s="48"/>
      <c r="AG175" s="48"/>
      <c r="AH175" s="48"/>
      <c r="AI175" s="48"/>
      <c r="AJ175" s="48"/>
      <c r="AK175" s="13"/>
      <c r="AL175" s="13"/>
      <c r="AM175" s="21"/>
      <c r="AN175" s="21"/>
      <c r="AO175" s="21"/>
      <c r="AP175" s="21"/>
      <c r="AQ175" s="25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22:55" x14ac:dyDescent="0.2">
      <c r="V176" s="37"/>
      <c r="W176" s="37"/>
      <c r="X176" s="37"/>
      <c r="AE176" s="48"/>
      <c r="AF176" s="48"/>
      <c r="AG176" s="48"/>
      <c r="AH176" s="48"/>
      <c r="AI176" s="48"/>
      <c r="AJ176" s="48"/>
      <c r="AK176" s="13"/>
      <c r="AL176" s="13"/>
      <c r="AM176" s="21"/>
      <c r="AN176" s="21"/>
      <c r="AO176" s="21"/>
      <c r="AP176" s="21"/>
      <c r="AQ176" s="25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22:55" x14ac:dyDescent="0.2">
      <c r="V177" s="37"/>
      <c r="W177" s="37"/>
      <c r="X177" s="37"/>
      <c r="AE177" s="48"/>
      <c r="AF177" s="48"/>
      <c r="AG177" s="48"/>
      <c r="AH177" s="48"/>
      <c r="AI177" s="48"/>
      <c r="AJ177" s="48"/>
      <c r="AK177" s="13"/>
      <c r="AL177" s="13"/>
      <c r="AM177" s="21"/>
      <c r="AN177" s="21"/>
      <c r="AO177" s="21"/>
      <c r="AP177" s="21"/>
      <c r="AQ177" s="25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22:55" x14ac:dyDescent="0.2">
      <c r="V178" s="37"/>
      <c r="W178" s="37"/>
      <c r="X178" s="37"/>
      <c r="AE178" s="48"/>
      <c r="AF178" s="48"/>
      <c r="AG178" s="48"/>
      <c r="AH178" s="48"/>
      <c r="AI178" s="48"/>
      <c r="AJ178" s="48"/>
      <c r="AK178" s="13"/>
      <c r="AL178" s="13"/>
      <c r="AM178" s="21"/>
      <c r="AN178" s="21"/>
      <c r="AO178" s="21"/>
      <c r="AP178" s="21"/>
      <c r="AQ178" s="25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22:55" x14ac:dyDescent="0.2">
      <c r="V179" s="37"/>
      <c r="W179" s="37"/>
      <c r="X179" s="37"/>
      <c r="AE179" s="48"/>
      <c r="AF179" s="48"/>
      <c r="AG179" s="48"/>
      <c r="AH179" s="48"/>
      <c r="AI179" s="48"/>
      <c r="AJ179" s="48"/>
      <c r="AK179" s="13"/>
      <c r="AL179" s="13"/>
      <c r="AM179" s="21"/>
      <c r="AN179" s="21"/>
      <c r="AO179" s="21"/>
      <c r="AP179" s="21"/>
      <c r="AQ179" s="25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22:55" x14ac:dyDescent="0.2">
      <c r="V180" s="37"/>
      <c r="W180" s="37"/>
      <c r="X180" s="37"/>
      <c r="AE180" s="48"/>
      <c r="AF180" s="48"/>
      <c r="AG180" s="48"/>
      <c r="AH180" s="48"/>
      <c r="AI180" s="48"/>
      <c r="AJ180" s="48"/>
      <c r="AK180" s="13"/>
      <c r="AL180" s="13"/>
      <c r="AM180" s="21"/>
      <c r="AN180" s="21"/>
      <c r="AO180" s="21"/>
      <c r="AP180" s="21"/>
      <c r="AQ180" s="25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22:55" x14ac:dyDescent="0.2">
      <c r="V181" s="37"/>
      <c r="W181" s="37"/>
      <c r="X181" s="37"/>
      <c r="AE181" s="48"/>
      <c r="AF181" s="48"/>
      <c r="AG181" s="48"/>
      <c r="AH181" s="48"/>
      <c r="AI181" s="48"/>
      <c r="AJ181" s="48"/>
      <c r="AK181" s="13"/>
      <c r="AL181" s="13"/>
      <c r="AM181" s="21"/>
      <c r="AN181" s="21"/>
      <c r="AO181" s="21"/>
      <c r="AP181" s="21"/>
      <c r="AQ181" s="25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22:55" x14ac:dyDescent="0.2">
      <c r="V182" s="37"/>
      <c r="W182" s="37"/>
      <c r="X182" s="37"/>
      <c r="AE182" s="48"/>
      <c r="AF182" s="48"/>
      <c r="AG182" s="48"/>
      <c r="AH182" s="48"/>
      <c r="AI182" s="48"/>
      <c r="AJ182" s="48"/>
      <c r="AK182" s="13"/>
      <c r="AL182" s="13"/>
      <c r="AM182" s="21"/>
      <c r="AN182" s="21"/>
      <c r="AO182" s="21"/>
      <c r="AP182" s="21"/>
      <c r="AQ182" s="25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22:55" x14ac:dyDescent="0.2">
      <c r="V183" s="37"/>
      <c r="W183" s="37"/>
      <c r="X183" s="37"/>
      <c r="AE183" s="48"/>
      <c r="AF183" s="48"/>
      <c r="AG183" s="48"/>
      <c r="AH183" s="48"/>
      <c r="AI183" s="48"/>
      <c r="AJ183" s="48"/>
      <c r="AK183" s="13"/>
      <c r="AL183" s="13"/>
      <c r="AM183" s="21"/>
      <c r="AN183" s="21"/>
      <c r="AO183" s="21"/>
      <c r="AP183" s="21"/>
      <c r="AQ183" s="25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22:55" x14ac:dyDescent="0.2">
      <c r="V184" s="37"/>
      <c r="W184" s="37"/>
      <c r="X184" s="37"/>
      <c r="AE184" s="48"/>
      <c r="AF184" s="48"/>
      <c r="AG184" s="48"/>
      <c r="AH184" s="48"/>
      <c r="AI184" s="48"/>
      <c r="AJ184" s="48"/>
      <c r="AK184" s="13"/>
      <c r="AL184" s="13"/>
      <c r="AM184" s="21"/>
      <c r="AN184" s="21"/>
      <c r="AO184" s="21"/>
      <c r="AP184" s="21"/>
      <c r="AQ184" s="25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22:55" x14ac:dyDescent="0.2">
      <c r="V185" s="37"/>
      <c r="W185" s="37"/>
      <c r="X185" s="37"/>
      <c r="AE185" s="48"/>
      <c r="AF185" s="48"/>
      <c r="AG185" s="48"/>
      <c r="AH185" s="48"/>
      <c r="AI185" s="48"/>
      <c r="AJ185" s="48"/>
      <c r="AK185" s="13"/>
      <c r="AL185" s="13"/>
      <c r="AM185" s="21"/>
      <c r="AN185" s="21"/>
      <c r="AO185" s="21"/>
      <c r="AP185" s="21"/>
      <c r="AQ185" s="25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22:55" x14ac:dyDescent="0.2">
      <c r="V186" s="37"/>
      <c r="W186" s="37"/>
      <c r="X186" s="37"/>
      <c r="AE186" s="48"/>
      <c r="AF186" s="48"/>
      <c r="AG186" s="48"/>
      <c r="AH186" s="48"/>
      <c r="AI186" s="48"/>
      <c r="AJ186" s="48"/>
      <c r="AK186" s="13"/>
      <c r="AL186" s="13"/>
      <c r="AM186" s="21"/>
      <c r="AN186" s="21"/>
      <c r="AO186" s="21"/>
      <c r="AP186" s="21"/>
      <c r="AQ186" s="25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22:55" x14ac:dyDescent="0.2">
      <c r="V187" s="37"/>
      <c r="W187" s="37"/>
      <c r="X187" s="37"/>
      <c r="AE187" s="48"/>
      <c r="AF187" s="48"/>
      <c r="AG187" s="48"/>
      <c r="AH187" s="48"/>
      <c r="AI187" s="48"/>
      <c r="AJ187" s="48"/>
      <c r="AK187" s="13"/>
      <c r="AL187" s="13"/>
      <c r="AM187" s="21"/>
      <c r="AN187" s="21"/>
      <c r="AO187" s="21"/>
      <c r="AP187" s="21"/>
      <c r="AQ187" s="25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22:55" x14ac:dyDescent="0.2">
      <c r="V188" s="37"/>
      <c r="W188" s="37"/>
      <c r="X188" s="37"/>
      <c r="AE188" s="48"/>
      <c r="AF188" s="48"/>
      <c r="AG188" s="48"/>
      <c r="AH188" s="48"/>
      <c r="AI188" s="48"/>
      <c r="AJ188" s="48"/>
      <c r="AK188" s="13"/>
      <c r="AL188" s="13"/>
      <c r="AM188" s="21"/>
      <c r="AN188" s="21"/>
      <c r="AO188" s="21"/>
      <c r="AP188" s="21"/>
      <c r="AQ188" s="25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22:55" x14ac:dyDescent="0.2">
      <c r="V189" s="37"/>
      <c r="W189" s="37"/>
      <c r="X189" s="37"/>
      <c r="AE189" s="48"/>
      <c r="AF189" s="48"/>
      <c r="AG189" s="48"/>
      <c r="AH189" s="48"/>
      <c r="AI189" s="48"/>
      <c r="AJ189" s="48"/>
      <c r="AK189" s="13"/>
      <c r="AL189" s="13"/>
      <c r="AM189" s="21"/>
      <c r="AN189" s="21"/>
      <c r="AO189" s="21"/>
      <c r="AP189" s="21"/>
      <c r="AQ189" s="25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22:55" x14ac:dyDescent="0.2">
      <c r="V190" s="37"/>
      <c r="W190" s="37"/>
      <c r="X190" s="37"/>
      <c r="AE190" s="48"/>
      <c r="AF190" s="48"/>
      <c r="AG190" s="48"/>
      <c r="AH190" s="48"/>
      <c r="AI190" s="48"/>
      <c r="AJ190" s="48"/>
      <c r="AK190" s="13"/>
      <c r="AL190" s="13"/>
      <c r="AM190" s="21"/>
      <c r="AN190" s="21"/>
      <c r="AO190" s="21"/>
      <c r="AP190" s="21"/>
      <c r="AQ190" s="25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22:55" x14ac:dyDescent="0.2">
      <c r="V191" s="37"/>
      <c r="W191" s="37"/>
      <c r="X191" s="37"/>
      <c r="AE191" s="48"/>
      <c r="AF191" s="48"/>
      <c r="AG191" s="48"/>
      <c r="AH191" s="48"/>
      <c r="AI191" s="48"/>
      <c r="AJ191" s="48"/>
      <c r="AK191" s="13"/>
      <c r="AL191" s="13"/>
      <c r="AM191" s="21"/>
      <c r="AN191" s="21"/>
      <c r="AO191" s="21"/>
      <c r="AP191" s="21"/>
      <c r="AQ191" s="25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22:55" x14ac:dyDescent="0.2">
      <c r="V192" s="37"/>
      <c r="W192" s="37"/>
      <c r="X192" s="37"/>
      <c r="AE192" s="48"/>
      <c r="AF192" s="48"/>
      <c r="AG192" s="48"/>
      <c r="AH192" s="48"/>
      <c r="AI192" s="48"/>
      <c r="AJ192" s="48"/>
      <c r="AK192" s="13"/>
      <c r="AL192" s="13"/>
      <c r="AM192" s="21"/>
      <c r="AN192" s="21"/>
      <c r="AO192" s="21"/>
      <c r="AP192" s="21"/>
      <c r="AQ192" s="25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22:55" x14ac:dyDescent="0.2">
      <c r="V193" s="37"/>
      <c r="W193" s="37"/>
      <c r="X193" s="37"/>
      <c r="AE193" s="48"/>
      <c r="AF193" s="48"/>
      <c r="AG193" s="48"/>
      <c r="AH193" s="48"/>
      <c r="AI193" s="48"/>
      <c r="AJ193" s="48"/>
      <c r="AK193" s="13"/>
      <c r="AL193" s="13"/>
      <c r="AM193" s="21"/>
      <c r="AN193" s="21"/>
      <c r="AO193" s="21"/>
      <c r="AP193" s="21"/>
      <c r="AQ193" s="25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22:55" x14ac:dyDescent="0.2">
      <c r="V194" s="37"/>
      <c r="W194" s="37"/>
      <c r="X194" s="37"/>
      <c r="AE194" s="48"/>
      <c r="AF194" s="48"/>
      <c r="AG194" s="48"/>
      <c r="AH194" s="48"/>
      <c r="AI194" s="48"/>
      <c r="AJ194" s="48"/>
      <c r="AK194" s="13"/>
      <c r="AL194" s="13"/>
      <c r="AM194" s="21"/>
      <c r="AN194" s="21"/>
      <c r="AO194" s="21"/>
      <c r="AP194" s="21"/>
      <c r="AQ194" s="25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22:55" x14ac:dyDescent="0.2">
      <c r="V195" s="37"/>
      <c r="W195" s="37"/>
      <c r="X195" s="37"/>
      <c r="AE195" s="48"/>
      <c r="AF195" s="48"/>
      <c r="AG195" s="48"/>
      <c r="AH195" s="48"/>
      <c r="AI195" s="48"/>
      <c r="AJ195" s="48"/>
      <c r="AK195" s="13"/>
      <c r="AL195" s="13"/>
      <c r="AM195" s="21"/>
      <c r="AN195" s="21"/>
      <c r="AO195" s="21"/>
      <c r="AP195" s="21"/>
      <c r="AQ195" s="25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22:55" x14ac:dyDescent="0.2">
      <c r="V196" s="37"/>
      <c r="W196" s="37"/>
      <c r="X196" s="37"/>
      <c r="AE196" s="48"/>
      <c r="AF196" s="48"/>
      <c r="AG196" s="48"/>
      <c r="AH196" s="48"/>
      <c r="AI196" s="48"/>
      <c r="AJ196" s="48"/>
      <c r="AK196" s="13"/>
      <c r="AL196" s="13"/>
      <c r="AM196" s="21"/>
      <c r="AN196" s="21"/>
      <c r="AO196" s="21"/>
      <c r="AP196" s="21"/>
      <c r="AQ196" s="25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22:55" x14ac:dyDescent="0.2">
      <c r="V197" s="37"/>
      <c r="W197" s="37"/>
      <c r="X197" s="37"/>
      <c r="AE197" s="48"/>
      <c r="AF197" s="48"/>
      <c r="AG197" s="48"/>
      <c r="AH197" s="48"/>
      <c r="AI197" s="48"/>
      <c r="AJ197" s="48"/>
      <c r="AK197" s="13"/>
      <c r="AL197" s="13"/>
      <c r="AM197" s="21"/>
      <c r="AN197" s="21"/>
      <c r="AO197" s="21"/>
      <c r="AP197" s="21"/>
      <c r="AQ197" s="25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22:55" x14ac:dyDescent="0.2">
      <c r="V198" s="37"/>
      <c r="W198" s="37"/>
      <c r="X198" s="37"/>
      <c r="AE198" s="48"/>
      <c r="AF198" s="48"/>
      <c r="AG198" s="48"/>
      <c r="AH198" s="48"/>
      <c r="AI198" s="48"/>
      <c r="AJ198" s="48"/>
      <c r="AK198" s="13"/>
      <c r="AL198" s="13"/>
      <c r="AM198" s="21"/>
      <c r="AN198" s="21"/>
      <c r="AO198" s="21"/>
      <c r="AP198" s="21"/>
      <c r="AQ198" s="25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22:55" x14ac:dyDescent="0.2">
      <c r="V199" s="37"/>
      <c r="W199" s="37"/>
      <c r="X199" s="37"/>
      <c r="AE199" s="48"/>
      <c r="AF199" s="48"/>
      <c r="AG199" s="48"/>
      <c r="AH199" s="48"/>
      <c r="AI199" s="48"/>
      <c r="AJ199" s="48"/>
      <c r="AK199" s="13"/>
      <c r="AL199" s="13"/>
      <c r="AM199" s="21"/>
      <c r="AN199" s="21"/>
      <c r="AO199" s="21"/>
      <c r="AP199" s="21"/>
      <c r="AQ199" s="25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22:55" x14ac:dyDescent="0.2">
      <c r="V200" s="37"/>
      <c r="W200" s="37"/>
      <c r="X200" s="37"/>
      <c r="AE200" s="48"/>
      <c r="AF200" s="48"/>
      <c r="AG200" s="48"/>
      <c r="AH200" s="48"/>
      <c r="AI200" s="48"/>
      <c r="AJ200" s="48"/>
      <c r="AK200" s="13"/>
      <c r="AL200" s="13"/>
      <c r="AM200" s="21"/>
      <c r="AN200" s="21"/>
      <c r="AO200" s="21"/>
      <c r="AP200" s="21"/>
      <c r="AQ200" s="25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22:55" x14ac:dyDescent="0.2">
      <c r="V201" s="37"/>
      <c r="W201" s="37"/>
      <c r="X201" s="37"/>
      <c r="AE201" s="48"/>
      <c r="AF201" s="48"/>
      <c r="AG201" s="48"/>
      <c r="AH201" s="48"/>
      <c r="AI201" s="48"/>
      <c r="AJ201" s="48"/>
      <c r="AK201" s="13"/>
      <c r="AL201" s="13"/>
      <c r="AM201" s="21"/>
      <c r="AN201" s="21"/>
      <c r="AO201" s="21"/>
      <c r="AP201" s="21"/>
      <c r="AQ201" s="25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22:55" x14ac:dyDescent="0.2">
      <c r="V202" s="37"/>
      <c r="W202" s="37"/>
      <c r="X202" s="37"/>
      <c r="AE202" s="48"/>
      <c r="AF202" s="48"/>
      <c r="AG202" s="48"/>
      <c r="AH202" s="48"/>
      <c r="AI202" s="48"/>
      <c r="AJ202" s="48"/>
      <c r="AK202" s="13"/>
      <c r="AL202" s="13"/>
      <c r="AM202" s="21"/>
      <c r="AN202" s="21"/>
      <c r="AO202" s="21"/>
      <c r="AP202" s="21"/>
      <c r="AQ202" s="25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22:55" x14ac:dyDescent="0.2">
      <c r="V203" s="37"/>
      <c r="W203" s="37"/>
      <c r="X203" s="37"/>
      <c r="AE203" s="48"/>
      <c r="AF203" s="48"/>
      <c r="AG203" s="48"/>
      <c r="AH203" s="48"/>
      <c r="AI203" s="48"/>
      <c r="AJ203" s="48"/>
      <c r="AK203" s="13"/>
      <c r="AL203" s="13"/>
      <c r="AM203" s="21"/>
      <c r="AN203" s="21"/>
      <c r="AO203" s="21"/>
      <c r="AP203" s="21"/>
      <c r="AQ203" s="25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22:55" x14ac:dyDescent="0.2">
      <c r="V204" s="37"/>
      <c r="W204" s="37"/>
      <c r="X204" s="37"/>
      <c r="AE204" s="48"/>
      <c r="AF204" s="48"/>
      <c r="AG204" s="48"/>
      <c r="AH204" s="48"/>
      <c r="AI204" s="48"/>
      <c r="AJ204" s="48"/>
      <c r="AK204" s="13"/>
      <c r="AL204" s="13"/>
      <c r="AM204" s="21"/>
      <c r="AN204" s="21"/>
      <c r="AO204" s="21"/>
      <c r="AP204" s="21"/>
      <c r="AQ204" s="25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22:55" x14ac:dyDescent="0.2">
      <c r="V205" s="37"/>
      <c r="W205" s="37"/>
      <c r="X205" s="37"/>
      <c r="AE205" s="48"/>
      <c r="AF205" s="48"/>
      <c r="AG205" s="48"/>
      <c r="AH205" s="48"/>
      <c r="AI205" s="48"/>
      <c r="AJ205" s="48"/>
      <c r="AK205" s="13"/>
      <c r="AL205" s="13"/>
      <c r="AM205" s="21"/>
      <c r="AN205" s="21"/>
      <c r="AO205" s="21"/>
      <c r="AP205" s="21"/>
      <c r="AQ205" s="25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22:55" x14ac:dyDescent="0.2">
      <c r="V206" s="37"/>
      <c r="W206" s="37"/>
      <c r="X206" s="37"/>
      <c r="AE206" s="48"/>
      <c r="AF206" s="48"/>
      <c r="AG206" s="48"/>
      <c r="AH206" s="48"/>
      <c r="AI206" s="48"/>
      <c r="AJ206" s="48"/>
      <c r="AK206" s="13"/>
      <c r="AL206" s="13"/>
      <c r="AM206" s="21"/>
      <c r="AN206" s="21"/>
      <c r="AO206" s="21"/>
      <c r="AP206" s="21"/>
      <c r="AQ206" s="25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22:55" x14ac:dyDescent="0.2">
      <c r="V207" s="37"/>
      <c r="W207" s="37"/>
      <c r="X207" s="37"/>
      <c r="AE207" s="48"/>
      <c r="AF207" s="48"/>
      <c r="AG207" s="48"/>
      <c r="AH207" s="48"/>
      <c r="AI207" s="48"/>
      <c r="AJ207" s="48"/>
      <c r="AK207" s="13"/>
      <c r="AL207" s="13"/>
      <c r="AM207" s="21"/>
      <c r="AN207" s="21"/>
      <c r="AO207" s="21"/>
      <c r="AP207" s="21"/>
      <c r="AQ207" s="25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22:55" x14ac:dyDescent="0.2">
      <c r="V208" s="37"/>
      <c r="W208" s="37"/>
      <c r="X208" s="37"/>
      <c r="AE208" s="48"/>
      <c r="AF208" s="48"/>
      <c r="AG208" s="48"/>
      <c r="AH208" s="48"/>
      <c r="AI208" s="48"/>
      <c r="AJ208" s="48"/>
      <c r="AK208" s="13"/>
      <c r="AL208" s="13"/>
      <c r="AM208" s="21"/>
      <c r="AN208" s="21"/>
      <c r="AO208" s="21"/>
      <c r="AP208" s="21"/>
      <c r="AQ208" s="25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22:55" x14ac:dyDescent="0.2">
      <c r="V209" s="37"/>
      <c r="W209" s="37"/>
      <c r="X209" s="37"/>
      <c r="AE209" s="48"/>
      <c r="AF209" s="48"/>
      <c r="AG209" s="48"/>
      <c r="AH209" s="48"/>
      <c r="AI209" s="48"/>
      <c r="AJ209" s="48"/>
      <c r="AK209" s="13"/>
      <c r="AL209" s="13"/>
      <c r="AM209" s="21"/>
      <c r="AN209" s="21"/>
      <c r="AO209" s="21"/>
      <c r="AP209" s="21"/>
      <c r="AQ209" s="25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22:55" x14ac:dyDescent="0.2">
      <c r="V210" s="37"/>
      <c r="W210" s="37"/>
      <c r="X210" s="37"/>
      <c r="AE210" s="48"/>
      <c r="AF210" s="48"/>
      <c r="AG210" s="48"/>
      <c r="AH210" s="48"/>
      <c r="AI210" s="48"/>
      <c r="AJ210" s="48"/>
      <c r="AK210" s="13"/>
      <c r="AL210" s="13"/>
      <c r="AM210" s="21"/>
      <c r="AN210" s="21"/>
      <c r="AO210" s="21"/>
      <c r="AP210" s="21"/>
      <c r="AQ210" s="25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22:55" x14ac:dyDescent="0.2">
      <c r="V211" s="37"/>
      <c r="W211" s="37"/>
      <c r="X211" s="37"/>
      <c r="AE211" s="48"/>
      <c r="AF211" s="48"/>
      <c r="AG211" s="48"/>
      <c r="AH211" s="48"/>
      <c r="AI211" s="48"/>
      <c r="AJ211" s="48"/>
      <c r="AK211" s="13"/>
      <c r="AL211" s="13"/>
      <c r="AM211" s="21"/>
      <c r="AN211" s="21"/>
      <c r="AO211" s="21"/>
      <c r="AP211" s="21"/>
      <c r="AQ211" s="25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22:55" x14ac:dyDescent="0.2">
      <c r="V212" s="37"/>
      <c r="W212" s="37"/>
      <c r="X212" s="37"/>
      <c r="AE212" s="48"/>
      <c r="AF212" s="48"/>
      <c r="AG212" s="48"/>
      <c r="AH212" s="48"/>
      <c r="AI212" s="48"/>
      <c r="AJ212" s="48"/>
      <c r="AK212" s="13"/>
      <c r="AL212" s="13"/>
      <c r="AM212" s="21"/>
      <c r="AN212" s="21"/>
      <c r="AO212" s="21"/>
      <c r="AP212" s="21"/>
      <c r="AQ212" s="25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22:55" x14ac:dyDescent="0.2">
      <c r="V213" s="37"/>
      <c r="W213" s="37"/>
      <c r="X213" s="37"/>
      <c r="AE213" s="48"/>
      <c r="AF213" s="48"/>
      <c r="AG213" s="48"/>
      <c r="AH213" s="48"/>
      <c r="AI213" s="48"/>
      <c r="AJ213" s="48"/>
      <c r="AK213" s="13"/>
      <c r="AL213" s="13"/>
      <c r="AM213" s="21"/>
      <c r="AN213" s="21"/>
      <c r="AO213" s="21"/>
      <c r="AP213" s="21"/>
      <c r="AQ213" s="25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22:55" x14ac:dyDescent="0.2">
      <c r="V214" s="37"/>
      <c r="W214" s="37"/>
      <c r="X214" s="37"/>
      <c r="AE214" s="48"/>
      <c r="AF214" s="48"/>
      <c r="AG214" s="48"/>
      <c r="AH214" s="48"/>
      <c r="AI214" s="48"/>
      <c r="AJ214" s="48"/>
      <c r="AK214" s="13"/>
      <c r="AL214" s="13"/>
      <c r="AM214" s="21"/>
      <c r="AN214" s="21"/>
      <c r="AO214" s="21"/>
      <c r="AP214" s="21"/>
      <c r="AQ214" s="25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22:55" x14ac:dyDescent="0.2">
      <c r="V215" s="37"/>
      <c r="W215" s="37"/>
      <c r="X215" s="37"/>
      <c r="AE215" s="48"/>
      <c r="AF215" s="48"/>
      <c r="AG215" s="48"/>
      <c r="AH215" s="48"/>
      <c r="AI215" s="48"/>
      <c r="AJ215" s="48"/>
      <c r="AK215" s="13"/>
      <c r="AL215" s="13"/>
      <c r="AM215" s="21"/>
      <c r="AN215" s="21"/>
      <c r="AO215" s="21"/>
      <c r="AP215" s="21"/>
      <c r="AQ215" s="25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22:55" x14ac:dyDescent="0.2">
      <c r="V216" s="37"/>
      <c r="W216" s="37"/>
      <c r="X216" s="37"/>
      <c r="AE216" s="48"/>
      <c r="AF216" s="48"/>
      <c r="AG216" s="48"/>
      <c r="AH216" s="48"/>
      <c r="AI216" s="48"/>
      <c r="AJ216" s="48"/>
      <c r="AK216" s="13"/>
      <c r="AL216" s="13"/>
      <c r="AM216" s="21"/>
      <c r="AN216" s="21"/>
      <c r="AO216" s="21"/>
      <c r="AP216" s="21"/>
      <c r="AQ216" s="25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22:55" x14ac:dyDescent="0.2">
      <c r="V217" s="37"/>
      <c r="W217" s="37"/>
      <c r="X217" s="37"/>
      <c r="AE217" s="48"/>
      <c r="AF217" s="48"/>
      <c r="AG217" s="48"/>
      <c r="AH217" s="48"/>
      <c r="AI217" s="48"/>
      <c r="AJ217" s="48"/>
      <c r="AK217" s="13"/>
      <c r="AL217" s="13"/>
      <c r="AM217" s="21"/>
      <c r="AN217" s="21"/>
      <c r="AO217" s="21"/>
      <c r="AP217" s="21"/>
      <c r="AQ217" s="25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22:55" x14ac:dyDescent="0.2">
      <c r="V218" s="37"/>
      <c r="W218" s="37"/>
      <c r="X218" s="37"/>
      <c r="AE218" s="48"/>
      <c r="AF218" s="48"/>
      <c r="AG218" s="48"/>
      <c r="AH218" s="48"/>
      <c r="AI218" s="48"/>
      <c r="AJ218" s="48"/>
      <c r="AK218" s="13"/>
      <c r="AL218" s="13"/>
      <c r="AM218" s="21"/>
      <c r="AN218" s="21"/>
      <c r="AO218" s="21"/>
      <c r="AP218" s="21"/>
      <c r="AQ218" s="25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22:55" x14ac:dyDescent="0.2">
      <c r="V219" s="37"/>
      <c r="W219" s="37"/>
      <c r="X219" s="37"/>
      <c r="AE219" s="48"/>
      <c r="AF219" s="48"/>
      <c r="AG219" s="48"/>
      <c r="AH219" s="48"/>
      <c r="AI219" s="48"/>
      <c r="AJ219" s="48"/>
      <c r="AK219" s="13"/>
      <c r="AL219" s="13"/>
      <c r="AM219" s="21"/>
      <c r="AN219" s="21"/>
      <c r="AO219" s="21"/>
      <c r="AP219" s="21"/>
      <c r="AQ219" s="25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22:55" x14ac:dyDescent="0.2">
      <c r="V220" s="37"/>
      <c r="W220" s="37"/>
      <c r="X220" s="37"/>
      <c r="AE220" s="48"/>
      <c r="AF220" s="48"/>
      <c r="AG220" s="48"/>
      <c r="AH220" s="48"/>
      <c r="AI220" s="48"/>
      <c r="AJ220" s="48"/>
      <c r="AK220" s="13"/>
      <c r="AL220" s="13"/>
      <c r="AM220" s="21"/>
      <c r="AN220" s="21"/>
      <c r="AO220" s="21"/>
      <c r="AP220" s="21"/>
      <c r="AQ220" s="25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22:55" x14ac:dyDescent="0.2">
      <c r="V221" s="37"/>
      <c r="W221" s="37"/>
      <c r="X221" s="37"/>
      <c r="AE221" s="48"/>
      <c r="AF221" s="48"/>
      <c r="AG221" s="48"/>
      <c r="AH221" s="48"/>
      <c r="AI221" s="48"/>
      <c r="AJ221" s="48"/>
      <c r="AK221" s="13"/>
      <c r="AL221" s="13"/>
      <c r="AM221" s="21"/>
      <c r="AN221" s="21"/>
      <c r="AO221" s="21"/>
      <c r="AP221" s="21"/>
      <c r="AQ221" s="25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22:55" x14ac:dyDescent="0.2">
      <c r="V222" s="37"/>
      <c r="W222" s="37"/>
      <c r="X222" s="37"/>
      <c r="AE222" s="48"/>
      <c r="AF222" s="48"/>
      <c r="AG222" s="48"/>
      <c r="AH222" s="48"/>
      <c r="AI222" s="48"/>
      <c r="AJ222" s="48"/>
      <c r="AK222" s="13"/>
      <c r="AL222" s="13"/>
      <c r="AM222" s="21"/>
      <c r="AN222" s="21"/>
      <c r="AO222" s="21"/>
      <c r="AP222" s="21"/>
      <c r="AQ222" s="25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22:55" x14ac:dyDescent="0.2">
      <c r="V223" s="37"/>
      <c r="W223" s="37"/>
      <c r="X223" s="37"/>
      <c r="AE223" s="48"/>
      <c r="AF223" s="48"/>
      <c r="AG223" s="48"/>
      <c r="AH223" s="48"/>
      <c r="AI223" s="48"/>
      <c r="AJ223" s="48"/>
      <c r="AK223" s="13"/>
      <c r="AL223" s="13"/>
      <c r="AM223" s="21"/>
      <c r="AN223" s="21"/>
      <c r="AO223" s="21"/>
      <c r="AP223" s="21"/>
      <c r="AQ223" s="25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22:55" x14ac:dyDescent="0.2">
      <c r="V224" s="37"/>
      <c r="W224" s="37"/>
      <c r="X224" s="37"/>
      <c r="AE224" s="48"/>
      <c r="AF224" s="48"/>
      <c r="AG224" s="48"/>
      <c r="AH224" s="48"/>
      <c r="AI224" s="48"/>
      <c r="AJ224" s="48"/>
      <c r="AK224" s="13"/>
      <c r="AL224" s="13"/>
      <c r="AM224" s="21"/>
      <c r="AN224" s="21"/>
      <c r="AO224" s="21"/>
      <c r="AP224" s="21"/>
      <c r="AQ224" s="25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22:55" x14ac:dyDescent="0.2">
      <c r="V225" s="37"/>
      <c r="W225" s="37"/>
      <c r="X225" s="37"/>
      <c r="AE225" s="48"/>
      <c r="AF225" s="48"/>
      <c r="AG225" s="48"/>
      <c r="AH225" s="48"/>
      <c r="AI225" s="48"/>
      <c r="AJ225" s="48"/>
      <c r="AK225" s="13"/>
      <c r="AL225" s="13"/>
      <c r="AM225" s="21"/>
      <c r="AN225" s="21"/>
      <c r="AO225" s="21"/>
      <c r="AP225" s="21"/>
      <c r="AQ225" s="25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22:55" x14ac:dyDescent="0.2">
      <c r="V226" s="37"/>
      <c r="W226" s="37"/>
      <c r="X226" s="37"/>
      <c r="AE226" s="48"/>
      <c r="AF226" s="48"/>
      <c r="AG226" s="48"/>
      <c r="AH226" s="48"/>
      <c r="AI226" s="48"/>
      <c r="AJ226" s="48"/>
      <c r="AK226" s="13"/>
      <c r="AL226" s="13"/>
      <c r="AM226" s="21"/>
      <c r="AN226" s="21"/>
      <c r="AO226" s="21"/>
      <c r="AP226" s="21"/>
      <c r="AQ226" s="25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22:55" x14ac:dyDescent="0.2">
      <c r="V227" s="37"/>
      <c r="W227" s="37"/>
      <c r="X227" s="37"/>
      <c r="AE227" s="48"/>
      <c r="AF227" s="48"/>
      <c r="AG227" s="48"/>
      <c r="AH227" s="48"/>
      <c r="AI227" s="48"/>
      <c r="AJ227" s="48"/>
      <c r="AK227" s="13"/>
      <c r="AL227" s="13"/>
      <c r="AM227" s="21"/>
      <c r="AN227" s="21"/>
      <c r="AO227" s="21"/>
      <c r="AP227" s="21"/>
      <c r="AQ227" s="25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22:55" x14ac:dyDescent="0.2">
      <c r="V228" s="37"/>
      <c r="W228" s="37"/>
      <c r="X228" s="37"/>
      <c r="AE228" s="48"/>
      <c r="AF228" s="48"/>
      <c r="AG228" s="48"/>
      <c r="AH228" s="48"/>
      <c r="AI228" s="48"/>
      <c r="AJ228" s="48"/>
      <c r="AK228" s="13"/>
      <c r="AL228" s="13"/>
      <c r="AM228" s="21"/>
      <c r="AN228" s="21"/>
      <c r="AO228" s="21"/>
      <c r="AP228" s="21"/>
      <c r="AQ228" s="25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22:55" x14ac:dyDescent="0.2">
      <c r="V229" s="37"/>
      <c r="W229" s="37"/>
      <c r="X229" s="37"/>
      <c r="AE229" s="48"/>
      <c r="AF229" s="48"/>
      <c r="AG229" s="48"/>
      <c r="AH229" s="48"/>
      <c r="AI229" s="48"/>
      <c r="AJ229" s="48"/>
      <c r="AK229" s="13"/>
      <c r="AL229" s="13"/>
      <c r="AM229" s="21"/>
      <c r="AN229" s="21"/>
      <c r="AO229" s="21"/>
      <c r="AP229" s="21"/>
      <c r="AQ229" s="25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22:55" x14ac:dyDescent="0.2">
      <c r="V230" s="37"/>
      <c r="W230" s="37"/>
      <c r="X230" s="37"/>
      <c r="AE230" s="48"/>
      <c r="AF230" s="48"/>
      <c r="AG230" s="48"/>
      <c r="AH230" s="48"/>
      <c r="AI230" s="48"/>
      <c r="AJ230" s="48"/>
      <c r="AK230" s="13"/>
      <c r="AL230" s="13"/>
      <c r="AM230" s="21"/>
      <c r="AN230" s="21"/>
      <c r="AO230" s="21"/>
      <c r="AP230" s="21"/>
      <c r="AQ230" s="25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22:55" x14ac:dyDescent="0.2">
      <c r="V231" s="37"/>
      <c r="W231" s="37"/>
      <c r="X231" s="37"/>
      <c r="AE231" s="48"/>
      <c r="AF231" s="48"/>
      <c r="AG231" s="48"/>
      <c r="AH231" s="48"/>
      <c r="AI231" s="48"/>
      <c r="AJ231" s="48"/>
      <c r="AK231" s="13"/>
      <c r="AL231" s="13"/>
      <c r="AM231" s="21"/>
      <c r="AN231" s="21"/>
      <c r="AO231" s="21"/>
      <c r="AP231" s="21"/>
      <c r="AQ231" s="25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22:55" x14ac:dyDescent="0.2">
      <c r="V232" s="37"/>
      <c r="W232" s="37"/>
      <c r="X232" s="37"/>
      <c r="AE232" s="48"/>
      <c r="AF232" s="48"/>
      <c r="AG232" s="48"/>
      <c r="AH232" s="48"/>
      <c r="AI232" s="48"/>
      <c r="AJ232" s="48"/>
      <c r="AK232" s="13"/>
      <c r="AL232" s="13"/>
      <c r="AM232" s="21"/>
      <c r="AN232" s="21"/>
      <c r="AO232" s="21"/>
      <c r="AP232" s="21"/>
      <c r="AQ232" s="25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22:55" x14ac:dyDescent="0.2">
      <c r="V233" s="37"/>
      <c r="W233" s="37"/>
      <c r="X233" s="37"/>
      <c r="AE233" s="48"/>
      <c r="AF233" s="48"/>
      <c r="AG233" s="48"/>
      <c r="AH233" s="48"/>
      <c r="AI233" s="48"/>
      <c r="AJ233" s="48"/>
      <c r="AK233" s="13"/>
      <c r="AL233" s="13"/>
      <c r="AM233" s="21"/>
      <c r="AN233" s="21"/>
      <c r="AO233" s="21"/>
      <c r="AP233" s="21"/>
      <c r="AQ233" s="25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22:55" x14ac:dyDescent="0.2">
      <c r="V234" s="37"/>
      <c r="W234" s="37"/>
      <c r="X234" s="37"/>
      <c r="AE234" s="48"/>
      <c r="AF234" s="48"/>
      <c r="AG234" s="48"/>
      <c r="AH234" s="48"/>
      <c r="AI234" s="48"/>
      <c r="AJ234" s="48"/>
      <c r="AK234" s="13"/>
      <c r="AL234" s="13"/>
      <c r="AM234" s="21"/>
      <c r="AN234" s="21"/>
      <c r="AO234" s="21"/>
      <c r="AP234" s="21"/>
      <c r="AQ234" s="25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22:55" x14ac:dyDescent="0.2">
      <c r="V235" s="37"/>
      <c r="W235" s="37"/>
      <c r="X235" s="37"/>
      <c r="AE235" s="48"/>
      <c r="AF235" s="48"/>
      <c r="AG235" s="48"/>
      <c r="AH235" s="48"/>
      <c r="AI235" s="48"/>
      <c r="AJ235" s="48"/>
      <c r="AK235" s="13"/>
      <c r="AL235" s="13"/>
      <c r="AM235" s="21"/>
      <c r="AN235" s="21"/>
      <c r="AO235" s="21"/>
      <c r="AP235" s="21"/>
      <c r="AQ235" s="25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22:55" x14ac:dyDescent="0.2">
      <c r="V236" s="37"/>
      <c r="W236" s="37"/>
      <c r="X236" s="37"/>
      <c r="AE236" s="48"/>
      <c r="AF236" s="48"/>
      <c r="AG236" s="48"/>
      <c r="AH236" s="48"/>
      <c r="AI236" s="48"/>
      <c r="AJ236" s="48"/>
      <c r="AK236" s="13"/>
      <c r="AL236" s="13"/>
      <c r="AM236" s="21"/>
      <c r="AN236" s="21"/>
      <c r="AO236" s="21"/>
      <c r="AP236" s="21"/>
      <c r="AQ236" s="25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22:55" x14ac:dyDescent="0.2">
      <c r="V237" s="37"/>
      <c r="W237" s="37"/>
      <c r="X237" s="37"/>
      <c r="AE237" s="48"/>
      <c r="AF237" s="48"/>
      <c r="AG237" s="48"/>
      <c r="AH237" s="48"/>
      <c r="AI237" s="48"/>
      <c r="AJ237" s="48"/>
      <c r="AK237" s="13"/>
      <c r="AL237" s="13"/>
      <c r="AM237" s="21"/>
      <c r="AN237" s="21"/>
      <c r="AO237" s="21"/>
      <c r="AP237" s="21"/>
      <c r="AQ237" s="25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22:55" x14ac:dyDescent="0.2">
      <c r="V238" s="37"/>
      <c r="W238" s="37"/>
      <c r="X238" s="37"/>
      <c r="AE238" s="48"/>
      <c r="AF238" s="48"/>
      <c r="AG238" s="48"/>
      <c r="AH238" s="48"/>
      <c r="AI238" s="48"/>
      <c r="AJ238" s="48"/>
      <c r="AK238" s="13"/>
      <c r="AL238" s="13"/>
      <c r="AM238" s="21"/>
      <c r="AN238" s="21"/>
      <c r="AO238" s="21"/>
      <c r="AP238" s="21"/>
      <c r="AQ238" s="25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22:55" x14ac:dyDescent="0.2">
      <c r="V239" s="37"/>
      <c r="W239" s="37"/>
      <c r="X239" s="37"/>
      <c r="AE239" s="48"/>
      <c r="AF239" s="48"/>
      <c r="AG239" s="48"/>
      <c r="AH239" s="48"/>
      <c r="AI239" s="48"/>
      <c r="AJ239" s="48"/>
      <c r="AK239" s="13"/>
      <c r="AL239" s="13"/>
      <c r="AM239" s="21"/>
      <c r="AN239" s="21"/>
      <c r="AO239" s="21"/>
      <c r="AP239" s="21"/>
      <c r="AQ239" s="25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22:55" x14ac:dyDescent="0.2">
      <c r="V240" s="37"/>
      <c r="W240" s="37"/>
      <c r="X240" s="37"/>
      <c r="AE240" s="48"/>
      <c r="AF240" s="48"/>
      <c r="AG240" s="48"/>
      <c r="AH240" s="48"/>
      <c r="AI240" s="48"/>
      <c r="AJ240" s="48"/>
      <c r="AK240" s="13"/>
      <c r="AL240" s="13"/>
      <c r="AM240" s="21"/>
      <c r="AN240" s="21"/>
      <c r="AO240" s="21"/>
      <c r="AP240" s="21"/>
      <c r="AQ240" s="25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22:55" x14ac:dyDescent="0.2">
      <c r="V241" s="37"/>
      <c r="W241" s="37"/>
      <c r="X241" s="37"/>
      <c r="AE241" s="48"/>
      <c r="AF241" s="48"/>
      <c r="AG241" s="48"/>
      <c r="AH241" s="48"/>
      <c r="AI241" s="48"/>
      <c r="AJ241" s="48"/>
      <c r="AK241" s="13"/>
      <c r="AL241" s="13"/>
      <c r="AM241" s="21"/>
      <c r="AN241" s="21"/>
      <c r="AO241" s="21"/>
      <c r="AP241" s="21"/>
      <c r="AQ241" s="25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22:55" x14ac:dyDescent="0.2">
      <c r="V242" s="37"/>
      <c r="W242" s="37"/>
      <c r="X242" s="37"/>
      <c r="AE242" s="48"/>
      <c r="AF242" s="48"/>
      <c r="AG242" s="48"/>
      <c r="AH242" s="48"/>
      <c r="AI242" s="48"/>
      <c r="AJ242" s="48"/>
      <c r="AK242" s="13"/>
      <c r="AL242" s="13"/>
      <c r="AM242" s="21"/>
      <c r="AN242" s="21"/>
      <c r="AO242" s="21"/>
      <c r="AP242" s="21"/>
      <c r="AQ242" s="25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22:55" x14ac:dyDescent="0.2">
      <c r="V243" s="37"/>
      <c r="W243" s="37"/>
      <c r="X243" s="37"/>
      <c r="AE243" s="48"/>
      <c r="AF243" s="48"/>
      <c r="AG243" s="48"/>
      <c r="AH243" s="48"/>
      <c r="AI243" s="48"/>
      <c r="AJ243" s="48"/>
      <c r="AK243" s="13"/>
      <c r="AL243" s="13"/>
      <c r="AM243" s="21"/>
      <c r="AN243" s="21"/>
      <c r="AO243" s="21"/>
      <c r="AP243" s="21"/>
      <c r="AQ243" s="25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22:55" x14ac:dyDescent="0.2">
      <c r="V244" s="37"/>
      <c r="W244" s="37"/>
      <c r="X244" s="37"/>
      <c r="AE244" s="48"/>
      <c r="AF244" s="48"/>
      <c r="AG244" s="48"/>
      <c r="AH244" s="48"/>
      <c r="AI244" s="48"/>
      <c r="AJ244" s="48"/>
      <c r="AK244" s="13"/>
      <c r="AL244" s="13"/>
      <c r="AM244" s="21"/>
      <c r="AN244" s="21"/>
      <c r="AO244" s="21"/>
      <c r="AP244" s="21"/>
      <c r="AQ244" s="25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22:55" x14ac:dyDescent="0.2">
      <c r="V245" s="37"/>
      <c r="W245" s="37"/>
      <c r="X245" s="37"/>
      <c r="AE245" s="48"/>
      <c r="AF245" s="48"/>
      <c r="AG245" s="48"/>
      <c r="AH245" s="48"/>
      <c r="AI245" s="48"/>
      <c r="AJ245" s="48"/>
      <c r="AK245" s="13"/>
      <c r="AL245" s="13"/>
      <c r="AM245" s="21"/>
      <c r="AN245" s="21"/>
      <c r="AO245" s="21"/>
      <c r="AP245" s="21"/>
      <c r="AQ245" s="25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22:55" x14ac:dyDescent="0.2">
      <c r="V246" s="37"/>
      <c r="W246" s="37"/>
      <c r="X246" s="37"/>
      <c r="AE246" s="48"/>
      <c r="AF246" s="48"/>
      <c r="AG246" s="48"/>
      <c r="AH246" s="48"/>
      <c r="AI246" s="48"/>
      <c r="AJ246" s="48"/>
      <c r="AK246" s="13"/>
      <c r="AL246" s="13"/>
      <c r="AM246" s="21"/>
      <c r="AN246" s="21"/>
      <c r="AO246" s="21"/>
      <c r="AP246" s="21"/>
      <c r="AQ246" s="25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22:55" x14ac:dyDescent="0.2">
      <c r="V247" s="37"/>
      <c r="W247" s="37"/>
      <c r="X247" s="37"/>
      <c r="AE247" s="48"/>
      <c r="AF247" s="48"/>
      <c r="AG247" s="48"/>
      <c r="AH247" s="48"/>
      <c r="AI247" s="48"/>
      <c r="AJ247" s="48"/>
      <c r="AK247" s="13"/>
      <c r="AL247" s="13"/>
      <c r="AM247" s="21"/>
      <c r="AN247" s="21"/>
      <c r="AO247" s="21"/>
      <c r="AP247" s="21"/>
      <c r="AQ247" s="25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22:55" x14ac:dyDescent="0.2">
      <c r="V248" s="37"/>
      <c r="W248" s="37"/>
      <c r="X248" s="37"/>
      <c r="AE248" s="48"/>
      <c r="AF248" s="48"/>
      <c r="AG248" s="48"/>
      <c r="AH248" s="48"/>
      <c r="AI248" s="48"/>
      <c r="AJ248" s="48"/>
      <c r="AK248" s="13"/>
      <c r="AL248" s="13"/>
      <c r="AM248" s="21"/>
      <c r="AN248" s="21"/>
      <c r="AO248" s="21"/>
      <c r="AP248" s="21"/>
      <c r="AQ248" s="25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22:55" x14ac:dyDescent="0.2">
      <c r="V249" s="37"/>
      <c r="W249" s="37"/>
      <c r="X249" s="37"/>
      <c r="AE249" s="48"/>
      <c r="AF249" s="48"/>
      <c r="AG249" s="48"/>
      <c r="AH249" s="48"/>
      <c r="AI249" s="48"/>
      <c r="AJ249" s="48"/>
      <c r="AK249" s="13"/>
      <c r="AL249" s="13"/>
      <c r="AM249" s="21"/>
      <c r="AN249" s="21"/>
      <c r="AO249" s="21"/>
      <c r="AP249" s="21"/>
      <c r="AQ249" s="25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22:55" x14ac:dyDescent="0.2">
      <c r="V250" s="37"/>
      <c r="W250" s="37"/>
      <c r="X250" s="37"/>
      <c r="AE250" s="48"/>
      <c r="AF250" s="48"/>
      <c r="AG250" s="48"/>
      <c r="AH250" s="48"/>
      <c r="AI250" s="48"/>
      <c r="AJ250" s="48"/>
      <c r="AK250" s="13"/>
      <c r="AL250" s="13"/>
      <c r="AM250" s="21"/>
      <c r="AN250" s="21"/>
      <c r="AO250" s="21"/>
      <c r="AP250" s="21"/>
      <c r="AQ250" s="25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22:55" x14ac:dyDescent="0.2">
      <c r="V251" s="37"/>
      <c r="W251" s="37"/>
      <c r="X251" s="37"/>
      <c r="AE251" s="48"/>
      <c r="AF251" s="48"/>
      <c r="AG251" s="48"/>
      <c r="AH251" s="48"/>
      <c r="AI251" s="48"/>
      <c r="AJ251" s="48"/>
      <c r="AK251" s="13"/>
      <c r="AL251" s="13"/>
      <c r="AM251" s="21"/>
      <c r="AN251" s="21"/>
      <c r="AO251" s="21"/>
      <c r="AP251" s="21"/>
      <c r="AQ251" s="25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22:55" x14ac:dyDescent="0.2">
      <c r="V252" s="37"/>
      <c r="W252" s="37"/>
      <c r="X252" s="37"/>
      <c r="AE252" s="48"/>
      <c r="AF252" s="48"/>
      <c r="AG252" s="48"/>
      <c r="AH252" s="48"/>
      <c r="AI252" s="48"/>
      <c r="AJ252" s="48"/>
      <c r="AK252" s="13"/>
      <c r="AL252" s="13"/>
      <c r="AM252" s="21"/>
      <c r="AN252" s="21"/>
      <c r="AO252" s="21"/>
      <c r="AP252" s="21"/>
      <c r="AQ252" s="25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22:55" x14ac:dyDescent="0.2">
      <c r="V253" s="37"/>
      <c r="W253" s="37"/>
      <c r="X253" s="37"/>
      <c r="AE253" s="48"/>
      <c r="AF253" s="48"/>
      <c r="AG253" s="48"/>
      <c r="AH253" s="48"/>
      <c r="AI253" s="48"/>
      <c r="AJ253" s="48"/>
      <c r="AK253" s="13"/>
      <c r="AL253" s="13"/>
      <c r="AM253" s="21"/>
      <c r="AN253" s="21"/>
      <c r="AO253" s="21"/>
      <c r="AP253" s="21"/>
      <c r="AQ253" s="25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22:55" x14ac:dyDescent="0.2">
      <c r="V254" s="37"/>
      <c r="W254" s="37"/>
      <c r="X254" s="37"/>
      <c r="AE254" s="48"/>
      <c r="AF254" s="48"/>
      <c r="AG254" s="48"/>
      <c r="AH254" s="48"/>
      <c r="AI254" s="48"/>
      <c r="AJ254" s="48"/>
      <c r="AK254" s="13"/>
      <c r="AL254" s="13"/>
      <c r="AM254" s="21"/>
      <c r="AN254" s="21"/>
      <c r="AO254" s="21"/>
      <c r="AP254" s="21"/>
      <c r="AQ254" s="25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22:55" x14ac:dyDescent="0.2">
      <c r="V255" s="37"/>
      <c r="W255" s="37"/>
      <c r="X255" s="37"/>
      <c r="AE255" s="48"/>
      <c r="AF255" s="48"/>
      <c r="AG255" s="48"/>
      <c r="AH255" s="48"/>
      <c r="AI255" s="48"/>
      <c r="AJ255" s="48"/>
      <c r="AK255" s="13"/>
      <c r="AL255" s="13"/>
      <c r="AM255" s="21"/>
      <c r="AN255" s="21"/>
      <c r="AO255" s="21"/>
      <c r="AP255" s="21"/>
      <c r="AQ255" s="25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22:55" x14ac:dyDescent="0.2">
      <c r="V256" s="37"/>
      <c r="W256" s="37"/>
      <c r="X256" s="37"/>
      <c r="AE256" s="48"/>
      <c r="AF256" s="48"/>
      <c r="AG256" s="48"/>
      <c r="AH256" s="48"/>
      <c r="AI256" s="48"/>
      <c r="AJ256" s="48"/>
      <c r="AK256" s="13"/>
      <c r="AL256" s="13"/>
      <c r="AM256" s="21"/>
      <c r="AN256" s="21"/>
      <c r="AO256" s="21"/>
      <c r="AP256" s="21"/>
      <c r="AQ256" s="25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22:55" x14ac:dyDescent="0.2">
      <c r="V257" s="37"/>
      <c r="W257" s="37"/>
      <c r="X257" s="37"/>
      <c r="AE257" s="48"/>
      <c r="AF257" s="48"/>
      <c r="AG257" s="48"/>
      <c r="AH257" s="48"/>
      <c r="AI257" s="48"/>
      <c r="AJ257" s="48"/>
      <c r="AK257" s="13"/>
      <c r="AL257" s="13"/>
      <c r="AM257" s="21"/>
      <c r="AN257" s="21"/>
      <c r="AO257" s="21"/>
      <c r="AP257" s="21"/>
      <c r="AQ257" s="25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22:55" x14ac:dyDescent="0.2">
      <c r="V258" s="37"/>
      <c r="W258" s="37"/>
      <c r="X258" s="37"/>
      <c r="AE258" s="48"/>
      <c r="AF258" s="48"/>
      <c r="AG258" s="48"/>
      <c r="AH258" s="48"/>
      <c r="AI258" s="48"/>
      <c r="AJ258" s="48"/>
      <c r="AK258" s="13"/>
      <c r="AL258" s="13"/>
      <c r="AM258" s="21"/>
      <c r="AN258" s="21"/>
      <c r="AO258" s="21"/>
      <c r="AP258" s="21"/>
      <c r="AQ258" s="25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22:55" x14ac:dyDescent="0.2">
      <c r="V259" s="37"/>
      <c r="W259" s="37"/>
      <c r="X259" s="37"/>
      <c r="AE259" s="48"/>
      <c r="AF259" s="48"/>
      <c r="AG259" s="48"/>
      <c r="AH259" s="48"/>
      <c r="AI259" s="48"/>
      <c r="AJ259" s="48"/>
      <c r="AK259" s="13"/>
      <c r="AL259" s="13"/>
      <c r="AM259" s="21"/>
      <c r="AN259" s="21"/>
      <c r="AO259" s="21"/>
      <c r="AP259" s="21"/>
      <c r="AQ259" s="25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22:55" x14ac:dyDescent="0.2">
      <c r="V260" s="37"/>
      <c r="W260" s="37"/>
      <c r="X260" s="37"/>
      <c r="AE260" s="48"/>
      <c r="AF260" s="48"/>
      <c r="AG260" s="48"/>
      <c r="AH260" s="48"/>
      <c r="AI260" s="48"/>
      <c r="AJ260" s="48"/>
      <c r="AK260" s="13"/>
      <c r="AL260" s="13"/>
      <c r="AM260" s="21"/>
      <c r="AN260" s="21"/>
      <c r="AO260" s="21"/>
      <c r="AP260" s="21"/>
      <c r="AQ260" s="25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22:55" x14ac:dyDescent="0.2">
      <c r="V261" s="37"/>
      <c r="W261" s="37"/>
      <c r="X261" s="37"/>
      <c r="AE261" s="48"/>
      <c r="AF261" s="48"/>
      <c r="AG261" s="48"/>
      <c r="AH261" s="48"/>
      <c r="AI261" s="48"/>
      <c r="AJ261" s="48"/>
      <c r="AK261" s="13"/>
      <c r="AL261" s="13"/>
      <c r="AM261" s="21"/>
      <c r="AN261" s="21"/>
      <c r="AO261" s="21"/>
      <c r="AP261" s="21"/>
      <c r="AQ261" s="25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22:55" x14ac:dyDescent="0.2">
      <c r="V262" s="37"/>
      <c r="W262" s="37"/>
      <c r="X262" s="37"/>
      <c r="AE262" s="48"/>
      <c r="AF262" s="48"/>
      <c r="AG262" s="48"/>
      <c r="AH262" s="48"/>
      <c r="AI262" s="48"/>
      <c r="AJ262" s="48"/>
      <c r="AK262" s="13"/>
      <c r="AL262" s="13"/>
      <c r="AM262" s="21"/>
      <c r="AN262" s="21"/>
      <c r="AO262" s="21"/>
      <c r="AP262" s="21"/>
      <c r="AQ262" s="25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22:55" x14ac:dyDescent="0.2">
      <c r="V263" s="37"/>
      <c r="W263" s="37"/>
      <c r="X263" s="37"/>
      <c r="AE263" s="48"/>
      <c r="AF263" s="48"/>
      <c r="AG263" s="48"/>
      <c r="AH263" s="48"/>
      <c r="AI263" s="48"/>
      <c r="AJ263" s="48"/>
      <c r="AK263" s="13"/>
      <c r="AL263" s="13"/>
      <c r="AM263" s="21"/>
      <c r="AN263" s="21"/>
      <c r="AO263" s="21"/>
      <c r="AP263" s="21"/>
      <c r="AQ263" s="25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22:55" x14ac:dyDescent="0.2">
      <c r="V264" s="37"/>
      <c r="W264" s="37"/>
      <c r="X264" s="37"/>
      <c r="AE264" s="48"/>
      <c r="AF264" s="48"/>
      <c r="AG264" s="48"/>
      <c r="AH264" s="48"/>
      <c r="AI264" s="48"/>
      <c r="AJ264" s="48"/>
      <c r="AK264" s="13"/>
      <c r="AL264" s="13"/>
      <c r="AM264" s="21"/>
      <c r="AN264" s="21"/>
      <c r="AO264" s="21"/>
      <c r="AP264" s="21"/>
      <c r="AQ264" s="25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22:55" x14ac:dyDescent="0.2">
      <c r="V265" s="37"/>
      <c r="W265" s="37"/>
      <c r="X265" s="37"/>
      <c r="AE265" s="48"/>
      <c r="AF265" s="48"/>
      <c r="AG265" s="48"/>
      <c r="AH265" s="48"/>
      <c r="AI265" s="48"/>
      <c r="AJ265" s="48"/>
      <c r="AK265" s="13"/>
      <c r="AL265" s="13"/>
      <c r="AM265" s="21"/>
      <c r="AN265" s="21"/>
      <c r="AO265" s="21"/>
      <c r="AP265" s="21"/>
      <c r="AQ265" s="25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22:55" x14ac:dyDescent="0.2">
      <c r="V266" s="37"/>
      <c r="W266" s="37"/>
      <c r="X266" s="37"/>
      <c r="AE266" s="48"/>
      <c r="AF266" s="48"/>
      <c r="AG266" s="48"/>
      <c r="AH266" s="48"/>
      <c r="AI266" s="48"/>
      <c r="AJ266" s="48"/>
      <c r="AK266" s="13"/>
      <c r="AL266" s="13"/>
      <c r="AM266" s="21"/>
      <c r="AN266" s="21"/>
      <c r="AO266" s="21"/>
      <c r="AP266" s="21"/>
      <c r="AQ266" s="25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22:55" x14ac:dyDescent="0.2">
      <c r="V267" s="37"/>
      <c r="W267" s="37"/>
      <c r="X267" s="37"/>
      <c r="AE267" s="48"/>
      <c r="AF267" s="48"/>
      <c r="AG267" s="48"/>
      <c r="AH267" s="48"/>
      <c r="AI267" s="48"/>
      <c r="AJ267" s="48"/>
      <c r="AK267" s="13"/>
      <c r="AL267" s="13"/>
      <c r="AM267" s="21"/>
      <c r="AN267" s="21"/>
      <c r="AO267" s="21"/>
      <c r="AP267" s="21"/>
      <c r="AQ267" s="25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22:55" x14ac:dyDescent="0.2">
      <c r="V268" s="37"/>
      <c r="W268" s="37"/>
      <c r="X268" s="37"/>
      <c r="AE268" s="48"/>
      <c r="AF268" s="48"/>
      <c r="AG268" s="48"/>
      <c r="AH268" s="48"/>
      <c r="AI268" s="48"/>
      <c r="AJ268" s="48"/>
      <c r="AK268" s="13"/>
      <c r="AL268" s="13"/>
      <c r="AM268" s="21"/>
      <c r="AN268" s="21"/>
      <c r="AO268" s="21"/>
      <c r="AP268" s="21"/>
      <c r="AQ268" s="25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22:55" x14ac:dyDescent="0.2">
      <c r="V269" s="37"/>
      <c r="W269" s="37"/>
      <c r="X269" s="37"/>
      <c r="AE269" s="48"/>
      <c r="AF269" s="48"/>
      <c r="AG269" s="48"/>
      <c r="AH269" s="48"/>
      <c r="AI269" s="48"/>
      <c r="AJ269" s="48"/>
      <c r="AK269" s="13"/>
      <c r="AL269" s="13"/>
      <c r="AM269" s="21"/>
      <c r="AN269" s="21"/>
      <c r="AO269" s="21"/>
      <c r="AP269" s="21"/>
      <c r="AQ269" s="25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22:55" x14ac:dyDescent="0.2">
      <c r="V270" s="37"/>
      <c r="W270" s="37"/>
      <c r="X270" s="37"/>
      <c r="AE270" s="48"/>
      <c r="AF270" s="48"/>
      <c r="AG270" s="48"/>
      <c r="AH270" s="48"/>
      <c r="AI270" s="48"/>
      <c r="AJ270" s="48"/>
      <c r="AK270" s="13"/>
      <c r="AL270" s="13"/>
      <c r="AM270" s="21"/>
      <c r="AN270" s="21"/>
      <c r="AO270" s="21"/>
      <c r="AP270" s="21"/>
      <c r="AQ270" s="25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22:55" x14ac:dyDescent="0.2">
      <c r="V271" s="37"/>
      <c r="W271" s="37"/>
      <c r="X271" s="37"/>
      <c r="AE271" s="48"/>
      <c r="AF271" s="48"/>
      <c r="AG271" s="48"/>
      <c r="AH271" s="48"/>
      <c r="AI271" s="48"/>
      <c r="AJ271" s="48"/>
      <c r="AK271" s="13"/>
      <c r="AL271" s="13"/>
      <c r="AM271" s="21"/>
      <c r="AN271" s="21"/>
      <c r="AO271" s="21"/>
      <c r="AP271" s="21"/>
      <c r="AQ271" s="25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22:55" x14ac:dyDescent="0.2">
      <c r="V272" s="37"/>
      <c r="W272" s="37"/>
      <c r="X272" s="37"/>
      <c r="AE272" s="48"/>
      <c r="AF272" s="48"/>
      <c r="AG272" s="48"/>
      <c r="AH272" s="48"/>
      <c r="AI272" s="48"/>
      <c r="AJ272" s="48"/>
      <c r="AK272" s="13"/>
      <c r="AL272" s="13"/>
      <c r="AM272" s="21"/>
      <c r="AN272" s="21"/>
      <c r="AO272" s="21"/>
      <c r="AP272" s="21"/>
      <c r="AQ272" s="25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22:55" x14ac:dyDescent="0.2">
      <c r="V273" s="37"/>
      <c r="W273" s="37"/>
      <c r="X273" s="37"/>
      <c r="AE273" s="48"/>
      <c r="AF273" s="48"/>
      <c r="AG273" s="48"/>
      <c r="AH273" s="48"/>
      <c r="AI273" s="48"/>
      <c r="AJ273" s="48"/>
      <c r="AK273" s="13"/>
      <c r="AL273" s="13"/>
      <c r="AM273" s="21"/>
      <c r="AN273" s="21"/>
      <c r="AO273" s="21"/>
      <c r="AP273" s="21"/>
      <c r="AQ273" s="25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22:55" x14ac:dyDescent="0.2">
      <c r="V274" s="37"/>
      <c r="W274" s="37"/>
      <c r="X274" s="37"/>
      <c r="AE274" s="48"/>
      <c r="AF274" s="48"/>
      <c r="AG274" s="48"/>
      <c r="AH274" s="48"/>
      <c r="AI274" s="48"/>
      <c r="AJ274" s="48"/>
      <c r="AK274" s="13"/>
      <c r="AL274" s="13"/>
      <c r="AM274" s="21"/>
      <c r="AN274" s="21"/>
      <c r="AO274" s="21"/>
      <c r="AP274" s="21"/>
      <c r="AQ274" s="25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22:55" x14ac:dyDescent="0.2">
      <c r="V275" s="37"/>
      <c r="W275" s="37"/>
      <c r="X275" s="37"/>
      <c r="AE275" s="48"/>
      <c r="AF275" s="48"/>
      <c r="AG275" s="48"/>
      <c r="AH275" s="48"/>
      <c r="AI275" s="48"/>
      <c r="AJ275" s="48"/>
      <c r="AK275" s="13"/>
      <c r="AL275" s="13"/>
      <c r="AM275" s="21"/>
      <c r="AN275" s="21"/>
      <c r="AO275" s="21"/>
      <c r="AP275" s="21"/>
      <c r="AQ275" s="25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22:55" x14ac:dyDescent="0.2">
      <c r="V276" s="37"/>
      <c r="W276" s="37"/>
      <c r="X276" s="37"/>
      <c r="AE276" s="48"/>
      <c r="AF276" s="48"/>
      <c r="AG276" s="48"/>
      <c r="AH276" s="48"/>
      <c r="AI276" s="48"/>
      <c r="AJ276" s="48"/>
      <c r="AK276" s="13"/>
      <c r="AL276" s="13"/>
      <c r="AM276" s="21"/>
      <c r="AN276" s="21"/>
      <c r="AO276" s="21"/>
      <c r="AP276" s="21"/>
      <c r="AQ276" s="25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22:55" x14ac:dyDescent="0.2">
      <c r="V277" s="37"/>
      <c r="W277" s="37"/>
      <c r="X277" s="37"/>
      <c r="AE277" s="48"/>
      <c r="AF277" s="48"/>
      <c r="AG277" s="48"/>
      <c r="AH277" s="48"/>
      <c r="AI277" s="48"/>
      <c r="AJ277" s="48"/>
      <c r="AK277" s="13"/>
      <c r="AL277" s="13"/>
      <c r="AM277" s="21"/>
      <c r="AN277" s="21"/>
      <c r="AO277" s="21"/>
      <c r="AP277" s="21"/>
      <c r="AQ277" s="25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22:55" x14ac:dyDescent="0.2">
      <c r="V278" s="37"/>
      <c r="W278" s="37"/>
      <c r="X278" s="37"/>
      <c r="AE278" s="48"/>
      <c r="AF278" s="48"/>
      <c r="AG278" s="48"/>
      <c r="AH278" s="48"/>
      <c r="AI278" s="48"/>
      <c r="AJ278" s="48"/>
      <c r="AK278" s="13"/>
      <c r="AL278" s="13"/>
      <c r="AM278" s="21"/>
      <c r="AN278" s="21"/>
      <c r="AO278" s="21"/>
      <c r="AP278" s="21"/>
      <c r="AQ278" s="25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22:55" x14ac:dyDescent="0.2">
      <c r="V279" s="37"/>
      <c r="W279" s="37"/>
      <c r="X279" s="37"/>
      <c r="AE279" s="48"/>
      <c r="AF279" s="48"/>
      <c r="AG279" s="48"/>
      <c r="AH279" s="48"/>
      <c r="AI279" s="48"/>
      <c r="AJ279" s="48"/>
      <c r="AK279" s="13"/>
      <c r="AL279" s="13"/>
      <c r="AM279" s="21"/>
      <c r="AN279" s="21"/>
      <c r="AO279" s="21"/>
      <c r="AP279" s="21"/>
      <c r="AQ279" s="25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22:55" x14ac:dyDescent="0.2">
      <c r="V280" s="37"/>
      <c r="W280" s="37"/>
      <c r="X280" s="37"/>
      <c r="AE280" s="48"/>
      <c r="AF280" s="48"/>
      <c r="AG280" s="48"/>
      <c r="AH280" s="48"/>
      <c r="AI280" s="48"/>
      <c r="AJ280" s="48"/>
      <c r="AK280" s="13"/>
      <c r="AL280" s="13"/>
      <c r="AM280" s="21"/>
      <c r="AN280" s="21"/>
      <c r="AO280" s="21"/>
      <c r="AP280" s="21"/>
      <c r="AQ280" s="25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22:55" x14ac:dyDescent="0.2">
      <c r="V281" s="37"/>
      <c r="W281" s="37"/>
      <c r="X281" s="37"/>
      <c r="AE281" s="48"/>
      <c r="AF281" s="48"/>
      <c r="AG281" s="48"/>
      <c r="AH281" s="48"/>
      <c r="AI281" s="48"/>
      <c r="AJ281" s="48"/>
      <c r="AK281" s="13"/>
      <c r="AL281" s="13"/>
      <c r="AM281" s="21"/>
      <c r="AN281" s="21"/>
      <c r="AO281" s="21"/>
      <c r="AP281" s="21"/>
      <c r="AQ281" s="25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22:55" x14ac:dyDescent="0.2">
      <c r="V282" s="37"/>
      <c r="W282" s="37"/>
      <c r="X282" s="37"/>
      <c r="AE282" s="48"/>
      <c r="AF282" s="48"/>
      <c r="AG282" s="48"/>
      <c r="AH282" s="48"/>
      <c r="AI282" s="48"/>
      <c r="AJ282" s="48"/>
      <c r="AK282" s="13"/>
      <c r="AL282" s="13"/>
      <c r="AM282" s="21"/>
      <c r="AN282" s="21"/>
      <c r="AO282" s="21"/>
      <c r="AP282" s="21"/>
      <c r="AQ282" s="25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22:55" x14ac:dyDescent="0.2">
      <c r="V283" s="37"/>
      <c r="W283" s="37"/>
      <c r="X283" s="37"/>
      <c r="AE283" s="48"/>
      <c r="AF283" s="48"/>
      <c r="AG283" s="48"/>
      <c r="AH283" s="48"/>
      <c r="AI283" s="48"/>
      <c r="AJ283" s="48"/>
      <c r="AK283" s="13"/>
      <c r="AL283" s="13"/>
      <c r="AM283" s="21"/>
      <c r="AN283" s="21"/>
      <c r="AO283" s="21"/>
      <c r="AP283" s="21"/>
      <c r="AQ283" s="25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22:55" x14ac:dyDescent="0.2">
      <c r="V284" s="37"/>
      <c r="W284" s="37"/>
      <c r="X284" s="37"/>
      <c r="AE284" s="48"/>
      <c r="AF284" s="48"/>
      <c r="AG284" s="48"/>
      <c r="AH284" s="48"/>
      <c r="AI284" s="48"/>
      <c r="AJ284" s="48"/>
      <c r="AK284" s="13"/>
      <c r="AL284" s="13"/>
      <c r="AM284" s="21"/>
      <c r="AN284" s="21"/>
      <c r="AO284" s="21"/>
      <c r="AP284" s="21"/>
      <c r="AQ284" s="25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22:55" x14ac:dyDescent="0.2">
      <c r="V285" s="37"/>
      <c r="W285" s="37"/>
      <c r="X285" s="37"/>
      <c r="AE285" s="48"/>
      <c r="AF285" s="48"/>
      <c r="AG285" s="48"/>
      <c r="AH285" s="48"/>
      <c r="AI285" s="48"/>
      <c r="AJ285" s="48"/>
      <c r="AK285" s="13"/>
      <c r="AL285" s="13"/>
      <c r="AM285" s="21"/>
      <c r="AN285" s="21"/>
      <c r="AO285" s="21"/>
      <c r="AP285" s="21"/>
      <c r="AQ285" s="25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22:55" x14ac:dyDescent="0.2">
      <c r="V286" s="37"/>
      <c r="W286" s="37"/>
      <c r="X286" s="37"/>
      <c r="AE286" s="48"/>
      <c r="AF286" s="48"/>
      <c r="AG286" s="48"/>
      <c r="AH286" s="48"/>
      <c r="AI286" s="48"/>
      <c r="AJ286" s="48"/>
      <c r="AK286" s="13"/>
      <c r="AL286" s="13"/>
      <c r="AM286" s="21"/>
      <c r="AN286" s="21"/>
      <c r="AO286" s="21"/>
      <c r="AP286" s="21"/>
      <c r="AQ286" s="25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22:55" x14ac:dyDescent="0.2">
      <c r="V287" s="37"/>
      <c r="W287" s="37"/>
      <c r="X287" s="37"/>
      <c r="AE287" s="48"/>
      <c r="AF287" s="48"/>
      <c r="AG287" s="48"/>
      <c r="AH287" s="48"/>
      <c r="AI287" s="48"/>
      <c r="AJ287" s="48"/>
      <c r="AK287" s="13"/>
      <c r="AL287" s="13"/>
      <c r="AM287" s="21"/>
      <c r="AN287" s="21"/>
      <c r="AO287" s="21"/>
      <c r="AP287" s="21"/>
      <c r="AQ287" s="25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22:55" x14ac:dyDescent="0.2">
      <c r="V288" s="37"/>
      <c r="W288" s="37"/>
      <c r="X288" s="37"/>
      <c r="AE288" s="48"/>
      <c r="AF288" s="48"/>
      <c r="AG288" s="48"/>
      <c r="AH288" s="48"/>
      <c r="AI288" s="48"/>
      <c r="AJ288" s="48"/>
      <c r="AK288" s="13"/>
      <c r="AL288" s="13"/>
      <c r="AM288" s="21"/>
      <c r="AN288" s="21"/>
      <c r="AO288" s="21"/>
      <c r="AP288" s="21"/>
      <c r="AQ288" s="25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22:55" x14ac:dyDescent="0.2">
      <c r="V289" s="37"/>
      <c r="W289" s="37"/>
      <c r="X289" s="37"/>
      <c r="AE289" s="48"/>
      <c r="AF289" s="48"/>
      <c r="AG289" s="48"/>
      <c r="AH289" s="48"/>
      <c r="AI289" s="48"/>
      <c r="AJ289" s="48"/>
      <c r="AK289" s="13"/>
      <c r="AL289" s="13"/>
      <c r="AM289" s="21"/>
      <c r="AN289" s="21"/>
      <c r="AO289" s="21"/>
      <c r="AP289" s="21"/>
      <c r="AQ289" s="25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22:55" x14ac:dyDescent="0.2">
      <c r="V290" s="37"/>
      <c r="W290" s="37"/>
      <c r="X290" s="37"/>
      <c r="AE290" s="48"/>
      <c r="AF290" s="48"/>
      <c r="AG290" s="48"/>
      <c r="AH290" s="48"/>
      <c r="AI290" s="48"/>
      <c r="AJ290" s="48"/>
      <c r="AK290" s="13"/>
      <c r="AL290" s="13"/>
      <c r="AM290" s="21"/>
      <c r="AN290" s="21"/>
      <c r="AO290" s="21"/>
      <c r="AP290" s="21"/>
      <c r="AQ290" s="25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22:55" x14ac:dyDescent="0.2">
      <c r="V291" s="37"/>
      <c r="W291" s="37"/>
      <c r="X291" s="37"/>
      <c r="AE291" s="48"/>
      <c r="AF291" s="48"/>
      <c r="AG291" s="48"/>
      <c r="AH291" s="48"/>
      <c r="AI291" s="48"/>
      <c r="AJ291" s="48"/>
      <c r="AK291" s="13"/>
      <c r="AL291" s="13"/>
      <c r="AM291" s="21"/>
      <c r="AN291" s="21"/>
      <c r="AO291" s="21"/>
      <c r="AP291" s="21"/>
      <c r="AQ291" s="25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22:55" x14ac:dyDescent="0.2">
      <c r="V292" s="37"/>
      <c r="W292" s="37"/>
      <c r="X292" s="37"/>
      <c r="AE292" s="48"/>
      <c r="AF292" s="48"/>
      <c r="AG292" s="48"/>
      <c r="AH292" s="48"/>
      <c r="AI292" s="48"/>
      <c r="AJ292" s="48"/>
      <c r="AK292" s="13"/>
      <c r="AL292" s="13"/>
      <c r="AM292" s="21"/>
      <c r="AN292" s="21"/>
      <c r="AO292" s="21"/>
      <c r="AP292" s="21"/>
      <c r="AQ292" s="25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22:55" x14ac:dyDescent="0.2">
      <c r="V293" s="37"/>
      <c r="W293" s="37"/>
      <c r="X293" s="37"/>
      <c r="AE293" s="48"/>
      <c r="AF293" s="48"/>
      <c r="AG293" s="48"/>
      <c r="AH293" s="48"/>
      <c r="AI293" s="48"/>
      <c r="AJ293" s="48"/>
      <c r="AK293" s="13"/>
      <c r="AL293" s="13"/>
      <c r="AM293" s="21"/>
      <c r="AN293" s="21"/>
      <c r="AO293" s="21"/>
      <c r="AP293" s="21"/>
      <c r="AQ293" s="25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22:55" x14ac:dyDescent="0.2">
      <c r="V294" s="37"/>
      <c r="W294" s="37"/>
      <c r="X294" s="37"/>
      <c r="AE294" s="48"/>
      <c r="AF294" s="48"/>
      <c r="AG294" s="48"/>
      <c r="AH294" s="48"/>
      <c r="AI294" s="48"/>
      <c r="AJ294" s="48"/>
      <c r="AK294" s="13"/>
      <c r="AL294" s="13"/>
      <c r="AM294" s="21"/>
      <c r="AN294" s="21"/>
      <c r="AO294" s="21"/>
      <c r="AP294" s="21"/>
      <c r="AQ294" s="25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22:55" x14ac:dyDescent="0.2">
      <c r="V295" s="37"/>
      <c r="W295" s="37"/>
      <c r="X295" s="37"/>
      <c r="AE295" s="48"/>
      <c r="AF295" s="48"/>
      <c r="AG295" s="48"/>
      <c r="AH295" s="48"/>
      <c r="AI295" s="48"/>
      <c r="AJ295" s="48"/>
      <c r="AK295" s="13"/>
      <c r="AL295" s="13"/>
      <c r="AM295" s="21"/>
      <c r="AN295" s="21"/>
      <c r="AO295" s="21"/>
      <c r="AP295" s="21"/>
      <c r="AQ295" s="25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22:55" x14ac:dyDescent="0.2">
      <c r="V296" s="37"/>
      <c r="W296" s="37"/>
      <c r="X296" s="37"/>
      <c r="AE296" s="48"/>
      <c r="AF296" s="48"/>
      <c r="AG296" s="48"/>
      <c r="AH296" s="48"/>
      <c r="AI296" s="48"/>
      <c r="AJ296" s="48"/>
      <c r="AK296" s="13"/>
      <c r="AL296" s="13"/>
      <c r="AM296" s="21"/>
      <c r="AN296" s="21"/>
      <c r="AO296" s="21"/>
      <c r="AP296" s="21"/>
      <c r="AQ296" s="25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22:55" x14ac:dyDescent="0.2">
      <c r="V297" s="37"/>
      <c r="W297" s="37"/>
      <c r="X297" s="37"/>
      <c r="AE297" s="48"/>
      <c r="AF297" s="48"/>
      <c r="AG297" s="48"/>
      <c r="AH297" s="48"/>
      <c r="AI297" s="48"/>
      <c r="AJ297" s="48"/>
      <c r="AK297" s="13"/>
      <c r="AL297" s="13"/>
      <c r="AM297" s="21"/>
      <c r="AN297" s="21"/>
      <c r="AO297" s="21"/>
      <c r="AP297" s="21"/>
      <c r="AQ297" s="25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22:55" x14ac:dyDescent="0.2">
      <c r="V298" s="37"/>
      <c r="W298" s="37"/>
      <c r="X298" s="37"/>
      <c r="AE298" s="48"/>
      <c r="AF298" s="48"/>
      <c r="AG298" s="48"/>
      <c r="AH298" s="48"/>
      <c r="AI298" s="48"/>
      <c r="AJ298" s="48"/>
      <c r="AK298" s="13"/>
      <c r="AL298" s="13"/>
      <c r="AM298" s="21"/>
      <c r="AN298" s="21"/>
      <c r="AO298" s="21"/>
      <c r="AP298" s="21"/>
      <c r="AQ298" s="25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22:55" x14ac:dyDescent="0.2">
      <c r="V299" s="37"/>
      <c r="W299" s="37"/>
      <c r="X299" s="37"/>
      <c r="AE299" s="48"/>
      <c r="AF299" s="48"/>
      <c r="AG299" s="48"/>
      <c r="AH299" s="48"/>
      <c r="AI299" s="48"/>
      <c r="AJ299" s="48"/>
      <c r="AK299" s="13"/>
      <c r="AL299" s="13"/>
      <c r="AM299" s="21"/>
      <c r="AN299" s="21"/>
      <c r="AO299" s="21"/>
      <c r="AP299" s="21"/>
      <c r="AQ299" s="25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22:55" x14ac:dyDescent="0.2">
      <c r="V300" s="37"/>
      <c r="W300" s="37"/>
      <c r="X300" s="37"/>
      <c r="AE300" s="48"/>
      <c r="AF300" s="48"/>
      <c r="AG300" s="48"/>
      <c r="AH300" s="48"/>
      <c r="AI300" s="48"/>
      <c r="AJ300" s="48"/>
      <c r="AK300" s="13"/>
      <c r="AL300" s="13"/>
      <c r="AM300" s="21"/>
      <c r="AN300" s="21"/>
      <c r="AO300" s="21"/>
      <c r="AP300" s="21"/>
      <c r="AQ300" s="25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22:55" x14ac:dyDescent="0.2">
      <c r="V301" s="37"/>
      <c r="W301" s="37"/>
      <c r="X301" s="37"/>
      <c r="AE301" s="48"/>
      <c r="AF301" s="48"/>
      <c r="AG301" s="48"/>
      <c r="AH301" s="48"/>
      <c r="AI301" s="48"/>
      <c r="AJ301" s="48"/>
      <c r="AK301" s="13"/>
      <c r="AL301" s="13"/>
      <c r="AM301" s="21"/>
      <c r="AN301" s="21"/>
      <c r="AO301" s="21"/>
      <c r="AP301" s="21"/>
      <c r="AQ301" s="25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22:55" x14ac:dyDescent="0.2">
      <c r="V302" s="37"/>
      <c r="W302" s="37"/>
      <c r="X302" s="37"/>
      <c r="AE302" s="48"/>
      <c r="AF302" s="48"/>
      <c r="AG302" s="48"/>
      <c r="AH302" s="48"/>
      <c r="AI302" s="48"/>
      <c r="AJ302" s="48"/>
      <c r="AK302" s="13"/>
      <c r="AL302" s="13"/>
      <c r="AM302" s="21"/>
      <c r="AN302" s="21"/>
      <c r="AO302" s="21"/>
      <c r="AP302" s="21"/>
      <c r="AQ302" s="25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22:55" x14ac:dyDescent="0.2">
      <c r="V303" s="37"/>
      <c r="W303" s="37"/>
      <c r="X303" s="37"/>
      <c r="AE303" s="48"/>
      <c r="AF303" s="48"/>
      <c r="AG303" s="48"/>
      <c r="AH303" s="48"/>
      <c r="AI303" s="48"/>
      <c r="AJ303" s="48"/>
      <c r="AK303" s="13"/>
      <c r="AL303" s="13"/>
      <c r="AM303" s="21"/>
      <c r="AN303" s="21"/>
      <c r="AO303" s="21"/>
      <c r="AP303" s="21"/>
      <c r="AQ303" s="25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22:55" x14ac:dyDescent="0.2">
      <c r="V304" s="37"/>
      <c r="W304" s="37"/>
      <c r="X304" s="37"/>
      <c r="AE304" s="48"/>
      <c r="AF304" s="48"/>
      <c r="AG304" s="48"/>
      <c r="AH304" s="48"/>
      <c r="AI304" s="48"/>
      <c r="AJ304" s="48"/>
      <c r="AK304" s="13"/>
      <c r="AL304" s="13"/>
      <c r="AM304" s="21"/>
      <c r="AN304" s="21"/>
      <c r="AO304" s="21"/>
      <c r="AP304" s="21"/>
      <c r="AQ304" s="25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22:55" x14ac:dyDescent="0.2">
      <c r="V305" s="37"/>
      <c r="W305" s="37"/>
      <c r="X305" s="37"/>
      <c r="AE305" s="48"/>
      <c r="AF305" s="48"/>
      <c r="AG305" s="48"/>
      <c r="AH305" s="48"/>
      <c r="AI305" s="48"/>
      <c r="AJ305" s="48"/>
      <c r="AK305" s="13"/>
      <c r="AL305" s="13"/>
      <c r="AM305" s="21"/>
      <c r="AN305" s="21"/>
      <c r="AO305" s="21"/>
      <c r="AP305" s="21"/>
      <c r="AQ305" s="25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22:55" x14ac:dyDescent="0.2">
      <c r="V306" s="37"/>
      <c r="W306" s="37"/>
      <c r="X306" s="37"/>
      <c r="AE306" s="48"/>
      <c r="AF306" s="48"/>
      <c r="AG306" s="48"/>
      <c r="AH306" s="48"/>
      <c r="AI306" s="48"/>
      <c r="AJ306" s="48"/>
      <c r="AK306" s="13"/>
      <c r="AL306" s="13"/>
      <c r="AM306" s="21"/>
      <c r="AN306" s="21"/>
      <c r="AO306" s="21"/>
      <c r="AP306" s="21"/>
      <c r="AQ306" s="25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22:55" x14ac:dyDescent="0.2">
      <c r="V307" s="37"/>
      <c r="W307" s="37"/>
      <c r="X307" s="37"/>
      <c r="AE307" s="48"/>
      <c r="AF307" s="48"/>
      <c r="AG307" s="48"/>
      <c r="AH307" s="48"/>
      <c r="AI307" s="48"/>
      <c r="AJ307" s="48"/>
      <c r="AK307" s="13"/>
      <c r="AL307" s="13"/>
      <c r="AM307" s="21"/>
      <c r="AN307" s="21"/>
      <c r="AO307" s="21"/>
      <c r="AP307" s="21"/>
      <c r="AQ307" s="25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22:55" x14ac:dyDescent="0.2">
      <c r="V308" s="37"/>
      <c r="W308" s="37"/>
      <c r="X308" s="37"/>
      <c r="AE308" s="48"/>
      <c r="AF308" s="48"/>
      <c r="AG308" s="48"/>
      <c r="AH308" s="48"/>
      <c r="AI308" s="48"/>
      <c r="AJ308" s="48"/>
      <c r="AK308" s="13"/>
      <c r="AL308" s="13"/>
      <c r="AM308" s="21"/>
      <c r="AN308" s="21"/>
      <c r="AO308" s="21"/>
      <c r="AP308" s="21"/>
      <c r="AQ308" s="25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22:55" x14ac:dyDescent="0.2">
      <c r="V309" s="37"/>
      <c r="W309" s="37"/>
      <c r="X309" s="37"/>
      <c r="AE309" s="48"/>
      <c r="AF309" s="48"/>
      <c r="AG309" s="48"/>
      <c r="AH309" s="48"/>
      <c r="AI309" s="48"/>
      <c r="AJ309" s="48"/>
      <c r="AK309" s="13"/>
      <c r="AL309" s="13"/>
      <c r="AM309" s="21"/>
      <c r="AN309" s="21"/>
      <c r="AO309" s="21"/>
      <c r="AP309" s="21"/>
      <c r="AQ309" s="25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22:55" x14ac:dyDescent="0.2">
      <c r="V310" s="37"/>
      <c r="W310" s="37"/>
      <c r="X310" s="37"/>
      <c r="AE310" s="48"/>
      <c r="AF310" s="48"/>
      <c r="AG310" s="48"/>
      <c r="AH310" s="48"/>
      <c r="AI310" s="48"/>
      <c r="AJ310" s="48"/>
      <c r="AK310" s="13"/>
      <c r="AL310" s="13"/>
      <c r="AM310" s="21"/>
      <c r="AN310" s="21"/>
      <c r="AO310" s="21"/>
      <c r="AP310" s="21"/>
      <c r="AQ310" s="25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22:55" x14ac:dyDescent="0.2">
      <c r="V311" s="37"/>
      <c r="W311" s="37"/>
      <c r="X311" s="37"/>
      <c r="AE311" s="48"/>
      <c r="AF311" s="48"/>
      <c r="AG311" s="48"/>
      <c r="AH311" s="48"/>
      <c r="AI311" s="48"/>
      <c r="AJ311" s="48"/>
      <c r="AK311" s="13"/>
      <c r="AL311" s="13"/>
      <c r="AM311" s="21"/>
      <c r="AN311" s="21"/>
      <c r="AO311" s="21"/>
      <c r="AP311" s="21"/>
      <c r="AQ311" s="25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22:55" x14ac:dyDescent="0.2">
      <c r="V312" s="37"/>
      <c r="W312" s="37"/>
      <c r="X312" s="37"/>
      <c r="AE312" s="48"/>
      <c r="AF312" s="48"/>
      <c r="AG312" s="48"/>
      <c r="AH312" s="48"/>
      <c r="AI312" s="48"/>
      <c r="AJ312" s="48"/>
      <c r="AK312" s="13"/>
      <c r="AL312" s="13"/>
      <c r="AM312" s="21"/>
      <c r="AN312" s="21"/>
      <c r="AO312" s="21"/>
      <c r="AP312" s="21"/>
      <c r="AQ312" s="25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22:55" x14ac:dyDescent="0.2">
      <c r="V313" s="37"/>
      <c r="W313" s="37"/>
      <c r="X313" s="37"/>
      <c r="AE313" s="48"/>
      <c r="AF313" s="48"/>
      <c r="AG313" s="48"/>
      <c r="AH313" s="48"/>
      <c r="AI313" s="48"/>
      <c r="AJ313" s="48"/>
      <c r="AK313" s="13"/>
      <c r="AL313" s="13"/>
      <c r="AM313" s="21"/>
      <c r="AN313" s="21"/>
      <c r="AO313" s="21"/>
      <c r="AP313" s="21"/>
      <c r="AQ313" s="25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22:55" x14ac:dyDescent="0.2">
      <c r="V314" s="37"/>
      <c r="W314" s="37"/>
      <c r="X314" s="37"/>
      <c r="AE314" s="48"/>
      <c r="AF314" s="48"/>
      <c r="AG314" s="48"/>
      <c r="AH314" s="48"/>
      <c r="AI314" s="48"/>
      <c r="AJ314" s="48"/>
      <c r="AK314" s="13"/>
      <c r="AL314" s="13"/>
      <c r="AM314" s="21"/>
      <c r="AN314" s="21"/>
      <c r="AO314" s="21"/>
      <c r="AP314" s="21"/>
      <c r="AQ314" s="25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22:55" x14ac:dyDescent="0.2">
      <c r="V315" s="37"/>
      <c r="W315" s="37"/>
      <c r="X315" s="37"/>
      <c r="AE315" s="48"/>
      <c r="AF315" s="48"/>
      <c r="AG315" s="48"/>
      <c r="AH315" s="48"/>
      <c r="AI315" s="48"/>
      <c r="AJ315" s="48"/>
      <c r="AK315" s="13"/>
      <c r="AL315" s="13"/>
      <c r="AM315" s="21"/>
      <c r="AN315" s="21"/>
      <c r="AO315" s="21"/>
      <c r="AP315" s="21"/>
      <c r="AQ315" s="25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22:55" x14ac:dyDescent="0.2">
      <c r="V316" s="37"/>
      <c r="W316" s="37"/>
      <c r="X316" s="37"/>
      <c r="AE316" s="48"/>
      <c r="AF316" s="48"/>
      <c r="AG316" s="48"/>
      <c r="AH316" s="48"/>
      <c r="AI316" s="48"/>
      <c r="AJ316" s="48"/>
      <c r="AK316" s="13"/>
      <c r="AL316" s="13"/>
      <c r="AM316" s="21"/>
      <c r="AN316" s="21"/>
      <c r="AO316" s="21"/>
      <c r="AP316" s="21"/>
      <c r="AQ316" s="25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22:55" x14ac:dyDescent="0.2">
      <c r="V317" s="37"/>
      <c r="W317" s="37"/>
      <c r="X317" s="37"/>
      <c r="AE317" s="48"/>
      <c r="AF317" s="48"/>
      <c r="AG317" s="48"/>
      <c r="AH317" s="48"/>
      <c r="AI317" s="48"/>
      <c r="AJ317" s="48"/>
      <c r="AK317" s="13"/>
      <c r="AL317" s="13"/>
      <c r="AM317" s="21"/>
      <c r="AN317" s="21"/>
      <c r="AO317" s="21"/>
      <c r="AP317" s="21"/>
      <c r="AQ317" s="25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22:55" x14ac:dyDescent="0.2">
      <c r="V318" s="37"/>
      <c r="W318" s="37"/>
      <c r="X318" s="37"/>
      <c r="AE318" s="48"/>
      <c r="AF318" s="48"/>
      <c r="AG318" s="48"/>
      <c r="AH318" s="48"/>
      <c r="AI318" s="48"/>
      <c r="AJ318" s="48"/>
      <c r="AK318" s="13"/>
      <c r="AL318" s="13"/>
      <c r="AM318" s="21"/>
      <c r="AN318" s="21"/>
      <c r="AO318" s="21"/>
      <c r="AP318" s="21"/>
      <c r="AQ318" s="25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22:55" x14ac:dyDescent="0.2">
      <c r="V319" s="37"/>
      <c r="W319" s="37"/>
      <c r="X319" s="37"/>
      <c r="AE319" s="48"/>
      <c r="AF319" s="48"/>
      <c r="AG319" s="48"/>
      <c r="AH319" s="48"/>
      <c r="AI319" s="48"/>
      <c r="AJ319" s="48"/>
      <c r="AK319" s="13"/>
      <c r="AL319" s="13"/>
      <c r="AM319" s="21"/>
      <c r="AN319" s="21"/>
      <c r="AO319" s="21"/>
      <c r="AP319" s="21"/>
      <c r="AQ319" s="25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22:55" x14ac:dyDescent="0.2">
      <c r="V320" s="37"/>
      <c r="W320" s="37"/>
      <c r="X320" s="37"/>
      <c r="AE320" s="48"/>
      <c r="AF320" s="48"/>
      <c r="AG320" s="48"/>
      <c r="AH320" s="48"/>
      <c r="AI320" s="48"/>
      <c r="AJ320" s="48"/>
      <c r="AK320" s="13"/>
      <c r="AL320" s="13"/>
      <c r="AM320" s="21"/>
      <c r="AN320" s="21"/>
      <c r="AO320" s="21"/>
      <c r="AP320" s="21"/>
      <c r="AQ320" s="25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22:55" x14ac:dyDescent="0.2">
      <c r="V321" s="37"/>
      <c r="W321" s="37"/>
      <c r="X321" s="37"/>
      <c r="AE321" s="48"/>
      <c r="AF321" s="48"/>
      <c r="AG321" s="48"/>
      <c r="AH321" s="48"/>
      <c r="AI321" s="48"/>
      <c r="AJ321" s="48"/>
      <c r="AK321" s="13"/>
      <c r="AL321" s="13"/>
      <c r="AM321" s="21"/>
      <c r="AN321" s="21"/>
      <c r="AO321" s="21"/>
      <c r="AP321" s="21"/>
      <c r="AQ321" s="25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22:55" x14ac:dyDescent="0.2">
      <c r="V322" s="37"/>
      <c r="W322" s="37"/>
      <c r="X322" s="37"/>
      <c r="AE322" s="48"/>
      <c r="AF322" s="48"/>
      <c r="AG322" s="48"/>
      <c r="AH322" s="48"/>
      <c r="AI322" s="48"/>
      <c r="AJ322" s="48"/>
      <c r="AK322" s="13"/>
      <c r="AL322" s="13"/>
      <c r="AM322" s="21"/>
      <c r="AN322" s="21"/>
      <c r="AO322" s="21"/>
      <c r="AP322" s="21"/>
      <c r="AQ322" s="25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22:55" x14ac:dyDescent="0.2">
      <c r="V323" s="37"/>
      <c r="W323" s="37"/>
      <c r="X323" s="37"/>
      <c r="AE323" s="48"/>
      <c r="AF323" s="48"/>
      <c r="AG323" s="48"/>
      <c r="AH323" s="48"/>
      <c r="AI323" s="48"/>
      <c r="AJ323" s="48"/>
      <c r="AK323" s="13"/>
      <c r="AL323" s="13"/>
      <c r="AM323" s="21"/>
      <c r="AN323" s="21"/>
      <c r="AO323" s="21"/>
      <c r="AP323" s="21"/>
      <c r="AQ323" s="25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22:55" x14ac:dyDescent="0.2">
      <c r="V324" s="37"/>
      <c r="W324" s="37"/>
      <c r="X324" s="37"/>
      <c r="AE324" s="48"/>
      <c r="AF324" s="48"/>
      <c r="AG324" s="48"/>
      <c r="AH324" s="48"/>
      <c r="AI324" s="48"/>
      <c r="AJ324" s="48"/>
      <c r="AK324" s="13"/>
      <c r="AL324" s="13"/>
      <c r="AM324" s="21"/>
      <c r="AN324" s="21"/>
      <c r="AO324" s="21"/>
      <c r="AP324" s="21"/>
      <c r="AQ324" s="25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22:55" x14ac:dyDescent="0.2">
      <c r="V325" s="37"/>
      <c r="W325" s="37"/>
      <c r="X325" s="37"/>
      <c r="AE325" s="48"/>
      <c r="AF325" s="48"/>
      <c r="AG325" s="48"/>
      <c r="AH325" s="48"/>
      <c r="AI325" s="48"/>
      <c r="AJ325" s="48"/>
      <c r="AK325" s="13"/>
      <c r="AL325" s="13"/>
      <c r="AM325" s="21"/>
      <c r="AN325" s="21"/>
      <c r="AO325" s="21"/>
      <c r="AP325" s="21"/>
      <c r="AQ325" s="25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22:55" x14ac:dyDescent="0.2">
      <c r="V326" s="37"/>
      <c r="W326" s="37"/>
      <c r="X326" s="37"/>
      <c r="AE326" s="48"/>
      <c r="AF326" s="48"/>
      <c r="AG326" s="48"/>
      <c r="AH326" s="48"/>
      <c r="AI326" s="48"/>
      <c r="AJ326" s="48"/>
      <c r="AK326" s="13"/>
      <c r="AL326" s="13"/>
      <c r="AM326" s="21"/>
      <c r="AN326" s="21"/>
      <c r="AO326" s="21"/>
      <c r="AP326" s="21"/>
      <c r="AQ326" s="25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22:55" x14ac:dyDescent="0.2">
      <c r="V327" s="37"/>
      <c r="W327" s="37"/>
      <c r="X327" s="37"/>
      <c r="AE327" s="48"/>
      <c r="AF327" s="48"/>
      <c r="AG327" s="48"/>
      <c r="AH327" s="48"/>
      <c r="AI327" s="48"/>
      <c r="AJ327" s="48"/>
      <c r="AK327" s="13"/>
      <c r="AL327" s="13"/>
      <c r="AM327" s="21"/>
      <c r="AN327" s="21"/>
      <c r="AO327" s="21"/>
      <c r="AP327" s="21"/>
      <c r="AQ327" s="25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22:55" x14ac:dyDescent="0.2">
      <c r="V328" s="37"/>
      <c r="W328" s="37"/>
      <c r="X328" s="37"/>
      <c r="AE328" s="48"/>
      <c r="AF328" s="48"/>
      <c r="AG328" s="48"/>
      <c r="AH328" s="48"/>
      <c r="AI328" s="48"/>
      <c r="AJ328" s="48"/>
      <c r="AK328" s="13"/>
      <c r="AL328" s="13"/>
      <c r="AM328" s="21"/>
      <c r="AN328" s="21"/>
      <c r="AO328" s="21"/>
      <c r="AP328" s="21"/>
      <c r="AQ328" s="25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22:55" x14ac:dyDescent="0.2">
      <c r="V329" s="37"/>
      <c r="W329" s="37"/>
      <c r="X329" s="37"/>
      <c r="AE329" s="48"/>
      <c r="AF329" s="48"/>
      <c r="AG329" s="48"/>
      <c r="AH329" s="48"/>
      <c r="AI329" s="48"/>
      <c r="AJ329" s="48"/>
      <c r="AK329" s="13"/>
      <c r="AL329" s="13"/>
      <c r="AM329" s="21"/>
      <c r="AN329" s="21"/>
      <c r="AO329" s="21"/>
      <c r="AP329" s="21"/>
      <c r="AQ329" s="25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22:55" x14ac:dyDescent="0.2">
      <c r="V330" s="37"/>
      <c r="W330" s="37"/>
      <c r="X330" s="37"/>
      <c r="AE330" s="48"/>
      <c r="AF330" s="48"/>
      <c r="AG330" s="48"/>
      <c r="AH330" s="48"/>
      <c r="AI330" s="48"/>
      <c r="AJ330" s="48"/>
      <c r="AK330" s="13"/>
      <c r="AL330" s="13"/>
      <c r="AM330" s="21"/>
      <c r="AN330" s="21"/>
      <c r="AO330" s="21"/>
      <c r="AP330" s="21"/>
      <c r="AQ330" s="25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22:55" x14ac:dyDescent="0.2">
      <c r="V331" s="37"/>
      <c r="W331" s="37"/>
      <c r="X331" s="37"/>
      <c r="AE331" s="48"/>
      <c r="AF331" s="48"/>
      <c r="AG331" s="48"/>
      <c r="AH331" s="48"/>
      <c r="AI331" s="48"/>
      <c r="AJ331" s="48"/>
      <c r="AK331" s="13"/>
      <c r="AL331" s="13"/>
      <c r="AM331" s="21"/>
      <c r="AN331" s="21"/>
      <c r="AO331" s="21"/>
      <c r="AP331" s="21"/>
      <c r="AQ331" s="25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22:55" x14ac:dyDescent="0.2">
      <c r="V332" s="37"/>
      <c r="W332" s="37"/>
      <c r="X332" s="37"/>
      <c r="AE332" s="48"/>
      <c r="AF332" s="48"/>
      <c r="AG332" s="48"/>
      <c r="AH332" s="48"/>
      <c r="AI332" s="48"/>
      <c r="AJ332" s="48"/>
      <c r="AK332" s="13"/>
      <c r="AL332" s="13"/>
      <c r="AM332" s="21"/>
      <c r="AN332" s="21"/>
      <c r="AO332" s="21"/>
      <c r="AP332" s="21"/>
      <c r="AQ332" s="25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22:55" x14ac:dyDescent="0.2">
      <c r="V333" s="37"/>
      <c r="W333" s="37"/>
      <c r="X333" s="37"/>
      <c r="AE333" s="48"/>
      <c r="AF333" s="48"/>
      <c r="AG333" s="48"/>
      <c r="AH333" s="48"/>
      <c r="AI333" s="48"/>
      <c r="AJ333" s="48"/>
      <c r="AK333" s="13"/>
      <c r="AL333" s="13"/>
      <c r="AM333" s="21"/>
      <c r="AN333" s="21"/>
      <c r="AO333" s="21"/>
      <c r="AP333" s="21"/>
      <c r="AQ333" s="25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22:55" x14ac:dyDescent="0.2">
      <c r="V334" s="37"/>
      <c r="W334" s="37"/>
      <c r="X334" s="37"/>
      <c r="AE334" s="48"/>
      <c r="AF334" s="48"/>
      <c r="AG334" s="48"/>
      <c r="AH334" s="48"/>
      <c r="AI334" s="48"/>
      <c r="AJ334" s="48"/>
      <c r="AK334" s="13"/>
      <c r="AL334" s="13"/>
      <c r="AM334" s="21"/>
      <c r="AN334" s="21"/>
      <c r="AO334" s="21"/>
      <c r="AP334" s="21"/>
      <c r="AQ334" s="25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22:55" x14ac:dyDescent="0.2">
      <c r="V335" s="37"/>
      <c r="W335" s="37"/>
      <c r="X335" s="37"/>
      <c r="AE335" s="48"/>
      <c r="AF335" s="48"/>
      <c r="AG335" s="48"/>
      <c r="AH335" s="48"/>
      <c r="AI335" s="48"/>
      <c r="AJ335" s="48"/>
      <c r="AK335" s="13"/>
      <c r="AL335" s="13"/>
      <c r="AM335" s="21"/>
      <c r="AN335" s="21"/>
      <c r="AO335" s="21"/>
      <c r="AP335" s="21"/>
      <c r="AQ335" s="25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22:55" x14ac:dyDescent="0.2">
      <c r="V336" s="37"/>
      <c r="W336" s="37"/>
      <c r="X336" s="37"/>
      <c r="AE336" s="48"/>
      <c r="AF336" s="48"/>
      <c r="AG336" s="48"/>
      <c r="AH336" s="48"/>
      <c r="AI336" s="48"/>
      <c r="AJ336" s="48"/>
      <c r="AK336" s="13"/>
      <c r="AL336" s="13"/>
      <c r="AM336" s="21"/>
      <c r="AN336" s="21"/>
      <c r="AO336" s="21"/>
      <c r="AP336" s="21"/>
      <c r="AQ336" s="25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22:55" x14ac:dyDescent="0.2">
      <c r="V337" s="37"/>
      <c r="W337" s="37"/>
      <c r="X337" s="37"/>
      <c r="AE337" s="48"/>
      <c r="AF337" s="48"/>
      <c r="AG337" s="48"/>
      <c r="AH337" s="48"/>
      <c r="AI337" s="48"/>
      <c r="AJ337" s="48"/>
      <c r="AK337" s="13"/>
      <c r="AL337" s="13"/>
      <c r="AM337" s="21"/>
      <c r="AN337" s="21"/>
      <c r="AO337" s="21"/>
      <c r="AP337" s="21"/>
      <c r="AQ337" s="25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22:55" x14ac:dyDescent="0.2">
      <c r="V338" s="37"/>
      <c r="W338" s="37"/>
      <c r="X338" s="37"/>
      <c r="AE338" s="48"/>
      <c r="AF338" s="48"/>
      <c r="AG338" s="48"/>
      <c r="AH338" s="48"/>
      <c r="AI338" s="48"/>
      <c r="AJ338" s="48"/>
      <c r="AK338" s="13"/>
      <c r="AL338" s="13"/>
      <c r="AM338" s="21"/>
      <c r="AN338" s="21"/>
      <c r="AO338" s="21"/>
      <c r="AP338" s="21"/>
      <c r="AQ338" s="25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22:55" x14ac:dyDescent="0.2">
      <c r="V339" s="37"/>
      <c r="W339" s="37"/>
      <c r="X339" s="37"/>
      <c r="AE339" s="48"/>
      <c r="AF339" s="48"/>
      <c r="AG339" s="48"/>
      <c r="AH339" s="48"/>
      <c r="AI339" s="48"/>
      <c r="AJ339" s="48"/>
      <c r="AK339" s="13"/>
      <c r="AL339" s="13"/>
      <c r="AM339" s="21"/>
      <c r="AN339" s="21"/>
      <c r="AO339" s="21"/>
      <c r="AP339" s="21"/>
      <c r="AQ339" s="25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22:55" x14ac:dyDescent="0.2">
      <c r="V340" s="37"/>
      <c r="W340" s="37"/>
      <c r="X340" s="37"/>
      <c r="AE340" s="48"/>
      <c r="AF340" s="48"/>
      <c r="AG340" s="48"/>
      <c r="AH340" s="48"/>
      <c r="AI340" s="48"/>
      <c r="AJ340" s="48"/>
      <c r="AK340" s="13"/>
      <c r="AL340" s="13"/>
      <c r="AM340" s="21"/>
      <c r="AN340" s="21"/>
      <c r="AO340" s="21"/>
      <c r="AP340" s="21"/>
      <c r="AQ340" s="25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22:55" x14ac:dyDescent="0.2">
      <c r="V341" s="37"/>
      <c r="W341" s="37"/>
      <c r="X341" s="37"/>
      <c r="AE341" s="48"/>
      <c r="AF341" s="48"/>
      <c r="AG341" s="48"/>
      <c r="AH341" s="48"/>
      <c r="AI341" s="48"/>
      <c r="AJ341" s="48"/>
      <c r="AK341" s="13"/>
      <c r="AL341" s="13"/>
      <c r="AM341" s="21"/>
      <c r="AN341" s="21"/>
      <c r="AO341" s="21"/>
      <c r="AP341" s="21"/>
      <c r="AQ341" s="25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22:55" x14ac:dyDescent="0.2">
      <c r="V342" s="37"/>
      <c r="W342" s="37"/>
      <c r="X342" s="37"/>
      <c r="AE342" s="48"/>
      <c r="AF342" s="48"/>
      <c r="AG342" s="48"/>
      <c r="AH342" s="48"/>
      <c r="AI342" s="48"/>
      <c r="AJ342" s="48"/>
      <c r="AK342" s="13"/>
      <c r="AL342" s="13"/>
      <c r="AM342" s="21"/>
      <c r="AN342" s="21"/>
      <c r="AO342" s="21"/>
      <c r="AP342" s="21"/>
      <c r="AQ342" s="25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22:55" x14ac:dyDescent="0.2">
      <c r="V343" s="37"/>
      <c r="W343" s="37"/>
      <c r="X343" s="37"/>
      <c r="AE343" s="48"/>
      <c r="AF343" s="48"/>
      <c r="AG343" s="48"/>
      <c r="AH343" s="48"/>
      <c r="AI343" s="48"/>
      <c r="AJ343" s="48"/>
      <c r="AK343" s="13"/>
      <c r="AL343" s="13"/>
      <c r="AM343" s="21"/>
      <c r="AN343" s="21"/>
      <c r="AO343" s="21"/>
      <c r="AP343" s="21"/>
      <c r="AQ343" s="25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22:55" x14ac:dyDescent="0.2">
      <c r="V344" s="37"/>
      <c r="W344" s="37"/>
      <c r="X344" s="37"/>
      <c r="AE344" s="48"/>
      <c r="AF344" s="48"/>
      <c r="AG344" s="48"/>
      <c r="AH344" s="48"/>
      <c r="AI344" s="48"/>
      <c r="AJ344" s="48"/>
      <c r="AK344" s="13"/>
      <c r="AL344" s="13"/>
      <c r="AM344" s="21"/>
      <c r="AN344" s="21"/>
      <c r="AO344" s="21"/>
      <c r="AP344" s="21"/>
      <c r="AQ344" s="25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22:55" x14ac:dyDescent="0.2">
      <c r="V345" s="37"/>
      <c r="W345" s="37"/>
      <c r="X345" s="37"/>
      <c r="AE345" s="48"/>
      <c r="AF345" s="48"/>
      <c r="AG345" s="48"/>
      <c r="AH345" s="48"/>
      <c r="AI345" s="48"/>
      <c r="AJ345" s="48"/>
      <c r="AK345" s="13"/>
      <c r="AL345" s="13"/>
      <c r="AM345" s="21"/>
      <c r="AN345" s="21"/>
      <c r="AO345" s="21"/>
      <c r="AP345" s="21"/>
      <c r="AQ345" s="25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22:55" x14ac:dyDescent="0.2">
      <c r="V346" s="37"/>
      <c r="W346" s="37"/>
      <c r="X346" s="37"/>
      <c r="AE346" s="48"/>
      <c r="AF346" s="48"/>
      <c r="AG346" s="48"/>
      <c r="AH346" s="48"/>
      <c r="AI346" s="48"/>
      <c r="AJ346" s="48"/>
      <c r="AK346" s="13"/>
      <c r="AL346" s="13"/>
      <c r="AM346" s="21"/>
      <c r="AN346" s="21"/>
      <c r="AO346" s="21"/>
      <c r="AP346" s="21"/>
      <c r="AQ346" s="25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22:55" x14ac:dyDescent="0.2">
      <c r="V347" s="37"/>
      <c r="W347" s="37"/>
      <c r="X347" s="37"/>
      <c r="AE347" s="48"/>
      <c r="AF347" s="48"/>
      <c r="AG347" s="48"/>
      <c r="AH347" s="48"/>
      <c r="AI347" s="48"/>
      <c r="AJ347" s="48"/>
      <c r="AK347" s="13"/>
      <c r="AL347" s="13"/>
      <c r="AM347" s="21"/>
      <c r="AN347" s="21"/>
      <c r="AO347" s="21"/>
      <c r="AP347" s="21"/>
      <c r="AQ347" s="25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22:55" x14ac:dyDescent="0.2">
      <c r="V348" s="37"/>
      <c r="W348" s="37"/>
      <c r="X348" s="37"/>
      <c r="AE348" s="48"/>
      <c r="AF348" s="48"/>
      <c r="AG348" s="48"/>
      <c r="AH348" s="48"/>
      <c r="AI348" s="48"/>
      <c r="AJ348" s="48"/>
      <c r="AK348" s="13"/>
      <c r="AL348" s="13"/>
      <c r="AM348" s="21"/>
      <c r="AN348" s="21"/>
      <c r="AO348" s="21"/>
      <c r="AP348" s="21"/>
      <c r="AQ348" s="25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22:55" x14ac:dyDescent="0.2">
      <c r="V349" s="37"/>
      <c r="W349" s="37"/>
      <c r="X349" s="37"/>
      <c r="AE349" s="48"/>
      <c r="AF349" s="48"/>
      <c r="AG349" s="48"/>
      <c r="AH349" s="48"/>
      <c r="AI349" s="48"/>
      <c r="AJ349" s="48"/>
      <c r="AK349" s="13"/>
      <c r="AL349" s="13"/>
      <c r="AM349" s="21"/>
      <c r="AN349" s="21"/>
      <c r="AO349" s="21"/>
      <c r="AP349" s="21"/>
      <c r="AQ349" s="25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22:55" x14ac:dyDescent="0.2">
      <c r="V350" s="37"/>
      <c r="W350" s="37"/>
      <c r="X350" s="37"/>
      <c r="AE350" s="48"/>
      <c r="AF350" s="48"/>
      <c r="AG350" s="48"/>
      <c r="AH350" s="48"/>
      <c r="AI350" s="48"/>
      <c r="AJ350" s="48"/>
      <c r="AK350" s="13"/>
      <c r="AL350" s="13"/>
      <c r="AM350" s="21"/>
      <c r="AN350" s="21"/>
      <c r="AO350" s="21"/>
      <c r="AP350" s="21"/>
      <c r="AQ350" s="25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22:55" x14ac:dyDescent="0.2">
      <c r="V351" s="37"/>
      <c r="W351" s="37"/>
      <c r="X351" s="37"/>
      <c r="AE351" s="48"/>
      <c r="AF351" s="48"/>
      <c r="AG351" s="48"/>
      <c r="AH351" s="48"/>
      <c r="AI351" s="48"/>
      <c r="AJ351" s="48"/>
      <c r="AK351" s="13"/>
      <c r="AL351" s="13"/>
      <c r="AM351" s="21"/>
      <c r="AN351" s="21"/>
      <c r="AO351" s="21"/>
      <c r="AP351" s="21"/>
      <c r="AQ351" s="25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22:55" x14ac:dyDescent="0.2">
      <c r="V352" s="37"/>
      <c r="W352" s="37"/>
      <c r="X352" s="37"/>
      <c r="AE352" s="48"/>
      <c r="AF352" s="48"/>
      <c r="AG352" s="48"/>
      <c r="AH352" s="48"/>
      <c r="AI352" s="48"/>
      <c r="AJ352" s="48"/>
      <c r="AK352" s="13"/>
      <c r="AL352" s="13"/>
      <c r="AM352" s="21"/>
      <c r="AN352" s="21"/>
      <c r="AO352" s="21"/>
      <c r="AP352" s="21"/>
      <c r="AQ352" s="25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22:55" x14ac:dyDescent="0.2">
      <c r="V353" s="37"/>
      <c r="W353" s="37"/>
      <c r="X353" s="37"/>
      <c r="AE353" s="48"/>
      <c r="AF353" s="48"/>
      <c r="AG353" s="48"/>
      <c r="AH353" s="48"/>
      <c r="AI353" s="48"/>
      <c r="AJ353" s="48"/>
      <c r="AK353" s="13"/>
      <c r="AL353" s="13"/>
      <c r="AM353" s="21"/>
      <c r="AN353" s="21"/>
      <c r="AO353" s="21"/>
      <c r="AP353" s="21"/>
      <c r="AQ353" s="25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22:55" x14ac:dyDescent="0.2">
      <c r="V354" s="37"/>
      <c r="W354" s="37"/>
      <c r="X354" s="37"/>
      <c r="AE354" s="48"/>
      <c r="AF354" s="48"/>
      <c r="AG354" s="48"/>
      <c r="AH354" s="48"/>
      <c r="AI354" s="48"/>
      <c r="AJ354" s="48"/>
      <c r="AK354" s="13"/>
      <c r="AL354" s="13"/>
      <c r="AM354" s="21"/>
      <c r="AN354" s="21"/>
      <c r="AO354" s="21"/>
      <c r="AP354" s="21"/>
      <c r="AQ354" s="25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22:55" x14ac:dyDescent="0.2">
      <c r="V355" s="37"/>
      <c r="W355" s="37"/>
      <c r="X355" s="37"/>
      <c r="AE355" s="48"/>
      <c r="AF355" s="48"/>
      <c r="AG355" s="48"/>
      <c r="AH355" s="48"/>
      <c r="AI355" s="48"/>
      <c r="AJ355" s="48"/>
      <c r="AK355" s="13"/>
      <c r="AL355" s="13"/>
      <c r="AM355" s="21"/>
      <c r="AN355" s="21"/>
      <c r="AO355" s="21"/>
      <c r="AP355" s="21"/>
      <c r="AQ355" s="25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22:55" x14ac:dyDescent="0.2">
      <c r="V356" s="37"/>
      <c r="W356" s="37"/>
      <c r="X356" s="37"/>
      <c r="AE356" s="48"/>
      <c r="AF356" s="48"/>
      <c r="AG356" s="48"/>
      <c r="AH356" s="48"/>
      <c r="AI356" s="48"/>
      <c r="AJ356" s="48"/>
      <c r="AK356" s="13"/>
      <c r="AL356" s="13"/>
      <c r="AM356" s="21"/>
      <c r="AN356" s="21"/>
      <c r="AO356" s="21"/>
      <c r="AP356" s="21"/>
      <c r="AQ356" s="25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22:55" x14ac:dyDescent="0.2">
      <c r="V357" s="37"/>
      <c r="W357" s="37"/>
      <c r="X357" s="37"/>
      <c r="AE357" s="48"/>
      <c r="AF357" s="48"/>
      <c r="AG357" s="48"/>
      <c r="AH357" s="48"/>
      <c r="AI357" s="48"/>
      <c r="AJ357" s="48"/>
      <c r="AK357" s="13"/>
      <c r="AL357" s="13"/>
      <c r="AM357" s="21"/>
      <c r="AN357" s="21"/>
      <c r="AO357" s="21"/>
      <c r="AP357" s="21"/>
      <c r="AQ357" s="25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22:55" x14ac:dyDescent="0.2">
      <c r="V358" s="37"/>
      <c r="W358" s="37"/>
      <c r="X358" s="37"/>
      <c r="AE358" s="48"/>
      <c r="AF358" s="48"/>
      <c r="AG358" s="48"/>
      <c r="AH358" s="48"/>
      <c r="AI358" s="48"/>
      <c r="AJ358" s="48"/>
      <c r="AK358" s="13"/>
      <c r="AL358" s="13"/>
      <c r="AM358" s="21"/>
      <c r="AN358" s="21"/>
      <c r="AO358" s="21"/>
      <c r="AP358" s="21"/>
      <c r="AQ358" s="25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22:55" x14ac:dyDescent="0.2">
      <c r="V359" s="37"/>
      <c r="W359" s="37"/>
      <c r="X359" s="37"/>
      <c r="AE359" s="48"/>
      <c r="AF359" s="48"/>
      <c r="AG359" s="48"/>
      <c r="AH359" s="48"/>
      <c r="AI359" s="48"/>
      <c r="AJ359" s="48"/>
      <c r="AK359" s="13"/>
      <c r="AL359" s="13"/>
      <c r="AM359" s="21"/>
      <c r="AN359" s="21"/>
      <c r="AO359" s="21"/>
      <c r="AP359" s="21"/>
      <c r="AQ359" s="25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22:55" x14ac:dyDescent="0.2">
      <c r="V360" s="37"/>
      <c r="W360" s="37"/>
      <c r="X360" s="37"/>
      <c r="AE360" s="48"/>
      <c r="AF360" s="48"/>
      <c r="AG360" s="48"/>
      <c r="AH360" s="48"/>
      <c r="AI360" s="48"/>
      <c r="AJ360" s="48"/>
      <c r="AK360" s="13"/>
      <c r="AL360" s="13"/>
      <c r="AM360" s="21"/>
      <c r="AN360" s="21"/>
      <c r="AO360" s="21"/>
      <c r="AP360" s="21"/>
      <c r="AQ360" s="25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22:55" x14ac:dyDescent="0.2">
      <c r="V361" s="37"/>
      <c r="W361" s="37"/>
      <c r="X361" s="37"/>
      <c r="AE361" s="48"/>
      <c r="AF361" s="48"/>
      <c r="AG361" s="48"/>
      <c r="AH361" s="48"/>
      <c r="AI361" s="48"/>
      <c r="AJ361" s="48"/>
      <c r="AK361" s="13"/>
      <c r="AL361" s="13"/>
      <c r="AM361" s="21"/>
      <c r="AN361" s="21"/>
      <c r="AO361" s="21"/>
      <c r="AP361" s="21"/>
      <c r="AQ361" s="25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22:55" x14ac:dyDescent="0.2">
      <c r="V362" s="37"/>
      <c r="W362" s="37"/>
      <c r="X362" s="37"/>
      <c r="AE362" s="48"/>
      <c r="AF362" s="48"/>
      <c r="AG362" s="48"/>
      <c r="AH362" s="48"/>
      <c r="AI362" s="48"/>
      <c r="AJ362" s="48"/>
      <c r="AK362" s="13"/>
      <c r="AL362" s="13"/>
      <c r="AM362" s="21"/>
      <c r="AN362" s="21"/>
      <c r="AO362" s="21"/>
      <c r="AP362" s="21"/>
      <c r="AQ362" s="25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22:55" x14ac:dyDescent="0.2">
      <c r="V363" s="37"/>
      <c r="W363" s="37"/>
      <c r="X363" s="37"/>
      <c r="AE363" s="48"/>
      <c r="AF363" s="48"/>
      <c r="AG363" s="48"/>
      <c r="AH363" s="48"/>
      <c r="AI363" s="48"/>
      <c r="AJ363" s="48"/>
      <c r="AK363" s="13"/>
      <c r="AL363" s="13"/>
      <c r="AM363" s="21"/>
      <c r="AN363" s="21"/>
      <c r="AO363" s="21"/>
      <c r="AP363" s="21"/>
      <c r="AQ363" s="25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22:55" x14ac:dyDescent="0.2">
      <c r="V364" s="37"/>
      <c r="W364" s="37"/>
      <c r="X364" s="37"/>
      <c r="AE364" s="48"/>
      <c r="AF364" s="48"/>
      <c r="AG364" s="48"/>
      <c r="AH364" s="48"/>
      <c r="AI364" s="48"/>
      <c r="AJ364" s="48"/>
      <c r="AK364" s="13"/>
      <c r="AL364" s="13"/>
      <c r="AM364" s="21"/>
      <c r="AN364" s="21"/>
      <c r="AO364" s="21"/>
      <c r="AP364" s="21"/>
      <c r="AQ364" s="25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22:55" x14ac:dyDescent="0.2">
      <c r="V365" s="37"/>
      <c r="W365" s="37"/>
      <c r="X365" s="37"/>
      <c r="AE365" s="48"/>
      <c r="AF365" s="48"/>
      <c r="AG365" s="48"/>
      <c r="AH365" s="48"/>
      <c r="AI365" s="48"/>
      <c r="AJ365" s="48"/>
      <c r="AK365" s="13"/>
      <c r="AL365" s="13"/>
      <c r="AM365" s="21"/>
      <c r="AN365" s="21"/>
      <c r="AO365" s="21"/>
      <c r="AP365" s="21"/>
      <c r="AQ365" s="25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22:55" x14ac:dyDescent="0.2">
      <c r="V366" s="37"/>
      <c r="W366" s="37"/>
      <c r="X366" s="37"/>
      <c r="AE366" s="48"/>
      <c r="AF366" s="48"/>
      <c r="AG366" s="48"/>
      <c r="AH366" s="48"/>
      <c r="AI366" s="48"/>
      <c r="AJ366" s="48"/>
      <c r="AK366" s="13"/>
      <c r="AL366" s="13"/>
      <c r="AM366" s="21"/>
      <c r="AN366" s="21"/>
      <c r="AO366" s="21"/>
      <c r="AP366" s="21"/>
      <c r="AQ366" s="25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22:55" x14ac:dyDescent="0.2">
      <c r="V367" s="37"/>
      <c r="W367" s="37"/>
      <c r="X367" s="37"/>
      <c r="AE367" s="48"/>
      <c r="AF367" s="48"/>
      <c r="AG367" s="48"/>
      <c r="AH367" s="48"/>
      <c r="AI367" s="48"/>
      <c r="AJ367" s="48"/>
      <c r="AK367" s="13"/>
      <c r="AL367" s="13"/>
      <c r="AM367" s="21"/>
      <c r="AN367" s="21"/>
      <c r="AO367" s="21"/>
      <c r="AP367" s="21"/>
      <c r="AQ367" s="25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22:55" x14ac:dyDescent="0.2">
      <c r="V368" s="37"/>
      <c r="W368" s="37"/>
      <c r="X368" s="37"/>
      <c r="AE368" s="48"/>
      <c r="AF368" s="48"/>
      <c r="AG368" s="48"/>
      <c r="AH368" s="48"/>
      <c r="AI368" s="48"/>
      <c r="AJ368" s="48"/>
      <c r="AK368" s="13"/>
      <c r="AL368" s="13"/>
      <c r="AM368" s="21"/>
      <c r="AN368" s="21"/>
      <c r="AO368" s="21"/>
      <c r="AP368" s="21"/>
      <c r="AQ368" s="25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22:55" x14ac:dyDescent="0.2">
      <c r="V369" s="37"/>
      <c r="W369" s="37"/>
      <c r="X369" s="37"/>
      <c r="AE369" s="48"/>
      <c r="AF369" s="48"/>
      <c r="AG369" s="48"/>
      <c r="AH369" s="48"/>
      <c r="AI369" s="48"/>
      <c r="AJ369" s="48"/>
      <c r="AK369" s="13"/>
      <c r="AL369" s="13"/>
      <c r="AM369" s="21"/>
      <c r="AN369" s="21"/>
      <c r="AO369" s="21"/>
      <c r="AP369" s="21"/>
      <c r="AQ369" s="25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22:55" x14ac:dyDescent="0.2">
      <c r="V370" s="37"/>
      <c r="W370" s="37"/>
      <c r="X370" s="37"/>
      <c r="AE370" s="48"/>
      <c r="AF370" s="48"/>
      <c r="AG370" s="48"/>
      <c r="AH370" s="48"/>
      <c r="AI370" s="48"/>
      <c r="AJ370" s="48"/>
      <c r="AK370" s="13"/>
      <c r="AL370" s="13"/>
      <c r="AM370" s="21"/>
      <c r="AN370" s="21"/>
      <c r="AO370" s="21"/>
      <c r="AP370" s="21"/>
      <c r="AQ370" s="25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22:55" x14ac:dyDescent="0.2">
      <c r="V371" s="37"/>
      <c r="W371" s="37"/>
      <c r="X371" s="37"/>
      <c r="AE371" s="48"/>
      <c r="AF371" s="48"/>
      <c r="AG371" s="48"/>
      <c r="AH371" s="48"/>
      <c r="AI371" s="48"/>
      <c r="AJ371" s="48"/>
      <c r="AK371" s="13"/>
      <c r="AL371" s="13"/>
      <c r="AM371" s="21"/>
      <c r="AN371" s="21"/>
      <c r="AO371" s="21"/>
      <c r="AP371" s="21"/>
      <c r="AQ371" s="25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22:55" x14ac:dyDescent="0.2">
      <c r="V372" s="37"/>
      <c r="W372" s="37"/>
      <c r="X372" s="37"/>
      <c r="AE372" s="48"/>
      <c r="AF372" s="48"/>
      <c r="AG372" s="48"/>
      <c r="AH372" s="48"/>
      <c r="AI372" s="48"/>
      <c r="AJ372" s="48"/>
      <c r="AK372" s="13"/>
      <c r="AL372" s="13"/>
      <c r="AM372" s="21"/>
      <c r="AN372" s="21"/>
      <c r="AO372" s="21"/>
      <c r="AP372" s="21"/>
      <c r="AQ372" s="25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22:55" x14ac:dyDescent="0.2">
      <c r="V373" s="37"/>
      <c r="W373" s="37"/>
      <c r="X373" s="37"/>
      <c r="AE373" s="48"/>
      <c r="AF373" s="48"/>
      <c r="AG373" s="48"/>
      <c r="AH373" s="48"/>
      <c r="AI373" s="48"/>
      <c r="AJ373" s="48"/>
      <c r="AK373" s="13"/>
      <c r="AL373" s="13"/>
      <c r="AM373" s="21"/>
      <c r="AN373" s="21"/>
      <c r="AO373" s="21"/>
      <c r="AP373" s="21"/>
      <c r="AQ373" s="25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22:55" x14ac:dyDescent="0.2">
      <c r="V374" s="37"/>
      <c r="W374" s="37"/>
      <c r="X374" s="37"/>
      <c r="AE374" s="48"/>
      <c r="AF374" s="48"/>
      <c r="AG374" s="48"/>
      <c r="AH374" s="48"/>
      <c r="AI374" s="48"/>
      <c r="AJ374" s="48"/>
      <c r="AK374" s="13"/>
      <c r="AL374" s="13"/>
      <c r="AM374" s="21"/>
      <c r="AN374" s="21"/>
      <c r="AO374" s="21"/>
      <c r="AP374" s="21"/>
      <c r="AQ374" s="25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22:55" x14ac:dyDescent="0.2">
      <c r="V375" s="37"/>
      <c r="W375" s="37"/>
      <c r="X375" s="37"/>
      <c r="AE375" s="48"/>
      <c r="AF375" s="48"/>
      <c r="AG375" s="48"/>
      <c r="AH375" s="48"/>
      <c r="AI375" s="48"/>
      <c r="AJ375" s="48"/>
      <c r="AK375" s="13"/>
      <c r="AL375" s="13"/>
      <c r="AM375" s="21"/>
      <c r="AN375" s="21"/>
      <c r="AO375" s="21"/>
      <c r="AP375" s="21"/>
      <c r="AQ375" s="25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22:55" x14ac:dyDescent="0.2">
      <c r="V376" s="37"/>
      <c r="W376" s="37"/>
      <c r="X376" s="37"/>
      <c r="AE376" s="48"/>
      <c r="AF376" s="48"/>
      <c r="AG376" s="48"/>
      <c r="AH376" s="48"/>
      <c r="AI376" s="48"/>
      <c r="AJ376" s="48"/>
      <c r="AK376" s="13"/>
      <c r="AL376" s="13"/>
      <c r="AM376" s="21"/>
      <c r="AN376" s="21"/>
      <c r="AO376" s="21"/>
      <c r="AP376" s="21"/>
      <c r="AQ376" s="25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22:55" x14ac:dyDescent="0.2">
      <c r="V377" s="37"/>
      <c r="W377" s="37"/>
      <c r="X377" s="37"/>
      <c r="AE377" s="48"/>
      <c r="AF377" s="48"/>
      <c r="AG377" s="48"/>
      <c r="AH377" s="48"/>
      <c r="AI377" s="48"/>
      <c r="AJ377" s="48"/>
      <c r="AK377" s="13"/>
      <c r="AL377" s="13"/>
      <c r="AM377" s="21"/>
      <c r="AN377" s="21"/>
      <c r="AO377" s="21"/>
      <c r="AP377" s="21"/>
      <c r="AQ377" s="25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22:55" x14ac:dyDescent="0.2">
      <c r="V378" s="37"/>
      <c r="W378" s="37"/>
      <c r="X378" s="37"/>
      <c r="AE378" s="48"/>
      <c r="AF378" s="48"/>
      <c r="AG378" s="48"/>
      <c r="AH378" s="48"/>
      <c r="AI378" s="48"/>
      <c r="AJ378" s="48"/>
      <c r="AK378" s="13"/>
      <c r="AL378" s="13"/>
      <c r="AM378" s="21"/>
      <c r="AN378" s="21"/>
      <c r="AO378" s="21"/>
      <c r="AP378" s="21"/>
      <c r="AQ378" s="25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22:55" x14ac:dyDescent="0.2">
      <c r="V379" s="37"/>
      <c r="W379" s="37"/>
      <c r="X379" s="37"/>
      <c r="AE379" s="48"/>
      <c r="AF379" s="48"/>
      <c r="AG379" s="48"/>
      <c r="AH379" s="48"/>
      <c r="AI379" s="48"/>
      <c r="AJ379" s="48"/>
      <c r="AK379" s="13"/>
      <c r="AL379" s="13"/>
      <c r="AM379" s="21"/>
      <c r="AN379" s="21"/>
      <c r="AO379" s="21"/>
      <c r="AP379" s="21"/>
      <c r="AQ379" s="25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22:55" x14ac:dyDescent="0.2">
      <c r="V380" s="37"/>
      <c r="W380" s="37"/>
      <c r="X380" s="37"/>
      <c r="AE380" s="48"/>
      <c r="AF380" s="48"/>
      <c r="AG380" s="48"/>
      <c r="AH380" s="48"/>
      <c r="AI380" s="48"/>
      <c r="AJ380" s="48"/>
      <c r="AK380" s="13"/>
      <c r="AL380" s="13"/>
      <c r="AM380" s="21"/>
      <c r="AN380" s="21"/>
      <c r="AO380" s="21"/>
      <c r="AP380" s="21"/>
      <c r="AQ380" s="25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22:55" x14ac:dyDescent="0.2">
      <c r="V381" s="37"/>
      <c r="W381" s="37"/>
      <c r="X381" s="37"/>
      <c r="AE381" s="48"/>
      <c r="AF381" s="48"/>
      <c r="AG381" s="48"/>
      <c r="AH381" s="48"/>
      <c r="AI381" s="48"/>
      <c r="AJ381" s="48"/>
      <c r="AK381" s="13"/>
      <c r="AL381" s="13"/>
      <c r="AM381" s="21"/>
      <c r="AN381" s="21"/>
      <c r="AO381" s="21"/>
      <c r="AP381" s="21"/>
      <c r="AQ381" s="25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22:55" x14ac:dyDescent="0.2">
      <c r="V382" s="37"/>
      <c r="W382" s="37"/>
      <c r="X382" s="37"/>
      <c r="AE382" s="48"/>
      <c r="AF382" s="48"/>
      <c r="AG382" s="48"/>
      <c r="AH382" s="48"/>
      <c r="AI382" s="48"/>
      <c r="AJ382" s="48"/>
      <c r="AK382" s="13"/>
      <c r="AL382" s="13"/>
      <c r="AM382" s="21"/>
      <c r="AN382" s="21"/>
      <c r="AO382" s="21"/>
      <c r="AP382" s="21"/>
      <c r="AQ382" s="25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22:55" x14ac:dyDescent="0.2">
      <c r="V383" s="37"/>
      <c r="W383" s="37"/>
      <c r="X383" s="37"/>
      <c r="AE383" s="48"/>
      <c r="AF383" s="48"/>
      <c r="AG383" s="48"/>
      <c r="AH383" s="48"/>
      <c r="AI383" s="48"/>
      <c r="AJ383" s="48"/>
      <c r="AK383" s="13"/>
      <c r="AL383" s="13"/>
      <c r="AM383" s="21"/>
      <c r="AN383" s="21"/>
      <c r="AO383" s="21"/>
      <c r="AP383" s="21"/>
      <c r="AQ383" s="25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22:55" x14ac:dyDescent="0.2">
      <c r="V384" s="37"/>
      <c r="W384" s="37"/>
      <c r="X384" s="37"/>
      <c r="AE384" s="48"/>
      <c r="AF384" s="48"/>
      <c r="AG384" s="48"/>
      <c r="AH384" s="48"/>
      <c r="AI384" s="48"/>
      <c r="AJ384" s="48"/>
      <c r="AK384" s="13"/>
      <c r="AL384" s="13"/>
      <c r="AM384" s="21"/>
      <c r="AN384" s="21"/>
      <c r="AO384" s="21"/>
      <c r="AP384" s="21"/>
      <c r="AQ384" s="25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22:55" x14ac:dyDescent="0.2">
      <c r="V385" s="37"/>
      <c r="W385" s="37"/>
      <c r="X385" s="37"/>
      <c r="AE385" s="48"/>
      <c r="AF385" s="48"/>
      <c r="AG385" s="48"/>
      <c r="AH385" s="48"/>
      <c r="AI385" s="48"/>
      <c r="AJ385" s="48"/>
      <c r="AK385" s="13"/>
      <c r="AL385" s="13"/>
      <c r="AM385" s="21"/>
      <c r="AN385" s="21"/>
      <c r="AO385" s="21"/>
      <c r="AP385" s="21"/>
      <c r="AQ385" s="25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22:55" x14ac:dyDescent="0.2">
      <c r="V386" s="37"/>
      <c r="W386" s="37"/>
      <c r="X386" s="37"/>
      <c r="AE386" s="48"/>
      <c r="AF386" s="48"/>
      <c r="AG386" s="48"/>
      <c r="AH386" s="48"/>
      <c r="AI386" s="48"/>
      <c r="AJ386" s="48"/>
      <c r="AK386" s="13"/>
      <c r="AL386" s="13"/>
      <c r="AM386" s="21"/>
      <c r="AN386" s="21"/>
      <c r="AO386" s="21"/>
      <c r="AP386" s="21"/>
      <c r="AQ386" s="25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22:55" x14ac:dyDescent="0.2">
      <c r="V387" s="37"/>
      <c r="W387" s="37"/>
      <c r="X387" s="37"/>
      <c r="AE387" s="48"/>
      <c r="AF387" s="48"/>
      <c r="AG387" s="48"/>
      <c r="AH387" s="48"/>
      <c r="AI387" s="48"/>
      <c r="AJ387" s="48"/>
      <c r="AK387" s="13"/>
      <c r="AL387" s="13"/>
      <c r="AM387" s="21"/>
      <c r="AN387" s="21"/>
      <c r="AO387" s="21"/>
      <c r="AP387" s="21"/>
      <c r="AQ387" s="25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22:55" x14ac:dyDescent="0.2">
      <c r="V388" s="37"/>
      <c r="W388" s="37"/>
      <c r="X388" s="37"/>
      <c r="AE388" s="48"/>
      <c r="AF388" s="48"/>
      <c r="AG388" s="48"/>
      <c r="AH388" s="48"/>
      <c r="AI388" s="48"/>
      <c r="AJ388" s="48"/>
      <c r="AK388" s="13"/>
      <c r="AL388" s="13"/>
      <c r="AM388" s="21"/>
      <c r="AN388" s="21"/>
      <c r="AO388" s="21"/>
      <c r="AP388" s="21"/>
      <c r="AQ388" s="25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22:55" x14ac:dyDescent="0.2">
      <c r="V389" s="37"/>
      <c r="W389" s="37"/>
      <c r="X389" s="37"/>
      <c r="AE389" s="48"/>
      <c r="AF389" s="48"/>
      <c r="AG389" s="48"/>
      <c r="AH389" s="48"/>
      <c r="AI389" s="48"/>
      <c r="AJ389" s="48"/>
      <c r="AK389" s="13"/>
      <c r="AL389" s="13"/>
      <c r="AM389" s="21"/>
      <c r="AN389" s="21"/>
      <c r="AO389" s="21"/>
      <c r="AP389" s="21"/>
      <c r="AQ389" s="25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22:55" x14ac:dyDescent="0.2">
      <c r="V390" s="37"/>
      <c r="W390" s="37"/>
      <c r="X390" s="37"/>
      <c r="AE390" s="48"/>
      <c r="AF390" s="48"/>
      <c r="AG390" s="48"/>
      <c r="AH390" s="48"/>
      <c r="AI390" s="48"/>
      <c r="AJ390" s="48"/>
      <c r="AK390" s="13"/>
      <c r="AL390" s="13"/>
      <c r="AM390" s="21"/>
      <c r="AN390" s="21"/>
      <c r="AO390" s="21"/>
      <c r="AP390" s="21"/>
      <c r="AQ390" s="25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22:55" x14ac:dyDescent="0.2">
      <c r="V391" s="37"/>
      <c r="W391" s="37"/>
      <c r="X391" s="37"/>
      <c r="AE391" s="48"/>
      <c r="AF391" s="48"/>
      <c r="AG391" s="48"/>
      <c r="AH391" s="48"/>
      <c r="AI391" s="48"/>
      <c r="AJ391" s="48"/>
      <c r="AK391" s="13"/>
      <c r="AL391" s="13"/>
      <c r="AM391" s="21"/>
      <c r="AN391" s="21"/>
      <c r="AO391" s="21"/>
      <c r="AP391" s="21"/>
      <c r="AQ391" s="25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22:55" x14ac:dyDescent="0.2">
      <c r="V392" s="37"/>
      <c r="W392" s="37"/>
      <c r="X392" s="37"/>
      <c r="AE392" s="48"/>
      <c r="AF392" s="48"/>
      <c r="AG392" s="48"/>
      <c r="AH392" s="48"/>
      <c r="AI392" s="48"/>
      <c r="AJ392" s="48"/>
      <c r="AK392" s="13"/>
      <c r="AL392" s="13"/>
      <c r="AM392" s="21"/>
      <c r="AN392" s="21"/>
      <c r="AO392" s="21"/>
      <c r="AP392" s="21"/>
      <c r="AQ392" s="25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22:55" x14ac:dyDescent="0.2">
      <c r="V393" s="37"/>
      <c r="W393" s="37"/>
      <c r="X393" s="37"/>
      <c r="AE393" s="48"/>
      <c r="AF393" s="48"/>
      <c r="AG393" s="48"/>
      <c r="AH393" s="48"/>
      <c r="AI393" s="48"/>
      <c r="AJ393" s="48"/>
      <c r="AK393" s="13"/>
      <c r="AL393" s="13"/>
      <c r="AM393" s="21"/>
      <c r="AN393" s="21"/>
      <c r="AO393" s="21"/>
      <c r="AP393" s="21"/>
      <c r="AQ393" s="25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22:55" x14ac:dyDescent="0.2">
      <c r="V394" s="37"/>
      <c r="W394" s="37"/>
      <c r="X394" s="37"/>
      <c r="AE394" s="48"/>
      <c r="AF394" s="48"/>
      <c r="AG394" s="48"/>
      <c r="AH394" s="48"/>
      <c r="AI394" s="48"/>
      <c r="AJ394" s="48"/>
      <c r="AK394" s="13"/>
      <c r="AL394" s="13"/>
      <c r="AM394" s="21"/>
      <c r="AN394" s="21"/>
      <c r="AO394" s="21"/>
      <c r="AP394" s="21"/>
      <c r="AQ394" s="25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22:55" x14ac:dyDescent="0.2">
      <c r="V395" s="37"/>
      <c r="W395" s="37"/>
      <c r="X395" s="37"/>
      <c r="AE395" s="48"/>
      <c r="AF395" s="48"/>
      <c r="AG395" s="48"/>
      <c r="AH395" s="48"/>
      <c r="AI395" s="48"/>
      <c r="AJ395" s="48"/>
      <c r="AK395" s="13"/>
      <c r="AL395" s="13"/>
      <c r="AM395" s="21"/>
      <c r="AN395" s="21"/>
      <c r="AO395" s="21"/>
      <c r="AP395" s="21"/>
      <c r="AQ395" s="25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22:55" x14ac:dyDescent="0.2">
      <c r="V396" s="37"/>
      <c r="W396" s="37"/>
      <c r="X396" s="37"/>
      <c r="AE396" s="48"/>
      <c r="AF396" s="48"/>
      <c r="AG396" s="48"/>
      <c r="AH396" s="48"/>
      <c r="AI396" s="48"/>
      <c r="AJ396" s="48"/>
      <c r="AK396" s="13"/>
      <c r="AL396" s="13"/>
      <c r="AM396" s="21"/>
      <c r="AN396" s="21"/>
      <c r="AO396" s="21"/>
      <c r="AP396" s="21"/>
      <c r="AQ396" s="25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22:55" x14ac:dyDescent="0.2">
      <c r="V397" s="37"/>
      <c r="W397" s="37"/>
      <c r="X397" s="37"/>
      <c r="AE397" s="48"/>
      <c r="AF397" s="48"/>
      <c r="AG397" s="48"/>
      <c r="AH397" s="48"/>
      <c r="AI397" s="48"/>
      <c r="AJ397" s="48"/>
      <c r="AK397" s="13"/>
      <c r="AL397" s="13"/>
      <c r="AM397" s="21"/>
      <c r="AN397" s="21"/>
      <c r="AO397" s="21"/>
      <c r="AP397" s="21"/>
      <c r="AQ397" s="25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22:55" x14ac:dyDescent="0.2">
      <c r="V398" s="37"/>
      <c r="W398" s="37"/>
      <c r="X398" s="37"/>
      <c r="AE398" s="48"/>
      <c r="AF398" s="48"/>
      <c r="AG398" s="48"/>
      <c r="AH398" s="48"/>
      <c r="AI398" s="48"/>
      <c r="AJ398" s="48"/>
      <c r="AK398" s="13"/>
      <c r="AL398" s="13"/>
      <c r="AM398" s="21"/>
      <c r="AN398" s="21"/>
      <c r="AO398" s="21"/>
      <c r="AP398" s="21"/>
      <c r="AQ398" s="25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22:55" x14ac:dyDescent="0.2">
      <c r="V399" s="37"/>
      <c r="W399" s="37"/>
      <c r="X399" s="37"/>
      <c r="AE399" s="48"/>
      <c r="AF399" s="48"/>
      <c r="AG399" s="48"/>
      <c r="AH399" s="48"/>
      <c r="AI399" s="48"/>
      <c r="AJ399" s="48"/>
      <c r="AK399" s="13"/>
      <c r="AL399" s="13"/>
      <c r="AM399" s="21"/>
      <c r="AN399" s="21"/>
      <c r="AO399" s="21"/>
      <c r="AP399" s="21"/>
      <c r="AQ399" s="25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22:55" x14ac:dyDescent="0.2">
      <c r="V400" s="37"/>
      <c r="W400" s="37"/>
      <c r="X400" s="37"/>
      <c r="AE400" s="48"/>
      <c r="AF400" s="48"/>
      <c r="AG400" s="48"/>
      <c r="AH400" s="48"/>
      <c r="AI400" s="48"/>
      <c r="AJ400" s="48"/>
      <c r="AK400" s="13"/>
      <c r="AL400" s="13"/>
      <c r="AM400" s="21"/>
      <c r="AN400" s="21"/>
      <c r="AO400" s="21"/>
      <c r="AP400" s="21"/>
      <c r="AQ400" s="25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22:55" x14ac:dyDescent="0.2">
      <c r="V401" s="37"/>
      <c r="W401" s="37"/>
      <c r="X401" s="37"/>
      <c r="AE401" s="48"/>
      <c r="AF401" s="48"/>
      <c r="AG401" s="48"/>
      <c r="AH401" s="48"/>
      <c r="AI401" s="48"/>
      <c r="AJ401" s="48"/>
      <c r="AK401" s="13"/>
      <c r="AL401" s="13"/>
      <c r="AM401" s="21"/>
      <c r="AN401" s="21"/>
      <c r="AO401" s="21"/>
      <c r="AP401" s="21"/>
      <c r="AQ401" s="25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22:55" x14ac:dyDescent="0.2">
      <c r="V402" s="37"/>
      <c r="W402" s="37"/>
      <c r="X402" s="37"/>
      <c r="AE402" s="48"/>
      <c r="AF402" s="48"/>
      <c r="AG402" s="48"/>
      <c r="AH402" s="48"/>
      <c r="AI402" s="48"/>
      <c r="AJ402" s="48"/>
      <c r="AK402" s="13"/>
      <c r="AL402" s="13"/>
      <c r="AM402" s="21"/>
      <c r="AN402" s="21"/>
      <c r="AO402" s="21"/>
      <c r="AP402" s="21"/>
      <c r="AQ402" s="25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22:55" x14ac:dyDescent="0.2">
      <c r="V403" s="37"/>
      <c r="W403" s="37"/>
      <c r="X403" s="37"/>
      <c r="AE403" s="48"/>
      <c r="AF403" s="48"/>
      <c r="AG403" s="48"/>
      <c r="AH403" s="48"/>
      <c r="AI403" s="48"/>
      <c r="AJ403" s="48"/>
      <c r="AK403" s="13"/>
      <c r="AL403" s="13"/>
      <c r="AM403" s="21"/>
      <c r="AN403" s="21"/>
      <c r="AO403" s="21"/>
      <c r="AP403" s="21"/>
      <c r="AQ403" s="25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22:55" x14ac:dyDescent="0.2">
      <c r="V404" s="37"/>
      <c r="W404" s="37"/>
      <c r="X404" s="37"/>
      <c r="AE404" s="48"/>
      <c r="AF404" s="48"/>
      <c r="AG404" s="48"/>
      <c r="AH404" s="48"/>
      <c r="AI404" s="48"/>
      <c r="AJ404" s="48"/>
      <c r="AK404" s="13"/>
      <c r="AL404" s="13"/>
      <c r="AM404" s="21"/>
      <c r="AN404" s="21"/>
      <c r="AO404" s="21"/>
      <c r="AP404" s="21"/>
      <c r="AQ404" s="25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22:55" x14ac:dyDescent="0.2">
      <c r="V405" s="37"/>
      <c r="W405" s="37"/>
      <c r="X405" s="37"/>
      <c r="AE405" s="48"/>
      <c r="AF405" s="48"/>
      <c r="AG405" s="48"/>
      <c r="AH405" s="48"/>
      <c r="AI405" s="48"/>
      <c r="AJ405" s="48"/>
      <c r="AK405" s="13"/>
      <c r="AL405" s="13"/>
      <c r="AM405" s="21"/>
      <c r="AN405" s="21"/>
      <c r="AO405" s="21"/>
      <c r="AP405" s="21"/>
      <c r="AQ405" s="25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22:55" x14ac:dyDescent="0.2">
      <c r="V406" s="37"/>
      <c r="W406" s="37"/>
      <c r="X406" s="37"/>
      <c r="AE406" s="48"/>
      <c r="AF406" s="48"/>
      <c r="AG406" s="48"/>
      <c r="AH406" s="48"/>
      <c r="AI406" s="48"/>
      <c r="AJ406" s="48"/>
      <c r="AK406" s="13"/>
      <c r="AL406" s="13"/>
      <c r="AM406" s="21"/>
      <c r="AN406" s="21"/>
      <c r="AO406" s="21"/>
      <c r="AP406" s="21"/>
      <c r="AQ406" s="25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22:55" x14ac:dyDescent="0.2">
      <c r="V407" s="37"/>
      <c r="W407" s="37"/>
      <c r="X407" s="37"/>
      <c r="AE407" s="48"/>
      <c r="AF407" s="48"/>
      <c r="AG407" s="48"/>
      <c r="AH407" s="48"/>
      <c r="AI407" s="48"/>
      <c r="AJ407" s="48"/>
      <c r="AK407" s="13"/>
      <c r="AL407" s="13"/>
      <c r="AM407" s="21"/>
      <c r="AN407" s="21"/>
      <c r="AO407" s="21"/>
      <c r="AP407" s="21"/>
      <c r="AQ407" s="25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22:55" x14ac:dyDescent="0.2">
      <c r="V408" s="37"/>
      <c r="W408" s="37"/>
      <c r="X408" s="37"/>
      <c r="AE408" s="48"/>
      <c r="AF408" s="48"/>
      <c r="AG408" s="48"/>
      <c r="AH408" s="48"/>
      <c r="AI408" s="48"/>
      <c r="AJ408" s="48"/>
      <c r="AK408" s="13"/>
      <c r="AL408" s="13"/>
      <c r="AM408" s="21"/>
      <c r="AN408" s="21"/>
      <c r="AO408" s="21"/>
      <c r="AP408" s="21"/>
      <c r="AQ408" s="25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22:55" x14ac:dyDescent="0.2">
      <c r="V409" s="37"/>
      <c r="W409" s="37"/>
      <c r="X409" s="37"/>
      <c r="AE409" s="48"/>
      <c r="AF409" s="48"/>
      <c r="AG409" s="48"/>
      <c r="AH409" s="48"/>
      <c r="AI409" s="48"/>
      <c r="AJ409" s="48"/>
      <c r="AK409" s="13"/>
      <c r="AL409" s="13"/>
      <c r="AM409" s="21"/>
      <c r="AN409" s="21"/>
      <c r="AO409" s="21"/>
      <c r="AP409" s="21"/>
      <c r="AQ409" s="25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22:55" x14ac:dyDescent="0.2">
      <c r="V410" s="37"/>
      <c r="W410" s="37"/>
      <c r="X410" s="37"/>
      <c r="AE410" s="48"/>
      <c r="AF410" s="48"/>
      <c r="AG410" s="48"/>
      <c r="AH410" s="48"/>
      <c r="AI410" s="48"/>
      <c r="AJ410" s="48"/>
      <c r="AK410" s="13"/>
      <c r="AL410" s="13"/>
      <c r="AM410" s="21"/>
      <c r="AN410" s="21"/>
      <c r="AO410" s="21"/>
      <c r="AP410" s="21"/>
      <c r="AQ410" s="25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22:55" x14ac:dyDescent="0.2">
      <c r="V411" s="37"/>
      <c r="W411" s="37"/>
      <c r="X411" s="37"/>
      <c r="AE411" s="48"/>
      <c r="AF411" s="48"/>
      <c r="AG411" s="48"/>
      <c r="AH411" s="48"/>
      <c r="AI411" s="48"/>
      <c r="AJ411" s="48"/>
      <c r="AK411" s="13"/>
      <c r="AL411" s="13"/>
      <c r="AM411" s="21"/>
      <c r="AN411" s="21"/>
      <c r="AO411" s="21"/>
      <c r="AP411" s="21"/>
      <c r="AQ411" s="25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22:55" x14ac:dyDescent="0.2">
      <c r="V412" s="37"/>
      <c r="W412" s="37"/>
      <c r="X412" s="37"/>
      <c r="AE412" s="48"/>
      <c r="AF412" s="48"/>
      <c r="AG412" s="48"/>
      <c r="AH412" s="48"/>
      <c r="AI412" s="48"/>
      <c r="AJ412" s="48"/>
      <c r="AK412" s="13"/>
      <c r="AL412" s="13"/>
      <c r="AM412" s="21"/>
      <c r="AN412" s="21"/>
      <c r="AO412" s="21"/>
      <c r="AP412" s="21"/>
      <c r="AQ412" s="25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22:55" x14ac:dyDescent="0.2">
      <c r="V413" s="37"/>
      <c r="W413" s="37"/>
      <c r="X413" s="37"/>
      <c r="AE413" s="48"/>
      <c r="AF413" s="48"/>
      <c r="AG413" s="48"/>
      <c r="AH413" s="48"/>
      <c r="AI413" s="48"/>
      <c r="AJ413" s="48"/>
      <c r="AK413" s="13"/>
      <c r="AL413" s="13"/>
      <c r="AM413" s="21"/>
      <c r="AN413" s="21"/>
      <c r="AO413" s="21"/>
      <c r="AP413" s="21"/>
      <c r="AQ413" s="25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22:55" x14ac:dyDescent="0.2">
      <c r="V414" s="37"/>
      <c r="W414" s="37"/>
      <c r="X414" s="37"/>
      <c r="AE414" s="48"/>
      <c r="AF414" s="48"/>
      <c r="AG414" s="48"/>
      <c r="AH414" s="48"/>
      <c r="AI414" s="48"/>
      <c r="AJ414" s="48"/>
      <c r="AK414" s="13"/>
      <c r="AL414" s="13"/>
      <c r="AM414" s="21"/>
      <c r="AN414" s="21"/>
      <c r="AO414" s="21"/>
      <c r="AP414" s="21"/>
      <c r="AQ414" s="25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22:55" x14ac:dyDescent="0.2">
      <c r="V415" s="37"/>
      <c r="W415" s="37"/>
      <c r="X415" s="37"/>
      <c r="AE415" s="48"/>
      <c r="AF415" s="48"/>
      <c r="AG415" s="48"/>
      <c r="AH415" s="48"/>
      <c r="AI415" s="48"/>
      <c r="AJ415" s="48"/>
      <c r="AK415" s="13"/>
      <c r="AL415" s="13"/>
      <c r="AM415" s="21"/>
      <c r="AN415" s="21"/>
      <c r="AO415" s="21"/>
      <c r="AP415" s="21"/>
      <c r="AQ415" s="25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22:55" x14ac:dyDescent="0.2">
      <c r="V416" s="37"/>
      <c r="W416" s="37"/>
      <c r="X416" s="37"/>
      <c r="AE416" s="48"/>
      <c r="AF416" s="48"/>
      <c r="AG416" s="48"/>
      <c r="AH416" s="48"/>
      <c r="AI416" s="48"/>
      <c r="AJ416" s="48"/>
      <c r="AK416" s="13"/>
      <c r="AL416" s="13"/>
      <c r="AM416" s="21"/>
      <c r="AN416" s="21"/>
      <c r="AO416" s="21"/>
      <c r="AP416" s="21"/>
      <c r="AQ416" s="25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38:38" x14ac:dyDescent="0.2">
      <c r="AL417" s="13"/>
    </row>
    <row r="418" spans="38:38" x14ac:dyDescent="0.2">
      <c r="AL418" s="13"/>
    </row>
    <row r="419" spans="38:38" x14ac:dyDescent="0.2">
      <c r="AL419" s="13"/>
    </row>
    <row r="420" spans="38:38" x14ac:dyDescent="0.2">
      <c r="AL420" s="13"/>
    </row>
    <row r="421" spans="38:38" x14ac:dyDescent="0.2">
      <c r="AL421" s="13"/>
    </row>
    <row r="422" spans="38:38" x14ac:dyDescent="0.2">
      <c r="AL422" s="13"/>
    </row>
    <row r="423" spans="38:38" x14ac:dyDescent="0.2">
      <c r="AL423" s="13"/>
    </row>
    <row r="424" spans="38:38" x14ac:dyDescent="0.2">
      <c r="AL424" s="13"/>
    </row>
    <row r="425" spans="38:38" x14ac:dyDescent="0.2">
      <c r="AL425" s="13"/>
    </row>
    <row r="426" spans="38:38" x14ac:dyDescent="0.2">
      <c r="AL426" s="13"/>
    </row>
    <row r="427" spans="38:38" x14ac:dyDescent="0.2">
      <c r="AL427" s="13"/>
    </row>
    <row r="428" spans="38:38" x14ac:dyDescent="0.2">
      <c r="AL428" s="13"/>
    </row>
    <row r="429" spans="38:38" x14ac:dyDescent="0.2">
      <c r="AL429" s="13"/>
    </row>
    <row r="430" spans="38:38" x14ac:dyDescent="0.2">
      <c r="AL430" s="13"/>
    </row>
    <row r="431" spans="38:38" x14ac:dyDescent="0.2">
      <c r="AL431" s="13"/>
    </row>
    <row r="432" spans="38:38" x14ac:dyDescent="0.2">
      <c r="AL432" s="13"/>
    </row>
    <row r="433" spans="38:38" x14ac:dyDescent="0.2">
      <c r="AL433" s="13"/>
    </row>
    <row r="434" spans="38:38" x14ac:dyDescent="0.2">
      <c r="AL434" s="13"/>
    </row>
    <row r="435" spans="38:38" x14ac:dyDescent="0.2">
      <c r="AL435" s="13"/>
    </row>
    <row r="436" spans="38:38" x14ac:dyDescent="0.2">
      <c r="AL436" s="13"/>
    </row>
    <row r="437" spans="38:38" x14ac:dyDescent="0.2">
      <c r="AL437" s="13"/>
    </row>
    <row r="438" spans="38:38" x14ac:dyDescent="0.2">
      <c r="AL438" s="13"/>
    </row>
    <row r="439" spans="38:38" x14ac:dyDescent="0.2">
      <c r="AL439" s="13"/>
    </row>
    <row r="440" spans="38:38" x14ac:dyDescent="0.2">
      <c r="AL440" s="13"/>
    </row>
    <row r="441" spans="38:38" x14ac:dyDescent="0.2">
      <c r="AL441" s="13"/>
    </row>
    <row r="442" spans="38:38" x14ac:dyDescent="0.2">
      <c r="AL442" s="13"/>
    </row>
    <row r="443" spans="38:38" x14ac:dyDescent="0.2">
      <c r="AL443" s="13"/>
    </row>
    <row r="444" spans="38:38" x14ac:dyDescent="0.2">
      <c r="AL444" s="13"/>
    </row>
    <row r="445" spans="38:38" x14ac:dyDescent="0.2">
      <c r="AL445" s="13"/>
    </row>
    <row r="446" spans="38:38" x14ac:dyDescent="0.2">
      <c r="AL446" s="13"/>
    </row>
    <row r="447" spans="38:38" x14ac:dyDescent="0.2">
      <c r="AL447" s="13"/>
    </row>
    <row r="448" spans="38:38" x14ac:dyDescent="0.2">
      <c r="AL448" s="13"/>
    </row>
    <row r="449" spans="38:38" x14ac:dyDescent="0.2">
      <c r="AL449" s="13"/>
    </row>
    <row r="450" spans="38:38" x14ac:dyDescent="0.2">
      <c r="AL450" s="13"/>
    </row>
    <row r="451" spans="38:38" x14ac:dyDescent="0.2">
      <c r="AL451" s="13"/>
    </row>
    <row r="452" spans="38:38" x14ac:dyDescent="0.2">
      <c r="AL452" s="13"/>
    </row>
    <row r="453" spans="38:38" x14ac:dyDescent="0.2">
      <c r="AL453" s="13"/>
    </row>
    <row r="454" spans="38:38" x14ac:dyDescent="0.2">
      <c r="AL454" s="13"/>
    </row>
    <row r="455" spans="38:38" x14ac:dyDescent="0.2">
      <c r="AL455" s="13"/>
    </row>
    <row r="456" spans="38:38" x14ac:dyDescent="0.2">
      <c r="AL456" s="13"/>
    </row>
    <row r="457" spans="38:38" x14ac:dyDescent="0.2">
      <c r="AL457" s="13"/>
    </row>
    <row r="458" spans="38:38" x14ac:dyDescent="0.2">
      <c r="AL458" s="13"/>
    </row>
    <row r="459" spans="38:38" x14ac:dyDescent="0.2">
      <c r="AL459" s="13"/>
    </row>
    <row r="460" spans="38:38" x14ac:dyDescent="0.2">
      <c r="AL460" s="13"/>
    </row>
    <row r="461" spans="38:38" x14ac:dyDescent="0.2">
      <c r="AL461" s="13"/>
    </row>
    <row r="462" spans="38:38" x14ac:dyDescent="0.2">
      <c r="AL462" s="13"/>
    </row>
    <row r="463" spans="38:38" x14ac:dyDescent="0.2">
      <c r="AL463" s="13"/>
    </row>
    <row r="464" spans="38:38" x14ac:dyDescent="0.2">
      <c r="AL464" s="13"/>
    </row>
    <row r="465" spans="38:38" x14ac:dyDescent="0.2">
      <c r="AL465" s="13"/>
    </row>
    <row r="466" spans="38:38" x14ac:dyDescent="0.2">
      <c r="AL466" s="13"/>
    </row>
    <row r="467" spans="38:38" x14ac:dyDescent="0.2">
      <c r="AL467" s="13"/>
    </row>
    <row r="468" spans="38:38" x14ac:dyDescent="0.2">
      <c r="AL468" s="13"/>
    </row>
    <row r="469" spans="38:38" x14ac:dyDescent="0.2">
      <c r="AL469" s="13"/>
    </row>
    <row r="470" spans="38:38" x14ac:dyDescent="0.2">
      <c r="AL470" s="13"/>
    </row>
    <row r="471" spans="38:38" x14ac:dyDescent="0.2">
      <c r="AL471" s="13"/>
    </row>
    <row r="472" spans="38:38" x14ac:dyDescent="0.2">
      <c r="AL472" s="13"/>
    </row>
    <row r="473" spans="38:38" x14ac:dyDescent="0.2">
      <c r="AL473" s="13"/>
    </row>
    <row r="474" spans="38:38" x14ac:dyDescent="0.2">
      <c r="AL474" s="13"/>
    </row>
    <row r="475" spans="38:38" x14ac:dyDescent="0.2">
      <c r="AL475" s="13"/>
    </row>
    <row r="476" spans="38:38" x14ac:dyDescent="0.2">
      <c r="AL476" s="13"/>
    </row>
    <row r="477" spans="38:38" x14ac:dyDescent="0.2">
      <c r="AL477" s="13"/>
    </row>
    <row r="478" spans="38:38" x14ac:dyDescent="0.2">
      <c r="AL478" s="13"/>
    </row>
    <row r="479" spans="38:38" x14ac:dyDescent="0.2">
      <c r="AL479" s="13"/>
    </row>
    <row r="480" spans="38:38" x14ac:dyDescent="0.2">
      <c r="AL480" s="13"/>
    </row>
    <row r="481" spans="38:38" x14ac:dyDescent="0.2">
      <c r="AL481" s="13"/>
    </row>
    <row r="482" spans="38:38" x14ac:dyDescent="0.2">
      <c r="AL482" s="13"/>
    </row>
    <row r="483" spans="38:38" x14ac:dyDescent="0.2">
      <c r="AL483" s="13"/>
    </row>
    <row r="484" spans="38:38" x14ac:dyDescent="0.2">
      <c r="AL484" s="13"/>
    </row>
    <row r="485" spans="38:38" x14ac:dyDescent="0.2">
      <c r="AL485" s="13"/>
    </row>
    <row r="486" spans="38:38" x14ac:dyDescent="0.2">
      <c r="AL486" s="13"/>
    </row>
    <row r="487" spans="38:38" x14ac:dyDescent="0.2">
      <c r="AL487" s="13"/>
    </row>
    <row r="488" spans="38:38" x14ac:dyDescent="0.2">
      <c r="AL488" s="13"/>
    </row>
    <row r="489" spans="38:38" x14ac:dyDescent="0.2">
      <c r="AL489" s="13"/>
    </row>
    <row r="490" spans="38:38" x14ac:dyDescent="0.2">
      <c r="AL490" s="13"/>
    </row>
    <row r="491" spans="38:38" x14ac:dyDescent="0.2">
      <c r="AL491" s="13"/>
    </row>
    <row r="492" spans="38:38" x14ac:dyDescent="0.2">
      <c r="AL492" s="13"/>
    </row>
    <row r="493" spans="38:38" x14ac:dyDescent="0.2">
      <c r="AL493" s="13"/>
    </row>
    <row r="494" spans="38:38" x14ac:dyDescent="0.2">
      <c r="AL494" s="13"/>
    </row>
    <row r="495" spans="38:38" x14ac:dyDescent="0.2">
      <c r="AL495" s="13"/>
    </row>
    <row r="496" spans="38:38" x14ac:dyDescent="0.2">
      <c r="AL496" s="13"/>
    </row>
    <row r="497" spans="38:38" x14ac:dyDescent="0.2">
      <c r="AL497" s="13"/>
    </row>
    <row r="498" spans="38:38" x14ac:dyDescent="0.2">
      <c r="AL498" s="13"/>
    </row>
    <row r="499" spans="38:38" x14ac:dyDescent="0.2">
      <c r="AL499" s="13"/>
    </row>
    <row r="500" spans="38:38" x14ac:dyDescent="0.2">
      <c r="AL500" s="13"/>
    </row>
    <row r="501" spans="38:38" x14ac:dyDescent="0.2">
      <c r="AL501" s="13"/>
    </row>
    <row r="502" spans="38:38" x14ac:dyDescent="0.2">
      <c r="AL502" s="13"/>
    </row>
    <row r="503" spans="38:38" x14ac:dyDescent="0.2">
      <c r="AL503" s="13"/>
    </row>
    <row r="504" spans="38:38" x14ac:dyDescent="0.2">
      <c r="AL504" s="13"/>
    </row>
    <row r="505" spans="38:38" x14ac:dyDescent="0.2">
      <c r="AL505" s="13"/>
    </row>
    <row r="506" spans="38:38" x14ac:dyDescent="0.2">
      <c r="AL506" s="13"/>
    </row>
    <row r="507" spans="38:38" x14ac:dyDescent="0.2">
      <c r="AL507" s="13"/>
    </row>
    <row r="508" spans="38:38" x14ac:dyDescent="0.2">
      <c r="AL508" s="13"/>
    </row>
    <row r="509" spans="38:38" x14ac:dyDescent="0.2">
      <c r="AL509" s="13"/>
    </row>
    <row r="510" spans="38:38" x14ac:dyDescent="0.2">
      <c r="AL510" s="13"/>
    </row>
    <row r="511" spans="38:38" x14ac:dyDescent="0.2">
      <c r="AL511" s="13"/>
    </row>
    <row r="512" spans="38:38" x14ac:dyDescent="0.2">
      <c r="AL512" s="13"/>
    </row>
    <row r="513" spans="38:38" x14ac:dyDescent="0.2">
      <c r="AL513" s="13"/>
    </row>
    <row r="514" spans="38:38" x14ac:dyDescent="0.2">
      <c r="AL514" s="13"/>
    </row>
    <row r="515" spans="38:38" x14ac:dyDescent="0.2">
      <c r="AL515" s="13"/>
    </row>
    <row r="516" spans="38:38" x14ac:dyDescent="0.2">
      <c r="AL516" s="13"/>
    </row>
    <row r="517" spans="38:38" x14ac:dyDescent="0.2">
      <c r="AL517" s="13"/>
    </row>
    <row r="518" spans="38:38" x14ac:dyDescent="0.2">
      <c r="AL518" s="13"/>
    </row>
    <row r="519" spans="38:38" x14ac:dyDescent="0.2">
      <c r="AL519" s="13"/>
    </row>
    <row r="520" spans="38:38" x14ac:dyDescent="0.2">
      <c r="AL520" s="13"/>
    </row>
    <row r="521" spans="38:38" x14ac:dyDescent="0.2">
      <c r="AL521" s="13"/>
    </row>
    <row r="522" spans="38:38" x14ac:dyDescent="0.2">
      <c r="AL522" s="13"/>
    </row>
    <row r="523" spans="38:38" x14ac:dyDescent="0.2">
      <c r="AL523" s="13"/>
    </row>
    <row r="524" spans="38:38" x14ac:dyDescent="0.2">
      <c r="AL524" s="13"/>
    </row>
    <row r="525" spans="38:38" x14ac:dyDescent="0.2">
      <c r="AL525" s="13"/>
    </row>
    <row r="526" spans="38:38" x14ac:dyDescent="0.2">
      <c r="AL526" s="13"/>
    </row>
    <row r="527" spans="38:38" x14ac:dyDescent="0.2">
      <c r="AL527" s="13"/>
    </row>
    <row r="528" spans="38:38" x14ac:dyDescent="0.2">
      <c r="AL528" s="13"/>
    </row>
    <row r="529" spans="38:38" x14ac:dyDescent="0.2">
      <c r="AL529" s="13"/>
    </row>
    <row r="530" spans="38:38" x14ac:dyDescent="0.2">
      <c r="AL530" s="13"/>
    </row>
    <row r="531" spans="38:38" x14ac:dyDescent="0.2">
      <c r="AL531" s="13"/>
    </row>
    <row r="532" spans="38:38" x14ac:dyDescent="0.2">
      <c r="AL532" s="13"/>
    </row>
    <row r="533" spans="38:38" x14ac:dyDescent="0.2">
      <c r="AL533" s="13"/>
    </row>
    <row r="534" spans="38:38" x14ac:dyDescent="0.2">
      <c r="AL534" s="13"/>
    </row>
    <row r="535" spans="38:38" x14ac:dyDescent="0.2">
      <c r="AL535" s="13"/>
    </row>
    <row r="536" spans="38:38" x14ac:dyDescent="0.2">
      <c r="AL536" s="13"/>
    </row>
    <row r="537" spans="38:38" x14ac:dyDescent="0.2">
      <c r="AL537" s="13"/>
    </row>
    <row r="538" spans="38:38" x14ac:dyDescent="0.2">
      <c r="AL538" s="13"/>
    </row>
    <row r="539" spans="38:38" x14ac:dyDescent="0.2">
      <c r="AL539" s="13"/>
    </row>
    <row r="540" spans="38:38" x14ac:dyDescent="0.2">
      <c r="AL540" s="13"/>
    </row>
    <row r="541" spans="38:38" x14ac:dyDescent="0.2">
      <c r="AL541" s="13"/>
    </row>
    <row r="542" spans="38:38" x14ac:dyDescent="0.2">
      <c r="AL542" s="13"/>
    </row>
    <row r="543" spans="38:38" x14ac:dyDescent="0.2">
      <c r="AL543" s="13"/>
    </row>
    <row r="544" spans="38:38" x14ac:dyDescent="0.2">
      <c r="AL544" s="13"/>
    </row>
    <row r="545" spans="38:38" x14ac:dyDescent="0.2">
      <c r="AL545" s="13"/>
    </row>
    <row r="546" spans="38:38" x14ac:dyDescent="0.2">
      <c r="AL546" s="13"/>
    </row>
    <row r="547" spans="38:38" x14ac:dyDescent="0.2">
      <c r="AL547" s="13"/>
    </row>
    <row r="548" spans="38:38" x14ac:dyDescent="0.2">
      <c r="AL548" s="13"/>
    </row>
    <row r="549" spans="38:38" x14ac:dyDescent="0.2">
      <c r="AL549" s="13"/>
    </row>
    <row r="550" spans="38:38" x14ac:dyDescent="0.2">
      <c r="AL550" s="13"/>
    </row>
    <row r="551" spans="38:38" x14ac:dyDescent="0.2">
      <c r="AL551" s="13"/>
    </row>
    <row r="552" spans="38:38" x14ac:dyDescent="0.2">
      <c r="AL552" s="13"/>
    </row>
    <row r="553" spans="38:38" x14ac:dyDescent="0.2">
      <c r="AL553" s="13"/>
    </row>
    <row r="554" spans="38:38" x14ac:dyDescent="0.2">
      <c r="AL554" s="13"/>
    </row>
    <row r="555" spans="38:38" x14ac:dyDescent="0.2">
      <c r="AL555" s="13"/>
    </row>
    <row r="556" spans="38:38" x14ac:dyDescent="0.2">
      <c r="AL556" s="13"/>
    </row>
    <row r="557" spans="38:38" x14ac:dyDescent="0.2">
      <c r="AL557" s="13"/>
    </row>
    <row r="558" spans="38:38" x14ac:dyDescent="0.2">
      <c r="AL558" s="13"/>
    </row>
    <row r="559" spans="38:38" x14ac:dyDescent="0.2">
      <c r="AL559" s="13"/>
    </row>
    <row r="560" spans="38:38" x14ac:dyDescent="0.2">
      <c r="AL560" s="13"/>
    </row>
    <row r="561" spans="38:38" x14ac:dyDescent="0.2">
      <c r="AL561" s="13"/>
    </row>
    <row r="562" spans="38:38" x14ac:dyDescent="0.2">
      <c r="AL562" s="13"/>
    </row>
    <row r="563" spans="38:38" x14ac:dyDescent="0.2">
      <c r="AL563" s="13"/>
    </row>
    <row r="564" spans="38:38" x14ac:dyDescent="0.2">
      <c r="AL564" s="13"/>
    </row>
    <row r="565" spans="38:38" x14ac:dyDescent="0.2">
      <c r="AL565" s="13"/>
    </row>
    <row r="566" spans="38:38" x14ac:dyDescent="0.2">
      <c r="AL566" s="13"/>
    </row>
    <row r="567" spans="38:38" x14ac:dyDescent="0.2">
      <c r="AL567" s="13"/>
    </row>
    <row r="568" spans="38:38" x14ac:dyDescent="0.2">
      <c r="AL568" s="13"/>
    </row>
    <row r="569" spans="38:38" x14ac:dyDescent="0.2">
      <c r="AL569" s="13"/>
    </row>
    <row r="570" spans="38:38" x14ac:dyDescent="0.2">
      <c r="AL570" s="13"/>
    </row>
    <row r="571" spans="38:38" x14ac:dyDescent="0.2">
      <c r="AL571" s="13"/>
    </row>
    <row r="572" spans="38:38" x14ac:dyDescent="0.2">
      <c r="AL572" s="13"/>
    </row>
    <row r="573" spans="38:38" x14ac:dyDescent="0.2">
      <c r="AL573" s="13"/>
    </row>
    <row r="574" spans="38:38" x14ac:dyDescent="0.2">
      <c r="AL574" s="13"/>
    </row>
    <row r="575" spans="38:38" x14ac:dyDescent="0.2">
      <c r="AL575" s="13"/>
    </row>
    <row r="576" spans="38:38" x14ac:dyDescent="0.2">
      <c r="AL576" s="13"/>
    </row>
    <row r="577" spans="38:38" x14ac:dyDescent="0.2">
      <c r="AL577" s="13"/>
    </row>
    <row r="578" spans="38:38" x14ac:dyDescent="0.2">
      <c r="AL578" s="13"/>
    </row>
    <row r="579" spans="38:38" x14ac:dyDescent="0.2">
      <c r="AL579" s="13"/>
    </row>
    <row r="580" spans="38:38" x14ac:dyDescent="0.2">
      <c r="AL580" s="13"/>
    </row>
    <row r="581" spans="38:38" x14ac:dyDescent="0.2">
      <c r="AL581" s="13"/>
    </row>
    <row r="582" spans="38:38" x14ac:dyDescent="0.2">
      <c r="AL582" s="13"/>
    </row>
    <row r="583" spans="38:38" x14ac:dyDescent="0.2">
      <c r="AL583" s="13"/>
    </row>
    <row r="584" spans="38:38" x14ac:dyDescent="0.2">
      <c r="AL584" s="13"/>
    </row>
    <row r="585" spans="38:38" x14ac:dyDescent="0.2">
      <c r="AL585" s="13"/>
    </row>
    <row r="586" spans="38:38" x14ac:dyDescent="0.2">
      <c r="AL586" s="13"/>
    </row>
    <row r="587" spans="38:38" x14ac:dyDescent="0.2">
      <c r="AL587" s="13"/>
    </row>
    <row r="588" spans="38:38" x14ac:dyDescent="0.2">
      <c r="AL588" s="13"/>
    </row>
    <row r="589" spans="38:38" x14ac:dyDescent="0.2">
      <c r="AL589" s="13"/>
    </row>
    <row r="590" spans="38:38" x14ac:dyDescent="0.2">
      <c r="AL590" s="13"/>
    </row>
    <row r="591" spans="38:38" x14ac:dyDescent="0.2">
      <c r="AL591" s="13"/>
    </row>
    <row r="592" spans="38:38" x14ac:dyDescent="0.2">
      <c r="AL592" s="13"/>
    </row>
    <row r="593" spans="38:38" x14ac:dyDescent="0.2">
      <c r="AL593" s="13"/>
    </row>
    <row r="594" spans="38:38" x14ac:dyDescent="0.2">
      <c r="AL594" s="13"/>
    </row>
    <row r="595" spans="38:38" x14ac:dyDescent="0.2">
      <c r="AL595" s="13"/>
    </row>
    <row r="596" spans="38:38" x14ac:dyDescent="0.2">
      <c r="AL596" s="13"/>
    </row>
    <row r="597" spans="38:38" x14ac:dyDescent="0.2">
      <c r="AL597" s="13"/>
    </row>
    <row r="598" spans="38:38" x14ac:dyDescent="0.2">
      <c r="AL598" s="13"/>
    </row>
    <row r="599" spans="38:38" x14ac:dyDescent="0.2">
      <c r="AL599" s="13"/>
    </row>
    <row r="600" spans="38:38" x14ac:dyDescent="0.2">
      <c r="AL600" s="13"/>
    </row>
    <row r="601" spans="38:38" x14ac:dyDescent="0.2">
      <c r="AL601" s="13"/>
    </row>
    <row r="602" spans="38:38" x14ac:dyDescent="0.2">
      <c r="AL602" s="13"/>
    </row>
    <row r="603" spans="38:38" x14ac:dyDescent="0.2">
      <c r="AL603" s="13"/>
    </row>
    <row r="604" spans="38:38" x14ac:dyDescent="0.2">
      <c r="AL604" s="13"/>
    </row>
    <row r="605" spans="38:38" x14ac:dyDescent="0.2">
      <c r="AL605" s="13"/>
    </row>
    <row r="606" spans="38:38" x14ac:dyDescent="0.2">
      <c r="AL606" s="13"/>
    </row>
    <row r="607" spans="38:38" x14ac:dyDescent="0.2">
      <c r="AL607" s="13"/>
    </row>
    <row r="608" spans="38:38" x14ac:dyDescent="0.2">
      <c r="AL608" s="13"/>
    </row>
    <row r="609" spans="38:38" x14ac:dyDescent="0.2">
      <c r="AL609" s="13"/>
    </row>
    <row r="610" spans="38:38" x14ac:dyDescent="0.2">
      <c r="AL610" s="13"/>
    </row>
    <row r="611" spans="38:38" x14ac:dyDescent="0.2">
      <c r="AL611" s="13"/>
    </row>
    <row r="612" spans="38:38" x14ac:dyDescent="0.2">
      <c r="AL612" s="13"/>
    </row>
    <row r="613" spans="38:38" x14ac:dyDescent="0.2">
      <c r="AL613" s="13"/>
    </row>
    <row r="614" spans="38:38" x14ac:dyDescent="0.2">
      <c r="AL614" s="13"/>
    </row>
    <row r="615" spans="38:38" x14ac:dyDescent="0.2">
      <c r="AL615" s="13"/>
    </row>
    <row r="616" spans="38:38" x14ac:dyDescent="0.2">
      <c r="AL616" s="13"/>
    </row>
    <row r="617" spans="38:38" x14ac:dyDescent="0.2">
      <c r="AL617" s="13"/>
    </row>
    <row r="618" spans="38:38" x14ac:dyDescent="0.2">
      <c r="AL618" s="13"/>
    </row>
    <row r="619" spans="38:38" x14ac:dyDescent="0.2">
      <c r="AL619" s="13"/>
    </row>
    <row r="620" spans="38:38" x14ac:dyDescent="0.2">
      <c r="AL620" s="13"/>
    </row>
    <row r="621" spans="38:38" x14ac:dyDescent="0.2">
      <c r="AL621" s="13"/>
    </row>
    <row r="622" spans="38:38" x14ac:dyDescent="0.2">
      <c r="AL622" s="13"/>
    </row>
    <row r="623" spans="38:38" x14ac:dyDescent="0.2">
      <c r="AL623" s="13"/>
    </row>
    <row r="624" spans="38:38" x14ac:dyDescent="0.2">
      <c r="AL624" s="13"/>
    </row>
    <row r="625" spans="38:38" x14ac:dyDescent="0.2">
      <c r="AL625" s="13"/>
    </row>
    <row r="626" spans="38:38" x14ac:dyDescent="0.2">
      <c r="AL626" s="13"/>
    </row>
    <row r="627" spans="38:38" x14ac:dyDescent="0.2">
      <c r="AL627" s="13"/>
    </row>
    <row r="628" spans="38:38" x14ac:dyDescent="0.2">
      <c r="AL628" s="13"/>
    </row>
    <row r="629" spans="38:38" x14ac:dyDescent="0.2">
      <c r="AL629" s="13"/>
    </row>
    <row r="630" spans="38:38" x14ac:dyDescent="0.2">
      <c r="AL630" s="13"/>
    </row>
    <row r="631" spans="38:38" x14ac:dyDescent="0.2">
      <c r="AL631" s="13"/>
    </row>
    <row r="632" spans="38:38" x14ac:dyDescent="0.2">
      <c r="AL632" s="13"/>
    </row>
    <row r="633" spans="38:38" x14ac:dyDescent="0.2">
      <c r="AL633" s="13"/>
    </row>
    <row r="634" spans="38:38" x14ac:dyDescent="0.2">
      <c r="AL634" s="13"/>
    </row>
    <row r="635" spans="38:38" x14ac:dyDescent="0.2">
      <c r="AL635" s="13"/>
    </row>
    <row r="636" spans="38:38" x14ac:dyDescent="0.2">
      <c r="AL636" s="13"/>
    </row>
    <row r="637" spans="38:38" x14ac:dyDescent="0.2">
      <c r="AL637" s="13"/>
    </row>
    <row r="638" spans="38:38" x14ac:dyDescent="0.2">
      <c r="AL638" s="13"/>
    </row>
    <row r="639" spans="38:38" x14ac:dyDescent="0.2">
      <c r="AL639" s="13"/>
    </row>
    <row r="640" spans="38:38" x14ac:dyDescent="0.2">
      <c r="AL640" s="13"/>
    </row>
    <row r="641" spans="38:38" x14ac:dyDescent="0.2">
      <c r="AL641" s="13"/>
    </row>
    <row r="642" spans="38:38" x14ac:dyDescent="0.2">
      <c r="AL642" s="13"/>
    </row>
    <row r="643" spans="38:38" x14ac:dyDescent="0.2">
      <c r="AL643" s="13"/>
    </row>
    <row r="644" spans="38:38" x14ac:dyDescent="0.2">
      <c r="AL644" s="13"/>
    </row>
    <row r="645" spans="38:38" x14ac:dyDescent="0.2">
      <c r="AL645" s="13"/>
    </row>
    <row r="646" spans="38:38" x14ac:dyDescent="0.2">
      <c r="AL646" s="13"/>
    </row>
    <row r="647" spans="38:38" x14ac:dyDescent="0.2">
      <c r="AL647" s="13"/>
    </row>
    <row r="648" spans="38:38" x14ac:dyDescent="0.2">
      <c r="AL648" s="13"/>
    </row>
    <row r="649" spans="38:38" x14ac:dyDescent="0.2">
      <c r="AL649" s="13"/>
    </row>
    <row r="650" spans="38:38" x14ac:dyDescent="0.2">
      <c r="AL650" s="13"/>
    </row>
    <row r="651" spans="38:38" x14ac:dyDescent="0.2">
      <c r="AL651" s="13"/>
    </row>
    <row r="652" spans="38:38" x14ac:dyDescent="0.2">
      <c r="AL652" s="13"/>
    </row>
    <row r="653" spans="38:38" x14ac:dyDescent="0.2">
      <c r="AL653" s="13"/>
    </row>
    <row r="654" spans="38:38" x14ac:dyDescent="0.2">
      <c r="AL654" s="13"/>
    </row>
    <row r="655" spans="38:38" x14ac:dyDescent="0.2">
      <c r="AL655" s="13"/>
    </row>
    <row r="656" spans="38:38" x14ac:dyDescent="0.2">
      <c r="AL656" s="13"/>
    </row>
    <row r="657" spans="38:38" x14ac:dyDescent="0.2">
      <c r="AL657" s="13"/>
    </row>
    <row r="658" spans="38:38" x14ac:dyDescent="0.2">
      <c r="AL658" s="13"/>
    </row>
    <row r="659" spans="38:38" x14ac:dyDescent="0.2">
      <c r="AL659" s="13"/>
    </row>
    <row r="660" spans="38:38" x14ac:dyDescent="0.2">
      <c r="AL660" s="13"/>
    </row>
    <row r="661" spans="38:38" x14ac:dyDescent="0.2">
      <c r="AL661" s="13"/>
    </row>
    <row r="662" spans="38:38" x14ac:dyDescent="0.2">
      <c r="AL662" s="13"/>
    </row>
    <row r="663" spans="38:38" x14ac:dyDescent="0.2">
      <c r="AL663" s="13"/>
    </row>
    <row r="664" spans="38:38" x14ac:dyDescent="0.2">
      <c r="AL664" s="13"/>
    </row>
    <row r="665" spans="38:38" x14ac:dyDescent="0.2">
      <c r="AL665" s="13"/>
    </row>
    <row r="666" spans="38:38" x14ac:dyDescent="0.2">
      <c r="AL666" s="13"/>
    </row>
    <row r="667" spans="38:38" x14ac:dyDescent="0.2">
      <c r="AL667" s="13"/>
    </row>
    <row r="668" spans="38:38" x14ac:dyDescent="0.2">
      <c r="AL668" s="13"/>
    </row>
    <row r="669" spans="38:38" x14ac:dyDescent="0.2">
      <c r="AL669" s="13"/>
    </row>
    <row r="670" spans="38:38" x14ac:dyDescent="0.2">
      <c r="AL670" s="13"/>
    </row>
    <row r="671" spans="38:38" x14ac:dyDescent="0.2">
      <c r="AL671" s="13"/>
    </row>
    <row r="672" spans="38:38" x14ac:dyDescent="0.2">
      <c r="AL672" s="13"/>
    </row>
    <row r="673" spans="38:38" x14ac:dyDescent="0.2">
      <c r="AL673" s="13"/>
    </row>
    <row r="674" spans="38:38" x14ac:dyDescent="0.2">
      <c r="AL674" s="13"/>
    </row>
    <row r="675" spans="38:38" x14ac:dyDescent="0.2">
      <c r="AL675" s="13"/>
    </row>
    <row r="676" spans="38:38" x14ac:dyDescent="0.2">
      <c r="AL676" s="13"/>
    </row>
    <row r="677" spans="38:38" x14ac:dyDescent="0.2">
      <c r="AL677" s="13"/>
    </row>
    <row r="678" spans="38:38" x14ac:dyDescent="0.2">
      <c r="AL678" s="13"/>
    </row>
    <row r="679" spans="38:38" x14ac:dyDescent="0.2">
      <c r="AL679" s="13"/>
    </row>
    <row r="680" spans="38:38" x14ac:dyDescent="0.2">
      <c r="AL680" s="13"/>
    </row>
    <row r="681" spans="38:38" x14ac:dyDescent="0.2">
      <c r="AL681" s="13"/>
    </row>
    <row r="682" spans="38:38" x14ac:dyDescent="0.2">
      <c r="AL682" s="13"/>
    </row>
    <row r="683" spans="38:38" x14ac:dyDescent="0.2">
      <c r="AL683" s="13"/>
    </row>
    <row r="684" spans="38:38" x14ac:dyDescent="0.2">
      <c r="AL684" s="13"/>
    </row>
    <row r="685" spans="38:38" x14ac:dyDescent="0.2">
      <c r="AL685" s="13"/>
    </row>
    <row r="686" spans="38:38" x14ac:dyDescent="0.2">
      <c r="AL686" s="13"/>
    </row>
    <row r="687" spans="38:38" x14ac:dyDescent="0.2">
      <c r="AL687" s="13"/>
    </row>
    <row r="688" spans="38:38" x14ac:dyDescent="0.2">
      <c r="AL688" s="13"/>
    </row>
    <row r="689" spans="38:38" x14ac:dyDescent="0.2">
      <c r="AL689" s="13"/>
    </row>
    <row r="690" spans="38:38" x14ac:dyDescent="0.2">
      <c r="AL690" s="13"/>
    </row>
    <row r="691" spans="38:38" x14ac:dyDescent="0.2">
      <c r="AL691" s="13"/>
    </row>
    <row r="692" spans="38:38" x14ac:dyDescent="0.2">
      <c r="AL692" s="13"/>
    </row>
    <row r="693" spans="38:38" x14ac:dyDescent="0.2">
      <c r="AL693" s="13"/>
    </row>
    <row r="694" spans="38:38" x14ac:dyDescent="0.2">
      <c r="AL694" s="13"/>
    </row>
    <row r="695" spans="38:38" x14ac:dyDescent="0.2">
      <c r="AL695" s="13"/>
    </row>
    <row r="696" spans="38:38" x14ac:dyDescent="0.2">
      <c r="AL696" s="13"/>
    </row>
    <row r="697" spans="38:38" x14ac:dyDescent="0.2">
      <c r="AL697" s="13"/>
    </row>
    <row r="698" spans="38:38" x14ac:dyDescent="0.2">
      <c r="AL698" s="13"/>
    </row>
    <row r="699" spans="38:38" x14ac:dyDescent="0.2">
      <c r="AL699" s="13"/>
    </row>
    <row r="700" spans="38:38" x14ac:dyDescent="0.2">
      <c r="AL700" s="13"/>
    </row>
    <row r="701" spans="38:38" x14ac:dyDescent="0.2">
      <c r="AL701" s="13"/>
    </row>
    <row r="702" spans="38:38" x14ac:dyDescent="0.2">
      <c r="AL702" s="13"/>
    </row>
    <row r="703" spans="38:38" x14ac:dyDescent="0.2">
      <c r="AL703" s="13"/>
    </row>
    <row r="704" spans="38:38" x14ac:dyDescent="0.2">
      <c r="AL704" s="13"/>
    </row>
    <row r="705" spans="38:38" x14ac:dyDescent="0.2">
      <c r="AL705" s="13"/>
    </row>
    <row r="706" spans="38:38" x14ac:dyDescent="0.2">
      <c r="AL706" s="39"/>
    </row>
    <row r="707" spans="38:38" x14ac:dyDescent="0.2">
      <c r="AL707" s="39"/>
    </row>
    <row r="708" spans="38:38" x14ac:dyDescent="0.2">
      <c r="AL708" s="39"/>
    </row>
    <row r="709" spans="38:38" x14ac:dyDescent="0.2">
      <c r="AL709" s="39"/>
    </row>
    <row r="710" spans="38:38" x14ac:dyDescent="0.2">
      <c r="AL710" s="39"/>
    </row>
    <row r="711" spans="38:38" x14ac:dyDescent="0.2">
      <c r="AL711" s="39"/>
    </row>
    <row r="712" spans="38:38" x14ac:dyDescent="0.2">
      <c r="AL712" s="39"/>
    </row>
    <row r="713" spans="38:38" x14ac:dyDescent="0.2">
      <c r="AL713" s="39"/>
    </row>
    <row r="714" spans="38:38" x14ac:dyDescent="0.2">
      <c r="AL714" s="39"/>
    </row>
    <row r="715" spans="38:38" x14ac:dyDescent="0.2">
      <c r="AL715" s="39"/>
    </row>
    <row r="716" spans="38:38" x14ac:dyDescent="0.2">
      <c r="AL716" s="39"/>
    </row>
    <row r="717" spans="38:38" x14ac:dyDescent="0.2">
      <c r="AL717" s="39"/>
    </row>
    <row r="718" spans="38:38" x14ac:dyDescent="0.2">
      <c r="AL718" s="39"/>
    </row>
    <row r="719" spans="38:38" x14ac:dyDescent="0.2">
      <c r="AL719" s="39"/>
    </row>
    <row r="720" spans="38:38" x14ac:dyDescent="0.2">
      <c r="AL720" s="39"/>
    </row>
    <row r="721" spans="38:38" x14ac:dyDescent="0.2">
      <c r="AL721" s="39"/>
    </row>
    <row r="722" spans="38:38" x14ac:dyDescent="0.2">
      <c r="AL722" s="39"/>
    </row>
    <row r="723" spans="38:38" x14ac:dyDescent="0.2">
      <c r="AL723" s="39"/>
    </row>
    <row r="724" spans="38:38" x14ac:dyDescent="0.2">
      <c r="AL724" s="39"/>
    </row>
    <row r="725" spans="38:38" x14ac:dyDescent="0.2">
      <c r="AL725" s="39"/>
    </row>
    <row r="726" spans="38:38" x14ac:dyDescent="0.2">
      <c r="AL726" s="39"/>
    </row>
    <row r="727" spans="38:38" x14ac:dyDescent="0.2">
      <c r="AL727" s="39"/>
    </row>
    <row r="728" spans="38:38" x14ac:dyDescent="0.2">
      <c r="AL728" s="39"/>
    </row>
    <row r="729" spans="38:38" x14ac:dyDescent="0.2">
      <c r="AL729" s="39"/>
    </row>
    <row r="730" spans="38:38" x14ac:dyDescent="0.2">
      <c r="AL730" s="39"/>
    </row>
    <row r="731" spans="38:38" x14ac:dyDescent="0.2">
      <c r="AL731" s="39"/>
    </row>
    <row r="732" spans="38:38" x14ac:dyDescent="0.2">
      <c r="AL732" s="39"/>
    </row>
    <row r="733" spans="38:38" x14ac:dyDescent="0.2">
      <c r="AL733" s="39"/>
    </row>
    <row r="734" spans="38:38" x14ac:dyDescent="0.2">
      <c r="AL734" s="39"/>
    </row>
    <row r="735" spans="38:38" x14ac:dyDescent="0.2">
      <c r="AL735" s="39"/>
    </row>
    <row r="736" spans="38:38" x14ac:dyDescent="0.2">
      <c r="AL736" s="39"/>
    </row>
    <row r="737" spans="38:38" x14ac:dyDescent="0.2">
      <c r="AL737" s="39"/>
    </row>
    <row r="738" spans="38:38" x14ac:dyDescent="0.2">
      <c r="AL738" s="39"/>
    </row>
    <row r="739" spans="38:38" x14ac:dyDescent="0.2">
      <c r="AL739" s="39"/>
    </row>
    <row r="740" spans="38:38" x14ac:dyDescent="0.2">
      <c r="AL740" s="39"/>
    </row>
    <row r="741" spans="38:38" x14ac:dyDescent="0.2">
      <c r="AL741" s="39"/>
    </row>
    <row r="742" spans="38:38" x14ac:dyDescent="0.2">
      <c r="AL742" s="39"/>
    </row>
    <row r="743" spans="38:38" x14ac:dyDescent="0.2">
      <c r="AL743" s="39"/>
    </row>
    <row r="744" spans="38:38" x14ac:dyDescent="0.2">
      <c r="AL744" s="39"/>
    </row>
    <row r="745" spans="38:38" x14ac:dyDescent="0.2">
      <c r="AL745" s="39"/>
    </row>
    <row r="746" spans="38:38" x14ac:dyDescent="0.2">
      <c r="AL746" s="39"/>
    </row>
    <row r="747" spans="38:38" x14ac:dyDescent="0.2">
      <c r="AL747" s="39"/>
    </row>
    <row r="748" spans="38:38" x14ac:dyDescent="0.2">
      <c r="AL748" s="39"/>
    </row>
    <row r="749" spans="38:38" x14ac:dyDescent="0.2">
      <c r="AL749" s="39"/>
    </row>
    <row r="750" spans="38:38" x14ac:dyDescent="0.2">
      <c r="AL750" s="39"/>
    </row>
    <row r="751" spans="38:38" x14ac:dyDescent="0.2">
      <c r="AL751" s="39"/>
    </row>
    <row r="752" spans="38:38" x14ac:dyDescent="0.2">
      <c r="AL752" s="39"/>
    </row>
    <row r="753" spans="38:38" x14ac:dyDescent="0.2">
      <c r="AL753" s="39"/>
    </row>
    <row r="754" spans="38:38" x14ac:dyDescent="0.2">
      <c r="AL754" s="39"/>
    </row>
    <row r="755" spans="38:38" x14ac:dyDescent="0.2">
      <c r="AL755" s="39"/>
    </row>
    <row r="756" spans="38:38" x14ac:dyDescent="0.2">
      <c r="AL756" s="36"/>
    </row>
    <row r="757" spans="38:38" x14ac:dyDescent="0.2">
      <c r="AL757" s="36"/>
    </row>
    <row r="758" spans="38:38" x14ac:dyDescent="0.2">
      <c r="AL758" s="36"/>
    </row>
    <row r="759" spans="38:38" x14ac:dyDescent="0.2">
      <c r="AL759" s="36"/>
    </row>
    <row r="760" spans="38:38" x14ac:dyDescent="0.2">
      <c r="AL760" s="36"/>
    </row>
    <row r="761" spans="38:38" x14ac:dyDescent="0.2">
      <c r="AL761" s="36"/>
    </row>
    <row r="762" spans="38:38" x14ac:dyDescent="0.2">
      <c r="AL762" s="36"/>
    </row>
    <row r="763" spans="38:38" x14ac:dyDescent="0.2">
      <c r="AL763" s="36"/>
    </row>
    <row r="764" spans="38:38" x14ac:dyDescent="0.2">
      <c r="AL764" s="36"/>
    </row>
    <row r="765" spans="38:38" x14ac:dyDescent="0.2">
      <c r="AL765" s="36"/>
    </row>
    <row r="766" spans="38:38" x14ac:dyDescent="0.2">
      <c r="AL766" s="36"/>
    </row>
    <row r="767" spans="38:38" x14ac:dyDescent="0.2">
      <c r="AL767" s="36"/>
    </row>
    <row r="768" spans="38:38" x14ac:dyDescent="0.2">
      <c r="AL768" s="36"/>
    </row>
    <row r="769" spans="38:38" x14ac:dyDescent="0.2">
      <c r="AL769" s="36"/>
    </row>
    <row r="770" spans="38:38" x14ac:dyDescent="0.2">
      <c r="AL770" s="36"/>
    </row>
    <row r="771" spans="38:38" x14ac:dyDescent="0.2">
      <c r="AL771" s="36"/>
    </row>
    <row r="772" spans="38:38" x14ac:dyDescent="0.2">
      <c r="AL772" s="36"/>
    </row>
    <row r="773" spans="38:38" x14ac:dyDescent="0.2">
      <c r="AL773" s="36"/>
    </row>
    <row r="774" spans="38:38" x14ac:dyDescent="0.2">
      <c r="AL774" s="36"/>
    </row>
    <row r="775" spans="38:38" x14ac:dyDescent="0.2">
      <c r="AL775" s="36"/>
    </row>
    <row r="776" spans="38:38" x14ac:dyDescent="0.2">
      <c r="AL776" s="36"/>
    </row>
    <row r="777" spans="38:38" x14ac:dyDescent="0.2">
      <c r="AL777" s="36"/>
    </row>
    <row r="778" spans="38:38" x14ac:dyDescent="0.2">
      <c r="AL778" s="36"/>
    </row>
    <row r="779" spans="38:38" x14ac:dyDescent="0.2">
      <c r="AL779" s="36"/>
    </row>
    <row r="780" spans="38:38" x14ac:dyDescent="0.2">
      <c r="AL780" s="36"/>
    </row>
    <row r="781" spans="38:38" x14ac:dyDescent="0.2">
      <c r="AL781" s="36"/>
    </row>
    <row r="782" spans="38:38" x14ac:dyDescent="0.2">
      <c r="AL782" s="36"/>
    </row>
    <row r="783" spans="38:38" x14ac:dyDescent="0.2">
      <c r="AL783" s="36"/>
    </row>
    <row r="784" spans="38:38" x14ac:dyDescent="0.2">
      <c r="AL784" s="36"/>
    </row>
    <row r="785" spans="38:38" x14ac:dyDescent="0.2">
      <c r="AL785" s="36"/>
    </row>
    <row r="786" spans="38:38" x14ac:dyDescent="0.2">
      <c r="AL786" s="36"/>
    </row>
    <row r="787" spans="38:38" x14ac:dyDescent="0.2">
      <c r="AL787" s="36"/>
    </row>
    <row r="788" spans="38:38" x14ac:dyDescent="0.2">
      <c r="AL788" s="36"/>
    </row>
    <row r="789" spans="38:38" x14ac:dyDescent="0.2">
      <c r="AL789" s="36"/>
    </row>
    <row r="790" spans="38:38" x14ac:dyDescent="0.2">
      <c r="AL790" s="36"/>
    </row>
    <row r="791" spans="38:38" x14ac:dyDescent="0.2">
      <c r="AL791" s="36"/>
    </row>
    <row r="792" spans="38:38" x14ac:dyDescent="0.2">
      <c r="AL792" s="36"/>
    </row>
    <row r="793" spans="38:38" x14ac:dyDescent="0.2">
      <c r="AL793" s="36"/>
    </row>
    <row r="794" spans="38:38" x14ac:dyDescent="0.2">
      <c r="AL794" s="36"/>
    </row>
    <row r="795" spans="38:38" x14ac:dyDescent="0.2">
      <c r="AL795" s="36"/>
    </row>
    <row r="796" spans="38:38" x14ac:dyDescent="0.2">
      <c r="AL796" s="36"/>
    </row>
    <row r="797" spans="38:38" x14ac:dyDescent="0.2">
      <c r="AL797" s="36"/>
    </row>
    <row r="798" spans="38:38" x14ac:dyDescent="0.2">
      <c r="AL798" s="36"/>
    </row>
    <row r="799" spans="38:38" x14ac:dyDescent="0.2">
      <c r="AL799" s="36"/>
    </row>
    <row r="800" spans="38:38" x14ac:dyDescent="0.2">
      <c r="AL800" s="36"/>
    </row>
    <row r="801" spans="38:38" x14ac:dyDescent="0.2">
      <c r="AL801" s="36"/>
    </row>
    <row r="802" spans="38:38" x14ac:dyDescent="0.2">
      <c r="AL802" s="36"/>
    </row>
    <row r="803" spans="38:38" x14ac:dyDescent="0.2">
      <c r="AL803" s="36"/>
    </row>
    <row r="804" spans="38:38" x14ac:dyDescent="0.2">
      <c r="AL804" s="36"/>
    </row>
    <row r="805" spans="38:38" x14ac:dyDescent="0.2">
      <c r="AL805" s="36"/>
    </row>
    <row r="806" spans="38:38" x14ac:dyDescent="0.2">
      <c r="AL806" s="36"/>
    </row>
    <row r="807" spans="38:38" x14ac:dyDescent="0.2">
      <c r="AL807" s="36"/>
    </row>
    <row r="808" spans="38:38" x14ac:dyDescent="0.2">
      <c r="AL808" s="36"/>
    </row>
    <row r="809" spans="38:38" x14ac:dyDescent="0.2">
      <c r="AL809" s="36"/>
    </row>
    <row r="810" spans="38:38" x14ac:dyDescent="0.2">
      <c r="AL810" s="36"/>
    </row>
    <row r="811" spans="38:38" x14ac:dyDescent="0.2">
      <c r="AL811" s="36"/>
    </row>
    <row r="812" spans="38:38" x14ac:dyDescent="0.2">
      <c r="AL812" s="36"/>
    </row>
    <row r="813" spans="38:38" x14ac:dyDescent="0.2">
      <c r="AL813" s="36"/>
    </row>
    <row r="814" spans="38:38" x14ac:dyDescent="0.2">
      <c r="AL814" s="36"/>
    </row>
    <row r="815" spans="38:38" x14ac:dyDescent="0.2">
      <c r="AL815" s="36"/>
    </row>
    <row r="816" spans="38:38" x14ac:dyDescent="0.2">
      <c r="AL816" s="36"/>
    </row>
    <row r="817" spans="38:38" x14ac:dyDescent="0.2">
      <c r="AL817" s="36"/>
    </row>
    <row r="818" spans="38:38" x14ac:dyDescent="0.2">
      <c r="AL818" s="36"/>
    </row>
    <row r="819" spans="38:38" x14ac:dyDescent="0.2">
      <c r="AL819" s="36"/>
    </row>
    <row r="820" spans="38:38" x14ac:dyDescent="0.2">
      <c r="AL820" s="36"/>
    </row>
    <row r="821" spans="38:38" x14ac:dyDescent="0.2">
      <c r="AL821" s="36"/>
    </row>
    <row r="822" spans="38:38" x14ac:dyDescent="0.2">
      <c r="AL822" s="36"/>
    </row>
    <row r="823" spans="38:38" x14ac:dyDescent="0.2">
      <c r="AL823" s="36"/>
    </row>
    <row r="824" spans="38:38" x14ac:dyDescent="0.2">
      <c r="AL824" s="36"/>
    </row>
    <row r="825" spans="38:38" x14ac:dyDescent="0.2">
      <c r="AL825" s="36"/>
    </row>
    <row r="826" spans="38:38" x14ac:dyDescent="0.2">
      <c r="AL826" s="36"/>
    </row>
    <row r="827" spans="38:38" x14ac:dyDescent="0.2">
      <c r="AL827" s="36"/>
    </row>
    <row r="828" spans="38:38" x14ac:dyDescent="0.2">
      <c r="AL828" s="36"/>
    </row>
    <row r="829" spans="38:38" x14ac:dyDescent="0.2">
      <c r="AL829" s="36"/>
    </row>
    <row r="830" spans="38:38" x14ac:dyDescent="0.2">
      <c r="AL830" s="36"/>
    </row>
    <row r="831" spans="38:38" x14ac:dyDescent="0.2">
      <c r="AL831" s="36"/>
    </row>
    <row r="832" spans="38:38" x14ac:dyDescent="0.2">
      <c r="AL832" s="36"/>
    </row>
    <row r="833" spans="38:38" x14ac:dyDescent="0.2">
      <c r="AL833" s="36"/>
    </row>
    <row r="834" spans="38:38" x14ac:dyDescent="0.2">
      <c r="AL834" s="36"/>
    </row>
    <row r="835" spans="38:38" x14ac:dyDescent="0.2">
      <c r="AL835" s="36"/>
    </row>
    <row r="836" spans="38:38" x14ac:dyDescent="0.2">
      <c r="AL836" s="36"/>
    </row>
    <row r="837" spans="38:38" x14ac:dyDescent="0.2">
      <c r="AL837" s="36"/>
    </row>
    <row r="838" spans="38:38" x14ac:dyDescent="0.2">
      <c r="AL838" s="36"/>
    </row>
    <row r="839" spans="38:38" x14ac:dyDescent="0.2">
      <c r="AL839" s="36"/>
    </row>
    <row r="840" spans="38:38" x14ac:dyDescent="0.2">
      <c r="AL840" s="36"/>
    </row>
    <row r="841" spans="38:38" x14ac:dyDescent="0.2">
      <c r="AL841" s="36"/>
    </row>
    <row r="842" spans="38:38" x14ac:dyDescent="0.2">
      <c r="AL842" s="36"/>
    </row>
    <row r="843" spans="38:38" x14ac:dyDescent="0.2">
      <c r="AL843" s="36"/>
    </row>
    <row r="844" spans="38:38" x14ac:dyDescent="0.2">
      <c r="AL844" s="36"/>
    </row>
    <row r="845" spans="38:38" x14ac:dyDescent="0.2">
      <c r="AL845" s="36"/>
    </row>
    <row r="846" spans="38:38" x14ac:dyDescent="0.2">
      <c r="AL846" s="36"/>
    </row>
    <row r="847" spans="38:38" x14ac:dyDescent="0.2">
      <c r="AL847" s="36"/>
    </row>
    <row r="848" spans="38:38" x14ac:dyDescent="0.2">
      <c r="AL848" s="13"/>
    </row>
    <row r="849" spans="38:38" x14ac:dyDescent="0.2">
      <c r="AL849" s="13"/>
    </row>
    <row r="850" spans="38:38" x14ac:dyDescent="0.2">
      <c r="AL850" s="13"/>
    </row>
    <row r="851" spans="38:38" x14ac:dyDescent="0.2">
      <c r="AL851" s="13"/>
    </row>
    <row r="852" spans="38:38" x14ac:dyDescent="0.2">
      <c r="AL852" s="13"/>
    </row>
    <row r="853" spans="38:38" x14ac:dyDescent="0.2">
      <c r="AL853" s="13"/>
    </row>
    <row r="854" spans="38:38" x14ac:dyDescent="0.2">
      <c r="AL854" s="13"/>
    </row>
    <row r="855" spans="38:38" x14ac:dyDescent="0.2">
      <c r="AL855" s="13"/>
    </row>
    <row r="856" spans="38:38" x14ac:dyDescent="0.2">
      <c r="AL856" s="13"/>
    </row>
    <row r="857" spans="38:38" x14ac:dyDescent="0.2">
      <c r="AL857" s="13"/>
    </row>
    <row r="858" spans="38:38" x14ac:dyDescent="0.2">
      <c r="AL858" s="13"/>
    </row>
    <row r="859" spans="38:38" x14ac:dyDescent="0.2">
      <c r="AL859" s="13"/>
    </row>
    <row r="860" spans="38:38" x14ac:dyDescent="0.2">
      <c r="AL860" s="13"/>
    </row>
    <row r="861" spans="38:38" x14ac:dyDescent="0.2">
      <c r="AL861" s="13"/>
    </row>
    <row r="862" spans="38:38" x14ac:dyDescent="0.2">
      <c r="AL862" s="13"/>
    </row>
    <row r="863" spans="38:38" x14ac:dyDescent="0.2">
      <c r="AL863" s="13"/>
    </row>
    <row r="864" spans="38:38" x14ac:dyDescent="0.2">
      <c r="AL864" s="13"/>
    </row>
    <row r="865" spans="38:38" x14ac:dyDescent="0.2">
      <c r="AL865" s="13"/>
    </row>
    <row r="866" spans="38:38" x14ac:dyDescent="0.2">
      <c r="AL866" s="13"/>
    </row>
    <row r="867" spans="38:38" x14ac:dyDescent="0.2">
      <c r="AL867" s="13"/>
    </row>
    <row r="868" spans="38:38" x14ac:dyDescent="0.2">
      <c r="AL868" s="13"/>
    </row>
    <row r="869" spans="38:38" x14ac:dyDescent="0.2">
      <c r="AL869" s="13"/>
    </row>
    <row r="870" spans="38:38" x14ac:dyDescent="0.2">
      <c r="AL870" s="13"/>
    </row>
    <row r="871" spans="38:38" x14ac:dyDescent="0.2">
      <c r="AL871" s="13"/>
    </row>
    <row r="872" spans="38:38" x14ac:dyDescent="0.2">
      <c r="AL872" s="13"/>
    </row>
    <row r="873" spans="38:38" x14ac:dyDescent="0.2">
      <c r="AL873" s="13"/>
    </row>
    <row r="874" spans="38:38" x14ac:dyDescent="0.2">
      <c r="AL874" s="13"/>
    </row>
    <row r="875" spans="38:38" x14ac:dyDescent="0.2">
      <c r="AL875" s="13"/>
    </row>
    <row r="876" spans="38:38" x14ac:dyDescent="0.2">
      <c r="AL876" s="13"/>
    </row>
    <row r="877" spans="38:38" x14ac:dyDescent="0.2">
      <c r="AL877" s="13"/>
    </row>
    <row r="878" spans="38:38" x14ac:dyDescent="0.2">
      <c r="AL878" s="13"/>
    </row>
    <row r="879" spans="38:38" x14ac:dyDescent="0.2">
      <c r="AL879" s="13"/>
    </row>
    <row r="880" spans="38:38" x14ac:dyDescent="0.2">
      <c r="AL880" s="13"/>
    </row>
    <row r="881" spans="38:38" x14ac:dyDescent="0.2">
      <c r="AL881" s="13"/>
    </row>
    <row r="882" spans="38:38" x14ac:dyDescent="0.2">
      <c r="AL882" s="13"/>
    </row>
    <row r="883" spans="38:38" x14ac:dyDescent="0.2">
      <c r="AL883" s="13"/>
    </row>
    <row r="884" spans="38:38" x14ac:dyDescent="0.2">
      <c r="AL884" s="13"/>
    </row>
    <row r="885" spans="38:38" x14ac:dyDescent="0.2">
      <c r="AL885" s="13"/>
    </row>
    <row r="886" spans="38:38" x14ac:dyDescent="0.2">
      <c r="AL886" s="13"/>
    </row>
    <row r="887" spans="38:38" x14ac:dyDescent="0.2">
      <c r="AL887" s="13"/>
    </row>
    <row r="888" spans="38:38" x14ac:dyDescent="0.2">
      <c r="AL888" s="13"/>
    </row>
    <row r="889" spans="38:38" x14ac:dyDescent="0.2">
      <c r="AL889" s="13"/>
    </row>
    <row r="890" spans="38:38" x14ac:dyDescent="0.2">
      <c r="AL890" s="13"/>
    </row>
    <row r="891" spans="38:38" x14ac:dyDescent="0.2">
      <c r="AL891" s="13"/>
    </row>
    <row r="892" spans="38:38" x14ac:dyDescent="0.2">
      <c r="AL892" s="13"/>
    </row>
    <row r="893" spans="38:38" x14ac:dyDescent="0.2">
      <c r="AL893" s="13"/>
    </row>
    <row r="894" spans="38:38" x14ac:dyDescent="0.2">
      <c r="AL894" s="13"/>
    </row>
    <row r="895" spans="38:38" x14ac:dyDescent="0.2">
      <c r="AL895" s="13"/>
    </row>
    <row r="896" spans="38:38" x14ac:dyDescent="0.2">
      <c r="AL896" s="13"/>
    </row>
    <row r="897" spans="38:38" x14ac:dyDescent="0.2">
      <c r="AL897" s="13"/>
    </row>
    <row r="898" spans="38:38" x14ac:dyDescent="0.2">
      <c r="AL898" s="13"/>
    </row>
    <row r="899" spans="38:38" x14ac:dyDescent="0.2">
      <c r="AL899" s="13"/>
    </row>
    <row r="900" spans="38:38" x14ac:dyDescent="0.2">
      <c r="AL900" s="13"/>
    </row>
    <row r="901" spans="38:38" x14ac:dyDescent="0.2">
      <c r="AL901" s="13"/>
    </row>
    <row r="902" spans="38:38" x14ac:dyDescent="0.2">
      <c r="AL902" s="13"/>
    </row>
    <row r="903" spans="38:38" x14ac:dyDescent="0.2">
      <c r="AL903" s="13"/>
    </row>
    <row r="904" spans="38:38" x14ac:dyDescent="0.2">
      <c r="AL904" s="13"/>
    </row>
    <row r="905" spans="38:38" x14ac:dyDescent="0.2">
      <c r="AL905" s="13"/>
    </row>
    <row r="906" spans="38:38" x14ac:dyDescent="0.2">
      <c r="AL906" s="13"/>
    </row>
    <row r="907" spans="38:38" x14ac:dyDescent="0.2">
      <c r="AL907" s="13"/>
    </row>
    <row r="908" spans="38:38" x14ac:dyDescent="0.2">
      <c r="AL908" s="13"/>
    </row>
    <row r="909" spans="38:38" x14ac:dyDescent="0.2">
      <c r="AL909" s="13"/>
    </row>
    <row r="910" spans="38:38" x14ac:dyDescent="0.2">
      <c r="AL910" s="13"/>
    </row>
    <row r="911" spans="38:38" x14ac:dyDescent="0.2">
      <c r="AL911" s="13"/>
    </row>
    <row r="912" spans="38:38" x14ac:dyDescent="0.2">
      <c r="AL912" s="13"/>
    </row>
    <row r="913" spans="38:38" x14ac:dyDescent="0.2">
      <c r="AL913" s="13"/>
    </row>
    <row r="914" spans="38:38" x14ac:dyDescent="0.2">
      <c r="AL914" s="13"/>
    </row>
    <row r="915" spans="38:38" x14ac:dyDescent="0.2">
      <c r="AL915" s="13"/>
    </row>
    <row r="916" spans="38:38" x14ac:dyDescent="0.2">
      <c r="AL916" s="13"/>
    </row>
    <row r="917" spans="38:38" x14ac:dyDescent="0.2">
      <c r="AL917" s="13"/>
    </row>
    <row r="918" spans="38:38" x14ac:dyDescent="0.2">
      <c r="AL918" s="13"/>
    </row>
    <row r="919" spans="38:38" x14ac:dyDescent="0.2">
      <c r="AL919" s="13"/>
    </row>
    <row r="920" spans="38:38" x14ac:dyDescent="0.2">
      <c r="AL920" s="13"/>
    </row>
    <row r="921" spans="38:38" x14ac:dyDescent="0.2">
      <c r="AL921" s="13"/>
    </row>
    <row r="922" spans="38:38" x14ac:dyDescent="0.2">
      <c r="AL922" s="13"/>
    </row>
    <row r="923" spans="38:38" x14ac:dyDescent="0.2">
      <c r="AL923" s="13"/>
    </row>
    <row r="924" spans="38:38" x14ac:dyDescent="0.2">
      <c r="AL924" s="13"/>
    </row>
    <row r="925" spans="38:38" x14ac:dyDescent="0.2">
      <c r="AL925" s="13"/>
    </row>
    <row r="926" spans="38:38" x14ac:dyDescent="0.2">
      <c r="AL926" s="13"/>
    </row>
    <row r="927" spans="38:38" x14ac:dyDescent="0.2">
      <c r="AL927" s="13"/>
    </row>
    <row r="928" spans="38:38" x14ac:dyDescent="0.2">
      <c r="AL928" s="13"/>
    </row>
    <row r="929" spans="38:38" x14ac:dyDescent="0.2">
      <c r="AL929" s="13"/>
    </row>
    <row r="930" spans="38:38" x14ac:dyDescent="0.2">
      <c r="AL930" s="13"/>
    </row>
    <row r="931" spans="38:38" x14ac:dyDescent="0.2">
      <c r="AL931" s="13"/>
    </row>
    <row r="932" spans="38:38" x14ac:dyDescent="0.2">
      <c r="AL932" s="13"/>
    </row>
    <row r="933" spans="38:38" x14ac:dyDescent="0.2">
      <c r="AL933" s="13"/>
    </row>
    <row r="934" spans="38:38" x14ac:dyDescent="0.2">
      <c r="AL934" s="13"/>
    </row>
    <row r="935" spans="38:38" x14ac:dyDescent="0.2">
      <c r="AL935" s="13"/>
    </row>
    <row r="936" spans="38:38" x14ac:dyDescent="0.2">
      <c r="AL936" s="13"/>
    </row>
    <row r="937" spans="38:38" x14ac:dyDescent="0.2">
      <c r="AL937" s="13"/>
    </row>
    <row r="938" spans="38:38" x14ac:dyDescent="0.2">
      <c r="AL938" s="13"/>
    </row>
    <row r="939" spans="38:38" x14ac:dyDescent="0.2">
      <c r="AL939" s="13"/>
    </row>
    <row r="940" spans="38:38" x14ac:dyDescent="0.2">
      <c r="AL940" s="13"/>
    </row>
    <row r="941" spans="38:38" x14ac:dyDescent="0.2">
      <c r="AL941" s="13"/>
    </row>
    <row r="942" spans="38:38" x14ac:dyDescent="0.2">
      <c r="AL942" s="13"/>
    </row>
    <row r="943" spans="38:38" x14ac:dyDescent="0.2">
      <c r="AL943" s="13"/>
    </row>
    <row r="944" spans="38:38" x14ac:dyDescent="0.2">
      <c r="AL944" s="13"/>
    </row>
    <row r="945" spans="38:38" x14ac:dyDescent="0.2">
      <c r="AL945" s="13"/>
    </row>
    <row r="946" spans="38:38" x14ac:dyDescent="0.2">
      <c r="AL946" s="13"/>
    </row>
    <row r="947" spans="38:38" x14ac:dyDescent="0.2">
      <c r="AL947" s="13"/>
    </row>
    <row r="948" spans="38:38" x14ac:dyDescent="0.2">
      <c r="AL948" s="13"/>
    </row>
    <row r="949" spans="38:38" x14ac:dyDescent="0.2">
      <c r="AL949" s="13"/>
    </row>
    <row r="950" spans="38:38" x14ac:dyDescent="0.2">
      <c r="AL950" s="13"/>
    </row>
    <row r="951" spans="38:38" x14ac:dyDescent="0.2">
      <c r="AL951" s="13"/>
    </row>
    <row r="952" spans="38:38" x14ac:dyDescent="0.2">
      <c r="AL952" s="13"/>
    </row>
    <row r="953" spans="38:38" x14ac:dyDescent="0.2">
      <c r="AL953" s="13"/>
    </row>
    <row r="954" spans="38:38" x14ac:dyDescent="0.2">
      <c r="AL954" s="13"/>
    </row>
    <row r="955" spans="38:38" x14ac:dyDescent="0.2">
      <c r="AL955" s="13"/>
    </row>
    <row r="956" spans="38:38" x14ac:dyDescent="0.2">
      <c r="AL956" s="13"/>
    </row>
    <row r="957" spans="38:38" x14ac:dyDescent="0.2">
      <c r="AL957" s="13"/>
    </row>
    <row r="958" spans="38:38" x14ac:dyDescent="0.2">
      <c r="AL958" s="13"/>
    </row>
    <row r="959" spans="38:38" x14ac:dyDescent="0.2">
      <c r="AL959" s="13"/>
    </row>
    <row r="960" spans="38:38" x14ac:dyDescent="0.2">
      <c r="AL960" s="13"/>
    </row>
    <row r="961" spans="38:38" x14ac:dyDescent="0.2">
      <c r="AL961" s="13"/>
    </row>
    <row r="962" spans="38:38" x14ac:dyDescent="0.2">
      <c r="AL962" s="13"/>
    </row>
    <row r="963" spans="38:38" x14ac:dyDescent="0.2">
      <c r="AL963" s="13"/>
    </row>
    <row r="964" spans="38:38" x14ac:dyDescent="0.2">
      <c r="AL964" s="13"/>
    </row>
    <row r="965" spans="38:38" x14ac:dyDescent="0.2">
      <c r="AL965" s="13"/>
    </row>
    <row r="966" spans="38:38" x14ac:dyDescent="0.2">
      <c r="AL966" s="13"/>
    </row>
    <row r="967" spans="38:38" x14ac:dyDescent="0.2">
      <c r="AL967" s="13"/>
    </row>
    <row r="968" spans="38:38" x14ac:dyDescent="0.2">
      <c r="AL968" s="13"/>
    </row>
    <row r="969" spans="38:38" x14ac:dyDescent="0.2">
      <c r="AL969" s="13"/>
    </row>
    <row r="970" spans="38:38" x14ac:dyDescent="0.2">
      <c r="AL970" s="13"/>
    </row>
    <row r="971" spans="38:38" x14ac:dyDescent="0.2">
      <c r="AL971" s="13"/>
    </row>
    <row r="972" spans="38:38" x14ac:dyDescent="0.2">
      <c r="AL972" s="13"/>
    </row>
    <row r="973" spans="38:38" x14ac:dyDescent="0.2">
      <c r="AL973" s="13"/>
    </row>
    <row r="974" spans="38:38" x14ac:dyDescent="0.2">
      <c r="AL974" s="13"/>
    </row>
    <row r="975" spans="38:38" x14ac:dyDescent="0.2">
      <c r="AL975" s="13"/>
    </row>
    <row r="976" spans="38:38" x14ac:dyDescent="0.2">
      <c r="AL976" s="13"/>
    </row>
    <row r="977" spans="38:38" x14ac:dyDescent="0.2">
      <c r="AL977" s="13"/>
    </row>
    <row r="978" spans="38:38" x14ac:dyDescent="0.2">
      <c r="AL978" s="13"/>
    </row>
    <row r="979" spans="38:38" x14ac:dyDescent="0.2">
      <c r="AL979" s="13"/>
    </row>
    <row r="980" spans="38:38" x14ac:dyDescent="0.2">
      <c r="AL980" s="13"/>
    </row>
    <row r="981" spans="38:38" x14ac:dyDescent="0.2">
      <c r="AL981" s="13"/>
    </row>
    <row r="982" spans="38:38" x14ac:dyDescent="0.2">
      <c r="AL982" s="13"/>
    </row>
    <row r="983" spans="38:38" x14ac:dyDescent="0.2">
      <c r="AL983" s="13"/>
    </row>
    <row r="984" spans="38:38" x14ac:dyDescent="0.2">
      <c r="AL984" s="13"/>
    </row>
    <row r="985" spans="38:38" x14ac:dyDescent="0.2">
      <c r="AL985" s="13"/>
    </row>
    <row r="986" spans="38:38" x14ac:dyDescent="0.2">
      <c r="AL986" s="13"/>
    </row>
    <row r="987" spans="38:38" x14ac:dyDescent="0.2">
      <c r="AL987" s="13"/>
    </row>
    <row r="988" spans="38:38" x14ac:dyDescent="0.2">
      <c r="AL988" s="13"/>
    </row>
    <row r="989" spans="38:38" x14ac:dyDescent="0.2">
      <c r="AL989" s="13"/>
    </row>
    <row r="990" spans="38:38" x14ac:dyDescent="0.2">
      <c r="AL990" s="13"/>
    </row>
    <row r="991" spans="38:38" x14ac:dyDescent="0.2">
      <c r="AL991" s="13"/>
    </row>
    <row r="992" spans="38:38" x14ac:dyDescent="0.2">
      <c r="AL992" s="13"/>
    </row>
    <row r="993" spans="38:38" x14ac:dyDescent="0.2">
      <c r="AL993" s="13"/>
    </row>
    <row r="994" spans="38:38" x14ac:dyDescent="0.2">
      <c r="AL994" s="13"/>
    </row>
    <row r="995" spans="38:38" x14ac:dyDescent="0.2">
      <c r="AL995" s="13"/>
    </row>
    <row r="996" spans="38:38" x14ac:dyDescent="0.2">
      <c r="AL996" s="13"/>
    </row>
    <row r="997" spans="38:38" x14ac:dyDescent="0.2">
      <c r="AL997" s="13"/>
    </row>
    <row r="998" spans="38:38" x14ac:dyDescent="0.2">
      <c r="AL998" s="13"/>
    </row>
    <row r="999" spans="38:38" x14ac:dyDescent="0.2">
      <c r="AL999" s="13"/>
    </row>
    <row r="1000" spans="38:38" x14ac:dyDescent="0.2">
      <c r="AL1000" s="13"/>
    </row>
    <row r="1001" spans="38:38" x14ac:dyDescent="0.2">
      <c r="AL1001" s="13"/>
    </row>
    <row r="1002" spans="38:38" x14ac:dyDescent="0.2">
      <c r="AL1002" s="13"/>
    </row>
    <row r="1003" spans="38:38" x14ac:dyDescent="0.2">
      <c r="AL1003" s="13"/>
    </row>
    <row r="1004" spans="38:38" x14ac:dyDescent="0.2">
      <c r="AL1004" s="13"/>
    </row>
    <row r="1005" spans="38:38" x14ac:dyDescent="0.2">
      <c r="AL1005" s="13"/>
    </row>
    <row r="1006" spans="38:38" x14ac:dyDescent="0.2">
      <c r="AL1006" s="13"/>
    </row>
    <row r="1007" spans="38:38" x14ac:dyDescent="0.2">
      <c r="AL1007" s="13"/>
    </row>
    <row r="1008" spans="38:38" x14ac:dyDescent="0.2">
      <c r="AL1008" s="13"/>
    </row>
    <row r="1009" spans="38:38" x14ac:dyDescent="0.2">
      <c r="AL1009" s="13"/>
    </row>
    <row r="1010" spans="38:38" x14ac:dyDescent="0.2">
      <c r="AL1010" s="13"/>
    </row>
    <row r="1011" spans="38:38" x14ac:dyDescent="0.2">
      <c r="AL1011" s="13"/>
    </row>
    <row r="1012" spans="38:38" x14ac:dyDescent="0.2">
      <c r="AL1012" s="13"/>
    </row>
    <row r="1013" spans="38:38" x14ac:dyDescent="0.2">
      <c r="AL1013" s="13"/>
    </row>
    <row r="1014" spans="38:38" x14ac:dyDescent="0.2">
      <c r="AL1014" s="13"/>
    </row>
    <row r="1015" spans="38:38" x14ac:dyDescent="0.2">
      <c r="AL1015" s="13"/>
    </row>
    <row r="1016" spans="38:38" x14ac:dyDescent="0.2">
      <c r="AL1016" s="13"/>
    </row>
    <row r="1017" spans="38:38" x14ac:dyDescent="0.2">
      <c r="AL1017" s="13"/>
    </row>
    <row r="1018" spans="38:38" x14ac:dyDescent="0.2">
      <c r="AL1018" s="13"/>
    </row>
    <row r="1019" spans="38:38" x14ac:dyDescent="0.2">
      <c r="AL1019" s="13"/>
    </row>
    <row r="1020" spans="38:38" x14ac:dyDescent="0.2">
      <c r="AL1020" s="13"/>
    </row>
    <row r="1021" spans="38:38" x14ac:dyDescent="0.2">
      <c r="AL1021" s="13"/>
    </row>
    <row r="1022" spans="38:38" x14ac:dyDescent="0.2">
      <c r="AL1022" s="13"/>
    </row>
    <row r="1023" spans="38:38" x14ac:dyDescent="0.2">
      <c r="AL1023" s="13"/>
    </row>
    <row r="1024" spans="38:38" x14ac:dyDescent="0.2">
      <c r="AL1024" s="13"/>
    </row>
    <row r="1025" spans="38:38" x14ac:dyDescent="0.2">
      <c r="AL1025" s="13"/>
    </row>
    <row r="1026" spans="38:38" x14ac:dyDescent="0.2">
      <c r="AL1026" s="13"/>
    </row>
    <row r="1027" spans="38:38" x14ac:dyDescent="0.2">
      <c r="AL1027" s="13"/>
    </row>
    <row r="1028" spans="38:38" x14ac:dyDescent="0.2">
      <c r="AL1028" s="13"/>
    </row>
    <row r="1029" spans="38:38" x14ac:dyDescent="0.2">
      <c r="AL1029" s="13"/>
    </row>
    <row r="1030" spans="38:38" x14ac:dyDescent="0.2">
      <c r="AL1030" s="13"/>
    </row>
    <row r="1031" spans="38:38" x14ac:dyDescent="0.2">
      <c r="AL1031" s="13"/>
    </row>
    <row r="1032" spans="38:38" x14ac:dyDescent="0.2">
      <c r="AL1032" s="13"/>
    </row>
    <row r="1033" spans="38:38" x14ac:dyDescent="0.2">
      <c r="AL1033" s="13"/>
    </row>
    <row r="1034" spans="38:38" x14ac:dyDescent="0.2">
      <c r="AL1034" s="13"/>
    </row>
    <row r="1035" spans="38:38" x14ac:dyDescent="0.2">
      <c r="AL1035" s="13"/>
    </row>
    <row r="1036" spans="38:38" x14ac:dyDescent="0.2">
      <c r="AL1036" s="13"/>
    </row>
    <row r="1037" spans="38:38" x14ac:dyDescent="0.2">
      <c r="AL1037" s="13"/>
    </row>
    <row r="1038" spans="38:38" x14ac:dyDescent="0.2">
      <c r="AL1038" s="13"/>
    </row>
    <row r="1039" spans="38:38" x14ac:dyDescent="0.2">
      <c r="AL1039" s="13"/>
    </row>
    <row r="1040" spans="38:38" x14ac:dyDescent="0.2">
      <c r="AL1040" s="13"/>
    </row>
    <row r="1041" spans="38:38" x14ac:dyDescent="0.2">
      <c r="AL1041" s="13"/>
    </row>
    <row r="1042" spans="38:38" x14ac:dyDescent="0.2">
      <c r="AL1042" s="13"/>
    </row>
    <row r="1043" spans="38:38" x14ac:dyDescent="0.2">
      <c r="AL1043" s="13"/>
    </row>
    <row r="1044" spans="38:38" x14ac:dyDescent="0.2">
      <c r="AL1044" s="13"/>
    </row>
    <row r="1045" spans="38:38" x14ac:dyDescent="0.2">
      <c r="AL1045" s="13"/>
    </row>
    <row r="1046" spans="38:38" x14ac:dyDescent="0.2">
      <c r="AL1046" s="13"/>
    </row>
    <row r="1047" spans="38:38" x14ac:dyDescent="0.2">
      <c r="AL1047" s="13"/>
    </row>
    <row r="1048" spans="38:38" x14ac:dyDescent="0.2">
      <c r="AL1048" s="13"/>
    </row>
    <row r="1049" spans="38:38" x14ac:dyDescent="0.2">
      <c r="AL1049" s="13"/>
    </row>
    <row r="1050" spans="38:38" x14ac:dyDescent="0.2">
      <c r="AL1050" s="13"/>
    </row>
    <row r="1051" spans="38:38" x14ac:dyDescent="0.2">
      <c r="AL1051" s="13"/>
    </row>
    <row r="1052" spans="38:38" x14ac:dyDescent="0.2">
      <c r="AL1052" s="13"/>
    </row>
    <row r="1053" spans="38:38" x14ac:dyDescent="0.2">
      <c r="AL1053" s="13"/>
    </row>
    <row r="1054" spans="38:38" x14ac:dyDescent="0.2">
      <c r="AL1054" s="13"/>
    </row>
    <row r="1055" spans="38:38" x14ac:dyDescent="0.2">
      <c r="AL1055" s="13"/>
    </row>
    <row r="1056" spans="38:38" x14ac:dyDescent="0.2">
      <c r="AL1056" s="13"/>
    </row>
    <row r="1057" spans="38:38" x14ac:dyDescent="0.2">
      <c r="AL1057" s="13"/>
    </row>
    <row r="1058" spans="38:38" x14ac:dyDescent="0.2">
      <c r="AL1058" s="13"/>
    </row>
    <row r="1059" spans="38:38" x14ac:dyDescent="0.2">
      <c r="AL1059" s="13"/>
    </row>
    <row r="1060" spans="38:38" x14ac:dyDescent="0.2">
      <c r="AL1060" s="13"/>
    </row>
    <row r="1061" spans="38:38" x14ac:dyDescent="0.2">
      <c r="AL1061" s="13"/>
    </row>
    <row r="1062" spans="38:38" x14ac:dyDescent="0.2">
      <c r="AL1062" s="13"/>
    </row>
    <row r="1063" spans="38:38" x14ac:dyDescent="0.2">
      <c r="AL1063" s="13"/>
    </row>
    <row r="1064" spans="38:38" x14ac:dyDescent="0.2">
      <c r="AL1064" s="13"/>
    </row>
    <row r="1065" spans="38:38" x14ac:dyDescent="0.2">
      <c r="AL1065" s="13"/>
    </row>
    <row r="1066" spans="38:38" x14ac:dyDescent="0.2">
      <c r="AL1066" s="13"/>
    </row>
    <row r="1067" spans="38:38" x14ac:dyDescent="0.2">
      <c r="AL1067" s="13"/>
    </row>
    <row r="1068" spans="38:38" x14ac:dyDescent="0.2">
      <c r="AL1068" s="13"/>
    </row>
    <row r="1069" spans="38:38" x14ac:dyDescent="0.2">
      <c r="AL1069" s="13"/>
    </row>
    <row r="1070" spans="38:38" x14ac:dyDescent="0.2">
      <c r="AL1070" s="13"/>
    </row>
    <row r="1071" spans="38:38" x14ac:dyDescent="0.2">
      <c r="AL1071" s="13"/>
    </row>
    <row r="1072" spans="38:38" x14ac:dyDescent="0.2">
      <c r="AL1072" s="13"/>
    </row>
    <row r="1073" spans="38:38" x14ac:dyDescent="0.2">
      <c r="AL1073" s="13"/>
    </row>
    <row r="1074" spans="38:38" x14ac:dyDescent="0.2">
      <c r="AL1074" s="13"/>
    </row>
    <row r="1075" spans="38:38" x14ac:dyDescent="0.2">
      <c r="AL1075" s="13"/>
    </row>
    <row r="1076" spans="38:38" x14ac:dyDescent="0.2">
      <c r="AL1076" s="13"/>
    </row>
    <row r="1077" spans="38:38" x14ac:dyDescent="0.2">
      <c r="AL1077" s="13"/>
    </row>
    <row r="1078" spans="38:38" x14ac:dyDescent="0.2">
      <c r="AL1078" s="13"/>
    </row>
    <row r="1079" spans="38:38" x14ac:dyDescent="0.2">
      <c r="AL1079" s="13"/>
    </row>
    <row r="1080" spans="38:38" x14ac:dyDescent="0.2">
      <c r="AL1080" s="13"/>
    </row>
    <row r="1081" spans="38:38" x14ac:dyDescent="0.2">
      <c r="AL1081" s="13"/>
    </row>
    <row r="1082" spans="38:38" x14ac:dyDescent="0.2">
      <c r="AL1082" s="13"/>
    </row>
    <row r="1083" spans="38:38" x14ac:dyDescent="0.2">
      <c r="AL1083" s="13"/>
    </row>
    <row r="1084" spans="38:38" x14ac:dyDescent="0.2">
      <c r="AL1084" s="13"/>
    </row>
    <row r="1085" spans="38:38" x14ac:dyDescent="0.2">
      <c r="AL1085" s="13"/>
    </row>
    <row r="1086" spans="38:38" x14ac:dyDescent="0.2">
      <c r="AL1086" s="13"/>
    </row>
    <row r="1087" spans="38:38" x14ac:dyDescent="0.2">
      <c r="AL1087" s="13"/>
    </row>
    <row r="1088" spans="38:38" x14ac:dyDescent="0.2">
      <c r="AL1088" s="13"/>
    </row>
    <row r="1089" spans="38:38" x14ac:dyDescent="0.2">
      <c r="AL1089" s="13"/>
    </row>
    <row r="1090" spans="38:38" x14ac:dyDescent="0.2">
      <c r="AL1090" s="13"/>
    </row>
    <row r="1091" spans="38:38" x14ac:dyDescent="0.2">
      <c r="AL1091" s="13"/>
    </row>
    <row r="1092" spans="38:38" x14ac:dyDescent="0.2">
      <c r="AL1092" s="13"/>
    </row>
    <row r="1093" spans="38:38" x14ac:dyDescent="0.2">
      <c r="AL1093" s="13"/>
    </row>
    <row r="1094" spans="38:38" x14ac:dyDescent="0.2">
      <c r="AL1094" s="13"/>
    </row>
    <row r="1095" spans="38:38" x14ac:dyDescent="0.2">
      <c r="AL1095" s="13"/>
    </row>
    <row r="1096" spans="38:38" x14ac:dyDescent="0.2">
      <c r="AL1096" s="13"/>
    </row>
    <row r="1097" spans="38:38" x14ac:dyDescent="0.2">
      <c r="AL1097" s="13"/>
    </row>
    <row r="1098" spans="38:38" x14ac:dyDescent="0.2">
      <c r="AL1098" s="13"/>
    </row>
    <row r="1099" spans="38:38" x14ac:dyDescent="0.2">
      <c r="AL1099" s="13"/>
    </row>
    <row r="1100" spans="38:38" x14ac:dyDescent="0.2">
      <c r="AL1100" s="13"/>
    </row>
    <row r="1101" spans="38:38" x14ac:dyDescent="0.2">
      <c r="AL1101" s="13"/>
    </row>
    <row r="1102" spans="38:38" x14ac:dyDescent="0.2">
      <c r="AL1102" s="13"/>
    </row>
    <row r="1103" spans="38:38" x14ac:dyDescent="0.2">
      <c r="AL1103" s="13"/>
    </row>
    <row r="1104" spans="38:38" x14ac:dyDescent="0.2">
      <c r="AL1104" s="13"/>
    </row>
    <row r="1105" spans="38:38" x14ac:dyDescent="0.2">
      <c r="AL1105" s="13"/>
    </row>
    <row r="1106" spans="38:38" x14ac:dyDescent="0.2">
      <c r="AL1106" s="13"/>
    </row>
    <row r="1107" spans="38:38" x14ac:dyDescent="0.2">
      <c r="AL1107" s="13"/>
    </row>
    <row r="1108" spans="38:38" x14ac:dyDescent="0.2">
      <c r="AL1108" s="13"/>
    </row>
    <row r="1109" spans="38:38" x14ac:dyDescent="0.2">
      <c r="AL1109" s="13"/>
    </row>
    <row r="1110" spans="38:38" x14ac:dyDescent="0.2">
      <c r="AL1110" s="13"/>
    </row>
    <row r="1111" spans="38:38" x14ac:dyDescent="0.2">
      <c r="AL1111" s="13"/>
    </row>
    <row r="1112" spans="38:38" x14ac:dyDescent="0.2">
      <c r="AL1112" s="13"/>
    </row>
    <row r="1113" spans="38:38" x14ac:dyDescent="0.2">
      <c r="AL1113" s="13"/>
    </row>
    <row r="1114" spans="38:38" x14ac:dyDescent="0.2">
      <c r="AL1114" s="13"/>
    </row>
    <row r="1115" spans="38:38" x14ac:dyDescent="0.2">
      <c r="AL1115" s="13"/>
    </row>
    <row r="1116" spans="38:38" x14ac:dyDescent="0.2">
      <c r="AL1116" s="13"/>
    </row>
    <row r="1117" spans="38:38" x14ac:dyDescent="0.2">
      <c r="AL1117" s="13"/>
    </row>
    <row r="1118" spans="38:38" x14ac:dyDescent="0.2">
      <c r="AL1118" s="13"/>
    </row>
    <row r="1119" spans="38:38" x14ac:dyDescent="0.2">
      <c r="AL1119" s="13"/>
    </row>
    <row r="1120" spans="38:38" x14ac:dyDescent="0.2">
      <c r="AL1120" s="13"/>
    </row>
    <row r="1121" spans="38:38" x14ac:dyDescent="0.2">
      <c r="AL1121" s="13"/>
    </row>
    <row r="1122" spans="38:38" x14ac:dyDescent="0.2">
      <c r="AL1122" s="13"/>
    </row>
    <row r="1123" spans="38:38" x14ac:dyDescent="0.2">
      <c r="AL1123" s="13"/>
    </row>
    <row r="1124" spans="38:38" x14ac:dyDescent="0.2">
      <c r="AL1124" s="13"/>
    </row>
    <row r="1125" spans="38:38" x14ac:dyDescent="0.2">
      <c r="AL1125" s="13"/>
    </row>
    <row r="1126" spans="38:38" x14ac:dyDescent="0.2">
      <c r="AL1126" s="13"/>
    </row>
    <row r="1127" spans="38:38" x14ac:dyDescent="0.2">
      <c r="AL1127" s="13"/>
    </row>
    <row r="1128" spans="38:38" x14ac:dyDescent="0.2">
      <c r="AL1128" s="13"/>
    </row>
    <row r="1129" spans="38:38" x14ac:dyDescent="0.2">
      <c r="AL1129" s="13"/>
    </row>
    <row r="1130" spans="38:38" x14ac:dyDescent="0.2">
      <c r="AL1130" s="13"/>
    </row>
    <row r="1131" spans="38:38" x14ac:dyDescent="0.2">
      <c r="AL1131" s="13"/>
    </row>
    <row r="1132" spans="38:38" x14ac:dyDescent="0.2">
      <c r="AL1132" s="13"/>
    </row>
    <row r="1133" spans="38:38" x14ac:dyDescent="0.2">
      <c r="AL1133" s="13"/>
    </row>
    <row r="1134" spans="38:38" x14ac:dyDescent="0.2">
      <c r="AL1134" s="13"/>
    </row>
    <row r="1135" spans="38:38" x14ac:dyDescent="0.2">
      <c r="AL1135" s="13"/>
    </row>
    <row r="1136" spans="38:38" x14ac:dyDescent="0.2">
      <c r="AL1136" s="13"/>
    </row>
    <row r="1137" spans="38:38" x14ac:dyDescent="0.2">
      <c r="AL1137" s="13"/>
    </row>
    <row r="1138" spans="38:38" x14ac:dyDescent="0.2">
      <c r="AL1138" s="13"/>
    </row>
    <row r="1139" spans="38:38" x14ac:dyDescent="0.2">
      <c r="AL1139" s="13"/>
    </row>
    <row r="1140" spans="38:38" x14ac:dyDescent="0.2">
      <c r="AL1140" s="13"/>
    </row>
    <row r="1141" spans="38:38" x14ac:dyDescent="0.2">
      <c r="AL1141" s="13"/>
    </row>
    <row r="1142" spans="38:38" x14ac:dyDescent="0.2">
      <c r="AL1142" s="13"/>
    </row>
    <row r="1143" spans="38:38" x14ac:dyDescent="0.2">
      <c r="AL1143" s="13"/>
    </row>
    <row r="1144" spans="38:38" x14ac:dyDescent="0.2">
      <c r="AL1144" s="13"/>
    </row>
    <row r="1145" spans="38:38" x14ac:dyDescent="0.2">
      <c r="AL1145" s="13"/>
    </row>
    <row r="1146" spans="38:38" x14ac:dyDescent="0.2">
      <c r="AL1146" s="13"/>
    </row>
    <row r="1147" spans="38:38" x14ac:dyDescent="0.2">
      <c r="AL1147" s="13"/>
    </row>
    <row r="1148" spans="38:38" x14ac:dyDescent="0.2">
      <c r="AL1148" s="13"/>
    </row>
    <row r="1149" spans="38:38" x14ac:dyDescent="0.2">
      <c r="AL1149" s="13"/>
    </row>
    <row r="1150" spans="38:38" x14ac:dyDescent="0.2">
      <c r="AL1150" s="13"/>
    </row>
    <row r="1151" spans="38:38" x14ac:dyDescent="0.2">
      <c r="AL1151" s="13"/>
    </row>
    <row r="1152" spans="38:38" x14ac:dyDescent="0.2">
      <c r="AL1152" s="13"/>
    </row>
    <row r="1153" spans="38:38" x14ac:dyDescent="0.2">
      <c r="AL1153" s="13"/>
    </row>
    <row r="1154" spans="38:38" x14ac:dyDescent="0.2">
      <c r="AL1154" s="13"/>
    </row>
    <row r="1155" spans="38:38" x14ac:dyDescent="0.2">
      <c r="AL1155" s="13"/>
    </row>
    <row r="1156" spans="38:38" x14ac:dyDescent="0.2">
      <c r="AL1156" s="13"/>
    </row>
    <row r="1157" spans="38:38" x14ac:dyDescent="0.2">
      <c r="AL1157" s="13"/>
    </row>
    <row r="1158" spans="38:38" x14ac:dyDescent="0.2">
      <c r="AL1158" s="13"/>
    </row>
    <row r="1159" spans="38:38" x14ac:dyDescent="0.2">
      <c r="AL1159" s="13"/>
    </row>
    <row r="1160" spans="38:38" x14ac:dyDescent="0.2">
      <c r="AL1160" s="13"/>
    </row>
    <row r="1161" spans="38:38" x14ac:dyDescent="0.2">
      <c r="AL1161" s="13"/>
    </row>
    <row r="1162" spans="38:38" x14ac:dyDescent="0.2">
      <c r="AL1162" s="13"/>
    </row>
    <row r="1163" spans="38:38" x14ac:dyDescent="0.2">
      <c r="AL1163" s="13"/>
    </row>
    <row r="1164" spans="38:38" x14ac:dyDescent="0.2">
      <c r="AL1164" s="13"/>
    </row>
    <row r="1165" spans="38:38" x14ac:dyDescent="0.2">
      <c r="AL1165" s="13"/>
    </row>
    <row r="1166" spans="38:38" x14ac:dyDescent="0.2">
      <c r="AL1166" s="13"/>
    </row>
    <row r="1167" spans="38:38" x14ac:dyDescent="0.2">
      <c r="AL1167" s="13"/>
    </row>
    <row r="1168" spans="38:38" x14ac:dyDescent="0.2">
      <c r="AL1168" s="13"/>
    </row>
    <row r="1169" spans="38:38" x14ac:dyDescent="0.2">
      <c r="AL1169" s="13"/>
    </row>
    <row r="1170" spans="38:38" x14ac:dyDescent="0.2">
      <c r="AL1170" s="13"/>
    </row>
    <row r="1171" spans="38:38" x14ac:dyDescent="0.2">
      <c r="AL1171" s="13"/>
    </row>
    <row r="1172" spans="38:38" x14ac:dyDescent="0.2">
      <c r="AL1172" s="13"/>
    </row>
    <row r="1173" spans="38:38" x14ac:dyDescent="0.2">
      <c r="AL1173" s="13"/>
    </row>
    <row r="1174" spans="38:38" x14ac:dyDescent="0.2">
      <c r="AL1174" s="13"/>
    </row>
    <row r="1175" spans="38:38" x14ac:dyDescent="0.2">
      <c r="AL1175" s="13"/>
    </row>
    <row r="1176" spans="38:38" x14ac:dyDescent="0.2">
      <c r="AL1176" s="13"/>
    </row>
    <row r="1177" spans="38:38" x14ac:dyDescent="0.2">
      <c r="AL1177" s="13"/>
    </row>
    <row r="1178" spans="38:38" x14ac:dyDescent="0.2">
      <c r="AL1178" s="13"/>
    </row>
    <row r="1179" spans="38:38" x14ac:dyDescent="0.2">
      <c r="AL1179" s="13"/>
    </row>
    <row r="1180" spans="38:38" x14ac:dyDescent="0.2">
      <c r="AL1180" s="13"/>
    </row>
    <row r="1181" spans="38:38" x14ac:dyDescent="0.2">
      <c r="AL1181" s="13"/>
    </row>
    <row r="1182" spans="38:38" x14ac:dyDescent="0.2">
      <c r="AL1182" s="13"/>
    </row>
    <row r="1183" spans="38:38" x14ac:dyDescent="0.2">
      <c r="AL1183" s="13"/>
    </row>
    <row r="1184" spans="38:38" x14ac:dyDescent="0.2">
      <c r="AL1184" s="13"/>
    </row>
    <row r="1185" spans="38:38" x14ac:dyDescent="0.2">
      <c r="AL1185" s="13"/>
    </row>
    <row r="1186" spans="38:38" x14ac:dyDescent="0.2">
      <c r="AL1186" s="13"/>
    </row>
    <row r="1187" spans="38:38" x14ac:dyDescent="0.2">
      <c r="AL1187" s="13"/>
    </row>
    <row r="1188" spans="38:38" x14ac:dyDescent="0.2">
      <c r="AL1188" s="13"/>
    </row>
    <row r="1189" spans="38:38" x14ac:dyDescent="0.2">
      <c r="AL1189" s="13"/>
    </row>
    <row r="1190" spans="38:38" x14ac:dyDescent="0.2">
      <c r="AL1190" s="13"/>
    </row>
    <row r="1191" spans="38:38" x14ac:dyDescent="0.2">
      <c r="AL1191" s="13"/>
    </row>
    <row r="1192" spans="38:38" x14ac:dyDescent="0.2">
      <c r="AL1192" s="13"/>
    </row>
    <row r="1193" spans="38:38" x14ac:dyDescent="0.2">
      <c r="AL1193" s="13"/>
    </row>
    <row r="1194" spans="38:38" x14ac:dyDescent="0.2">
      <c r="AL1194" s="13"/>
    </row>
    <row r="1195" spans="38:38" x14ac:dyDescent="0.2">
      <c r="AL1195" s="13"/>
    </row>
    <row r="1196" spans="38:38" x14ac:dyDescent="0.2">
      <c r="AL1196" s="13"/>
    </row>
    <row r="1197" spans="38:38" x14ac:dyDescent="0.2">
      <c r="AL1197" s="13"/>
    </row>
    <row r="1198" spans="38:38" x14ac:dyDescent="0.2">
      <c r="AL1198" s="13"/>
    </row>
    <row r="1199" spans="38:38" x14ac:dyDescent="0.2">
      <c r="AL1199" s="13"/>
    </row>
    <row r="1200" spans="38:38" x14ac:dyDescent="0.2">
      <c r="AL1200" s="13"/>
    </row>
    <row r="1201" spans="38:38" x14ac:dyDescent="0.2">
      <c r="AL1201" s="13"/>
    </row>
    <row r="1202" spans="38:38" x14ac:dyDescent="0.2">
      <c r="AL1202" s="13"/>
    </row>
    <row r="1203" spans="38:38" x14ac:dyDescent="0.2">
      <c r="AL1203" s="13"/>
    </row>
    <row r="1204" spans="38:38" x14ac:dyDescent="0.2">
      <c r="AL1204" s="13"/>
    </row>
    <row r="1205" spans="38:38" x14ac:dyDescent="0.2">
      <c r="AL1205" s="13"/>
    </row>
    <row r="1206" spans="38:38" x14ac:dyDescent="0.2">
      <c r="AL1206" s="13"/>
    </row>
    <row r="1207" spans="38:38" x14ac:dyDescent="0.2">
      <c r="AL1207" s="13"/>
    </row>
    <row r="1208" spans="38:38" x14ac:dyDescent="0.2">
      <c r="AL1208" s="13"/>
    </row>
    <row r="1209" spans="38:38" x14ac:dyDescent="0.2">
      <c r="AL1209" s="13"/>
    </row>
    <row r="1210" spans="38:38" x14ac:dyDescent="0.2">
      <c r="AL1210" s="13"/>
    </row>
    <row r="1211" spans="38:38" x14ac:dyDescent="0.2">
      <c r="AL1211" s="13"/>
    </row>
    <row r="1212" spans="38:38" x14ac:dyDescent="0.2">
      <c r="AL1212" s="13"/>
    </row>
    <row r="1213" spans="38:38" x14ac:dyDescent="0.2">
      <c r="AL1213" s="13"/>
    </row>
    <row r="1214" spans="38:38" x14ac:dyDescent="0.2">
      <c r="AL1214" s="13"/>
    </row>
    <row r="1215" spans="38:38" x14ac:dyDescent="0.2">
      <c r="AL1215" s="13"/>
    </row>
    <row r="1216" spans="38:38" x14ac:dyDescent="0.2">
      <c r="AL1216" s="13"/>
    </row>
    <row r="1217" spans="38:38" x14ac:dyDescent="0.2">
      <c r="AL1217" s="13"/>
    </row>
    <row r="1218" spans="38:38" x14ac:dyDescent="0.2">
      <c r="AL1218" s="13"/>
    </row>
    <row r="1219" spans="38:38" x14ac:dyDescent="0.2">
      <c r="AL1219" s="13"/>
    </row>
    <row r="1220" spans="38:38" x14ac:dyDescent="0.2">
      <c r="AL1220" s="13"/>
    </row>
    <row r="1221" spans="38:38" x14ac:dyDescent="0.2">
      <c r="AL1221" s="13"/>
    </row>
    <row r="1222" spans="38:38" x14ac:dyDescent="0.2">
      <c r="AL1222" s="13"/>
    </row>
    <row r="1223" spans="38:38" x14ac:dyDescent="0.2">
      <c r="AL1223" s="13"/>
    </row>
    <row r="1224" spans="38:38" x14ac:dyDescent="0.2">
      <c r="AL1224" s="13"/>
    </row>
    <row r="1225" spans="38:38" x14ac:dyDescent="0.2">
      <c r="AL1225" s="13"/>
    </row>
    <row r="1226" spans="38:38" x14ac:dyDescent="0.2">
      <c r="AL1226" s="13"/>
    </row>
    <row r="1227" spans="38:38" x14ac:dyDescent="0.2">
      <c r="AL1227" s="13"/>
    </row>
    <row r="1228" spans="38:38" x14ac:dyDescent="0.2">
      <c r="AL1228" s="13"/>
    </row>
    <row r="1229" spans="38:38" x14ac:dyDescent="0.2">
      <c r="AL1229" s="13"/>
    </row>
    <row r="1230" spans="38:38" x14ac:dyDescent="0.2">
      <c r="AL1230" s="13"/>
    </row>
    <row r="1231" spans="38:38" x14ac:dyDescent="0.2">
      <c r="AL1231" s="13"/>
    </row>
    <row r="1232" spans="38:38" x14ac:dyDescent="0.2">
      <c r="AL1232" s="13"/>
    </row>
    <row r="1233" spans="38:38" x14ac:dyDescent="0.2">
      <c r="AL1233" s="13"/>
    </row>
    <row r="1234" spans="38:38" x14ac:dyDescent="0.2">
      <c r="AL1234" s="13"/>
    </row>
    <row r="1235" spans="38:38" x14ac:dyDescent="0.2">
      <c r="AL1235" s="13"/>
    </row>
    <row r="1236" spans="38:38" x14ac:dyDescent="0.2">
      <c r="AL1236" s="13"/>
    </row>
    <row r="1237" spans="38:38" x14ac:dyDescent="0.2">
      <c r="AL1237" s="13"/>
    </row>
    <row r="1238" spans="38:38" x14ac:dyDescent="0.2">
      <c r="AL1238" s="13"/>
    </row>
    <row r="1239" spans="38:38" x14ac:dyDescent="0.2">
      <c r="AL1239" s="13"/>
    </row>
    <row r="1240" spans="38:38" x14ac:dyDescent="0.2">
      <c r="AL1240" s="13"/>
    </row>
    <row r="1241" spans="38:38" x14ac:dyDescent="0.2">
      <c r="AL1241" s="13"/>
    </row>
    <row r="1242" spans="38:38" x14ac:dyDescent="0.2">
      <c r="AL1242" s="13"/>
    </row>
    <row r="1243" spans="38:38" x14ac:dyDescent="0.2">
      <c r="AL1243" s="13"/>
    </row>
    <row r="1244" spans="38:38" x14ac:dyDescent="0.2">
      <c r="AL1244" s="13"/>
    </row>
    <row r="1245" spans="38:38" x14ac:dyDescent="0.2">
      <c r="AL1245" s="13"/>
    </row>
    <row r="1246" spans="38:38" x14ac:dyDescent="0.2">
      <c r="AL1246" s="13"/>
    </row>
    <row r="1247" spans="38:38" x14ac:dyDescent="0.2">
      <c r="AL1247" s="13"/>
    </row>
    <row r="1248" spans="38:38" x14ac:dyDescent="0.2">
      <c r="AL1248" s="13"/>
    </row>
    <row r="1249" spans="38:38" x14ac:dyDescent="0.2">
      <c r="AL1249" s="13"/>
    </row>
    <row r="1250" spans="38:38" x14ac:dyDescent="0.2">
      <c r="AL1250" s="13"/>
    </row>
    <row r="1251" spans="38:38" x14ac:dyDescent="0.2">
      <c r="AL1251" s="13"/>
    </row>
    <row r="1252" spans="38:38" x14ac:dyDescent="0.2">
      <c r="AL1252" s="13"/>
    </row>
    <row r="1253" spans="38:38" x14ac:dyDescent="0.2">
      <c r="AL1253" s="13"/>
    </row>
    <row r="1254" spans="38:38" x14ac:dyDescent="0.2">
      <c r="AL1254" s="13"/>
    </row>
    <row r="1255" spans="38:38" x14ac:dyDescent="0.2">
      <c r="AL1255" s="13"/>
    </row>
    <row r="1256" spans="38:38" x14ac:dyDescent="0.2">
      <c r="AL1256" s="13"/>
    </row>
    <row r="1257" spans="38:38" x14ac:dyDescent="0.2">
      <c r="AL1257" s="13"/>
    </row>
    <row r="1258" spans="38:38" x14ac:dyDescent="0.2">
      <c r="AL1258" s="13"/>
    </row>
    <row r="1259" spans="38:38" x14ac:dyDescent="0.2">
      <c r="AL1259" s="13"/>
    </row>
    <row r="1260" spans="38:38" x14ac:dyDescent="0.2">
      <c r="AL1260" s="13"/>
    </row>
    <row r="1261" spans="38:38" x14ac:dyDescent="0.2">
      <c r="AL1261" s="13"/>
    </row>
    <row r="1262" spans="38:38" x14ac:dyDescent="0.2">
      <c r="AL1262" s="13"/>
    </row>
    <row r="1263" spans="38:38" x14ac:dyDescent="0.2">
      <c r="AL1263" s="13"/>
    </row>
    <row r="1264" spans="38:38" x14ac:dyDescent="0.2">
      <c r="AL1264" s="13"/>
    </row>
    <row r="1265" spans="38:38" x14ac:dyDescent="0.2">
      <c r="AL1265" s="13"/>
    </row>
    <row r="1266" spans="38:38" x14ac:dyDescent="0.2">
      <c r="AL1266" s="13"/>
    </row>
    <row r="1267" spans="38:38" x14ac:dyDescent="0.2">
      <c r="AL1267" s="13"/>
    </row>
    <row r="1268" spans="38:38" x14ac:dyDescent="0.2">
      <c r="AL1268" s="13"/>
    </row>
    <row r="1269" spans="38:38" x14ac:dyDescent="0.2">
      <c r="AL1269" s="13"/>
    </row>
    <row r="1270" spans="38:38" x14ac:dyDescent="0.2">
      <c r="AL1270" s="13"/>
    </row>
    <row r="1271" spans="38:38" x14ac:dyDescent="0.2">
      <c r="AL1271" s="13"/>
    </row>
    <row r="1272" spans="38:38" x14ac:dyDescent="0.2">
      <c r="AL1272" s="13"/>
    </row>
    <row r="1273" spans="38:38" x14ac:dyDescent="0.2">
      <c r="AL1273" s="13"/>
    </row>
    <row r="1274" spans="38:38" x14ac:dyDescent="0.2">
      <c r="AL1274" s="13"/>
    </row>
    <row r="1275" spans="38:38" x14ac:dyDescent="0.2">
      <c r="AL1275" s="13"/>
    </row>
    <row r="1276" spans="38:38" x14ac:dyDescent="0.2">
      <c r="AL1276" s="13"/>
    </row>
    <row r="1277" spans="38:38" x14ac:dyDescent="0.2">
      <c r="AL1277" s="13"/>
    </row>
    <row r="1278" spans="38:38" x14ac:dyDescent="0.2">
      <c r="AL1278" s="13"/>
    </row>
    <row r="1279" spans="38:38" x14ac:dyDescent="0.2">
      <c r="AL1279" s="13"/>
    </row>
    <row r="1280" spans="38:38" x14ac:dyDescent="0.2">
      <c r="AL1280" s="13"/>
    </row>
    <row r="1281" spans="38:38" x14ac:dyDescent="0.2">
      <c r="AL1281" s="13"/>
    </row>
    <row r="1282" spans="38:38" x14ac:dyDescent="0.2">
      <c r="AL1282" s="13"/>
    </row>
    <row r="1283" spans="38:38" x14ac:dyDescent="0.2">
      <c r="AL1283" s="13"/>
    </row>
    <row r="1284" spans="38:38" x14ac:dyDescent="0.2">
      <c r="AL1284" s="13"/>
    </row>
    <row r="1285" spans="38:38" x14ac:dyDescent="0.2">
      <c r="AL1285" s="13"/>
    </row>
    <row r="1286" spans="38:38" x14ac:dyDescent="0.2">
      <c r="AL1286" s="13"/>
    </row>
    <row r="1287" spans="38:38" x14ac:dyDescent="0.2">
      <c r="AL1287" s="13"/>
    </row>
    <row r="1288" spans="38:38" x14ac:dyDescent="0.2">
      <c r="AL1288" s="13"/>
    </row>
    <row r="1289" spans="38:38" x14ac:dyDescent="0.2">
      <c r="AL1289" s="13"/>
    </row>
    <row r="1290" spans="38:38" x14ac:dyDescent="0.2">
      <c r="AL1290" s="13"/>
    </row>
    <row r="1291" spans="38:38" x14ac:dyDescent="0.2">
      <c r="AL1291" s="13"/>
    </row>
    <row r="1292" spans="38:38" x14ac:dyDescent="0.2">
      <c r="AL1292" s="13"/>
    </row>
    <row r="1293" spans="38:38" x14ac:dyDescent="0.2">
      <c r="AL1293" s="13"/>
    </row>
    <row r="1294" spans="38:38" x14ac:dyDescent="0.2">
      <c r="AL1294" s="13"/>
    </row>
    <row r="1295" spans="38:38" x14ac:dyDescent="0.2">
      <c r="AL1295" s="13"/>
    </row>
    <row r="1296" spans="38:38" x14ac:dyDescent="0.2">
      <c r="AL1296" s="13"/>
    </row>
    <row r="1297" spans="38:38" x14ac:dyDescent="0.2">
      <c r="AL1297" s="13"/>
    </row>
    <row r="1298" spans="38:38" x14ac:dyDescent="0.2">
      <c r="AL1298" s="13"/>
    </row>
    <row r="1299" spans="38:38" x14ac:dyDescent="0.2">
      <c r="AL1299" s="13"/>
    </row>
    <row r="1300" spans="38:38" x14ac:dyDescent="0.2">
      <c r="AL1300" s="13"/>
    </row>
    <row r="1301" spans="38:38" x14ac:dyDescent="0.2">
      <c r="AL1301" s="13"/>
    </row>
    <row r="1302" spans="38:38" x14ac:dyDescent="0.2">
      <c r="AL1302" s="13"/>
    </row>
    <row r="1303" spans="38:38" x14ac:dyDescent="0.2">
      <c r="AL1303" s="13"/>
    </row>
    <row r="1304" spans="38:38" x14ac:dyDescent="0.2">
      <c r="AL1304" s="13"/>
    </row>
    <row r="1305" spans="38:38" x14ac:dyDescent="0.2">
      <c r="AL1305" s="13"/>
    </row>
    <row r="1306" spans="38:38" x14ac:dyDescent="0.2">
      <c r="AL1306" s="13"/>
    </row>
    <row r="1307" spans="38:38" x14ac:dyDescent="0.2">
      <c r="AL1307" s="13"/>
    </row>
    <row r="1308" spans="38:38" x14ac:dyDescent="0.2">
      <c r="AL1308" s="13"/>
    </row>
    <row r="1309" spans="38:38" x14ac:dyDescent="0.2">
      <c r="AL1309" s="13"/>
    </row>
    <row r="1310" spans="38:38" x14ac:dyDescent="0.2">
      <c r="AL1310" s="13"/>
    </row>
    <row r="1311" spans="38:38" x14ac:dyDescent="0.2">
      <c r="AL1311" s="13"/>
    </row>
    <row r="1312" spans="38:38" x14ac:dyDescent="0.2">
      <c r="AL1312" s="13"/>
    </row>
    <row r="1313" spans="38:38" x14ac:dyDescent="0.2">
      <c r="AL1313" s="13"/>
    </row>
    <row r="1314" spans="38:38" x14ac:dyDescent="0.2">
      <c r="AL1314" s="13"/>
    </row>
    <row r="1315" spans="38:38" x14ac:dyDescent="0.2">
      <c r="AL1315" s="13"/>
    </row>
    <row r="1316" spans="38:38" x14ac:dyDescent="0.2">
      <c r="AL1316" s="13"/>
    </row>
    <row r="1317" spans="38:38" x14ac:dyDescent="0.2">
      <c r="AL1317" s="13"/>
    </row>
    <row r="1318" spans="38:38" x14ac:dyDescent="0.2">
      <c r="AL1318" s="13"/>
    </row>
    <row r="1319" spans="38:38" x14ac:dyDescent="0.2">
      <c r="AL1319" s="13"/>
    </row>
    <row r="1320" spans="38:38" x14ac:dyDescent="0.2">
      <c r="AL1320" s="13"/>
    </row>
    <row r="1321" spans="38:38" x14ac:dyDescent="0.2">
      <c r="AL1321" s="13"/>
    </row>
    <row r="1322" spans="38:38" x14ac:dyDescent="0.2">
      <c r="AL1322" s="13"/>
    </row>
    <row r="1323" spans="38:38" x14ac:dyDescent="0.2">
      <c r="AL1323" s="13"/>
    </row>
    <row r="1324" spans="38:38" x14ac:dyDescent="0.2">
      <c r="AL1324" s="13"/>
    </row>
    <row r="1325" spans="38:38" x14ac:dyDescent="0.2">
      <c r="AL1325" s="13"/>
    </row>
    <row r="1326" spans="38:38" x14ac:dyDescent="0.2">
      <c r="AL1326" s="13"/>
    </row>
    <row r="1327" spans="38:38" x14ac:dyDescent="0.2">
      <c r="AL1327" s="13"/>
    </row>
    <row r="1328" spans="38:38" x14ac:dyDescent="0.2">
      <c r="AL1328" s="13"/>
    </row>
    <row r="1329" spans="38:38" x14ac:dyDescent="0.2">
      <c r="AL1329" s="13"/>
    </row>
    <row r="1330" spans="38:38" x14ac:dyDescent="0.2">
      <c r="AL1330" s="13"/>
    </row>
    <row r="1331" spans="38:38" x14ac:dyDescent="0.2">
      <c r="AL1331" s="13"/>
    </row>
    <row r="1332" spans="38:38" x14ac:dyDescent="0.2">
      <c r="AL1332" s="13"/>
    </row>
    <row r="1333" spans="38:38" x14ac:dyDescent="0.2">
      <c r="AL1333" s="13"/>
    </row>
    <row r="1334" spans="38:38" x14ac:dyDescent="0.2">
      <c r="AL1334" s="13"/>
    </row>
    <row r="1335" spans="38:38" x14ac:dyDescent="0.2">
      <c r="AL1335" s="13"/>
    </row>
    <row r="1336" spans="38:38" x14ac:dyDescent="0.2">
      <c r="AL1336" s="13"/>
    </row>
    <row r="1337" spans="38:38" x14ac:dyDescent="0.2">
      <c r="AL1337" s="13"/>
    </row>
    <row r="1338" spans="38:38" x14ac:dyDescent="0.2">
      <c r="AL1338" s="13"/>
    </row>
    <row r="1339" spans="38:38" x14ac:dyDescent="0.2">
      <c r="AL1339" s="13"/>
    </row>
    <row r="1340" spans="38:38" x14ac:dyDescent="0.2">
      <c r="AL1340" s="13"/>
    </row>
    <row r="1341" spans="38:38" x14ac:dyDescent="0.2">
      <c r="AL1341" s="13"/>
    </row>
    <row r="1342" spans="38:38" x14ac:dyDescent="0.2">
      <c r="AL1342" s="13"/>
    </row>
    <row r="1343" spans="38:38" x14ac:dyDescent="0.2">
      <c r="AL1343" s="13"/>
    </row>
    <row r="1344" spans="38:38" x14ac:dyDescent="0.2">
      <c r="AL1344" s="13"/>
    </row>
    <row r="1345" spans="38:38" x14ac:dyDescent="0.2">
      <c r="AL1345" s="13"/>
    </row>
    <row r="1346" spans="38:38" x14ac:dyDescent="0.2">
      <c r="AL1346" s="13"/>
    </row>
    <row r="1347" spans="38:38" x14ac:dyDescent="0.2">
      <c r="AL1347" s="13"/>
    </row>
    <row r="1348" spans="38:38" x14ac:dyDescent="0.2">
      <c r="AL1348" s="13"/>
    </row>
    <row r="1349" spans="38:38" x14ac:dyDescent="0.2">
      <c r="AL1349" s="13"/>
    </row>
    <row r="1350" spans="38:38" x14ac:dyDescent="0.2">
      <c r="AL1350" s="13"/>
    </row>
    <row r="1351" spans="38:38" x14ac:dyDescent="0.2">
      <c r="AL1351" s="13"/>
    </row>
    <row r="1352" spans="38:38" x14ac:dyDescent="0.2">
      <c r="AL1352" s="13"/>
    </row>
    <row r="1353" spans="38:38" x14ac:dyDescent="0.2">
      <c r="AL1353" s="13"/>
    </row>
    <row r="1354" spans="38:38" x14ac:dyDescent="0.2">
      <c r="AL1354" s="13"/>
    </row>
    <row r="1355" spans="38:38" x14ac:dyDescent="0.2">
      <c r="AL1355" s="13"/>
    </row>
    <row r="1356" spans="38:38" x14ac:dyDescent="0.2">
      <c r="AL1356" s="13"/>
    </row>
    <row r="1357" spans="38:38" x14ac:dyDescent="0.2">
      <c r="AL1357" s="13"/>
    </row>
    <row r="1358" spans="38:38" x14ac:dyDescent="0.2">
      <c r="AL1358" s="13"/>
    </row>
    <row r="1359" spans="38:38" x14ac:dyDescent="0.2">
      <c r="AL1359" s="13"/>
    </row>
    <row r="1360" spans="38:38" x14ac:dyDescent="0.2">
      <c r="AL1360" s="13"/>
    </row>
    <row r="1361" spans="38:38" x14ac:dyDescent="0.2">
      <c r="AL1361" s="13"/>
    </row>
    <row r="1362" spans="38:38" x14ac:dyDescent="0.2">
      <c r="AL1362" s="13"/>
    </row>
    <row r="1363" spans="38:38" x14ac:dyDescent="0.2">
      <c r="AL1363" s="13"/>
    </row>
    <row r="1364" spans="38:38" x14ac:dyDescent="0.2">
      <c r="AL1364" s="13"/>
    </row>
    <row r="1365" spans="38:38" x14ac:dyDescent="0.2">
      <c r="AL1365" s="13"/>
    </row>
    <row r="1366" spans="38:38" x14ac:dyDescent="0.2">
      <c r="AL1366" s="13"/>
    </row>
    <row r="1367" spans="38:38" x14ac:dyDescent="0.2">
      <c r="AL1367" s="13"/>
    </row>
    <row r="1368" spans="38:38" x14ac:dyDescent="0.2">
      <c r="AL1368" s="13"/>
    </row>
    <row r="1369" spans="38:38" x14ac:dyDescent="0.2">
      <c r="AL1369" s="13"/>
    </row>
    <row r="1370" spans="38:38" x14ac:dyDescent="0.2">
      <c r="AL1370" s="13"/>
    </row>
    <row r="1371" spans="38:38" x14ac:dyDescent="0.2">
      <c r="AL1371" s="13"/>
    </row>
    <row r="1372" spans="38:38" x14ac:dyDescent="0.2">
      <c r="AL1372" s="13"/>
    </row>
    <row r="1373" spans="38:38" x14ac:dyDescent="0.2">
      <c r="AL1373" s="13"/>
    </row>
    <row r="1374" spans="38:38" x14ac:dyDescent="0.2">
      <c r="AL1374" s="13"/>
    </row>
    <row r="1375" spans="38:38" x14ac:dyDescent="0.2">
      <c r="AL1375" s="13"/>
    </row>
    <row r="1376" spans="38:38" x14ac:dyDescent="0.2">
      <c r="AL1376" s="13"/>
    </row>
    <row r="1377" spans="38:38" x14ac:dyDescent="0.2">
      <c r="AL1377" s="13"/>
    </row>
    <row r="1378" spans="38:38" x14ac:dyDescent="0.2">
      <c r="AL1378" s="13"/>
    </row>
    <row r="1379" spans="38:38" x14ac:dyDescent="0.2">
      <c r="AL1379" s="13"/>
    </row>
    <row r="1380" spans="38:38" x14ac:dyDescent="0.2">
      <c r="AL1380" s="13"/>
    </row>
    <row r="1381" spans="38:38" x14ac:dyDescent="0.2">
      <c r="AL1381" s="13"/>
    </row>
    <row r="1382" spans="38:38" x14ac:dyDescent="0.2">
      <c r="AL1382" s="13"/>
    </row>
    <row r="1383" spans="38:38" x14ac:dyDescent="0.2">
      <c r="AL1383" s="13"/>
    </row>
    <row r="1384" spans="38:38" x14ac:dyDescent="0.2">
      <c r="AL1384" s="13"/>
    </row>
    <row r="1385" spans="38:38" x14ac:dyDescent="0.2">
      <c r="AL1385" s="13"/>
    </row>
    <row r="1386" spans="38:38" x14ac:dyDescent="0.2">
      <c r="AL1386" s="13"/>
    </row>
    <row r="1387" spans="38:38" x14ac:dyDescent="0.2">
      <c r="AL1387" s="13"/>
    </row>
    <row r="1388" spans="38:38" x14ac:dyDescent="0.2">
      <c r="AL1388" s="13"/>
    </row>
    <row r="1389" spans="38:38" x14ac:dyDescent="0.2">
      <c r="AL1389" s="13"/>
    </row>
    <row r="1390" spans="38:38" x14ac:dyDescent="0.2">
      <c r="AL1390" s="13"/>
    </row>
    <row r="1391" spans="38:38" x14ac:dyDescent="0.2">
      <c r="AL1391" s="13"/>
    </row>
    <row r="1392" spans="38:38" x14ac:dyDescent="0.2">
      <c r="AL1392" s="13"/>
    </row>
    <row r="1393" spans="38:38" x14ac:dyDescent="0.2">
      <c r="AL1393" s="13"/>
    </row>
    <row r="1394" spans="38:38" x14ac:dyDescent="0.2">
      <c r="AL1394" s="13"/>
    </row>
    <row r="1395" spans="38:38" x14ac:dyDescent="0.2">
      <c r="AL1395" s="13"/>
    </row>
    <row r="1396" spans="38:38" x14ac:dyDescent="0.2">
      <c r="AL1396" s="13"/>
    </row>
    <row r="1397" spans="38:38" x14ac:dyDescent="0.2">
      <c r="AL1397" s="13"/>
    </row>
    <row r="1398" spans="38:38" x14ac:dyDescent="0.2">
      <c r="AL1398" s="13"/>
    </row>
    <row r="1399" spans="38:38" x14ac:dyDescent="0.2">
      <c r="AL1399" s="13"/>
    </row>
    <row r="1400" spans="38:38" x14ac:dyDescent="0.2">
      <c r="AL1400" s="13"/>
    </row>
    <row r="1401" spans="38:38" x14ac:dyDescent="0.2">
      <c r="AL1401" s="13"/>
    </row>
    <row r="1402" spans="38:38" x14ac:dyDescent="0.2">
      <c r="AL1402" s="13"/>
    </row>
    <row r="1403" spans="38:38" x14ac:dyDescent="0.2">
      <c r="AL1403" s="13"/>
    </row>
    <row r="1404" spans="38:38" x14ac:dyDescent="0.2">
      <c r="AL1404" s="13"/>
    </row>
    <row r="1405" spans="38:38" x14ac:dyDescent="0.2">
      <c r="AL1405" s="13"/>
    </row>
    <row r="1406" spans="38:38" x14ac:dyDescent="0.2">
      <c r="AL1406" s="13"/>
    </row>
    <row r="1407" spans="38:38" x14ac:dyDescent="0.2">
      <c r="AL1407" s="13"/>
    </row>
    <row r="1408" spans="38:38" x14ac:dyDescent="0.2">
      <c r="AL1408" s="13"/>
    </row>
    <row r="1409" spans="38:38" x14ac:dyDescent="0.2">
      <c r="AL1409" s="13"/>
    </row>
    <row r="1410" spans="38:38" x14ac:dyDescent="0.2">
      <c r="AL1410" s="13"/>
    </row>
    <row r="1411" spans="38:38" x14ac:dyDescent="0.2">
      <c r="AL1411" s="39"/>
    </row>
    <row r="1412" spans="38:38" x14ac:dyDescent="0.2">
      <c r="AL1412" s="39"/>
    </row>
    <row r="1413" spans="38:38" x14ac:dyDescent="0.2">
      <c r="AL1413" s="39"/>
    </row>
    <row r="1414" spans="38:38" x14ac:dyDescent="0.2">
      <c r="AL1414" s="39"/>
    </row>
    <row r="1415" spans="38:38" x14ac:dyDescent="0.2">
      <c r="AL1415" s="39"/>
    </row>
    <row r="1416" spans="38:38" x14ac:dyDescent="0.2">
      <c r="AL1416" s="39"/>
    </row>
    <row r="1417" spans="38:38" x14ac:dyDescent="0.2">
      <c r="AL1417" s="39"/>
    </row>
    <row r="1418" spans="38:38" x14ac:dyDescent="0.2">
      <c r="AL1418" s="39"/>
    </row>
    <row r="1419" spans="38:38" x14ac:dyDescent="0.2">
      <c r="AL1419" s="39"/>
    </row>
    <row r="1420" spans="38:38" x14ac:dyDescent="0.2">
      <c r="AL1420" s="39"/>
    </row>
    <row r="1421" spans="38:38" x14ac:dyDescent="0.2">
      <c r="AL1421" s="39"/>
    </row>
    <row r="1422" spans="38:38" x14ac:dyDescent="0.2">
      <c r="AL1422" s="39"/>
    </row>
    <row r="1423" spans="38:38" x14ac:dyDescent="0.2">
      <c r="AL1423" s="39"/>
    </row>
    <row r="1424" spans="38:38" x14ac:dyDescent="0.2">
      <c r="AL1424" s="39"/>
    </row>
    <row r="1425" spans="38:38" x14ac:dyDescent="0.2">
      <c r="AL1425" s="39"/>
    </row>
    <row r="1426" spans="38:38" x14ac:dyDescent="0.2">
      <c r="AL1426" s="39"/>
    </row>
    <row r="1427" spans="38:38" x14ac:dyDescent="0.2">
      <c r="AL1427" s="39"/>
    </row>
    <row r="1428" spans="38:38" x14ac:dyDescent="0.2">
      <c r="AL1428" s="39"/>
    </row>
    <row r="1429" spans="38:38" x14ac:dyDescent="0.2">
      <c r="AL1429" s="39"/>
    </row>
    <row r="1430" spans="38:38" x14ac:dyDescent="0.2">
      <c r="AL1430" s="39"/>
    </row>
    <row r="1431" spans="38:38" x14ac:dyDescent="0.2">
      <c r="AL1431" s="39"/>
    </row>
    <row r="1432" spans="38:38" x14ac:dyDescent="0.2">
      <c r="AL1432" s="39"/>
    </row>
    <row r="1433" spans="38:38" x14ac:dyDescent="0.2">
      <c r="AL1433" s="39"/>
    </row>
    <row r="1434" spans="38:38" x14ac:dyDescent="0.2">
      <c r="AL1434" s="39"/>
    </row>
    <row r="1435" spans="38:38" x14ac:dyDescent="0.2">
      <c r="AL1435" s="39"/>
    </row>
    <row r="1436" spans="38:38" x14ac:dyDescent="0.2">
      <c r="AL1436" s="39"/>
    </row>
    <row r="1437" spans="38:38" x14ac:dyDescent="0.2">
      <c r="AL1437" s="39"/>
    </row>
    <row r="1438" spans="38:38" x14ac:dyDescent="0.2">
      <c r="AL1438" s="39"/>
    </row>
    <row r="1439" spans="38:38" x14ac:dyDescent="0.2">
      <c r="AL1439" s="39"/>
    </row>
    <row r="1440" spans="38:38" x14ac:dyDescent="0.2">
      <c r="AL1440" s="39"/>
    </row>
    <row r="1441" spans="38:38" x14ac:dyDescent="0.2">
      <c r="AL1441" s="39"/>
    </row>
    <row r="1442" spans="38:38" x14ac:dyDescent="0.2">
      <c r="AL1442" s="39"/>
    </row>
    <row r="1443" spans="38:38" x14ac:dyDescent="0.2">
      <c r="AL1443" s="39"/>
    </row>
    <row r="1444" spans="38:38" x14ac:dyDescent="0.2">
      <c r="AL1444" s="39"/>
    </row>
    <row r="1445" spans="38:38" x14ac:dyDescent="0.2">
      <c r="AL1445" s="39"/>
    </row>
    <row r="1446" spans="38:38" x14ac:dyDescent="0.2">
      <c r="AL1446" s="39"/>
    </row>
    <row r="1447" spans="38:38" x14ac:dyDescent="0.2">
      <c r="AL1447" s="39"/>
    </row>
    <row r="1448" spans="38:38" x14ac:dyDescent="0.2">
      <c r="AL1448" s="39"/>
    </row>
    <row r="1449" spans="38:38" x14ac:dyDescent="0.2">
      <c r="AL1449" s="39"/>
    </row>
    <row r="1450" spans="38:38" x14ac:dyDescent="0.2">
      <c r="AL1450" s="39"/>
    </row>
    <row r="1451" spans="38:38" x14ac:dyDescent="0.2">
      <c r="AL1451" s="39"/>
    </row>
    <row r="1452" spans="38:38" x14ac:dyDescent="0.2">
      <c r="AL1452" s="39"/>
    </row>
    <row r="1453" spans="38:38" x14ac:dyDescent="0.2">
      <c r="AL1453" s="39"/>
    </row>
    <row r="1454" spans="38:38" x14ac:dyDescent="0.2">
      <c r="AL1454" s="39"/>
    </row>
    <row r="1455" spans="38:38" x14ac:dyDescent="0.2">
      <c r="AL1455" s="39"/>
    </row>
    <row r="1456" spans="38:38" x14ac:dyDescent="0.2">
      <c r="AL1456" s="39"/>
    </row>
    <row r="1457" spans="38:38" x14ac:dyDescent="0.2">
      <c r="AL1457" s="39"/>
    </row>
    <row r="1458" spans="38:38" x14ac:dyDescent="0.2">
      <c r="AL1458" s="39"/>
    </row>
    <row r="1459" spans="38:38" x14ac:dyDescent="0.2">
      <c r="AL1459" s="39"/>
    </row>
    <row r="1460" spans="38:38" x14ac:dyDescent="0.2">
      <c r="AL1460" s="39"/>
    </row>
    <row r="1461" spans="38:38" x14ac:dyDescent="0.2">
      <c r="AL1461" s="36"/>
    </row>
    <row r="1462" spans="38:38" x14ac:dyDescent="0.2">
      <c r="AL1462" s="36"/>
    </row>
    <row r="1463" spans="38:38" x14ac:dyDescent="0.2">
      <c r="AL1463" s="36"/>
    </row>
    <row r="1464" spans="38:38" x14ac:dyDescent="0.2">
      <c r="AL1464" s="36"/>
    </row>
    <row r="1465" spans="38:38" x14ac:dyDescent="0.2">
      <c r="AL1465" s="36"/>
    </row>
    <row r="1466" spans="38:38" x14ac:dyDescent="0.2">
      <c r="AL1466" s="36"/>
    </row>
    <row r="1467" spans="38:38" x14ac:dyDescent="0.2">
      <c r="AL1467" s="36"/>
    </row>
    <row r="1468" spans="38:38" x14ac:dyDescent="0.2">
      <c r="AL1468" s="36"/>
    </row>
    <row r="1469" spans="38:38" x14ac:dyDescent="0.2">
      <c r="AL1469" s="36"/>
    </row>
    <row r="1470" spans="38:38" x14ac:dyDescent="0.2">
      <c r="AL1470" s="36"/>
    </row>
    <row r="1471" spans="38:38" x14ac:dyDescent="0.2">
      <c r="AL1471" s="36"/>
    </row>
    <row r="1472" spans="38:38" x14ac:dyDescent="0.2">
      <c r="AL1472" s="36"/>
    </row>
    <row r="1473" spans="38:38" x14ac:dyDescent="0.2">
      <c r="AL1473" s="36"/>
    </row>
    <row r="1474" spans="38:38" x14ac:dyDescent="0.2">
      <c r="AL1474" s="36"/>
    </row>
    <row r="1475" spans="38:38" x14ac:dyDescent="0.2">
      <c r="AL1475" s="36"/>
    </row>
    <row r="1476" spans="38:38" x14ac:dyDescent="0.2">
      <c r="AL1476" s="36"/>
    </row>
    <row r="1477" spans="38:38" x14ac:dyDescent="0.2">
      <c r="AL1477" s="36"/>
    </row>
    <row r="1478" spans="38:38" x14ac:dyDescent="0.2">
      <c r="AL1478" s="36"/>
    </row>
    <row r="1479" spans="38:38" x14ac:dyDescent="0.2">
      <c r="AL1479" s="36"/>
    </row>
    <row r="1480" spans="38:38" x14ac:dyDescent="0.2">
      <c r="AL1480" s="36"/>
    </row>
    <row r="1481" spans="38:38" x14ac:dyDescent="0.2">
      <c r="AL1481" s="36"/>
    </row>
    <row r="1482" spans="38:38" x14ac:dyDescent="0.2">
      <c r="AL1482" s="36"/>
    </row>
    <row r="1483" spans="38:38" x14ac:dyDescent="0.2">
      <c r="AL1483" s="36"/>
    </row>
    <row r="1484" spans="38:38" x14ac:dyDescent="0.2">
      <c r="AL1484" s="36"/>
    </row>
    <row r="1485" spans="38:38" x14ac:dyDescent="0.2">
      <c r="AL1485" s="36"/>
    </row>
    <row r="1486" spans="38:38" x14ac:dyDescent="0.2">
      <c r="AL1486" s="36"/>
    </row>
    <row r="1487" spans="38:38" x14ac:dyDescent="0.2">
      <c r="AL1487" s="36"/>
    </row>
    <row r="1488" spans="38:38" x14ac:dyDescent="0.2">
      <c r="AL1488" s="36"/>
    </row>
    <row r="1489" spans="38:38" x14ac:dyDescent="0.2">
      <c r="AL1489" s="36"/>
    </row>
    <row r="1490" spans="38:38" x14ac:dyDescent="0.2">
      <c r="AL1490" s="36"/>
    </row>
    <row r="1491" spans="38:38" x14ac:dyDescent="0.2">
      <c r="AL1491" s="36"/>
    </row>
    <row r="1492" spans="38:38" x14ac:dyDescent="0.2">
      <c r="AL1492" s="36"/>
    </row>
    <row r="1493" spans="38:38" x14ac:dyDescent="0.2">
      <c r="AL1493" s="36"/>
    </row>
    <row r="1494" spans="38:38" x14ac:dyDescent="0.2">
      <c r="AL1494" s="36"/>
    </row>
    <row r="1495" spans="38:38" x14ac:dyDescent="0.2">
      <c r="AL1495" s="36"/>
    </row>
    <row r="1496" spans="38:38" x14ac:dyDescent="0.2">
      <c r="AL1496" s="36"/>
    </row>
    <row r="1497" spans="38:38" x14ac:dyDescent="0.2">
      <c r="AL1497" s="36"/>
    </row>
    <row r="1498" spans="38:38" x14ac:dyDescent="0.2">
      <c r="AL1498" s="36"/>
    </row>
    <row r="1499" spans="38:38" x14ac:dyDescent="0.2">
      <c r="AL1499" s="36"/>
    </row>
    <row r="1500" spans="38:38" x14ac:dyDescent="0.2">
      <c r="AL1500" s="36"/>
    </row>
    <row r="1501" spans="38:38" x14ac:dyDescent="0.2">
      <c r="AL1501" s="36"/>
    </row>
    <row r="1502" spans="38:38" x14ac:dyDescent="0.2">
      <c r="AL1502" s="36"/>
    </row>
    <row r="1503" spans="38:38" x14ac:dyDescent="0.2">
      <c r="AL1503" s="36"/>
    </row>
    <row r="1504" spans="38:38" x14ac:dyDescent="0.2">
      <c r="AL1504" s="36"/>
    </row>
    <row r="1505" spans="38:38" x14ac:dyDescent="0.2">
      <c r="AL1505" s="36"/>
    </row>
    <row r="1506" spans="38:38" x14ac:dyDescent="0.2">
      <c r="AL1506" s="36"/>
    </row>
    <row r="1507" spans="38:38" x14ac:dyDescent="0.2">
      <c r="AL1507" s="36"/>
    </row>
    <row r="1508" spans="38:38" x14ac:dyDescent="0.2">
      <c r="AL1508" s="36"/>
    </row>
    <row r="1509" spans="38:38" x14ac:dyDescent="0.2">
      <c r="AL1509" s="36"/>
    </row>
    <row r="1510" spans="38:38" x14ac:dyDescent="0.2">
      <c r="AL1510" s="36"/>
    </row>
    <row r="1511" spans="38:38" x14ac:dyDescent="0.2">
      <c r="AL1511" s="36"/>
    </row>
    <row r="1512" spans="38:38" x14ac:dyDescent="0.2">
      <c r="AL1512" s="36"/>
    </row>
    <row r="1513" spans="38:38" x14ac:dyDescent="0.2">
      <c r="AL1513" s="36"/>
    </row>
    <row r="1514" spans="38:38" x14ac:dyDescent="0.2">
      <c r="AL1514" s="36"/>
    </row>
    <row r="1515" spans="38:38" x14ac:dyDescent="0.2">
      <c r="AL1515" s="36"/>
    </row>
    <row r="1516" spans="38:38" x14ac:dyDescent="0.2">
      <c r="AL1516" s="36"/>
    </row>
    <row r="1517" spans="38:38" x14ac:dyDescent="0.2">
      <c r="AL1517" s="36"/>
    </row>
    <row r="1518" spans="38:38" x14ac:dyDescent="0.2">
      <c r="AL1518" s="36"/>
    </row>
    <row r="1519" spans="38:38" x14ac:dyDescent="0.2">
      <c r="AL1519" s="36"/>
    </row>
    <row r="1520" spans="38:38" x14ac:dyDescent="0.2">
      <c r="AL1520" s="36"/>
    </row>
    <row r="1521" spans="38:38" x14ac:dyDescent="0.2">
      <c r="AL1521" s="36"/>
    </row>
    <row r="1522" spans="38:38" x14ac:dyDescent="0.2">
      <c r="AL1522" s="36"/>
    </row>
    <row r="1523" spans="38:38" x14ac:dyDescent="0.2">
      <c r="AL1523" s="36"/>
    </row>
    <row r="1524" spans="38:38" x14ac:dyDescent="0.2">
      <c r="AL1524" s="36"/>
    </row>
    <row r="1525" spans="38:38" x14ac:dyDescent="0.2">
      <c r="AL1525" s="36"/>
    </row>
    <row r="1526" spans="38:38" x14ac:dyDescent="0.2">
      <c r="AL1526" s="36"/>
    </row>
    <row r="1527" spans="38:38" x14ac:dyDescent="0.2">
      <c r="AL1527" s="36"/>
    </row>
    <row r="1528" spans="38:38" x14ac:dyDescent="0.2">
      <c r="AL1528" s="36"/>
    </row>
    <row r="1529" spans="38:38" x14ac:dyDescent="0.2">
      <c r="AL1529" s="36"/>
    </row>
    <row r="1530" spans="38:38" x14ac:dyDescent="0.2">
      <c r="AL1530" s="36"/>
    </row>
    <row r="1531" spans="38:38" x14ac:dyDescent="0.2">
      <c r="AL1531" s="36"/>
    </row>
    <row r="1532" spans="38:38" x14ac:dyDescent="0.2">
      <c r="AL1532" s="36"/>
    </row>
    <row r="1533" spans="38:38" x14ac:dyDescent="0.2">
      <c r="AL1533" s="36"/>
    </row>
    <row r="1534" spans="38:38" x14ac:dyDescent="0.2">
      <c r="AL1534" s="36"/>
    </row>
    <row r="1535" spans="38:38" x14ac:dyDescent="0.2">
      <c r="AL1535" s="36"/>
    </row>
    <row r="1536" spans="38:38" x14ac:dyDescent="0.2">
      <c r="AL1536" s="36"/>
    </row>
    <row r="1537" spans="38:38" x14ac:dyDescent="0.2">
      <c r="AL1537" s="36"/>
    </row>
    <row r="1538" spans="38:38" x14ac:dyDescent="0.2">
      <c r="AL1538" s="36"/>
    </row>
    <row r="1539" spans="38:38" x14ac:dyDescent="0.2">
      <c r="AL1539" s="36"/>
    </row>
    <row r="1540" spans="38:38" x14ac:dyDescent="0.2">
      <c r="AL1540" s="36"/>
    </row>
    <row r="1541" spans="38:38" x14ac:dyDescent="0.2">
      <c r="AL1541" s="36"/>
    </row>
    <row r="1542" spans="38:38" x14ac:dyDescent="0.2">
      <c r="AL1542" s="36"/>
    </row>
    <row r="1543" spans="38:38" x14ac:dyDescent="0.2">
      <c r="AL1543" s="36"/>
    </row>
    <row r="1544" spans="38:38" x14ac:dyDescent="0.2">
      <c r="AL1544" s="36"/>
    </row>
    <row r="1545" spans="38:38" x14ac:dyDescent="0.2">
      <c r="AL1545" s="36"/>
    </row>
    <row r="1546" spans="38:38" x14ac:dyDescent="0.2">
      <c r="AL1546" s="36"/>
    </row>
    <row r="1547" spans="38:38" x14ac:dyDescent="0.2">
      <c r="AL1547" s="36"/>
    </row>
    <row r="1548" spans="38:38" x14ac:dyDescent="0.2">
      <c r="AL1548" s="36"/>
    </row>
    <row r="1549" spans="38:38" x14ac:dyDescent="0.2">
      <c r="AL1549" s="36"/>
    </row>
    <row r="1550" spans="38:38" x14ac:dyDescent="0.2">
      <c r="AL1550" s="36"/>
    </row>
    <row r="1551" spans="38:38" x14ac:dyDescent="0.2">
      <c r="AL1551" s="36"/>
    </row>
    <row r="1552" spans="38:38" x14ac:dyDescent="0.2">
      <c r="AL1552" s="36"/>
    </row>
    <row r="1553" spans="38:38" x14ac:dyDescent="0.2">
      <c r="AL1553" s="13"/>
    </row>
    <row r="1554" spans="38:38" x14ac:dyDescent="0.2">
      <c r="AL1554" s="13"/>
    </row>
    <row r="1555" spans="38:38" x14ac:dyDescent="0.2">
      <c r="AL1555" s="13"/>
    </row>
    <row r="1556" spans="38:38" x14ac:dyDescent="0.2">
      <c r="AL1556" s="13"/>
    </row>
    <row r="1557" spans="38:38" x14ac:dyDescent="0.2">
      <c r="AL1557" s="13"/>
    </row>
    <row r="1558" spans="38:38" x14ac:dyDescent="0.2">
      <c r="AL1558" s="13"/>
    </row>
    <row r="1559" spans="38:38" x14ac:dyDescent="0.2">
      <c r="AL1559" s="13"/>
    </row>
    <row r="1560" spans="38:38" x14ac:dyDescent="0.2">
      <c r="AL1560" s="13"/>
    </row>
    <row r="1561" spans="38:38" x14ac:dyDescent="0.2">
      <c r="AL1561" s="13"/>
    </row>
    <row r="1562" spans="38:38" x14ac:dyDescent="0.2">
      <c r="AL1562" s="13"/>
    </row>
    <row r="1563" spans="38:38" x14ac:dyDescent="0.2">
      <c r="AL1563" s="13"/>
    </row>
    <row r="1564" spans="38:38" x14ac:dyDescent="0.2">
      <c r="AL1564" s="13"/>
    </row>
    <row r="1565" spans="38:38" x14ac:dyDescent="0.2">
      <c r="AL1565" s="13"/>
    </row>
    <row r="1566" spans="38:38" x14ac:dyDescent="0.2">
      <c r="AL1566" s="13"/>
    </row>
    <row r="1567" spans="38:38" x14ac:dyDescent="0.2">
      <c r="AL1567" s="13"/>
    </row>
    <row r="1568" spans="38:38" x14ac:dyDescent="0.2">
      <c r="AL1568" s="13"/>
    </row>
    <row r="1569" spans="38:38" x14ac:dyDescent="0.2">
      <c r="AL1569" s="13"/>
    </row>
    <row r="1570" spans="38:38" x14ac:dyDescent="0.2">
      <c r="AL1570" s="13"/>
    </row>
    <row r="1571" spans="38:38" x14ac:dyDescent="0.2">
      <c r="AL1571" s="13"/>
    </row>
    <row r="1572" spans="38:38" x14ac:dyDescent="0.2">
      <c r="AL1572" s="13"/>
    </row>
    <row r="1573" spans="38:38" x14ac:dyDescent="0.2">
      <c r="AL1573" s="13"/>
    </row>
    <row r="1574" spans="38:38" x14ac:dyDescent="0.2">
      <c r="AL1574" s="13"/>
    </row>
    <row r="1575" spans="38:38" x14ac:dyDescent="0.2">
      <c r="AL1575" s="13"/>
    </row>
    <row r="1576" spans="38:38" x14ac:dyDescent="0.2">
      <c r="AL1576" s="13"/>
    </row>
    <row r="1577" spans="38:38" x14ac:dyDescent="0.2">
      <c r="AL1577" s="13"/>
    </row>
    <row r="1578" spans="38:38" x14ac:dyDescent="0.2">
      <c r="AL1578" s="13"/>
    </row>
    <row r="1579" spans="38:38" x14ac:dyDescent="0.2">
      <c r="AL1579" s="13"/>
    </row>
    <row r="1580" spans="38:38" x14ac:dyDescent="0.2">
      <c r="AL1580" s="13"/>
    </row>
    <row r="1581" spans="38:38" x14ac:dyDescent="0.2">
      <c r="AL1581" s="13"/>
    </row>
    <row r="1582" spans="38:38" x14ac:dyDescent="0.2">
      <c r="AL1582" s="13"/>
    </row>
    <row r="1583" spans="38:38" x14ac:dyDescent="0.2">
      <c r="AL1583" s="13"/>
    </row>
    <row r="1584" spans="38:38" x14ac:dyDescent="0.2">
      <c r="AL1584" s="13"/>
    </row>
    <row r="1585" spans="38:38" x14ac:dyDescent="0.2">
      <c r="AL1585" s="13"/>
    </row>
    <row r="1586" spans="38:38" x14ac:dyDescent="0.2">
      <c r="AL1586" s="13"/>
    </row>
    <row r="1587" spans="38:38" x14ac:dyDescent="0.2">
      <c r="AL1587" s="13"/>
    </row>
    <row r="1588" spans="38:38" x14ac:dyDescent="0.2">
      <c r="AL1588" s="13"/>
    </row>
    <row r="1589" spans="38:38" x14ac:dyDescent="0.2">
      <c r="AL1589" s="13"/>
    </row>
    <row r="1590" spans="38:38" x14ac:dyDescent="0.2">
      <c r="AL1590" s="13"/>
    </row>
    <row r="1591" spans="38:38" x14ac:dyDescent="0.2">
      <c r="AL1591" s="13"/>
    </row>
    <row r="1592" spans="38:38" x14ac:dyDescent="0.2">
      <c r="AL1592" s="13"/>
    </row>
    <row r="1593" spans="38:38" x14ac:dyDescent="0.2">
      <c r="AL1593" s="13"/>
    </row>
    <row r="1594" spans="38:38" x14ac:dyDescent="0.2">
      <c r="AL1594" s="13"/>
    </row>
    <row r="1595" spans="38:38" x14ac:dyDescent="0.2">
      <c r="AL1595" s="13"/>
    </row>
    <row r="1596" spans="38:38" x14ac:dyDescent="0.2">
      <c r="AL1596" s="13"/>
    </row>
    <row r="1597" spans="38:38" x14ac:dyDescent="0.2">
      <c r="AL1597" s="13"/>
    </row>
    <row r="1598" spans="38:38" x14ac:dyDescent="0.2">
      <c r="AL1598" s="13"/>
    </row>
    <row r="1599" spans="38:38" x14ac:dyDescent="0.2">
      <c r="AL1599" s="13"/>
    </row>
    <row r="1600" spans="38:38" x14ac:dyDescent="0.2">
      <c r="AL1600" s="13"/>
    </row>
    <row r="1601" spans="38:38" x14ac:dyDescent="0.2">
      <c r="AL1601" s="13"/>
    </row>
    <row r="1602" spans="38:38" x14ac:dyDescent="0.2">
      <c r="AL1602" s="13"/>
    </row>
    <row r="1603" spans="38:38" x14ac:dyDescent="0.2">
      <c r="AL1603" s="13"/>
    </row>
    <row r="1604" spans="38:38" x14ac:dyDescent="0.2">
      <c r="AL1604" s="13"/>
    </row>
    <row r="1605" spans="38:38" x14ac:dyDescent="0.2">
      <c r="AL1605" s="13"/>
    </row>
    <row r="1606" spans="38:38" x14ac:dyDescent="0.2">
      <c r="AL1606" s="13"/>
    </row>
    <row r="1607" spans="38:38" x14ac:dyDescent="0.2">
      <c r="AL1607" s="13"/>
    </row>
    <row r="1608" spans="38:38" x14ac:dyDescent="0.2">
      <c r="AL1608" s="13"/>
    </row>
    <row r="1609" spans="38:38" x14ac:dyDescent="0.2">
      <c r="AL1609" s="13"/>
    </row>
    <row r="1610" spans="38:38" x14ac:dyDescent="0.2">
      <c r="AL1610" s="13"/>
    </row>
    <row r="1611" spans="38:38" x14ac:dyDescent="0.2">
      <c r="AL1611" s="13"/>
    </row>
    <row r="1612" spans="38:38" x14ac:dyDescent="0.2">
      <c r="AL1612" s="13"/>
    </row>
    <row r="1613" spans="38:38" x14ac:dyDescent="0.2">
      <c r="AL1613" s="13"/>
    </row>
    <row r="1614" spans="38:38" x14ac:dyDescent="0.2">
      <c r="AL1614" s="13"/>
    </row>
    <row r="1615" spans="38:38" x14ac:dyDescent="0.2">
      <c r="AL1615" s="13"/>
    </row>
    <row r="1616" spans="38:38" x14ac:dyDescent="0.2">
      <c r="AL1616" s="13"/>
    </row>
    <row r="1617" spans="38:38" x14ac:dyDescent="0.2">
      <c r="AL1617" s="13"/>
    </row>
    <row r="1618" spans="38:38" x14ac:dyDescent="0.2">
      <c r="AL1618" s="13"/>
    </row>
    <row r="1619" spans="38:38" x14ac:dyDescent="0.2">
      <c r="AL1619" s="13"/>
    </row>
    <row r="1620" spans="38:38" x14ac:dyDescent="0.2">
      <c r="AL1620" s="13"/>
    </row>
    <row r="1621" spans="38:38" x14ac:dyDescent="0.2">
      <c r="AL1621" s="13"/>
    </row>
    <row r="1622" spans="38:38" x14ac:dyDescent="0.2">
      <c r="AL1622" s="13"/>
    </row>
    <row r="1623" spans="38:38" x14ac:dyDescent="0.2">
      <c r="AL1623" s="13"/>
    </row>
    <row r="1624" spans="38:38" x14ac:dyDescent="0.2">
      <c r="AL1624" s="13"/>
    </row>
    <row r="1625" spans="38:38" x14ac:dyDescent="0.2">
      <c r="AL1625" s="13"/>
    </row>
    <row r="1626" spans="38:38" x14ac:dyDescent="0.2">
      <c r="AL1626" s="13"/>
    </row>
    <row r="1627" spans="38:38" x14ac:dyDescent="0.2">
      <c r="AL1627" s="13"/>
    </row>
    <row r="1628" spans="38:38" x14ac:dyDescent="0.2">
      <c r="AL1628" s="13"/>
    </row>
    <row r="1629" spans="38:38" x14ac:dyDescent="0.2">
      <c r="AL1629" s="13"/>
    </row>
    <row r="1630" spans="38:38" x14ac:dyDescent="0.2">
      <c r="AL1630" s="13"/>
    </row>
    <row r="1631" spans="38:38" x14ac:dyDescent="0.2">
      <c r="AL1631" s="13"/>
    </row>
    <row r="1632" spans="38:38" x14ac:dyDescent="0.2">
      <c r="AL1632" s="13"/>
    </row>
    <row r="1633" spans="38:38" x14ac:dyDescent="0.2">
      <c r="AL1633" s="13"/>
    </row>
    <row r="1634" spans="38:38" x14ac:dyDescent="0.2">
      <c r="AL1634" s="13"/>
    </row>
    <row r="1635" spans="38:38" x14ac:dyDescent="0.2">
      <c r="AL1635" s="13"/>
    </row>
    <row r="1636" spans="38:38" x14ac:dyDescent="0.2">
      <c r="AL1636" s="13"/>
    </row>
    <row r="1637" spans="38:38" x14ac:dyDescent="0.2">
      <c r="AL1637" s="13"/>
    </row>
    <row r="1638" spans="38:38" x14ac:dyDescent="0.2">
      <c r="AL1638" s="13"/>
    </row>
    <row r="1639" spans="38:38" x14ac:dyDescent="0.2">
      <c r="AL1639" s="13"/>
    </row>
    <row r="1640" spans="38:38" x14ac:dyDescent="0.2">
      <c r="AL1640" s="13"/>
    </row>
    <row r="1641" spans="38:38" x14ac:dyDescent="0.2">
      <c r="AL1641" s="13"/>
    </row>
    <row r="1642" spans="38:38" x14ac:dyDescent="0.2">
      <c r="AL1642" s="13"/>
    </row>
    <row r="1643" spans="38:38" x14ac:dyDescent="0.2">
      <c r="AL1643" s="13"/>
    </row>
    <row r="1644" spans="38:38" x14ac:dyDescent="0.2">
      <c r="AL1644" s="13"/>
    </row>
    <row r="1645" spans="38:38" x14ac:dyDescent="0.2">
      <c r="AL1645" s="13"/>
    </row>
    <row r="1646" spans="38:38" x14ac:dyDescent="0.2">
      <c r="AL1646" s="13"/>
    </row>
    <row r="1647" spans="38:38" x14ac:dyDescent="0.2">
      <c r="AL1647" s="13"/>
    </row>
    <row r="1648" spans="38:38" x14ac:dyDescent="0.2">
      <c r="AL1648" s="13"/>
    </row>
    <row r="1649" spans="38:38" x14ac:dyDescent="0.2">
      <c r="AL1649" s="13"/>
    </row>
    <row r="1650" spans="38:38" x14ac:dyDescent="0.2">
      <c r="AL1650" s="13"/>
    </row>
    <row r="1651" spans="38:38" x14ac:dyDescent="0.2">
      <c r="AL1651" s="13"/>
    </row>
    <row r="1652" spans="38:38" x14ac:dyDescent="0.2">
      <c r="AL1652" s="13"/>
    </row>
    <row r="1653" spans="38:38" x14ac:dyDescent="0.2">
      <c r="AL1653" s="13"/>
    </row>
    <row r="1654" spans="38:38" x14ac:dyDescent="0.2">
      <c r="AL1654" s="13"/>
    </row>
    <row r="1655" spans="38:38" x14ac:dyDescent="0.2">
      <c r="AL1655" s="13"/>
    </row>
    <row r="1656" spans="38:38" x14ac:dyDescent="0.2">
      <c r="AL1656" s="13"/>
    </row>
    <row r="1657" spans="38:38" x14ac:dyDescent="0.2">
      <c r="AL1657" s="13"/>
    </row>
    <row r="1658" spans="38:38" x14ac:dyDescent="0.2">
      <c r="AL1658" s="13"/>
    </row>
    <row r="1659" spans="38:38" x14ac:dyDescent="0.2">
      <c r="AL1659" s="13"/>
    </row>
    <row r="1660" spans="38:38" x14ac:dyDescent="0.2">
      <c r="AL1660" s="13"/>
    </row>
    <row r="1661" spans="38:38" x14ac:dyDescent="0.2">
      <c r="AL1661" s="13"/>
    </row>
    <row r="1662" spans="38:38" x14ac:dyDescent="0.2">
      <c r="AL1662" s="13"/>
    </row>
    <row r="1663" spans="38:38" x14ac:dyDescent="0.2">
      <c r="AL1663" s="13"/>
    </row>
    <row r="1664" spans="38:38" x14ac:dyDescent="0.2">
      <c r="AL1664" s="13"/>
    </row>
    <row r="1665" spans="38:38" x14ac:dyDescent="0.2">
      <c r="AL1665" s="13"/>
    </row>
    <row r="1666" spans="38:38" x14ac:dyDescent="0.2">
      <c r="AL1666" s="13"/>
    </row>
    <row r="1667" spans="38:38" x14ac:dyDescent="0.2">
      <c r="AL1667" s="13"/>
    </row>
    <row r="1668" spans="38:38" x14ac:dyDescent="0.2">
      <c r="AL1668" s="13"/>
    </row>
    <row r="1669" spans="38:38" x14ac:dyDescent="0.2">
      <c r="AL1669" s="13"/>
    </row>
    <row r="1670" spans="38:38" x14ac:dyDescent="0.2">
      <c r="AL1670" s="13"/>
    </row>
    <row r="1671" spans="38:38" x14ac:dyDescent="0.2">
      <c r="AL1671" s="13"/>
    </row>
    <row r="1672" spans="38:38" x14ac:dyDescent="0.2">
      <c r="AL1672" s="13"/>
    </row>
    <row r="1673" spans="38:38" x14ac:dyDescent="0.2">
      <c r="AL1673" s="13"/>
    </row>
    <row r="1674" spans="38:38" x14ac:dyDescent="0.2">
      <c r="AL1674" s="13"/>
    </row>
    <row r="1675" spans="38:38" x14ac:dyDescent="0.2">
      <c r="AL1675" s="13"/>
    </row>
    <row r="1676" spans="38:38" x14ac:dyDescent="0.2">
      <c r="AL1676" s="13"/>
    </row>
    <row r="1677" spans="38:38" x14ac:dyDescent="0.2">
      <c r="AL1677" s="13"/>
    </row>
    <row r="1678" spans="38:38" x14ac:dyDescent="0.2">
      <c r="AL1678" s="13"/>
    </row>
    <row r="1679" spans="38:38" x14ac:dyDescent="0.2">
      <c r="AL1679" s="13"/>
    </row>
    <row r="1680" spans="38:38" x14ac:dyDescent="0.2">
      <c r="AL1680" s="13"/>
    </row>
    <row r="1681" spans="38:38" x14ac:dyDescent="0.2">
      <c r="AL1681" s="13"/>
    </row>
    <row r="1682" spans="38:38" x14ac:dyDescent="0.2">
      <c r="AL1682" s="13"/>
    </row>
    <row r="1683" spans="38:38" x14ac:dyDescent="0.2">
      <c r="AL1683" s="13"/>
    </row>
    <row r="1684" spans="38:38" x14ac:dyDescent="0.2">
      <c r="AL1684" s="13"/>
    </row>
    <row r="1685" spans="38:38" x14ac:dyDescent="0.2">
      <c r="AL1685" s="13"/>
    </row>
    <row r="1686" spans="38:38" x14ac:dyDescent="0.2">
      <c r="AL1686" s="13"/>
    </row>
    <row r="1687" spans="38:38" x14ac:dyDescent="0.2">
      <c r="AL1687" s="13"/>
    </row>
    <row r="1688" spans="38:38" x14ac:dyDescent="0.2">
      <c r="AL1688" s="13"/>
    </row>
    <row r="1689" spans="38:38" x14ac:dyDescent="0.2">
      <c r="AL1689" s="13"/>
    </row>
    <row r="1690" spans="38:38" x14ac:dyDescent="0.2">
      <c r="AL1690" s="13"/>
    </row>
    <row r="1691" spans="38:38" x14ac:dyDescent="0.2">
      <c r="AL1691" s="13"/>
    </row>
    <row r="1692" spans="38:38" x14ac:dyDescent="0.2">
      <c r="AL1692" s="13"/>
    </row>
    <row r="1693" spans="38:38" x14ac:dyDescent="0.2">
      <c r="AL1693" s="13"/>
    </row>
    <row r="1694" spans="38:38" x14ac:dyDescent="0.2">
      <c r="AL1694" s="13"/>
    </row>
    <row r="1695" spans="38:38" x14ac:dyDescent="0.2">
      <c r="AL1695" s="13"/>
    </row>
    <row r="1696" spans="38:38" x14ac:dyDescent="0.2">
      <c r="AL1696" s="13"/>
    </row>
    <row r="1697" spans="38:38" x14ac:dyDescent="0.2">
      <c r="AL1697" s="13"/>
    </row>
    <row r="1698" spans="38:38" x14ac:dyDescent="0.2">
      <c r="AL1698" s="13"/>
    </row>
    <row r="1699" spans="38:38" x14ac:dyDescent="0.2">
      <c r="AL1699" s="13"/>
    </row>
    <row r="1700" spans="38:38" x14ac:dyDescent="0.2">
      <c r="AL1700" s="13"/>
    </row>
    <row r="1701" spans="38:38" x14ac:dyDescent="0.2">
      <c r="AL1701" s="13"/>
    </row>
    <row r="1702" spans="38:38" x14ac:dyDescent="0.2">
      <c r="AL1702" s="13"/>
    </row>
    <row r="1703" spans="38:38" x14ac:dyDescent="0.2">
      <c r="AL1703" s="13"/>
    </row>
    <row r="1704" spans="38:38" x14ac:dyDescent="0.2">
      <c r="AL1704" s="13"/>
    </row>
    <row r="1705" spans="38:38" x14ac:dyDescent="0.2">
      <c r="AL1705" s="13"/>
    </row>
    <row r="1706" spans="38:38" x14ac:dyDescent="0.2">
      <c r="AL1706" s="13"/>
    </row>
    <row r="1707" spans="38:38" x14ac:dyDescent="0.2">
      <c r="AL1707" s="13"/>
    </row>
    <row r="1708" spans="38:38" x14ac:dyDescent="0.2">
      <c r="AL1708" s="13"/>
    </row>
    <row r="1709" spans="38:38" x14ac:dyDescent="0.2">
      <c r="AL1709" s="13"/>
    </row>
    <row r="1710" spans="38:38" x14ac:dyDescent="0.2">
      <c r="AL1710" s="13"/>
    </row>
    <row r="1711" spans="38:38" x14ac:dyDescent="0.2">
      <c r="AL1711" s="13"/>
    </row>
    <row r="1712" spans="38:38" x14ac:dyDescent="0.2">
      <c r="AL1712" s="13"/>
    </row>
    <row r="1713" spans="38:38" x14ac:dyDescent="0.2">
      <c r="AL1713" s="13"/>
    </row>
    <row r="1714" spans="38:38" x14ac:dyDescent="0.2">
      <c r="AL1714" s="13"/>
    </row>
    <row r="1715" spans="38:38" x14ac:dyDescent="0.2">
      <c r="AL1715" s="13"/>
    </row>
    <row r="1716" spans="38:38" x14ac:dyDescent="0.2">
      <c r="AL1716" s="13"/>
    </row>
    <row r="1717" spans="38:38" x14ac:dyDescent="0.2">
      <c r="AL1717" s="13"/>
    </row>
    <row r="1718" spans="38:38" x14ac:dyDescent="0.2">
      <c r="AL1718" s="13"/>
    </row>
    <row r="1719" spans="38:38" x14ac:dyDescent="0.2">
      <c r="AL1719" s="13"/>
    </row>
    <row r="1720" spans="38:38" x14ac:dyDescent="0.2">
      <c r="AL1720" s="13"/>
    </row>
    <row r="1721" spans="38:38" x14ac:dyDescent="0.2">
      <c r="AL1721" s="13"/>
    </row>
    <row r="1722" spans="38:38" x14ac:dyDescent="0.2">
      <c r="AL1722" s="13"/>
    </row>
    <row r="1723" spans="38:38" x14ac:dyDescent="0.2">
      <c r="AL1723" s="13"/>
    </row>
    <row r="1724" spans="38:38" x14ac:dyDescent="0.2">
      <c r="AL1724" s="13"/>
    </row>
    <row r="1725" spans="38:38" x14ac:dyDescent="0.2">
      <c r="AL1725" s="13"/>
    </row>
    <row r="1726" spans="38:38" x14ac:dyDescent="0.2">
      <c r="AL1726" s="13"/>
    </row>
    <row r="1727" spans="38:38" x14ac:dyDescent="0.2">
      <c r="AL1727" s="13"/>
    </row>
    <row r="1728" spans="38:38" x14ac:dyDescent="0.2">
      <c r="AL1728" s="13"/>
    </row>
    <row r="1729" spans="38:38" x14ac:dyDescent="0.2">
      <c r="AL1729" s="13"/>
    </row>
    <row r="1730" spans="38:38" x14ac:dyDescent="0.2">
      <c r="AL1730" s="13"/>
    </row>
    <row r="1731" spans="38:38" x14ac:dyDescent="0.2">
      <c r="AL1731" s="13"/>
    </row>
    <row r="1732" spans="38:38" x14ac:dyDescent="0.2">
      <c r="AL1732" s="13"/>
    </row>
    <row r="1733" spans="38:38" x14ac:dyDescent="0.2">
      <c r="AL1733" s="13"/>
    </row>
    <row r="1734" spans="38:38" x14ac:dyDescent="0.2">
      <c r="AL1734" s="13"/>
    </row>
    <row r="1735" spans="38:38" x14ac:dyDescent="0.2">
      <c r="AL1735" s="13"/>
    </row>
    <row r="1736" spans="38:38" x14ac:dyDescent="0.2">
      <c r="AL1736" s="13"/>
    </row>
    <row r="1737" spans="38:38" x14ac:dyDescent="0.2">
      <c r="AL1737" s="13"/>
    </row>
    <row r="1738" spans="38:38" x14ac:dyDescent="0.2">
      <c r="AL1738" s="13"/>
    </row>
    <row r="1739" spans="38:38" x14ac:dyDescent="0.2">
      <c r="AL1739" s="13"/>
    </row>
    <row r="1740" spans="38:38" x14ac:dyDescent="0.2">
      <c r="AL1740" s="13"/>
    </row>
    <row r="1741" spans="38:38" x14ac:dyDescent="0.2">
      <c r="AL1741" s="13"/>
    </row>
    <row r="1742" spans="38:38" x14ac:dyDescent="0.2">
      <c r="AL1742" s="13"/>
    </row>
    <row r="1743" spans="38:38" x14ac:dyDescent="0.2">
      <c r="AL1743" s="13"/>
    </row>
    <row r="1744" spans="38:38" x14ac:dyDescent="0.2">
      <c r="AL1744" s="13"/>
    </row>
    <row r="1745" spans="38:38" x14ac:dyDescent="0.2">
      <c r="AL1745" s="13"/>
    </row>
    <row r="1746" spans="38:38" x14ac:dyDescent="0.2">
      <c r="AL1746" s="13"/>
    </row>
    <row r="1747" spans="38:38" x14ac:dyDescent="0.2">
      <c r="AL1747" s="13"/>
    </row>
    <row r="1748" spans="38:38" x14ac:dyDescent="0.2">
      <c r="AL1748" s="13"/>
    </row>
    <row r="1749" spans="38:38" x14ac:dyDescent="0.2">
      <c r="AL1749" s="13"/>
    </row>
    <row r="1750" spans="38:38" x14ac:dyDescent="0.2">
      <c r="AL1750" s="13"/>
    </row>
    <row r="1751" spans="38:38" x14ac:dyDescent="0.2">
      <c r="AL1751" s="13"/>
    </row>
    <row r="1752" spans="38:38" x14ac:dyDescent="0.2">
      <c r="AL1752" s="13"/>
    </row>
    <row r="1753" spans="38:38" x14ac:dyDescent="0.2">
      <c r="AL1753" s="13"/>
    </row>
    <row r="1754" spans="38:38" x14ac:dyDescent="0.2">
      <c r="AL1754" s="13"/>
    </row>
    <row r="1755" spans="38:38" x14ac:dyDescent="0.2">
      <c r="AL1755" s="13"/>
    </row>
    <row r="1756" spans="38:38" x14ac:dyDescent="0.2">
      <c r="AL1756" s="13"/>
    </row>
    <row r="1757" spans="38:38" x14ac:dyDescent="0.2">
      <c r="AL1757" s="13"/>
    </row>
    <row r="1758" spans="38:38" x14ac:dyDescent="0.2">
      <c r="AL1758" s="13"/>
    </row>
    <row r="1759" spans="38:38" x14ac:dyDescent="0.2">
      <c r="AL1759" s="13"/>
    </row>
    <row r="1760" spans="38:38" x14ac:dyDescent="0.2">
      <c r="AL1760" s="13"/>
    </row>
    <row r="1761" spans="38:38" x14ac:dyDescent="0.2">
      <c r="AL1761" s="13"/>
    </row>
    <row r="1762" spans="38:38" x14ac:dyDescent="0.2">
      <c r="AL1762" s="13"/>
    </row>
    <row r="1763" spans="38:38" x14ac:dyDescent="0.2">
      <c r="AL1763" s="13"/>
    </row>
    <row r="1764" spans="38:38" x14ac:dyDescent="0.2">
      <c r="AL1764" s="13"/>
    </row>
    <row r="1765" spans="38:38" x14ac:dyDescent="0.2">
      <c r="AL1765" s="13"/>
    </row>
    <row r="1766" spans="38:38" x14ac:dyDescent="0.2">
      <c r="AL1766" s="13"/>
    </row>
    <row r="1767" spans="38:38" x14ac:dyDescent="0.2">
      <c r="AL1767" s="13"/>
    </row>
    <row r="1768" spans="38:38" x14ac:dyDescent="0.2">
      <c r="AL1768" s="13"/>
    </row>
    <row r="1769" spans="38:38" x14ac:dyDescent="0.2">
      <c r="AL1769" s="13"/>
    </row>
    <row r="1770" spans="38:38" x14ac:dyDescent="0.2">
      <c r="AL1770" s="13"/>
    </row>
    <row r="1771" spans="38:38" x14ac:dyDescent="0.2">
      <c r="AL1771" s="13"/>
    </row>
    <row r="1772" spans="38:38" x14ac:dyDescent="0.2">
      <c r="AL1772" s="13"/>
    </row>
    <row r="1773" spans="38:38" x14ac:dyDescent="0.2">
      <c r="AL1773" s="13"/>
    </row>
    <row r="1774" spans="38:38" x14ac:dyDescent="0.2">
      <c r="AL1774" s="13"/>
    </row>
    <row r="1775" spans="38:38" x14ac:dyDescent="0.2">
      <c r="AL1775" s="13"/>
    </row>
    <row r="1776" spans="38:38" x14ac:dyDescent="0.2">
      <c r="AL1776" s="13"/>
    </row>
    <row r="1777" spans="38:38" x14ac:dyDescent="0.2">
      <c r="AL1777" s="13"/>
    </row>
    <row r="1778" spans="38:38" x14ac:dyDescent="0.2">
      <c r="AL1778" s="13"/>
    </row>
    <row r="1779" spans="38:38" x14ac:dyDescent="0.2">
      <c r="AL1779" s="13"/>
    </row>
    <row r="1780" spans="38:38" x14ac:dyDescent="0.2">
      <c r="AL1780" s="13"/>
    </row>
    <row r="1781" spans="38:38" x14ac:dyDescent="0.2">
      <c r="AL1781" s="13"/>
    </row>
    <row r="1782" spans="38:38" x14ac:dyDescent="0.2">
      <c r="AL1782" s="13"/>
    </row>
    <row r="1783" spans="38:38" x14ac:dyDescent="0.2">
      <c r="AL1783" s="13"/>
    </row>
    <row r="1784" spans="38:38" x14ac:dyDescent="0.2">
      <c r="AL1784" s="13"/>
    </row>
    <row r="1785" spans="38:38" x14ac:dyDescent="0.2">
      <c r="AL1785" s="13"/>
    </row>
    <row r="1786" spans="38:38" x14ac:dyDescent="0.2">
      <c r="AL1786" s="13"/>
    </row>
    <row r="1787" spans="38:38" x14ac:dyDescent="0.2">
      <c r="AL1787" s="13"/>
    </row>
    <row r="1788" spans="38:38" x14ac:dyDescent="0.2">
      <c r="AL1788" s="13"/>
    </row>
    <row r="1789" spans="38:38" x14ac:dyDescent="0.2">
      <c r="AL1789" s="13"/>
    </row>
    <row r="1790" spans="38:38" x14ac:dyDescent="0.2">
      <c r="AL1790" s="13"/>
    </row>
    <row r="1791" spans="38:38" x14ac:dyDescent="0.2">
      <c r="AL1791" s="13"/>
    </row>
    <row r="1792" spans="38:38" x14ac:dyDescent="0.2">
      <c r="AL1792" s="13"/>
    </row>
    <row r="1793" spans="38:38" x14ac:dyDescent="0.2">
      <c r="AL1793" s="13"/>
    </row>
    <row r="1794" spans="38:38" x14ac:dyDescent="0.2">
      <c r="AL1794" s="13"/>
    </row>
    <row r="1795" spans="38:38" x14ac:dyDescent="0.2">
      <c r="AL1795" s="13"/>
    </row>
    <row r="1796" spans="38:38" x14ac:dyDescent="0.2">
      <c r="AL1796" s="13"/>
    </row>
    <row r="1797" spans="38:38" x14ac:dyDescent="0.2">
      <c r="AL1797" s="13"/>
    </row>
    <row r="1798" spans="38:38" x14ac:dyDescent="0.2">
      <c r="AL1798" s="13"/>
    </row>
    <row r="1799" spans="38:38" x14ac:dyDescent="0.2">
      <c r="AL1799" s="13"/>
    </row>
    <row r="1800" spans="38:38" x14ac:dyDescent="0.2">
      <c r="AL1800" s="13"/>
    </row>
    <row r="1801" spans="38:38" x14ac:dyDescent="0.2">
      <c r="AL1801" s="13"/>
    </row>
    <row r="1802" spans="38:38" x14ac:dyDescent="0.2">
      <c r="AL1802" s="13"/>
    </row>
    <row r="1803" spans="38:38" x14ac:dyDescent="0.2">
      <c r="AL1803" s="13"/>
    </row>
    <row r="1804" spans="38:38" x14ac:dyDescent="0.2">
      <c r="AL1804" s="13"/>
    </row>
    <row r="1805" spans="38:38" x14ac:dyDescent="0.2">
      <c r="AL1805" s="13"/>
    </row>
    <row r="1806" spans="38:38" x14ac:dyDescent="0.2">
      <c r="AL1806" s="13"/>
    </row>
    <row r="1807" spans="38:38" x14ac:dyDescent="0.2">
      <c r="AL1807" s="13"/>
    </row>
    <row r="1808" spans="38:38" x14ac:dyDescent="0.2">
      <c r="AL1808" s="13"/>
    </row>
    <row r="1809" spans="38:38" x14ac:dyDescent="0.2">
      <c r="AL1809" s="13"/>
    </row>
    <row r="1810" spans="38:38" x14ac:dyDescent="0.2">
      <c r="AL1810" s="13"/>
    </row>
    <row r="1811" spans="38:38" x14ac:dyDescent="0.2">
      <c r="AL1811" s="13"/>
    </row>
    <row r="1812" spans="38:38" x14ac:dyDescent="0.2">
      <c r="AL1812" s="13"/>
    </row>
    <row r="1813" spans="38:38" x14ac:dyDescent="0.2">
      <c r="AL1813" s="13"/>
    </row>
    <row r="1814" spans="38:38" x14ac:dyDescent="0.2">
      <c r="AL1814" s="13"/>
    </row>
    <row r="1815" spans="38:38" x14ac:dyDescent="0.2">
      <c r="AL1815" s="13"/>
    </row>
    <row r="1816" spans="38:38" x14ac:dyDescent="0.2">
      <c r="AL1816" s="13"/>
    </row>
    <row r="1817" spans="38:38" x14ac:dyDescent="0.2">
      <c r="AL1817" s="13"/>
    </row>
    <row r="1818" spans="38:38" x14ac:dyDescent="0.2">
      <c r="AL1818" s="13"/>
    </row>
    <row r="1819" spans="38:38" x14ac:dyDescent="0.2">
      <c r="AL1819" s="13"/>
    </row>
    <row r="1820" spans="38:38" x14ac:dyDescent="0.2">
      <c r="AL1820" s="13"/>
    </row>
    <row r="1821" spans="38:38" x14ac:dyDescent="0.2">
      <c r="AL1821" s="13"/>
    </row>
    <row r="1822" spans="38:38" x14ac:dyDescent="0.2">
      <c r="AL1822" s="13"/>
    </row>
    <row r="1823" spans="38:38" x14ac:dyDescent="0.2">
      <c r="AL1823" s="13"/>
    </row>
    <row r="1824" spans="38:38" x14ac:dyDescent="0.2">
      <c r="AL1824" s="13"/>
    </row>
    <row r="1825" spans="38:38" x14ac:dyDescent="0.2">
      <c r="AL1825" s="13"/>
    </row>
    <row r="1826" spans="38:38" x14ac:dyDescent="0.2">
      <c r="AL1826" s="13"/>
    </row>
    <row r="1827" spans="38:38" x14ac:dyDescent="0.2">
      <c r="AL1827" s="13"/>
    </row>
    <row r="1828" spans="38:38" x14ac:dyDescent="0.2">
      <c r="AL1828" s="13"/>
    </row>
    <row r="1829" spans="38:38" x14ac:dyDescent="0.2">
      <c r="AL1829" s="13"/>
    </row>
    <row r="1830" spans="38:38" x14ac:dyDescent="0.2">
      <c r="AL1830" s="13"/>
    </row>
    <row r="1831" spans="38:38" x14ac:dyDescent="0.2">
      <c r="AL1831" s="13"/>
    </row>
    <row r="1832" spans="38:38" x14ac:dyDescent="0.2">
      <c r="AL1832" s="13"/>
    </row>
    <row r="1833" spans="38:38" x14ac:dyDescent="0.2">
      <c r="AL1833" s="13"/>
    </row>
    <row r="1834" spans="38:38" x14ac:dyDescent="0.2">
      <c r="AL1834" s="13"/>
    </row>
    <row r="1835" spans="38:38" x14ac:dyDescent="0.2">
      <c r="AL1835" s="13"/>
    </row>
    <row r="1836" spans="38:38" x14ac:dyDescent="0.2">
      <c r="AL1836" s="13"/>
    </row>
    <row r="1837" spans="38:38" x14ac:dyDescent="0.2">
      <c r="AL1837" s="13"/>
    </row>
    <row r="1838" spans="38:38" x14ac:dyDescent="0.2">
      <c r="AL1838" s="13"/>
    </row>
    <row r="1839" spans="38:38" x14ac:dyDescent="0.2">
      <c r="AL1839" s="13"/>
    </row>
    <row r="1840" spans="38:38" x14ac:dyDescent="0.2">
      <c r="AL1840" s="13"/>
    </row>
    <row r="1841" spans="38:38" x14ac:dyDescent="0.2">
      <c r="AL1841" s="13"/>
    </row>
    <row r="1842" spans="38:38" x14ac:dyDescent="0.2">
      <c r="AL1842" s="13"/>
    </row>
    <row r="1843" spans="38:38" x14ac:dyDescent="0.2">
      <c r="AL1843" s="13"/>
    </row>
    <row r="1844" spans="38:38" x14ac:dyDescent="0.2">
      <c r="AL1844" s="13"/>
    </row>
    <row r="1845" spans="38:38" x14ac:dyDescent="0.2">
      <c r="AL1845" s="13"/>
    </row>
    <row r="1846" spans="38:38" x14ac:dyDescent="0.2">
      <c r="AL1846" s="13"/>
    </row>
    <row r="1847" spans="38:38" x14ac:dyDescent="0.2">
      <c r="AL1847" s="13"/>
    </row>
    <row r="1848" spans="38:38" x14ac:dyDescent="0.2">
      <c r="AL1848" s="13"/>
    </row>
    <row r="1849" spans="38:38" x14ac:dyDescent="0.2">
      <c r="AL1849" s="13"/>
    </row>
    <row r="1850" spans="38:38" x14ac:dyDescent="0.2">
      <c r="AL1850" s="13"/>
    </row>
    <row r="1851" spans="38:38" x14ac:dyDescent="0.2">
      <c r="AL1851" s="13"/>
    </row>
    <row r="1852" spans="38:38" x14ac:dyDescent="0.2">
      <c r="AL1852" s="13"/>
    </row>
    <row r="1853" spans="38:38" x14ac:dyDescent="0.2">
      <c r="AL1853" s="13"/>
    </row>
    <row r="1854" spans="38:38" x14ac:dyDescent="0.2">
      <c r="AL1854" s="13"/>
    </row>
    <row r="1855" spans="38:38" x14ac:dyDescent="0.2">
      <c r="AL1855" s="13"/>
    </row>
    <row r="1856" spans="38:38" x14ac:dyDescent="0.2">
      <c r="AL1856" s="13"/>
    </row>
    <row r="1857" spans="38:38" x14ac:dyDescent="0.2">
      <c r="AL1857" s="13"/>
    </row>
    <row r="1858" spans="38:38" x14ac:dyDescent="0.2">
      <c r="AL1858" s="13"/>
    </row>
    <row r="1859" spans="38:38" x14ac:dyDescent="0.2">
      <c r="AL1859" s="13"/>
    </row>
    <row r="1860" spans="38:38" x14ac:dyDescent="0.2">
      <c r="AL1860" s="13"/>
    </row>
    <row r="1861" spans="38:38" x14ac:dyDescent="0.2">
      <c r="AL1861" s="13"/>
    </row>
    <row r="1862" spans="38:38" x14ac:dyDescent="0.2">
      <c r="AL1862" s="13"/>
    </row>
    <row r="1863" spans="38:38" x14ac:dyDescent="0.2">
      <c r="AL1863" s="13"/>
    </row>
    <row r="1864" spans="38:38" x14ac:dyDescent="0.2">
      <c r="AL1864" s="13"/>
    </row>
    <row r="1865" spans="38:38" x14ac:dyDescent="0.2">
      <c r="AL1865" s="13"/>
    </row>
    <row r="1866" spans="38:38" x14ac:dyDescent="0.2">
      <c r="AL1866" s="13"/>
    </row>
    <row r="1867" spans="38:38" x14ac:dyDescent="0.2">
      <c r="AL1867" s="13"/>
    </row>
    <row r="1868" spans="38:38" x14ac:dyDescent="0.2">
      <c r="AL1868" s="13"/>
    </row>
    <row r="1869" spans="38:38" x14ac:dyDescent="0.2">
      <c r="AL1869" s="13"/>
    </row>
    <row r="1870" spans="38:38" x14ac:dyDescent="0.2">
      <c r="AL1870" s="13"/>
    </row>
    <row r="1871" spans="38:38" x14ac:dyDescent="0.2">
      <c r="AL1871" s="13"/>
    </row>
    <row r="1872" spans="38:38" x14ac:dyDescent="0.2">
      <c r="AL1872" s="13"/>
    </row>
    <row r="1873" spans="38:38" x14ac:dyDescent="0.2">
      <c r="AL1873" s="13"/>
    </row>
    <row r="1874" spans="38:38" x14ac:dyDescent="0.2">
      <c r="AL1874" s="13"/>
    </row>
    <row r="1875" spans="38:38" x14ac:dyDescent="0.2">
      <c r="AL1875" s="13"/>
    </row>
    <row r="1876" spans="38:38" x14ac:dyDescent="0.2">
      <c r="AL1876" s="13"/>
    </row>
    <row r="1877" spans="38:38" x14ac:dyDescent="0.2">
      <c r="AL1877" s="13"/>
    </row>
    <row r="1878" spans="38:38" x14ac:dyDescent="0.2">
      <c r="AL1878" s="13"/>
    </row>
    <row r="1879" spans="38:38" x14ac:dyDescent="0.2">
      <c r="AL1879" s="13"/>
    </row>
    <row r="1880" spans="38:38" x14ac:dyDescent="0.2">
      <c r="AL1880" s="13"/>
    </row>
    <row r="1881" spans="38:38" x14ac:dyDescent="0.2">
      <c r="AL1881" s="13"/>
    </row>
    <row r="1882" spans="38:38" x14ac:dyDescent="0.2">
      <c r="AL1882" s="13"/>
    </row>
    <row r="1883" spans="38:38" x14ac:dyDescent="0.2">
      <c r="AL1883" s="13"/>
    </row>
    <row r="1884" spans="38:38" x14ac:dyDescent="0.2">
      <c r="AL1884" s="13"/>
    </row>
    <row r="1885" spans="38:38" x14ac:dyDescent="0.2">
      <c r="AL1885" s="13"/>
    </row>
    <row r="1886" spans="38:38" x14ac:dyDescent="0.2">
      <c r="AL1886" s="13"/>
    </row>
    <row r="1887" spans="38:38" x14ac:dyDescent="0.2">
      <c r="AL1887" s="13"/>
    </row>
    <row r="1888" spans="38:38" x14ac:dyDescent="0.2">
      <c r="AL1888" s="13"/>
    </row>
    <row r="1889" spans="38:38" x14ac:dyDescent="0.2">
      <c r="AL1889" s="13"/>
    </row>
    <row r="1890" spans="38:38" x14ac:dyDescent="0.2">
      <c r="AL1890" s="13"/>
    </row>
    <row r="1891" spans="38:38" x14ac:dyDescent="0.2">
      <c r="AL1891" s="13"/>
    </row>
    <row r="1892" spans="38:38" x14ac:dyDescent="0.2">
      <c r="AL1892" s="13"/>
    </row>
    <row r="1893" spans="38:38" x14ac:dyDescent="0.2">
      <c r="AL1893" s="13"/>
    </row>
    <row r="1894" spans="38:38" x14ac:dyDescent="0.2">
      <c r="AL1894" s="13"/>
    </row>
    <row r="1895" spans="38:38" x14ac:dyDescent="0.2">
      <c r="AL1895" s="13"/>
    </row>
    <row r="1896" spans="38:38" x14ac:dyDescent="0.2">
      <c r="AL1896" s="13"/>
    </row>
    <row r="1897" spans="38:38" x14ac:dyDescent="0.2">
      <c r="AL1897" s="13"/>
    </row>
    <row r="1898" spans="38:38" x14ac:dyDescent="0.2">
      <c r="AL1898" s="13"/>
    </row>
    <row r="1899" spans="38:38" x14ac:dyDescent="0.2">
      <c r="AL1899" s="13"/>
    </row>
    <row r="1900" spans="38:38" x14ac:dyDescent="0.2">
      <c r="AL1900" s="13"/>
    </row>
    <row r="1901" spans="38:38" x14ac:dyDescent="0.2">
      <c r="AL1901" s="13"/>
    </row>
    <row r="1902" spans="38:38" x14ac:dyDescent="0.2">
      <c r="AL1902" s="13"/>
    </row>
    <row r="1903" spans="38:38" x14ac:dyDescent="0.2">
      <c r="AL1903" s="13"/>
    </row>
    <row r="1904" spans="38:38" x14ac:dyDescent="0.2">
      <c r="AL1904" s="13"/>
    </row>
    <row r="1905" spans="38:38" x14ac:dyDescent="0.2">
      <c r="AL1905" s="13"/>
    </row>
    <row r="1906" spans="38:38" x14ac:dyDescent="0.2">
      <c r="AL1906" s="13"/>
    </row>
    <row r="1907" spans="38:38" x14ac:dyDescent="0.2">
      <c r="AL1907" s="13"/>
    </row>
    <row r="1908" spans="38:38" x14ac:dyDescent="0.2">
      <c r="AL1908" s="13"/>
    </row>
    <row r="1909" spans="38:38" x14ac:dyDescent="0.2">
      <c r="AL1909" s="13"/>
    </row>
    <row r="1910" spans="38:38" x14ac:dyDescent="0.2">
      <c r="AL1910" s="13"/>
    </row>
    <row r="1911" spans="38:38" x14ac:dyDescent="0.2">
      <c r="AL1911" s="13"/>
    </row>
    <row r="1912" spans="38:38" x14ac:dyDescent="0.2">
      <c r="AL1912" s="13"/>
    </row>
    <row r="1913" spans="38:38" x14ac:dyDescent="0.2">
      <c r="AL1913" s="13"/>
    </row>
    <row r="1914" spans="38:38" x14ac:dyDescent="0.2">
      <c r="AL1914" s="13"/>
    </row>
    <row r="1915" spans="38:38" x14ac:dyDescent="0.2">
      <c r="AL1915" s="13"/>
    </row>
    <row r="1916" spans="38:38" x14ac:dyDescent="0.2">
      <c r="AL1916" s="13"/>
    </row>
    <row r="1917" spans="38:38" x14ac:dyDescent="0.2">
      <c r="AL1917" s="13"/>
    </row>
    <row r="1918" spans="38:38" x14ac:dyDescent="0.2">
      <c r="AL1918" s="13"/>
    </row>
    <row r="1919" spans="38:38" x14ac:dyDescent="0.2">
      <c r="AL1919" s="13"/>
    </row>
    <row r="1920" spans="38:38" x14ac:dyDescent="0.2">
      <c r="AL1920" s="13"/>
    </row>
    <row r="1921" spans="38:38" x14ac:dyDescent="0.2">
      <c r="AL1921" s="13"/>
    </row>
    <row r="1922" spans="38:38" x14ac:dyDescent="0.2">
      <c r="AL1922" s="13"/>
    </row>
    <row r="1923" spans="38:38" x14ac:dyDescent="0.2">
      <c r="AL1923" s="13"/>
    </row>
    <row r="1924" spans="38:38" x14ac:dyDescent="0.2">
      <c r="AL1924" s="13"/>
    </row>
    <row r="1925" spans="38:38" x14ac:dyDescent="0.2">
      <c r="AL1925" s="13"/>
    </row>
    <row r="1926" spans="38:38" x14ac:dyDescent="0.2">
      <c r="AL1926" s="13"/>
    </row>
    <row r="1927" spans="38:38" x14ac:dyDescent="0.2">
      <c r="AL1927" s="13"/>
    </row>
    <row r="1928" spans="38:38" x14ac:dyDescent="0.2">
      <c r="AL1928" s="13"/>
    </row>
    <row r="1929" spans="38:38" x14ac:dyDescent="0.2">
      <c r="AL1929" s="13"/>
    </row>
    <row r="1930" spans="38:38" x14ac:dyDescent="0.2">
      <c r="AL1930" s="13"/>
    </row>
    <row r="1931" spans="38:38" x14ac:dyDescent="0.2">
      <c r="AL1931" s="13"/>
    </row>
    <row r="1932" spans="38:38" x14ac:dyDescent="0.2">
      <c r="AL1932" s="13"/>
    </row>
    <row r="1933" spans="38:38" x14ac:dyDescent="0.2">
      <c r="AL1933" s="13"/>
    </row>
    <row r="1934" spans="38:38" x14ac:dyDescent="0.2">
      <c r="AL1934" s="13"/>
    </row>
    <row r="1935" spans="38:38" x14ac:dyDescent="0.2">
      <c r="AL1935" s="13"/>
    </row>
    <row r="1936" spans="38:38" x14ac:dyDescent="0.2">
      <c r="AL1936" s="13"/>
    </row>
    <row r="1937" spans="38:38" x14ac:dyDescent="0.2">
      <c r="AL1937" s="13"/>
    </row>
    <row r="1938" spans="38:38" x14ac:dyDescent="0.2">
      <c r="AL1938" s="13"/>
    </row>
    <row r="1939" spans="38:38" x14ac:dyDescent="0.2">
      <c r="AL1939" s="13"/>
    </row>
    <row r="1940" spans="38:38" x14ac:dyDescent="0.2">
      <c r="AL1940" s="13"/>
    </row>
    <row r="1941" spans="38:38" x14ac:dyDescent="0.2">
      <c r="AL1941" s="13"/>
    </row>
    <row r="1942" spans="38:38" x14ac:dyDescent="0.2">
      <c r="AL1942" s="13"/>
    </row>
    <row r="1943" spans="38:38" x14ac:dyDescent="0.2">
      <c r="AL1943" s="13"/>
    </row>
    <row r="1944" spans="38:38" x14ac:dyDescent="0.2">
      <c r="AL1944" s="13"/>
    </row>
    <row r="1945" spans="38:38" x14ac:dyDescent="0.2">
      <c r="AL1945" s="13"/>
    </row>
    <row r="1946" spans="38:38" x14ac:dyDescent="0.2">
      <c r="AL1946" s="13"/>
    </row>
    <row r="1947" spans="38:38" x14ac:dyDescent="0.2">
      <c r="AL1947" s="13"/>
    </row>
    <row r="1948" spans="38:38" x14ac:dyDescent="0.2">
      <c r="AL1948" s="13"/>
    </row>
    <row r="1949" spans="38:38" x14ac:dyDescent="0.2">
      <c r="AL1949" s="13"/>
    </row>
    <row r="1950" spans="38:38" x14ac:dyDescent="0.2">
      <c r="AL1950" s="13"/>
    </row>
    <row r="1951" spans="38:38" x14ac:dyDescent="0.2">
      <c r="AL1951" s="13"/>
    </row>
    <row r="1952" spans="38:38" x14ac:dyDescent="0.2">
      <c r="AL1952" s="13"/>
    </row>
    <row r="1953" spans="38:38" x14ac:dyDescent="0.2">
      <c r="AL1953" s="13"/>
    </row>
    <row r="1954" spans="38:38" x14ac:dyDescent="0.2">
      <c r="AL1954" s="13"/>
    </row>
    <row r="1955" spans="38:38" x14ac:dyDescent="0.2">
      <c r="AL1955" s="13"/>
    </row>
    <row r="1956" spans="38:38" x14ac:dyDescent="0.2">
      <c r="AL1956" s="13"/>
    </row>
    <row r="1957" spans="38:38" x14ac:dyDescent="0.2">
      <c r="AL1957" s="13"/>
    </row>
    <row r="1958" spans="38:38" x14ac:dyDescent="0.2">
      <c r="AL1958" s="13"/>
    </row>
    <row r="1959" spans="38:38" x14ac:dyDescent="0.2">
      <c r="AL1959" s="13"/>
    </row>
    <row r="1960" spans="38:38" x14ac:dyDescent="0.2">
      <c r="AL1960" s="13"/>
    </row>
    <row r="1961" spans="38:38" x14ac:dyDescent="0.2">
      <c r="AL1961" s="13"/>
    </row>
    <row r="1962" spans="38:38" x14ac:dyDescent="0.2">
      <c r="AL1962" s="13"/>
    </row>
    <row r="1963" spans="38:38" x14ac:dyDescent="0.2">
      <c r="AL1963" s="13"/>
    </row>
    <row r="1964" spans="38:38" x14ac:dyDescent="0.2">
      <c r="AL1964" s="13"/>
    </row>
    <row r="1965" spans="38:38" x14ac:dyDescent="0.2">
      <c r="AL1965" s="13"/>
    </row>
    <row r="1966" spans="38:38" x14ac:dyDescent="0.2">
      <c r="AL1966" s="13"/>
    </row>
    <row r="1967" spans="38:38" x14ac:dyDescent="0.2">
      <c r="AL1967" s="13"/>
    </row>
    <row r="1968" spans="38:38" x14ac:dyDescent="0.2">
      <c r="AL1968" s="13"/>
    </row>
    <row r="1969" spans="38:38" x14ac:dyDescent="0.2">
      <c r="AL1969" s="13"/>
    </row>
    <row r="1970" spans="38:38" x14ac:dyDescent="0.2">
      <c r="AL1970" s="13"/>
    </row>
    <row r="1971" spans="38:38" x14ac:dyDescent="0.2">
      <c r="AL1971" s="13"/>
    </row>
    <row r="1972" spans="38:38" x14ac:dyDescent="0.2">
      <c r="AL1972" s="13"/>
    </row>
    <row r="1973" spans="38:38" x14ac:dyDescent="0.2">
      <c r="AL1973" s="13"/>
    </row>
    <row r="1974" spans="38:38" x14ac:dyDescent="0.2">
      <c r="AL1974" s="13"/>
    </row>
    <row r="1975" spans="38:38" x14ac:dyDescent="0.2">
      <c r="AL1975" s="13"/>
    </row>
    <row r="1976" spans="38:38" x14ac:dyDescent="0.2">
      <c r="AL1976" s="13"/>
    </row>
    <row r="1977" spans="38:38" x14ac:dyDescent="0.2">
      <c r="AL1977" s="13"/>
    </row>
    <row r="1978" spans="38:38" x14ac:dyDescent="0.2">
      <c r="AL1978" s="13"/>
    </row>
    <row r="1979" spans="38:38" x14ac:dyDescent="0.2">
      <c r="AL1979" s="13"/>
    </row>
    <row r="1980" spans="38:38" x14ac:dyDescent="0.2">
      <c r="AL1980" s="13"/>
    </row>
    <row r="1981" spans="38:38" x14ac:dyDescent="0.2">
      <c r="AL1981" s="13"/>
    </row>
    <row r="1982" spans="38:38" x14ac:dyDescent="0.2">
      <c r="AL1982" s="13"/>
    </row>
    <row r="1983" spans="38:38" x14ac:dyDescent="0.2">
      <c r="AL1983" s="13"/>
    </row>
    <row r="1984" spans="38:38" x14ac:dyDescent="0.2">
      <c r="AL1984" s="13"/>
    </row>
    <row r="1985" spans="38:38" x14ac:dyDescent="0.2">
      <c r="AL1985" s="13"/>
    </row>
    <row r="1986" spans="38:38" x14ac:dyDescent="0.2">
      <c r="AL1986" s="13"/>
    </row>
    <row r="1987" spans="38:38" x14ac:dyDescent="0.2">
      <c r="AL1987" s="13"/>
    </row>
    <row r="1988" spans="38:38" x14ac:dyDescent="0.2">
      <c r="AL1988" s="13"/>
    </row>
    <row r="1989" spans="38:38" x14ac:dyDescent="0.2">
      <c r="AL1989" s="13"/>
    </row>
    <row r="1990" spans="38:38" x14ac:dyDescent="0.2">
      <c r="AL1990" s="13"/>
    </row>
    <row r="1991" spans="38:38" x14ac:dyDescent="0.2">
      <c r="AL1991" s="13"/>
    </row>
    <row r="1992" spans="38:38" x14ac:dyDescent="0.2">
      <c r="AL1992" s="13"/>
    </row>
    <row r="1993" spans="38:38" x14ac:dyDescent="0.2">
      <c r="AL1993" s="13"/>
    </row>
    <row r="1994" spans="38:38" x14ac:dyDescent="0.2">
      <c r="AL1994" s="13"/>
    </row>
    <row r="1995" spans="38:38" x14ac:dyDescent="0.2">
      <c r="AL1995" s="13"/>
    </row>
    <row r="1996" spans="38:38" x14ac:dyDescent="0.2">
      <c r="AL1996" s="13"/>
    </row>
    <row r="1997" spans="38:38" x14ac:dyDescent="0.2">
      <c r="AL1997" s="13"/>
    </row>
    <row r="1998" spans="38:38" x14ac:dyDescent="0.2">
      <c r="AL1998" s="13"/>
    </row>
    <row r="1999" spans="38:38" x14ac:dyDescent="0.2">
      <c r="AL1999" s="13"/>
    </row>
    <row r="2000" spans="38:38" x14ac:dyDescent="0.2">
      <c r="AL2000" s="13"/>
    </row>
    <row r="2001" spans="38:38" x14ac:dyDescent="0.2">
      <c r="AL2001" s="13"/>
    </row>
    <row r="2002" spans="38:38" x14ac:dyDescent="0.2">
      <c r="AL2002" s="13"/>
    </row>
    <row r="2003" spans="38:38" x14ac:dyDescent="0.2">
      <c r="AL2003" s="13"/>
    </row>
    <row r="2004" spans="38:38" x14ac:dyDescent="0.2">
      <c r="AL2004" s="13"/>
    </row>
    <row r="2005" spans="38:38" x14ac:dyDescent="0.2">
      <c r="AL2005" s="13"/>
    </row>
    <row r="2006" spans="38:38" x14ac:dyDescent="0.2">
      <c r="AL2006" s="13"/>
    </row>
    <row r="2007" spans="38:38" x14ac:dyDescent="0.2">
      <c r="AL2007" s="13"/>
    </row>
    <row r="2008" spans="38:38" x14ac:dyDescent="0.2">
      <c r="AL2008" s="13"/>
    </row>
    <row r="2009" spans="38:38" x14ac:dyDescent="0.2">
      <c r="AL2009" s="13"/>
    </row>
    <row r="2010" spans="38:38" x14ac:dyDescent="0.2">
      <c r="AL2010" s="13"/>
    </row>
    <row r="2011" spans="38:38" x14ac:dyDescent="0.2">
      <c r="AL2011" s="13"/>
    </row>
    <row r="2012" spans="38:38" x14ac:dyDescent="0.2">
      <c r="AL2012" s="13"/>
    </row>
    <row r="2013" spans="38:38" x14ac:dyDescent="0.2">
      <c r="AL2013" s="13"/>
    </row>
    <row r="2014" spans="38:38" x14ac:dyDescent="0.2">
      <c r="AL2014" s="13"/>
    </row>
    <row r="2015" spans="38:38" x14ac:dyDescent="0.2">
      <c r="AL2015" s="13"/>
    </row>
    <row r="2016" spans="38:38" x14ac:dyDescent="0.2">
      <c r="AL2016" s="13"/>
    </row>
    <row r="2017" spans="38:38" x14ac:dyDescent="0.2">
      <c r="AL2017" s="13"/>
    </row>
    <row r="2018" spans="38:38" x14ac:dyDescent="0.2">
      <c r="AL2018" s="13"/>
    </row>
    <row r="2019" spans="38:38" x14ac:dyDescent="0.2">
      <c r="AL2019" s="13"/>
    </row>
    <row r="2020" spans="38:38" x14ac:dyDescent="0.2">
      <c r="AL2020" s="13"/>
    </row>
    <row r="2021" spans="38:38" x14ac:dyDescent="0.2">
      <c r="AL2021" s="13"/>
    </row>
    <row r="2022" spans="38:38" x14ac:dyDescent="0.2">
      <c r="AL2022" s="13"/>
    </row>
    <row r="2023" spans="38:38" x14ac:dyDescent="0.2">
      <c r="AL2023" s="13"/>
    </row>
    <row r="2024" spans="38:38" x14ac:dyDescent="0.2">
      <c r="AL2024" s="13"/>
    </row>
    <row r="2025" spans="38:38" x14ac:dyDescent="0.2">
      <c r="AL2025" s="13"/>
    </row>
    <row r="2026" spans="38:38" x14ac:dyDescent="0.2">
      <c r="AL2026" s="13"/>
    </row>
    <row r="2027" spans="38:38" x14ac:dyDescent="0.2">
      <c r="AL2027" s="13"/>
    </row>
    <row r="2028" spans="38:38" x14ac:dyDescent="0.2">
      <c r="AL2028" s="13"/>
    </row>
    <row r="2029" spans="38:38" x14ac:dyDescent="0.2">
      <c r="AL2029" s="13"/>
    </row>
    <row r="2030" spans="38:38" x14ac:dyDescent="0.2">
      <c r="AL2030" s="13"/>
    </row>
    <row r="2031" spans="38:38" x14ac:dyDescent="0.2">
      <c r="AL2031" s="13"/>
    </row>
    <row r="2032" spans="38:38" x14ac:dyDescent="0.2">
      <c r="AL2032" s="13"/>
    </row>
    <row r="2033" spans="38:38" x14ac:dyDescent="0.2">
      <c r="AL2033" s="13"/>
    </row>
    <row r="2034" spans="38:38" x14ac:dyDescent="0.2">
      <c r="AL2034" s="13"/>
    </row>
    <row r="2035" spans="38:38" x14ac:dyDescent="0.2">
      <c r="AL2035" s="13"/>
    </row>
    <row r="2036" spans="38:38" x14ac:dyDescent="0.2">
      <c r="AL2036" s="13"/>
    </row>
    <row r="2037" spans="38:38" x14ac:dyDescent="0.2">
      <c r="AL2037" s="13"/>
    </row>
    <row r="2038" spans="38:38" x14ac:dyDescent="0.2">
      <c r="AL2038" s="13"/>
    </row>
    <row r="2039" spans="38:38" x14ac:dyDescent="0.2">
      <c r="AL2039" s="13"/>
    </row>
    <row r="2040" spans="38:38" x14ac:dyDescent="0.2">
      <c r="AL2040" s="13"/>
    </row>
    <row r="2041" spans="38:38" x14ac:dyDescent="0.2">
      <c r="AL2041" s="13"/>
    </row>
    <row r="2042" spans="38:38" x14ac:dyDescent="0.2">
      <c r="AL2042" s="13"/>
    </row>
    <row r="2043" spans="38:38" x14ac:dyDescent="0.2">
      <c r="AL2043" s="13"/>
    </row>
    <row r="2044" spans="38:38" x14ac:dyDescent="0.2">
      <c r="AL2044" s="13"/>
    </row>
    <row r="2045" spans="38:38" x14ac:dyDescent="0.2">
      <c r="AL2045" s="13"/>
    </row>
    <row r="2046" spans="38:38" x14ac:dyDescent="0.2">
      <c r="AL2046" s="13"/>
    </row>
    <row r="2047" spans="38:38" x14ac:dyDescent="0.2">
      <c r="AL2047" s="13"/>
    </row>
    <row r="2048" spans="38:38" x14ac:dyDescent="0.2">
      <c r="AL2048" s="13"/>
    </row>
    <row r="2049" spans="38:38" x14ac:dyDescent="0.2">
      <c r="AL2049" s="13"/>
    </row>
    <row r="2050" spans="38:38" x14ac:dyDescent="0.2">
      <c r="AL2050" s="13"/>
    </row>
    <row r="2051" spans="38:38" x14ac:dyDescent="0.2">
      <c r="AL2051" s="13"/>
    </row>
    <row r="2052" spans="38:38" x14ac:dyDescent="0.2">
      <c r="AL2052" s="13"/>
    </row>
    <row r="2053" spans="38:38" x14ac:dyDescent="0.2">
      <c r="AL2053" s="13"/>
    </row>
    <row r="2054" spans="38:38" x14ac:dyDescent="0.2">
      <c r="AL2054" s="13"/>
    </row>
    <row r="2055" spans="38:38" x14ac:dyDescent="0.2">
      <c r="AL2055" s="13"/>
    </row>
    <row r="2056" spans="38:38" x14ac:dyDescent="0.2">
      <c r="AL2056" s="13"/>
    </row>
    <row r="2057" spans="38:38" x14ac:dyDescent="0.2">
      <c r="AL2057" s="13"/>
    </row>
    <row r="2058" spans="38:38" x14ac:dyDescent="0.2">
      <c r="AL2058" s="13"/>
    </row>
    <row r="2059" spans="38:38" x14ac:dyDescent="0.2">
      <c r="AL2059" s="13"/>
    </row>
    <row r="2060" spans="38:38" x14ac:dyDescent="0.2">
      <c r="AL2060" s="13"/>
    </row>
    <row r="2061" spans="38:38" x14ac:dyDescent="0.2">
      <c r="AL2061" s="13"/>
    </row>
    <row r="2062" spans="38:38" x14ac:dyDescent="0.2">
      <c r="AL2062" s="13"/>
    </row>
    <row r="2063" spans="38:38" x14ac:dyDescent="0.2">
      <c r="AL2063" s="13"/>
    </row>
    <row r="2064" spans="38:38" x14ac:dyDescent="0.2">
      <c r="AL2064" s="13"/>
    </row>
    <row r="2065" spans="38:38" x14ac:dyDescent="0.2">
      <c r="AL2065" s="13"/>
    </row>
    <row r="2066" spans="38:38" x14ac:dyDescent="0.2">
      <c r="AL2066" s="13"/>
    </row>
    <row r="2067" spans="38:38" x14ac:dyDescent="0.2">
      <c r="AL2067" s="13"/>
    </row>
    <row r="2068" spans="38:38" x14ac:dyDescent="0.2">
      <c r="AL2068" s="13"/>
    </row>
    <row r="2069" spans="38:38" x14ac:dyDescent="0.2">
      <c r="AL2069" s="13"/>
    </row>
    <row r="2070" spans="38:38" x14ac:dyDescent="0.2">
      <c r="AL2070" s="13"/>
    </row>
    <row r="2071" spans="38:38" x14ac:dyDescent="0.2">
      <c r="AL2071" s="13"/>
    </row>
    <row r="2072" spans="38:38" x14ac:dyDescent="0.2">
      <c r="AL2072" s="13"/>
    </row>
    <row r="2073" spans="38:38" x14ac:dyDescent="0.2">
      <c r="AL2073" s="13"/>
    </row>
    <row r="2074" spans="38:38" x14ac:dyDescent="0.2">
      <c r="AL2074" s="13"/>
    </row>
    <row r="2075" spans="38:38" x14ac:dyDescent="0.2">
      <c r="AL2075" s="13"/>
    </row>
    <row r="2076" spans="38:38" x14ac:dyDescent="0.2">
      <c r="AL2076" s="13"/>
    </row>
    <row r="2077" spans="38:38" x14ac:dyDescent="0.2">
      <c r="AL2077" s="13"/>
    </row>
    <row r="2078" spans="38:38" x14ac:dyDescent="0.2">
      <c r="AL2078" s="13"/>
    </row>
    <row r="2079" spans="38:38" x14ac:dyDescent="0.2">
      <c r="AL2079" s="13"/>
    </row>
    <row r="2080" spans="38:38" x14ac:dyDescent="0.2">
      <c r="AL2080" s="13"/>
    </row>
    <row r="2081" spans="38:38" x14ac:dyDescent="0.2">
      <c r="AL2081" s="13"/>
    </row>
    <row r="2082" spans="38:38" x14ac:dyDescent="0.2">
      <c r="AL2082" s="13"/>
    </row>
    <row r="2083" spans="38:38" x14ac:dyDescent="0.2">
      <c r="AL2083" s="13"/>
    </row>
    <row r="2084" spans="38:38" x14ac:dyDescent="0.2">
      <c r="AL2084" s="13"/>
    </row>
    <row r="2085" spans="38:38" x14ac:dyDescent="0.2">
      <c r="AL2085" s="13"/>
    </row>
    <row r="2086" spans="38:38" x14ac:dyDescent="0.2">
      <c r="AL2086" s="13"/>
    </row>
    <row r="2087" spans="38:38" x14ac:dyDescent="0.2">
      <c r="AL2087" s="13"/>
    </row>
    <row r="2088" spans="38:38" x14ac:dyDescent="0.2">
      <c r="AL2088" s="13"/>
    </row>
    <row r="2089" spans="38:38" x14ac:dyDescent="0.2">
      <c r="AL2089" s="13"/>
    </row>
    <row r="2090" spans="38:38" x14ac:dyDescent="0.2">
      <c r="AL2090" s="13"/>
    </row>
    <row r="2091" spans="38:38" x14ac:dyDescent="0.2">
      <c r="AL2091" s="13"/>
    </row>
    <row r="2092" spans="38:38" x14ac:dyDescent="0.2">
      <c r="AL2092" s="13"/>
    </row>
    <row r="2093" spans="38:38" x14ac:dyDescent="0.2">
      <c r="AL2093" s="13"/>
    </row>
    <row r="2094" spans="38:38" x14ac:dyDescent="0.2">
      <c r="AL2094" s="13"/>
    </row>
    <row r="2095" spans="38:38" x14ac:dyDescent="0.2">
      <c r="AL2095" s="13"/>
    </row>
    <row r="2096" spans="38:38" x14ac:dyDescent="0.2">
      <c r="AL2096" s="13"/>
    </row>
    <row r="2097" spans="38:38" x14ac:dyDescent="0.2">
      <c r="AL2097" s="13"/>
    </row>
    <row r="2098" spans="38:38" x14ac:dyDescent="0.2">
      <c r="AL2098" s="13"/>
    </row>
    <row r="2099" spans="38:38" x14ac:dyDescent="0.2">
      <c r="AL2099" s="13"/>
    </row>
    <row r="2100" spans="38:38" x14ac:dyDescent="0.2">
      <c r="AL2100" s="13"/>
    </row>
    <row r="2101" spans="38:38" x14ac:dyDescent="0.2">
      <c r="AL2101" s="13"/>
    </row>
    <row r="2102" spans="38:38" x14ac:dyDescent="0.2">
      <c r="AL2102" s="13"/>
    </row>
    <row r="2103" spans="38:38" x14ac:dyDescent="0.2">
      <c r="AL2103" s="13"/>
    </row>
    <row r="2104" spans="38:38" x14ac:dyDescent="0.2">
      <c r="AL2104" s="13"/>
    </row>
    <row r="2105" spans="38:38" x14ac:dyDescent="0.2">
      <c r="AL2105" s="13"/>
    </row>
    <row r="2106" spans="38:38" x14ac:dyDescent="0.2">
      <c r="AL2106" s="13"/>
    </row>
    <row r="2107" spans="38:38" x14ac:dyDescent="0.2">
      <c r="AL2107" s="13"/>
    </row>
    <row r="2108" spans="38:38" x14ac:dyDescent="0.2">
      <c r="AL2108" s="13"/>
    </row>
    <row r="2109" spans="38:38" x14ac:dyDescent="0.2">
      <c r="AL2109" s="13"/>
    </row>
    <row r="2110" spans="38:38" x14ac:dyDescent="0.2">
      <c r="AL2110" s="13"/>
    </row>
    <row r="2111" spans="38:38" x14ac:dyDescent="0.2">
      <c r="AL2111" s="13"/>
    </row>
    <row r="2112" spans="38:38" x14ac:dyDescent="0.2">
      <c r="AL2112" s="13"/>
    </row>
    <row r="2113" spans="38:38" x14ac:dyDescent="0.2">
      <c r="AL2113" s="13"/>
    </row>
    <row r="2114" spans="38:38" x14ac:dyDescent="0.2">
      <c r="AL2114" s="13"/>
    </row>
    <row r="2115" spans="38:38" x14ac:dyDescent="0.2">
      <c r="AL2115" s="13"/>
    </row>
    <row r="2116" spans="38:38" x14ac:dyDescent="0.2">
      <c r="AL2116" s="39"/>
    </row>
    <row r="2117" spans="38:38" x14ac:dyDescent="0.2">
      <c r="AL2117" s="39"/>
    </row>
    <row r="2118" spans="38:38" x14ac:dyDescent="0.2">
      <c r="AL2118" s="39"/>
    </row>
    <row r="2119" spans="38:38" x14ac:dyDescent="0.2">
      <c r="AL2119" s="39"/>
    </row>
    <row r="2120" spans="38:38" x14ac:dyDescent="0.2">
      <c r="AL2120" s="39"/>
    </row>
    <row r="2121" spans="38:38" x14ac:dyDescent="0.2">
      <c r="AL2121" s="39"/>
    </row>
    <row r="2122" spans="38:38" x14ac:dyDescent="0.2">
      <c r="AL2122" s="39"/>
    </row>
    <row r="2123" spans="38:38" x14ac:dyDescent="0.2">
      <c r="AL2123" s="39"/>
    </row>
    <row r="2124" spans="38:38" x14ac:dyDescent="0.2">
      <c r="AL2124" s="39"/>
    </row>
    <row r="2125" spans="38:38" x14ac:dyDescent="0.2">
      <c r="AL2125" s="39"/>
    </row>
    <row r="2126" spans="38:38" x14ac:dyDescent="0.2">
      <c r="AL2126" s="39"/>
    </row>
    <row r="2127" spans="38:38" x14ac:dyDescent="0.2">
      <c r="AL2127" s="39"/>
    </row>
    <row r="2128" spans="38:38" x14ac:dyDescent="0.2">
      <c r="AL2128" s="39"/>
    </row>
    <row r="2129" spans="38:38" x14ac:dyDescent="0.2">
      <c r="AL2129" s="39"/>
    </row>
    <row r="2130" spans="38:38" x14ac:dyDescent="0.2">
      <c r="AL2130" s="39"/>
    </row>
    <row r="2131" spans="38:38" x14ac:dyDescent="0.2">
      <c r="AL2131" s="39"/>
    </row>
    <row r="2132" spans="38:38" x14ac:dyDescent="0.2">
      <c r="AL2132" s="39"/>
    </row>
    <row r="2133" spans="38:38" x14ac:dyDescent="0.2">
      <c r="AL2133" s="39"/>
    </row>
    <row r="2134" spans="38:38" x14ac:dyDescent="0.2">
      <c r="AL2134" s="39"/>
    </row>
    <row r="2135" spans="38:38" x14ac:dyDescent="0.2">
      <c r="AL2135" s="39"/>
    </row>
    <row r="2136" spans="38:38" x14ac:dyDescent="0.2">
      <c r="AL2136" s="39"/>
    </row>
    <row r="2137" spans="38:38" x14ac:dyDescent="0.2">
      <c r="AL2137" s="39"/>
    </row>
    <row r="2138" spans="38:38" x14ac:dyDescent="0.2">
      <c r="AL2138" s="39"/>
    </row>
    <row r="2139" spans="38:38" x14ac:dyDescent="0.2">
      <c r="AL2139" s="39"/>
    </row>
    <row r="2140" spans="38:38" x14ac:dyDescent="0.2">
      <c r="AL2140" s="39"/>
    </row>
    <row r="2141" spans="38:38" x14ac:dyDescent="0.2">
      <c r="AL2141" s="39"/>
    </row>
    <row r="2142" spans="38:38" x14ac:dyDescent="0.2">
      <c r="AL2142" s="39"/>
    </row>
    <row r="2143" spans="38:38" x14ac:dyDescent="0.2">
      <c r="AL2143" s="39"/>
    </row>
    <row r="2144" spans="38:38" x14ac:dyDescent="0.2">
      <c r="AL2144" s="39"/>
    </row>
    <row r="2145" spans="38:38" x14ac:dyDescent="0.2">
      <c r="AL2145" s="39"/>
    </row>
    <row r="2146" spans="38:38" x14ac:dyDescent="0.2">
      <c r="AL2146" s="39"/>
    </row>
    <row r="2147" spans="38:38" x14ac:dyDescent="0.2">
      <c r="AL2147" s="39"/>
    </row>
    <row r="2148" spans="38:38" x14ac:dyDescent="0.2">
      <c r="AL2148" s="39"/>
    </row>
    <row r="2149" spans="38:38" x14ac:dyDescent="0.2">
      <c r="AL2149" s="39"/>
    </row>
    <row r="2150" spans="38:38" x14ac:dyDescent="0.2">
      <c r="AL2150" s="39"/>
    </row>
    <row r="2151" spans="38:38" x14ac:dyDescent="0.2">
      <c r="AL2151" s="39"/>
    </row>
    <row r="2152" spans="38:38" x14ac:dyDescent="0.2">
      <c r="AL2152" s="39"/>
    </row>
    <row r="2153" spans="38:38" x14ac:dyDescent="0.2">
      <c r="AL2153" s="39"/>
    </row>
    <row r="2154" spans="38:38" x14ac:dyDescent="0.2">
      <c r="AL2154" s="39"/>
    </row>
    <row r="2155" spans="38:38" x14ac:dyDescent="0.2">
      <c r="AL2155" s="39"/>
    </row>
    <row r="2156" spans="38:38" x14ac:dyDescent="0.2">
      <c r="AL2156" s="39"/>
    </row>
    <row r="2157" spans="38:38" x14ac:dyDescent="0.2">
      <c r="AL2157" s="39"/>
    </row>
    <row r="2158" spans="38:38" x14ac:dyDescent="0.2">
      <c r="AL2158" s="39"/>
    </row>
    <row r="2159" spans="38:38" x14ac:dyDescent="0.2">
      <c r="AL2159" s="39"/>
    </row>
    <row r="2160" spans="38:38" x14ac:dyDescent="0.2">
      <c r="AL2160" s="39"/>
    </row>
    <row r="2161" spans="38:38" x14ac:dyDescent="0.2">
      <c r="AL2161" s="39"/>
    </row>
    <row r="2162" spans="38:38" x14ac:dyDescent="0.2">
      <c r="AL2162" s="39"/>
    </row>
    <row r="2163" spans="38:38" x14ac:dyDescent="0.2">
      <c r="AL2163" s="39"/>
    </row>
    <row r="2164" spans="38:38" x14ac:dyDescent="0.2">
      <c r="AL2164" s="39"/>
    </row>
    <row r="2165" spans="38:38" x14ac:dyDescent="0.2">
      <c r="AL2165" s="39"/>
    </row>
    <row r="2166" spans="38:38" x14ac:dyDescent="0.2">
      <c r="AL2166" s="36"/>
    </row>
    <row r="2167" spans="38:38" x14ac:dyDescent="0.2">
      <c r="AL2167" s="36"/>
    </row>
    <row r="2168" spans="38:38" x14ac:dyDescent="0.2">
      <c r="AL2168" s="36"/>
    </row>
    <row r="2169" spans="38:38" x14ac:dyDescent="0.2">
      <c r="AL2169" s="36"/>
    </row>
    <row r="2170" spans="38:38" x14ac:dyDescent="0.2">
      <c r="AL2170" s="36"/>
    </row>
    <row r="2171" spans="38:38" x14ac:dyDescent="0.2">
      <c r="AL2171" s="36"/>
    </row>
    <row r="2172" spans="38:38" x14ac:dyDescent="0.2">
      <c r="AL2172" s="36"/>
    </row>
    <row r="2173" spans="38:38" x14ac:dyDescent="0.2">
      <c r="AL2173" s="36"/>
    </row>
    <row r="2174" spans="38:38" x14ac:dyDescent="0.2">
      <c r="AL2174" s="36"/>
    </row>
    <row r="2175" spans="38:38" x14ac:dyDescent="0.2">
      <c r="AL2175" s="36"/>
    </row>
    <row r="2176" spans="38:38" x14ac:dyDescent="0.2">
      <c r="AL2176" s="36"/>
    </row>
    <row r="2177" spans="38:38" x14ac:dyDescent="0.2">
      <c r="AL2177" s="36"/>
    </row>
    <row r="2178" spans="38:38" x14ac:dyDescent="0.2">
      <c r="AL2178" s="36"/>
    </row>
    <row r="2179" spans="38:38" x14ac:dyDescent="0.2">
      <c r="AL2179" s="36"/>
    </row>
    <row r="2180" spans="38:38" x14ac:dyDescent="0.2">
      <c r="AL2180" s="36"/>
    </row>
    <row r="2181" spans="38:38" x14ac:dyDescent="0.2">
      <c r="AL2181" s="36"/>
    </row>
    <row r="2182" spans="38:38" x14ac:dyDescent="0.2">
      <c r="AL2182" s="36"/>
    </row>
    <row r="2183" spans="38:38" x14ac:dyDescent="0.2">
      <c r="AL2183" s="36"/>
    </row>
    <row r="2184" spans="38:38" x14ac:dyDescent="0.2">
      <c r="AL2184" s="36"/>
    </row>
    <row r="2185" spans="38:38" x14ac:dyDescent="0.2">
      <c r="AL2185" s="36"/>
    </row>
    <row r="2186" spans="38:38" x14ac:dyDescent="0.2">
      <c r="AL2186" s="36"/>
    </row>
    <row r="2187" spans="38:38" x14ac:dyDescent="0.2">
      <c r="AL2187" s="36"/>
    </row>
    <row r="2188" spans="38:38" x14ac:dyDescent="0.2">
      <c r="AL2188" s="36"/>
    </row>
    <row r="2189" spans="38:38" x14ac:dyDescent="0.2">
      <c r="AL2189" s="36"/>
    </row>
    <row r="2190" spans="38:38" x14ac:dyDescent="0.2">
      <c r="AL2190" s="36"/>
    </row>
    <row r="2191" spans="38:38" x14ac:dyDescent="0.2">
      <c r="AL2191" s="36"/>
    </row>
    <row r="2192" spans="38:38" x14ac:dyDescent="0.2">
      <c r="AL2192" s="36"/>
    </row>
    <row r="2193" spans="38:38" x14ac:dyDescent="0.2">
      <c r="AL2193" s="36"/>
    </row>
    <row r="2194" spans="38:38" x14ac:dyDescent="0.2">
      <c r="AL2194" s="36"/>
    </row>
    <row r="2195" spans="38:38" x14ac:dyDescent="0.2">
      <c r="AL2195" s="36"/>
    </row>
    <row r="2196" spans="38:38" x14ac:dyDescent="0.2">
      <c r="AL2196" s="36"/>
    </row>
    <row r="2197" spans="38:38" x14ac:dyDescent="0.2">
      <c r="AL2197" s="36"/>
    </row>
    <row r="2198" spans="38:38" x14ac:dyDescent="0.2">
      <c r="AL2198" s="36"/>
    </row>
    <row r="2199" spans="38:38" x14ac:dyDescent="0.2">
      <c r="AL2199" s="36"/>
    </row>
    <row r="2200" spans="38:38" x14ac:dyDescent="0.2">
      <c r="AL2200" s="36"/>
    </row>
    <row r="2201" spans="38:38" x14ac:dyDescent="0.2">
      <c r="AL2201" s="36"/>
    </row>
    <row r="2202" spans="38:38" x14ac:dyDescent="0.2">
      <c r="AL2202" s="36"/>
    </row>
    <row r="2203" spans="38:38" x14ac:dyDescent="0.2">
      <c r="AL2203" s="36"/>
    </row>
    <row r="2204" spans="38:38" x14ac:dyDescent="0.2">
      <c r="AL2204" s="36"/>
    </row>
    <row r="2205" spans="38:38" x14ac:dyDescent="0.2">
      <c r="AL2205" s="36"/>
    </row>
    <row r="2206" spans="38:38" x14ac:dyDescent="0.2">
      <c r="AL2206" s="36"/>
    </row>
    <row r="2207" spans="38:38" x14ac:dyDescent="0.2">
      <c r="AL2207" s="36"/>
    </row>
    <row r="2208" spans="38:38" x14ac:dyDescent="0.2">
      <c r="AL2208" s="36"/>
    </row>
    <row r="2209" spans="38:38" x14ac:dyDescent="0.2">
      <c r="AL2209" s="36"/>
    </row>
    <row r="2210" spans="38:38" x14ac:dyDescent="0.2">
      <c r="AL2210" s="36"/>
    </row>
    <row r="2211" spans="38:38" x14ac:dyDescent="0.2">
      <c r="AL2211" s="36"/>
    </row>
    <row r="2212" spans="38:38" x14ac:dyDescent="0.2">
      <c r="AL2212" s="36"/>
    </row>
    <row r="2213" spans="38:38" x14ac:dyDescent="0.2">
      <c r="AL2213" s="36"/>
    </row>
    <row r="2214" spans="38:38" x14ac:dyDescent="0.2">
      <c r="AL2214" s="36"/>
    </row>
    <row r="2215" spans="38:38" x14ac:dyDescent="0.2">
      <c r="AL2215" s="36"/>
    </row>
    <row r="2216" spans="38:38" x14ac:dyDescent="0.2">
      <c r="AL2216" s="36"/>
    </row>
    <row r="2217" spans="38:38" x14ac:dyDescent="0.2">
      <c r="AL2217" s="36"/>
    </row>
    <row r="2218" spans="38:38" x14ac:dyDescent="0.2">
      <c r="AL2218" s="36"/>
    </row>
    <row r="2219" spans="38:38" x14ac:dyDescent="0.2">
      <c r="AL2219" s="36"/>
    </row>
    <row r="2220" spans="38:38" x14ac:dyDescent="0.2">
      <c r="AL2220" s="36"/>
    </row>
    <row r="2221" spans="38:38" x14ac:dyDescent="0.2">
      <c r="AL2221" s="36"/>
    </row>
    <row r="2222" spans="38:38" x14ac:dyDescent="0.2">
      <c r="AL2222" s="36"/>
    </row>
    <row r="2223" spans="38:38" x14ac:dyDescent="0.2">
      <c r="AL2223" s="36"/>
    </row>
    <row r="2224" spans="38:38" x14ac:dyDescent="0.2">
      <c r="AL2224" s="36"/>
    </row>
    <row r="2225" spans="38:38" x14ac:dyDescent="0.2">
      <c r="AL2225" s="36"/>
    </row>
    <row r="2226" spans="38:38" x14ac:dyDescent="0.2">
      <c r="AL2226" s="36"/>
    </row>
    <row r="2227" spans="38:38" x14ac:dyDescent="0.2">
      <c r="AL2227" s="36"/>
    </row>
    <row r="2228" spans="38:38" x14ac:dyDescent="0.2">
      <c r="AL2228" s="36"/>
    </row>
    <row r="2229" spans="38:38" x14ac:dyDescent="0.2">
      <c r="AL2229" s="36"/>
    </row>
    <row r="2230" spans="38:38" x14ac:dyDescent="0.2">
      <c r="AL2230" s="36"/>
    </row>
    <row r="2231" spans="38:38" x14ac:dyDescent="0.2">
      <c r="AL2231" s="36"/>
    </row>
    <row r="2232" spans="38:38" x14ac:dyDescent="0.2">
      <c r="AL2232" s="36"/>
    </row>
    <row r="2233" spans="38:38" x14ac:dyDescent="0.2">
      <c r="AL2233" s="36"/>
    </row>
    <row r="2234" spans="38:38" x14ac:dyDescent="0.2">
      <c r="AL2234" s="36"/>
    </row>
    <row r="2235" spans="38:38" x14ac:dyDescent="0.2">
      <c r="AL2235" s="36"/>
    </row>
    <row r="2236" spans="38:38" x14ac:dyDescent="0.2">
      <c r="AL2236" s="36"/>
    </row>
    <row r="2237" spans="38:38" x14ac:dyDescent="0.2">
      <c r="AL2237" s="36"/>
    </row>
    <row r="2238" spans="38:38" x14ac:dyDescent="0.2">
      <c r="AL2238" s="36"/>
    </row>
    <row r="2239" spans="38:38" x14ac:dyDescent="0.2">
      <c r="AL2239" s="36"/>
    </row>
    <row r="2240" spans="38:38" x14ac:dyDescent="0.2">
      <c r="AL2240" s="36"/>
    </row>
    <row r="2241" spans="38:38" x14ac:dyDescent="0.2">
      <c r="AL2241" s="36"/>
    </row>
    <row r="2242" spans="38:38" x14ac:dyDescent="0.2">
      <c r="AL2242" s="36"/>
    </row>
    <row r="2243" spans="38:38" x14ac:dyDescent="0.2">
      <c r="AL2243" s="36"/>
    </row>
    <row r="2244" spans="38:38" x14ac:dyDescent="0.2">
      <c r="AL2244" s="36"/>
    </row>
    <row r="2245" spans="38:38" x14ac:dyDescent="0.2">
      <c r="AL2245" s="36"/>
    </row>
    <row r="2246" spans="38:38" x14ac:dyDescent="0.2">
      <c r="AL2246" s="36"/>
    </row>
    <row r="2247" spans="38:38" x14ac:dyDescent="0.2">
      <c r="AL2247" s="36"/>
    </row>
    <row r="2248" spans="38:38" x14ac:dyDescent="0.2">
      <c r="AL2248" s="36"/>
    </row>
    <row r="2249" spans="38:38" x14ac:dyDescent="0.2">
      <c r="AL2249" s="36"/>
    </row>
    <row r="2250" spans="38:38" x14ac:dyDescent="0.2">
      <c r="AL2250" s="36"/>
    </row>
    <row r="2251" spans="38:38" x14ac:dyDescent="0.2">
      <c r="AL2251" s="36"/>
    </row>
    <row r="2252" spans="38:38" x14ac:dyDescent="0.2">
      <c r="AL2252" s="36"/>
    </row>
    <row r="2253" spans="38:38" x14ac:dyDescent="0.2">
      <c r="AL2253" s="36"/>
    </row>
    <row r="2254" spans="38:38" x14ac:dyDescent="0.2">
      <c r="AL2254" s="36"/>
    </row>
    <row r="2255" spans="38:38" x14ac:dyDescent="0.2">
      <c r="AL2255" s="36"/>
    </row>
    <row r="2256" spans="38:38" x14ac:dyDescent="0.2">
      <c r="AL2256" s="36"/>
    </row>
    <row r="2257" spans="38:38" x14ac:dyDescent="0.2">
      <c r="AL2257" s="36"/>
    </row>
    <row r="2258" spans="38:38" x14ac:dyDescent="0.2">
      <c r="AL2258" s="13"/>
    </row>
    <row r="2259" spans="38:38" x14ac:dyDescent="0.2">
      <c r="AL2259" s="13"/>
    </row>
    <row r="2260" spans="38:38" x14ac:dyDescent="0.2">
      <c r="AL2260" s="13"/>
    </row>
    <row r="2261" spans="38:38" x14ac:dyDescent="0.2">
      <c r="AL2261" s="13"/>
    </row>
    <row r="2262" spans="38:38" x14ac:dyDescent="0.2">
      <c r="AL2262" s="13"/>
    </row>
    <row r="2263" spans="38:38" x14ac:dyDescent="0.2">
      <c r="AL2263" s="13"/>
    </row>
    <row r="2264" spans="38:38" x14ac:dyDescent="0.2">
      <c r="AL2264" s="13"/>
    </row>
    <row r="2265" spans="38:38" x14ac:dyDescent="0.2">
      <c r="AL2265" s="13"/>
    </row>
    <row r="2266" spans="38:38" x14ac:dyDescent="0.2">
      <c r="AL2266" s="13"/>
    </row>
    <row r="2267" spans="38:38" x14ac:dyDescent="0.2">
      <c r="AL2267" s="13"/>
    </row>
    <row r="2268" spans="38:38" x14ac:dyDescent="0.2">
      <c r="AL2268" s="13"/>
    </row>
    <row r="2269" spans="38:38" x14ac:dyDescent="0.2">
      <c r="AL2269" s="13"/>
    </row>
    <row r="2270" spans="38:38" x14ac:dyDescent="0.2">
      <c r="AL2270" s="13"/>
    </row>
    <row r="2271" spans="38:38" x14ac:dyDescent="0.2">
      <c r="AL2271" s="13"/>
    </row>
    <row r="2272" spans="38:38" x14ac:dyDescent="0.2">
      <c r="AL2272" s="13"/>
    </row>
    <row r="2273" spans="38:38" x14ac:dyDescent="0.2">
      <c r="AL2273" s="13"/>
    </row>
    <row r="2274" spans="38:38" x14ac:dyDescent="0.2">
      <c r="AL2274" s="13"/>
    </row>
    <row r="2275" spans="38:38" x14ac:dyDescent="0.2">
      <c r="AL2275" s="13"/>
    </row>
    <row r="2276" spans="38:38" x14ac:dyDescent="0.2">
      <c r="AL2276" s="13"/>
    </row>
    <row r="2277" spans="38:38" x14ac:dyDescent="0.2">
      <c r="AL2277" s="13"/>
    </row>
    <row r="2278" spans="38:38" x14ac:dyDescent="0.2">
      <c r="AL2278" s="13"/>
    </row>
    <row r="2279" spans="38:38" x14ac:dyDescent="0.2">
      <c r="AL2279" s="13"/>
    </row>
    <row r="2280" spans="38:38" x14ac:dyDescent="0.2">
      <c r="AL2280" s="13"/>
    </row>
    <row r="2281" spans="38:38" x14ac:dyDescent="0.2">
      <c r="AL2281" s="13"/>
    </row>
    <row r="2282" spans="38:38" x14ac:dyDescent="0.2">
      <c r="AL2282" s="13"/>
    </row>
    <row r="2283" spans="38:38" x14ac:dyDescent="0.2">
      <c r="AL2283" s="13"/>
    </row>
    <row r="2284" spans="38:38" x14ac:dyDescent="0.2">
      <c r="AL2284" s="13"/>
    </row>
    <row r="2285" spans="38:38" x14ac:dyDescent="0.2">
      <c r="AL2285" s="13"/>
    </row>
    <row r="2286" spans="38:38" x14ac:dyDescent="0.2">
      <c r="AL2286" s="13"/>
    </row>
    <row r="2287" spans="38:38" x14ac:dyDescent="0.2">
      <c r="AL2287" s="13"/>
    </row>
    <row r="2288" spans="38:38" x14ac:dyDescent="0.2">
      <c r="AL2288" s="13"/>
    </row>
    <row r="2289" spans="38:38" x14ac:dyDescent="0.2">
      <c r="AL2289" s="13"/>
    </row>
    <row r="2290" spans="38:38" x14ac:dyDescent="0.2">
      <c r="AL2290" s="13"/>
    </row>
    <row r="2291" spans="38:38" x14ac:dyDescent="0.2">
      <c r="AL2291" s="13"/>
    </row>
    <row r="2292" spans="38:38" x14ac:dyDescent="0.2">
      <c r="AL2292" s="13"/>
    </row>
    <row r="2293" spans="38:38" x14ac:dyDescent="0.2">
      <c r="AL2293" s="13"/>
    </row>
    <row r="2294" spans="38:38" x14ac:dyDescent="0.2">
      <c r="AL2294" s="13"/>
    </row>
    <row r="2295" spans="38:38" x14ac:dyDescent="0.2">
      <c r="AL2295" s="13"/>
    </row>
    <row r="2296" spans="38:38" x14ac:dyDescent="0.2">
      <c r="AL2296" s="13"/>
    </row>
    <row r="2297" spans="38:38" x14ac:dyDescent="0.2">
      <c r="AL2297" s="13"/>
    </row>
    <row r="2298" spans="38:38" x14ac:dyDescent="0.2">
      <c r="AL2298" s="13"/>
    </row>
    <row r="2299" spans="38:38" x14ac:dyDescent="0.2">
      <c r="AL2299" s="13"/>
    </row>
    <row r="2300" spans="38:38" x14ac:dyDescent="0.2">
      <c r="AL2300" s="13"/>
    </row>
    <row r="2301" spans="38:38" x14ac:dyDescent="0.2">
      <c r="AL2301" s="13"/>
    </row>
    <row r="2302" spans="38:38" x14ac:dyDescent="0.2">
      <c r="AL2302" s="13"/>
    </row>
    <row r="2303" spans="38:38" x14ac:dyDescent="0.2">
      <c r="AL2303" s="13"/>
    </row>
    <row r="2304" spans="38:38" x14ac:dyDescent="0.2">
      <c r="AL2304" s="13"/>
    </row>
    <row r="2305" spans="38:38" x14ac:dyDescent="0.2">
      <c r="AL2305" s="13"/>
    </row>
    <row r="2306" spans="38:38" x14ac:dyDescent="0.2">
      <c r="AL2306" s="13"/>
    </row>
    <row r="2307" spans="38:38" x14ac:dyDescent="0.2">
      <c r="AL2307" s="13"/>
    </row>
    <row r="2308" spans="38:38" x14ac:dyDescent="0.2">
      <c r="AL2308" s="13"/>
    </row>
    <row r="2309" spans="38:38" x14ac:dyDescent="0.2">
      <c r="AL2309" s="13"/>
    </row>
    <row r="2310" spans="38:38" x14ac:dyDescent="0.2">
      <c r="AL2310" s="13"/>
    </row>
    <row r="2311" spans="38:38" x14ac:dyDescent="0.2">
      <c r="AL2311" s="13"/>
    </row>
    <row r="2312" spans="38:38" x14ac:dyDescent="0.2">
      <c r="AL2312" s="13"/>
    </row>
    <row r="2313" spans="38:38" x14ac:dyDescent="0.2">
      <c r="AL2313" s="13"/>
    </row>
    <row r="2314" spans="38:38" x14ac:dyDescent="0.2">
      <c r="AL2314" s="13"/>
    </row>
    <row r="2315" spans="38:38" x14ac:dyDescent="0.2">
      <c r="AL2315" s="13"/>
    </row>
    <row r="2316" spans="38:38" x14ac:dyDescent="0.2">
      <c r="AL2316" s="13"/>
    </row>
    <row r="2317" spans="38:38" x14ac:dyDescent="0.2">
      <c r="AL2317" s="13"/>
    </row>
    <row r="2318" spans="38:38" x14ac:dyDescent="0.2">
      <c r="AL2318" s="13"/>
    </row>
    <row r="2319" spans="38:38" x14ac:dyDescent="0.2">
      <c r="AL2319" s="13"/>
    </row>
    <row r="2320" spans="38:38" x14ac:dyDescent="0.2">
      <c r="AL2320" s="13"/>
    </row>
    <row r="2321" spans="38:38" x14ac:dyDescent="0.2">
      <c r="AL2321" s="13"/>
    </row>
    <row r="2322" spans="38:38" x14ac:dyDescent="0.2">
      <c r="AL2322" s="13"/>
    </row>
    <row r="2323" spans="38:38" x14ac:dyDescent="0.2">
      <c r="AL2323" s="13"/>
    </row>
    <row r="2324" spans="38:38" x14ac:dyDescent="0.2">
      <c r="AL2324" s="13"/>
    </row>
    <row r="2325" spans="38:38" x14ac:dyDescent="0.2">
      <c r="AL2325" s="13"/>
    </row>
    <row r="2326" spans="38:38" x14ac:dyDescent="0.2">
      <c r="AL2326" s="13"/>
    </row>
    <row r="2327" spans="38:38" x14ac:dyDescent="0.2">
      <c r="AL2327" s="13"/>
    </row>
    <row r="2328" spans="38:38" x14ac:dyDescent="0.2">
      <c r="AL2328" s="13"/>
    </row>
    <row r="2329" spans="38:38" x14ac:dyDescent="0.2">
      <c r="AL2329" s="13"/>
    </row>
    <row r="2330" spans="38:38" x14ac:dyDescent="0.2">
      <c r="AL2330" s="13"/>
    </row>
    <row r="2331" spans="38:38" x14ac:dyDescent="0.2">
      <c r="AL2331" s="13"/>
    </row>
    <row r="2332" spans="38:38" x14ac:dyDescent="0.2">
      <c r="AL2332" s="13"/>
    </row>
    <row r="2333" spans="38:38" x14ac:dyDescent="0.2">
      <c r="AL2333" s="13"/>
    </row>
    <row r="2334" spans="38:38" x14ac:dyDescent="0.2">
      <c r="AL2334" s="13"/>
    </row>
    <row r="2335" spans="38:38" x14ac:dyDescent="0.2">
      <c r="AL2335" s="13"/>
    </row>
    <row r="2336" spans="38:38" x14ac:dyDescent="0.2">
      <c r="AL2336" s="13"/>
    </row>
    <row r="2337" spans="38:38" x14ac:dyDescent="0.2">
      <c r="AL2337" s="13"/>
    </row>
    <row r="2338" spans="38:38" x14ac:dyDescent="0.2">
      <c r="AL2338" s="13"/>
    </row>
    <row r="2339" spans="38:38" x14ac:dyDescent="0.2">
      <c r="AL2339" s="13"/>
    </row>
    <row r="2340" spans="38:38" x14ac:dyDescent="0.2">
      <c r="AL2340" s="13"/>
    </row>
    <row r="2341" spans="38:38" x14ac:dyDescent="0.2">
      <c r="AL2341" s="13"/>
    </row>
    <row r="2342" spans="38:38" x14ac:dyDescent="0.2">
      <c r="AL2342" s="13"/>
    </row>
    <row r="2343" spans="38:38" x14ac:dyDescent="0.2">
      <c r="AL2343" s="13"/>
    </row>
    <row r="2344" spans="38:38" x14ac:dyDescent="0.2">
      <c r="AL2344" s="13"/>
    </row>
    <row r="2345" spans="38:38" x14ac:dyDescent="0.2">
      <c r="AL2345" s="13"/>
    </row>
    <row r="2346" spans="38:38" x14ac:dyDescent="0.2">
      <c r="AL2346" s="13"/>
    </row>
    <row r="2347" spans="38:38" x14ac:dyDescent="0.2">
      <c r="AL2347" s="13"/>
    </row>
    <row r="2348" spans="38:38" x14ac:dyDescent="0.2">
      <c r="AL2348" s="13"/>
    </row>
    <row r="2349" spans="38:38" x14ac:dyDescent="0.2">
      <c r="AL2349" s="13"/>
    </row>
    <row r="2350" spans="38:38" x14ac:dyDescent="0.2">
      <c r="AL2350" s="13"/>
    </row>
    <row r="2351" spans="38:38" x14ac:dyDescent="0.2">
      <c r="AL2351" s="13"/>
    </row>
    <row r="2352" spans="38:38" x14ac:dyDescent="0.2">
      <c r="AL2352" s="13"/>
    </row>
    <row r="2353" spans="38:38" x14ac:dyDescent="0.2">
      <c r="AL2353" s="13"/>
    </row>
    <row r="2354" spans="38:38" x14ac:dyDescent="0.2">
      <c r="AL2354" s="13"/>
    </row>
    <row r="2355" spans="38:38" x14ac:dyDescent="0.2">
      <c r="AL2355" s="13"/>
    </row>
    <row r="2356" spans="38:38" x14ac:dyDescent="0.2">
      <c r="AL2356" s="13"/>
    </row>
    <row r="2357" spans="38:38" x14ac:dyDescent="0.2">
      <c r="AL2357" s="13"/>
    </row>
    <row r="2358" spans="38:38" x14ac:dyDescent="0.2">
      <c r="AL2358" s="13"/>
    </row>
    <row r="2359" spans="38:38" x14ac:dyDescent="0.2">
      <c r="AL2359" s="13"/>
    </row>
    <row r="2360" spans="38:38" x14ac:dyDescent="0.2">
      <c r="AL2360" s="13"/>
    </row>
    <row r="2361" spans="38:38" x14ac:dyDescent="0.2">
      <c r="AL2361" s="13"/>
    </row>
    <row r="2362" spans="38:38" x14ac:dyDescent="0.2">
      <c r="AL2362" s="13"/>
    </row>
    <row r="2363" spans="38:38" x14ac:dyDescent="0.2">
      <c r="AL2363" s="13"/>
    </row>
    <row r="2364" spans="38:38" x14ac:dyDescent="0.2">
      <c r="AL2364" s="13"/>
    </row>
    <row r="2365" spans="38:38" x14ac:dyDescent="0.2">
      <c r="AL2365" s="13"/>
    </row>
    <row r="2366" spans="38:38" x14ac:dyDescent="0.2">
      <c r="AL2366" s="13"/>
    </row>
    <row r="2367" spans="38:38" x14ac:dyDescent="0.2">
      <c r="AL2367" s="13"/>
    </row>
    <row r="2368" spans="38:38" x14ac:dyDescent="0.2">
      <c r="AL2368" s="13"/>
    </row>
    <row r="2369" spans="38:38" x14ac:dyDescent="0.2">
      <c r="AL2369" s="13"/>
    </row>
    <row r="2370" spans="38:38" x14ac:dyDescent="0.2">
      <c r="AL2370" s="13"/>
    </row>
    <row r="2371" spans="38:38" x14ac:dyDescent="0.2">
      <c r="AL2371" s="13"/>
    </row>
    <row r="2372" spans="38:38" x14ac:dyDescent="0.2">
      <c r="AL2372" s="13"/>
    </row>
    <row r="2373" spans="38:38" x14ac:dyDescent="0.2">
      <c r="AL2373" s="13"/>
    </row>
    <row r="2374" spans="38:38" x14ac:dyDescent="0.2">
      <c r="AL2374" s="13"/>
    </row>
    <row r="2375" spans="38:38" x14ac:dyDescent="0.2">
      <c r="AL2375" s="13"/>
    </row>
    <row r="2376" spans="38:38" x14ac:dyDescent="0.2">
      <c r="AL2376" s="13"/>
    </row>
    <row r="2377" spans="38:38" x14ac:dyDescent="0.2">
      <c r="AL2377" s="13"/>
    </row>
    <row r="2378" spans="38:38" x14ac:dyDescent="0.2">
      <c r="AL2378" s="13"/>
    </row>
    <row r="2379" spans="38:38" x14ac:dyDescent="0.2">
      <c r="AL2379" s="13"/>
    </row>
    <row r="2380" spans="38:38" x14ac:dyDescent="0.2">
      <c r="AL2380" s="13"/>
    </row>
    <row r="2381" spans="38:38" x14ac:dyDescent="0.2">
      <c r="AL2381" s="13"/>
    </row>
    <row r="2382" spans="38:38" x14ac:dyDescent="0.2">
      <c r="AL2382" s="13"/>
    </row>
    <row r="2383" spans="38:38" x14ac:dyDescent="0.2">
      <c r="AL2383" s="13"/>
    </row>
    <row r="2384" spans="38:38" x14ac:dyDescent="0.2">
      <c r="AL2384" s="13"/>
    </row>
    <row r="2385" spans="38:38" x14ac:dyDescent="0.2">
      <c r="AL2385" s="13"/>
    </row>
    <row r="2386" spans="38:38" x14ac:dyDescent="0.2">
      <c r="AL2386" s="13"/>
    </row>
    <row r="2387" spans="38:38" x14ac:dyDescent="0.2">
      <c r="AL2387" s="13"/>
    </row>
    <row r="2388" spans="38:38" x14ac:dyDescent="0.2">
      <c r="AL2388" s="13"/>
    </row>
    <row r="2389" spans="38:38" x14ac:dyDescent="0.2">
      <c r="AL2389" s="13"/>
    </row>
    <row r="2390" spans="38:38" x14ac:dyDescent="0.2">
      <c r="AL2390" s="13"/>
    </row>
    <row r="2391" spans="38:38" x14ac:dyDescent="0.2">
      <c r="AL2391" s="13"/>
    </row>
    <row r="2392" spans="38:38" x14ac:dyDescent="0.2">
      <c r="AL2392" s="13"/>
    </row>
    <row r="2393" spans="38:38" x14ac:dyDescent="0.2">
      <c r="AL2393" s="13"/>
    </row>
    <row r="2394" spans="38:38" x14ac:dyDescent="0.2">
      <c r="AL2394" s="13"/>
    </row>
    <row r="2395" spans="38:38" x14ac:dyDescent="0.2">
      <c r="AL2395" s="13"/>
    </row>
    <row r="2396" spans="38:38" x14ac:dyDescent="0.2">
      <c r="AL2396" s="13"/>
    </row>
    <row r="2397" spans="38:38" x14ac:dyDescent="0.2">
      <c r="AL2397" s="13"/>
    </row>
    <row r="2398" spans="38:38" x14ac:dyDescent="0.2">
      <c r="AL2398" s="13"/>
    </row>
    <row r="2399" spans="38:38" x14ac:dyDescent="0.2">
      <c r="AL2399" s="13"/>
    </row>
    <row r="2400" spans="38:38" x14ac:dyDescent="0.2">
      <c r="AL2400" s="13"/>
    </row>
    <row r="2401" spans="38:38" x14ac:dyDescent="0.2">
      <c r="AL2401" s="13"/>
    </row>
    <row r="2402" spans="38:38" x14ac:dyDescent="0.2">
      <c r="AL2402" s="13"/>
    </row>
    <row r="2403" spans="38:38" x14ac:dyDescent="0.2">
      <c r="AL2403" s="13"/>
    </row>
    <row r="2404" spans="38:38" x14ac:dyDescent="0.2">
      <c r="AL2404" s="13"/>
    </row>
    <row r="2405" spans="38:38" x14ac:dyDescent="0.2">
      <c r="AL2405" s="13"/>
    </row>
    <row r="2406" spans="38:38" x14ac:dyDescent="0.2">
      <c r="AL2406" s="13"/>
    </row>
    <row r="2407" spans="38:38" x14ac:dyDescent="0.2">
      <c r="AL2407" s="13"/>
    </row>
    <row r="2408" spans="38:38" x14ac:dyDescent="0.2">
      <c r="AL2408" s="13"/>
    </row>
    <row r="2409" spans="38:38" x14ac:dyDescent="0.2">
      <c r="AL2409" s="13"/>
    </row>
    <row r="2410" spans="38:38" x14ac:dyDescent="0.2">
      <c r="AL2410" s="13"/>
    </row>
    <row r="2411" spans="38:38" x14ac:dyDescent="0.2">
      <c r="AL2411" s="13"/>
    </row>
    <row r="2412" spans="38:38" x14ac:dyDescent="0.2">
      <c r="AL2412" s="13"/>
    </row>
    <row r="2413" spans="38:38" x14ac:dyDescent="0.2">
      <c r="AL2413" s="13"/>
    </row>
    <row r="2414" spans="38:38" x14ac:dyDescent="0.2">
      <c r="AL2414" s="13"/>
    </row>
    <row r="2415" spans="38:38" x14ac:dyDescent="0.2">
      <c r="AL2415" s="13"/>
    </row>
    <row r="2416" spans="38:38" x14ac:dyDescent="0.2">
      <c r="AL2416" s="13"/>
    </row>
    <row r="2417" spans="38:38" x14ac:dyDescent="0.2">
      <c r="AL2417" s="13"/>
    </row>
    <row r="2418" spans="38:38" x14ac:dyDescent="0.2">
      <c r="AL2418" s="13"/>
    </row>
    <row r="2419" spans="38:38" x14ac:dyDescent="0.2">
      <c r="AL2419" s="13"/>
    </row>
    <row r="2420" spans="38:38" x14ac:dyDescent="0.2">
      <c r="AL2420" s="13"/>
    </row>
    <row r="2421" spans="38:38" x14ac:dyDescent="0.2">
      <c r="AL2421" s="13"/>
    </row>
    <row r="2422" spans="38:38" x14ac:dyDescent="0.2">
      <c r="AL2422" s="13"/>
    </row>
    <row r="2423" spans="38:38" x14ac:dyDescent="0.2">
      <c r="AL2423" s="13"/>
    </row>
    <row r="2424" spans="38:38" x14ac:dyDescent="0.2">
      <c r="AL2424" s="13"/>
    </row>
    <row r="2425" spans="38:38" x14ac:dyDescent="0.2">
      <c r="AL2425" s="13"/>
    </row>
    <row r="2426" spans="38:38" x14ac:dyDescent="0.2">
      <c r="AL2426" s="13"/>
    </row>
    <row r="2427" spans="38:38" x14ac:dyDescent="0.2">
      <c r="AL2427" s="13"/>
    </row>
    <row r="2428" spans="38:38" x14ac:dyDescent="0.2">
      <c r="AL2428" s="13"/>
    </row>
    <row r="2429" spans="38:38" x14ac:dyDescent="0.2">
      <c r="AL2429" s="13"/>
    </row>
    <row r="2430" spans="38:38" x14ac:dyDescent="0.2">
      <c r="AL2430" s="13"/>
    </row>
    <row r="2431" spans="38:38" x14ac:dyDescent="0.2">
      <c r="AL2431" s="13"/>
    </row>
    <row r="2432" spans="38:38" x14ac:dyDescent="0.2">
      <c r="AL2432" s="13"/>
    </row>
    <row r="2433" spans="38:38" x14ac:dyDescent="0.2">
      <c r="AL2433" s="13"/>
    </row>
    <row r="2434" spans="38:38" x14ac:dyDescent="0.2">
      <c r="AL2434" s="13"/>
    </row>
    <row r="2435" spans="38:38" x14ac:dyDescent="0.2">
      <c r="AL2435" s="13"/>
    </row>
    <row r="2436" spans="38:38" x14ac:dyDescent="0.2">
      <c r="AL2436" s="13"/>
    </row>
    <row r="2437" spans="38:38" x14ac:dyDescent="0.2">
      <c r="AL2437" s="13"/>
    </row>
    <row r="2438" spans="38:38" x14ac:dyDescent="0.2">
      <c r="AL2438" s="13"/>
    </row>
    <row r="2439" spans="38:38" x14ac:dyDescent="0.2">
      <c r="AL2439" s="13"/>
    </row>
    <row r="2440" spans="38:38" x14ac:dyDescent="0.2">
      <c r="AL2440" s="13"/>
    </row>
    <row r="2441" spans="38:38" x14ac:dyDescent="0.2">
      <c r="AL2441" s="13"/>
    </row>
    <row r="2442" spans="38:38" x14ac:dyDescent="0.2">
      <c r="AL2442" s="13"/>
    </row>
    <row r="2443" spans="38:38" x14ac:dyDescent="0.2">
      <c r="AL2443" s="13"/>
    </row>
    <row r="2444" spans="38:38" x14ac:dyDescent="0.2">
      <c r="AL2444" s="13"/>
    </row>
    <row r="2445" spans="38:38" x14ac:dyDescent="0.2">
      <c r="AL2445" s="13"/>
    </row>
    <row r="2446" spans="38:38" x14ac:dyDescent="0.2">
      <c r="AL2446" s="13"/>
    </row>
    <row r="2447" spans="38:38" x14ac:dyDescent="0.2">
      <c r="AL2447" s="13"/>
    </row>
    <row r="2448" spans="38:38" x14ac:dyDescent="0.2">
      <c r="AL2448" s="13"/>
    </row>
    <row r="2449" spans="38:38" x14ac:dyDescent="0.2">
      <c r="AL2449" s="13"/>
    </row>
    <row r="2450" spans="38:38" x14ac:dyDescent="0.2">
      <c r="AL2450" s="13"/>
    </row>
    <row r="2451" spans="38:38" x14ac:dyDescent="0.2">
      <c r="AL2451" s="13"/>
    </row>
    <row r="2452" spans="38:38" x14ac:dyDescent="0.2">
      <c r="AL2452" s="13"/>
    </row>
    <row r="2453" spans="38:38" x14ac:dyDescent="0.2">
      <c r="AL2453" s="13"/>
    </row>
    <row r="2454" spans="38:38" x14ac:dyDescent="0.2">
      <c r="AL2454" s="13"/>
    </row>
    <row r="2455" spans="38:38" x14ac:dyDescent="0.2">
      <c r="AL2455" s="13"/>
    </row>
    <row r="2456" spans="38:38" x14ac:dyDescent="0.2">
      <c r="AL2456" s="13"/>
    </row>
    <row r="2457" spans="38:38" x14ac:dyDescent="0.2">
      <c r="AL2457" s="13"/>
    </row>
    <row r="2458" spans="38:38" x14ac:dyDescent="0.2">
      <c r="AL2458" s="13"/>
    </row>
    <row r="2459" spans="38:38" x14ac:dyDescent="0.2">
      <c r="AL2459" s="13"/>
    </row>
    <row r="2460" spans="38:38" x14ac:dyDescent="0.2">
      <c r="AL2460" s="13"/>
    </row>
    <row r="2461" spans="38:38" x14ac:dyDescent="0.2">
      <c r="AL2461" s="13"/>
    </row>
    <row r="2462" spans="38:38" x14ac:dyDescent="0.2">
      <c r="AL2462" s="13"/>
    </row>
    <row r="2463" spans="38:38" x14ac:dyDescent="0.2">
      <c r="AL2463" s="13"/>
    </row>
    <row r="2464" spans="38:38" x14ac:dyDescent="0.2">
      <c r="AL2464" s="13"/>
    </row>
    <row r="2465" spans="38:38" x14ac:dyDescent="0.2">
      <c r="AL2465" s="13"/>
    </row>
    <row r="2466" spans="38:38" x14ac:dyDescent="0.2">
      <c r="AL2466" s="13"/>
    </row>
    <row r="2467" spans="38:38" x14ac:dyDescent="0.2">
      <c r="AL2467" s="13"/>
    </row>
    <row r="2468" spans="38:38" x14ac:dyDescent="0.2">
      <c r="AL2468" s="13"/>
    </row>
    <row r="2469" spans="38:38" x14ac:dyDescent="0.2">
      <c r="AL2469" s="13"/>
    </row>
    <row r="2470" spans="38:38" x14ac:dyDescent="0.2">
      <c r="AL2470" s="13"/>
    </row>
    <row r="2471" spans="38:38" x14ac:dyDescent="0.2">
      <c r="AL2471" s="13"/>
    </row>
    <row r="2472" spans="38:38" x14ac:dyDescent="0.2">
      <c r="AL2472" s="13"/>
    </row>
    <row r="2473" spans="38:38" x14ac:dyDescent="0.2">
      <c r="AL2473" s="13"/>
    </row>
    <row r="2474" spans="38:38" x14ac:dyDescent="0.2">
      <c r="AL2474" s="13"/>
    </row>
    <row r="2475" spans="38:38" x14ac:dyDescent="0.2">
      <c r="AL2475" s="13"/>
    </row>
    <row r="2476" spans="38:38" x14ac:dyDescent="0.2">
      <c r="AL2476" s="13"/>
    </row>
    <row r="2477" spans="38:38" x14ac:dyDescent="0.2">
      <c r="AL2477" s="13"/>
    </row>
    <row r="2478" spans="38:38" x14ac:dyDescent="0.2">
      <c r="AL2478" s="13"/>
    </row>
    <row r="2479" spans="38:38" x14ac:dyDescent="0.2">
      <c r="AL2479" s="13"/>
    </row>
    <row r="2480" spans="38:38" x14ac:dyDescent="0.2">
      <c r="AL2480" s="13"/>
    </row>
    <row r="2481" spans="38:38" x14ac:dyDescent="0.2">
      <c r="AL2481" s="13"/>
    </row>
    <row r="2482" spans="38:38" x14ac:dyDescent="0.2">
      <c r="AL2482" s="13"/>
    </row>
    <row r="2483" spans="38:38" x14ac:dyDescent="0.2">
      <c r="AL2483" s="13"/>
    </row>
    <row r="2484" spans="38:38" x14ac:dyDescent="0.2">
      <c r="AL2484" s="13"/>
    </row>
    <row r="2485" spans="38:38" x14ac:dyDescent="0.2">
      <c r="AL2485" s="13"/>
    </row>
    <row r="2486" spans="38:38" x14ac:dyDescent="0.2">
      <c r="AL2486" s="13"/>
    </row>
    <row r="2487" spans="38:38" x14ac:dyDescent="0.2">
      <c r="AL2487" s="13"/>
    </row>
    <row r="2488" spans="38:38" x14ac:dyDescent="0.2">
      <c r="AL2488" s="13"/>
    </row>
    <row r="2489" spans="38:38" x14ac:dyDescent="0.2">
      <c r="AL2489" s="13"/>
    </row>
    <row r="2490" spans="38:38" x14ac:dyDescent="0.2">
      <c r="AL2490" s="13"/>
    </row>
    <row r="2491" spans="38:38" x14ac:dyDescent="0.2">
      <c r="AL2491" s="13"/>
    </row>
    <row r="2492" spans="38:38" x14ac:dyDescent="0.2">
      <c r="AL2492" s="13"/>
    </row>
    <row r="2493" spans="38:38" x14ac:dyDescent="0.2">
      <c r="AL2493" s="13"/>
    </row>
    <row r="2494" spans="38:38" x14ac:dyDescent="0.2">
      <c r="AL2494" s="13"/>
    </row>
    <row r="2495" spans="38:38" x14ac:dyDescent="0.2">
      <c r="AL2495" s="13"/>
    </row>
    <row r="2496" spans="38:38" x14ac:dyDescent="0.2">
      <c r="AL2496" s="13"/>
    </row>
    <row r="2497" spans="38:38" x14ac:dyDescent="0.2">
      <c r="AL2497" s="13"/>
    </row>
    <row r="2498" spans="38:38" x14ac:dyDescent="0.2">
      <c r="AL2498" s="13"/>
    </row>
    <row r="2499" spans="38:38" x14ac:dyDescent="0.2">
      <c r="AL2499" s="13"/>
    </row>
    <row r="2500" spans="38:38" x14ac:dyDescent="0.2">
      <c r="AL2500" s="13"/>
    </row>
    <row r="2501" spans="38:38" x14ac:dyDescent="0.2">
      <c r="AL2501" s="13"/>
    </row>
    <row r="2502" spans="38:38" x14ac:dyDescent="0.2">
      <c r="AL2502" s="13"/>
    </row>
    <row r="2503" spans="38:38" x14ac:dyDescent="0.2">
      <c r="AL2503" s="13"/>
    </row>
    <row r="2504" spans="38:38" x14ac:dyDescent="0.2">
      <c r="AL2504" s="13"/>
    </row>
    <row r="2505" spans="38:38" x14ac:dyDescent="0.2">
      <c r="AL2505" s="13"/>
    </row>
    <row r="2506" spans="38:38" x14ac:dyDescent="0.2">
      <c r="AL2506" s="13"/>
    </row>
    <row r="2507" spans="38:38" x14ac:dyDescent="0.2">
      <c r="AL2507" s="13"/>
    </row>
    <row r="2508" spans="38:38" x14ac:dyDescent="0.2">
      <c r="AL2508" s="13"/>
    </row>
    <row r="2509" spans="38:38" x14ac:dyDescent="0.2">
      <c r="AL2509" s="13"/>
    </row>
    <row r="2510" spans="38:38" x14ac:dyDescent="0.2">
      <c r="AL2510" s="13"/>
    </row>
    <row r="2511" spans="38:38" x14ac:dyDescent="0.2">
      <c r="AL2511" s="13"/>
    </row>
    <row r="2512" spans="38:38" x14ac:dyDescent="0.2">
      <c r="AL2512" s="13"/>
    </row>
    <row r="2513" spans="38:38" x14ac:dyDescent="0.2">
      <c r="AL2513" s="13"/>
    </row>
    <row r="2514" spans="38:38" x14ac:dyDescent="0.2">
      <c r="AL2514" s="13"/>
    </row>
    <row r="2515" spans="38:38" x14ac:dyDescent="0.2">
      <c r="AL2515" s="13"/>
    </row>
    <row r="2516" spans="38:38" x14ac:dyDescent="0.2">
      <c r="AL2516" s="13"/>
    </row>
    <row r="2517" spans="38:38" x14ac:dyDescent="0.2">
      <c r="AL2517" s="13"/>
    </row>
    <row r="2518" spans="38:38" x14ac:dyDescent="0.2">
      <c r="AL2518" s="13"/>
    </row>
    <row r="2519" spans="38:38" x14ac:dyDescent="0.2">
      <c r="AL2519" s="13"/>
    </row>
    <row r="2520" spans="38:38" x14ac:dyDescent="0.2">
      <c r="AL2520" s="13"/>
    </row>
    <row r="2521" spans="38:38" x14ac:dyDescent="0.2">
      <c r="AL2521" s="13"/>
    </row>
    <row r="2522" spans="38:38" x14ac:dyDescent="0.2">
      <c r="AL2522" s="13"/>
    </row>
    <row r="2523" spans="38:38" x14ac:dyDescent="0.2">
      <c r="AL2523" s="13"/>
    </row>
    <row r="2524" spans="38:38" x14ac:dyDescent="0.2">
      <c r="AL2524" s="13"/>
    </row>
    <row r="2525" spans="38:38" x14ac:dyDescent="0.2">
      <c r="AL2525" s="13"/>
    </row>
    <row r="2526" spans="38:38" x14ac:dyDescent="0.2">
      <c r="AL2526" s="13"/>
    </row>
    <row r="2527" spans="38:38" x14ac:dyDescent="0.2">
      <c r="AL2527" s="13"/>
    </row>
    <row r="2528" spans="38:38" x14ac:dyDescent="0.2">
      <c r="AL2528" s="13"/>
    </row>
    <row r="2529" spans="38:38" x14ac:dyDescent="0.2">
      <c r="AL2529" s="13"/>
    </row>
    <row r="2530" spans="38:38" x14ac:dyDescent="0.2">
      <c r="AL2530" s="13"/>
    </row>
    <row r="2531" spans="38:38" x14ac:dyDescent="0.2">
      <c r="AL2531" s="13"/>
    </row>
    <row r="2532" spans="38:38" x14ac:dyDescent="0.2">
      <c r="AL2532" s="13"/>
    </row>
    <row r="2533" spans="38:38" x14ac:dyDescent="0.2">
      <c r="AL2533" s="13"/>
    </row>
    <row r="2534" spans="38:38" x14ac:dyDescent="0.2">
      <c r="AL2534" s="13"/>
    </row>
    <row r="2535" spans="38:38" x14ac:dyDescent="0.2">
      <c r="AL2535" s="13"/>
    </row>
    <row r="2536" spans="38:38" x14ac:dyDescent="0.2">
      <c r="AL2536" s="13"/>
    </row>
    <row r="2537" spans="38:38" x14ac:dyDescent="0.2">
      <c r="AL2537" s="13"/>
    </row>
    <row r="2538" spans="38:38" x14ac:dyDescent="0.2">
      <c r="AL2538" s="13"/>
    </row>
    <row r="2539" spans="38:38" x14ac:dyDescent="0.2">
      <c r="AL2539" s="13"/>
    </row>
    <row r="2540" spans="38:38" x14ac:dyDescent="0.2">
      <c r="AL2540" s="13"/>
    </row>
    <row r="2541" spans="38:38" x14ac:dyDescent="0.2">
      <c r="AL2541" s="13"/>
    </row>
    <row r="2542" spans="38:38" x14ac:dyDescent="0.2">
      <c r="AL2542" s="13"/>
    </row>
    <row r="2543" spans="38:38" x14ac:dyDescent="0.2">
      <c r="AL2543" s="13"/>
    </row>
    <row r="2544" spans="38:38" x14ac:dyDescent="0.2">
      <c r="AL2544" s="13"/>
    </row>
    <row r="2545" spans="38:38" x14ac:dyDescent="0.2">
      <c r="AL2545" s="13"/>
    </row>
    <row r="2546" spans="38:38" x14ac:dyDescent="0.2">
      <c r="AL2546" s="13"/>
    </row>
    <row r="2547" spans="38:38" x14ac:dyDescent="0.2">
      <c r="AL2547" s="13"/>
    </row>
    <row r="2548" spans="38:38" x14ac:dyDescent="0.2">
      <c r="AL2548" s="13"/>
    </row>
    <row r="2549" spans="38:38" x14ac:dyDescent="0.2">
      <c r="AL2549" s="13"/>
    </row>
    <row r="2550" spans="38:38" x14ac:dyDescent="0.2">
      <c r="AL2550" s="13"/>
    </row>
    <row r="2551" spans="38:38" x14ac:dyDescent="0.2">
      <c r="AL2551" s="13"/>
    </row>
    <row r="2552" spans="38:38" x14ac:dyDescent="0.2">
      <c r="AL2552" s="13"/>
    </row>
    <row r="2553" spans="38:38" x14ac:dyDescent="0.2">
      <c r="AL2553" s="13"/>
    </row>
    <row r="2554" spans="38:38" x14ac:dyDescent="0.2">
      <c r="AL2554" s="13"/>
    </row>
    <row r="2555" spans="38:38" x14ac:dyDescent="0.2">
      <c r="AL2555" s="13"/>
    </row>
    <row r="2556" spans="38:38" x14ac:dyDescent="0.2">
      <c r="AL2556" s="13"/>
    </row>
    <row r="2557" spans="38:38" x14ac:dyDescent="0.2">
      <c r="AL2557" s="13"/>
    </row>
    <row r="2558" spans="38:38" x14ac:dyDescent="0.2">
      <c r="AL2558" s="13"/>
    </row>
    <row r="2559" spans="38:38" x14ac:dyDescent="0.2">
      <c r="AL2559" s="13"/>
    </row>
    <row r="2560" spans="38:38" x14ac:dyDescent="0.2">
      <c r="AL2560" s="13"/>
    </row>
    <row r="2561" spans="38:38" x14ac:dyDescent="0.2">
      <c r="AL2561" s="13"/>
    </row>
    <row r="2562" spans="38:38" x14ac:dyDescent="0.2">
      <c r="AL2562" s="13"/>
    </row>
    <row r="2563" spans="38:38" x14ac:dyDescent="0.2">
      <c r="AL2563" s="13"/>
    </row>
    <row r="2564" spans="38:38" x14ac:dyDescent="0.2">
      <c r="AL2564" s="13"/>
    </row>
    <row r="2565" spans="38:38" x14ac:dyDescent="0.2">
      <c r="AL2565" s="13"/>
    </row>
    <row r="2566" spans="38:38" x14ac:dyDescent="0.2">
      <c r="AL2566" s="13"/>
    </row>
    <row r="2567" spans="38:38" x14ac:dyDescent="0.2">
      <c r="AL2567" s="13"/>
    </row>
    <row r="2568" spans="38:38" x14ac:dyDescent="0.2">
      <c r="AL2568" s="13"/>
    </row>
    <row r="2569" spans="38:38" x14ac:dyDescent="0.2">
      <c r="AL2569" s="13"/>
    </row>
    <row r="2570" spans="38:38" x14ac:dyDescent="0.2">
      <c r="AL2570" s="13"/>
    </row>
    <row r="2571" spans="38:38" x14ac:dyDescent="0.2">
      <c r="AL2571" s="13"/>
    </row>
    <row r="2572" spans="38:38" x14ac:dyDescent="0.2">
      <c r="AL2572" s="13"/>
    </row>
    <row r="2573" spans="38:38" x14ac:dyDescent="0.2">
      <c r="AL2573" s="13"/>
    </row>
    <row r="2574" spans="38:38" x14ac:dyDescent="0.2">
      <c r="AL2574" s="13"/>
    </row>
    <row r="2575" spans="38:38" x14ac:dyDescent="0.2">
      <c r="AL2575" s="13"/>
    </row>
    <row r="2576" spans="38:38" x14ac:dyDescent="0.2">
      <c r="AL2576" s="13"/>
    </row>
    <row r="2577" spans="38:38" x14ac:dyDescent="0.2">
      <c r="AL2577" s="13"/>
    </row>
    <row r="2578" spans="38:38" x14ac:dyDescent="0.2">
      <c r="AL2578" s="13"/>
    </row>
    <row r="2579" spans="38:38" x14ac:dyDescent="0.2">
      <c r="AL2579" s="13"/>
    </row>
    <row r="2580" spans="38:38" x14ac:dyDescent="0.2">
      <c r="AL2580" s="13"/>
    </row>
    <row r="2581" spans="38:38" x14ac:dyDescent="0.2">
      <c r="AL2581" s="13"/>
    </row>
    <row r="2582" spans="38:38" x14ac:dyDescent="0.2">
      <c r="AL2582" s="13"/>
    </row>
    <row r="2583" spans="38:38" x14ac:dyDescent="0.2">
      <c r="AL2583" s="13"/>
    </row>
    <row r="2584" spans="38:38" x14ac:dyDescent="0.2">
      <c r="AL2584" s="13"/>
    </row>
    <row r="2585" spans="38:38" x14ac:dyDescent="0.2">
      <c r="AL2585" s="13"/>
    </row>
    <row r="2586" spans="38:38" x14ac:dyDescent="0.2">
      <c r="AL2586" s="13"/>
    </row>
    <row r="2587" spans="38:38" x14ac:dyDescent="0.2">
      <c r="AL2587" s="13"/>
    </row>
    <row r="2588" spans="38:38" x14ac:dyDescent="0.2">
      <c r="AL2588" s="13"/>
    </row>
    <row r="2589" spans="38:38" x14ac:dyDescent="0.2">
      <c r="AL2589" s="13"/>
    </row>
    <row r="2590" spans="38:38" x14ac:dyDescent="0.2">
      <c r="AL2590" s="13"/>
    </row>
    <row r="2591" spans="38:38" x14ac:dyDescent="0.2">
      <c r="AL2591" s="13"/>
    </row>
    <row r="2592" spans="38:38" x14ac:dyDescent="0.2">
      <c r="AL2592" s="13"/>
    </row>
    <row r="2593" spans="38:38" x14ac:dyDescent="0.2">
      <c r="AL2593" s="13"/>
    </row>
    <row r="2594" spans="38:38" x14ac:dyDescent="0.2">
      <c r="AL2594" s="13"/>
    </row>
    <row r="2595" spans="38:38" x14ac:dyDescent="0.2">
      <c r="AL2595" s="13"/>
    </row>
    <row r="2596" spans="38:38" x14ac:dyDescent="0.2">
      <c r="AL2596" s="13"/>
    </row>
    <row r="2597" spans="38:38" x14ac:dyDescent="0.2">
      <c r="AL2597" s="13"/>
    </row>
    <row r="2598" spans="38:38" x14ac:dyDescent="0.2">
      <c r="AL2598" s="13"/>
    </row>
    <row r="2599" spans="38:38" x14ac:dyDescent="0.2">
      <c r="AL2599" s="13"/>
    </row>
    <row r="2600" spans="38:38" x14ac:dyDescent="0.2">
      <c r="AL2600" s="13"/>
    </row>
    <row r="2601" spans="38:38" x14ac:dyDescent="0.2">
      <c r="AL2601" s="13"/>
    </row>
    <row r="2602" spans="38:38" x14ac:dyDescent="0.2">
      <c r="AL2602" s="13"/>
    </row>
    <row r="2603" spans="38:38" x14ac:dyDescent="0.2">
      <c r="AL2603" s="13"/>
    </row>
    <row r="2604" spans="38:38" x14ac:dyDescent="0.2">
      <c r="AL2604" s="13"/>
    </row>
    <row r="2605" spans="38:38" x14ac:dyDescent="0.2">
      <c r="AL2605" s="13"/>
    </row>
    <row r="2606" spans="38:38" x14ac:dyDescent="0.2">
      <c r="AL2606" s="13"/>
    </row>
    <row r="2607" spans="38:38" x14ac:dyDescent="0.2">
      <c r="AL2607" s="13"/>
    </row>
    <row r="2608" spans="38:38" x14ac:dyDescent="0.2">
      <c r="AL2608" s="13"/>
    </row>
    <row r="2609" spans="38:38" x14ac:dyDescent="0.2">
      <c r="AL2609" s="13"/>
    </row>
    <row r="2610" spans="38:38" x14ac:dyDescent="0.2">
      <c r="AL2610" s="13"/>
    </row>
    <row r="2611" spans="38:38" x14ac:dyDescent="0.2">
      <c r="AL2611" s="13"/>
    </row>
    <row r="2612" spans="38:38" x14ac:dyDescent="0.2">
      <c r="AL2612" s="13"/>
    </row>
    <row r="2613" spans="38:38" x14ac:dyDescent="0.2">
      <c r="AL2613" s="13"/>
    </row>
    <row r="2614" spans="38:38" x14ac:dyDescent="0.2">
      <c r="AL2614" s="13"/>
    </row>
    <row r="2615" spans="38:38" x14ac:dyDescent="0.2">
      <c r="AL2615" s="13"/>
    </row>
    <row r="2616" spans="38:38" x14ac:dyDescent="0.2">
      <c r="AL2616" s="13"/>
    </row>
    <row r="2617" spans="38:38" x14ac:dyDescent="0.2">
      <c r="AL2617" s="13"/>
    </row>
    <row r="2618" spans="38:38" x14ac:dyDescent="0.2">
      <c r="AL2618" s="13"/>
    </row>
    <row r="2619" spans="38:38" x14ac:dyDescent="0.2">
      <c r="AL2619" s="13"/>
    </row>
    <row r="2620" spans="38:38" x14ac:dyDescent="0.2">
      <c r="AL2620" s="13"/>
    </row>
    <row r="2621" spans="38:38" x14ac:dyDescent="0.2">
      <c r="AL2621" s="13"/>
    </row>
    <row r="2622" spans="38:38" x14ac:dyDescent="0.2">
      <c r="AL2622" s="13"/>
    </row>
    <row r="2623" spans="38:38" x14ac:dyDescent="0.2">
      <c r="AL2623" s="13"/>
    </row>
    <row r="2624" spans="38:38" x14ac:dyDescent="0.2">
      <c r="AL2624" s="13"/>
    </row>
    <row r="2625" spans="38:38" x14ac:dyDescent="0.2">
      <c r="AL2625" s="13"/>
    </row>
    <row r="2626" spans="38:38" x14ac:dyDescent="0.2">
      <c r="AL2626" s="13"/>
    </row>
    <row r="2627" spans="38:38" x14ac:dyDescent="0.2">
      <c r="AL2627" s="13"/>
    </row>
    <row r="2628" spans="38:38" x14ac:dyDescent="0.2">
      <c r="AL2628" s="13"/>
    </row>
    <row r="2629" spans="38:38" x14ac:dyDescent="0.2">
      <c r="AL2629" s="13"/>
    </row>
    <row r="2630" spans="38:38" x14ac:dyDescent="0.2">
      <c r="AL2630" s="13"/>
    </row>
    <row r="2631" spans="38:38" x14ac:dyDescent="0.2">
      <c r="AL2631" s="13"/>
    </row>
    <row r="2632" spans="38:38" x14ac:dyDescent="0.2">
      <c r="AL2632" s="13"/>
    </row>
    <row r="2633" spans="38:38" x14ac:dyDescent="0.2">
      <c r="AL2633" s="13"/>
    </row>
    <row r="2634" spans="38:38" x14ac:dyDescent="0.2">
      <c r="AL2634" s="13"/>
    </row>
    <row r="2635" spans="38:38" x14ac:dyDescent="0.2">
      <c r="AL2635" s="13"/>
    </row>
    <row r="2636" spans="38:38" x14ac:dyDescent="0.2">
      <c r="AL2636" s="13"/>
    </row>
    <row r="2637" spans="38:38" x14ac:dyDescent="0.2">
      <c r="AL2637" s="13"/>
    </row>
    <row r="2638" spans="38:38" x14ac:dyDescent="0.2">
      <c r="AL2638" s="13"/>
    </row>
    <row r="2639" spans="38:38" x14ac:dyDescent="0.2">
      <c r="AL2639" s="13"/>
    </row>
    <row r="2640" spans="38:38" x14ac:dyDescent="0.2">
      <c r="AL2640" s="13"/>
    </row>
    <row r="2641" spans="38:38" x14ac:dyDescent="0.2">
      <c r="AL2641" s="13"/>
    </row>
    <row r="2642" spans="38:38" x14ac:dyDescent="0.2">
      <c r="AL2642" s="13"/>
    </row>
    <row r="2643" spans="38:38" x14ac:dyDescent="0.2">
      <c r="AL2643" s="13"/>
    </row>
    <row r="2644" spans="38:38" x14ac:dyDescent="0.2">
      <c r="AL2644" s="13"/>
    </row>
    <row r="2645" spans="38:38" x14ac:dyDescent="0.2">
      <c r="AL2645" s="13"/>
    </row>
    <row r="2646" spans="38:38" x14ac:dyDescent="0.2">
      <c r="AL2646" s="13"/>
    </row>
    <row r="2647" spans="38:38" x14ac:dyDescent="0.2">
      <c r="AL2647" s="13"/>
    </row>
    <row r="2648" spans="38:38" x14ac:dyDescent="0.2">
      <c r="AL2648" s="13"/>
    </row>
    <row r="2649" spans="38:38" x14ac:dyDescent="0.2">
      <c r="AL2649" s="13"/>
    </row>
    <row r="2650" spans="38:38" x14ac:dyDescent="0.2">
      <c r="AL2650" s="13"/>
    </row>
    <row r="2651" spans="38:38" x14ac:dyDescent="0.2">
      <c r="AL2651" s="13"/>
    </row>
    <row r="2652" spans="38:38" x14ac:dyDescent="0.2">
      <c r="AL2652" s="13"/>
    </row>
    <row r="2653" spans="38:38" x14ac:dyDescent="0.2">
      <c r="AL2653" s="13"/>
    </row>
    <row r="2654" spans="38:38" x14ac:dyDescent="0.2">
      <c r="AL2654" s="13"/>
    </row>
    <row r="2655" spans="38:38" x14ac:dyDescent="0.2">
      <c r="AL2655" s="13"/>
    </row>
    <row r="2656" spans="38:38" x14ac:dyDescent="0.2">
      <c r="AL2656" s="13"/>
    </row>
    <row r="2657" spans="38:38" x14ac:dyDescent="0.2">
      <c r="AL2657" s="13"/>
    </row>
    <row r="2658" spans="38:38" x14ac:dyDescent="0.2">
      <c r="AL2658" s="13"/>
    </row>
    <row r="2659" spans="38:38" x14ac:dyDescent="0.2">
      <c r="AL2659" s="13"/>
    </row>
    <row r="2660" spans="38:38" x14ac:dyDescent="0.2">
      <c r="AL2660" s="13"/>
    </row>
    <row r="2661" spans="38:38" x14ac:dyDescent="0.2">
      <c r="AL2661" s="13"/>
    </row>
    <row r="2662" spans="38:38" x14ac:dyDescent="0.2">
      <c r="AL2662" s="13"/>
    </row>
    <row r="2663" spans="38:38" x14ac:dyDescent="0.2">
      <c r="AL2663" s="13"/>
    </row>
    <row r="2664" spans="38:38" x14ac:dyDescent="0.2">
      <c r="AL2664" s="13"/>
    </row>
    <row r="2665" spans="38:38" x14ac:dyDescent="0.2">
      <c r="AL2665" s="13"/>
    </row>
    <row r="2666" spans="38:38" x14ac:dyDescent="0.2">
      <c r="AL2666" s="13"/>
    </row>
    <row r="2667" spans="38:38" x14ac:dyDescent="0.2">
      <c r="AL2667" s="13"/>
    </row>
    <row r="2668" spans="38:38" x14ac:dyDescent="0.2">
      <c r="AL2668" s="13"/>
    </row>
    <row r="2669" spans="38:38" x14ac:dyDescent="0.2">
      <c r="AL2669" s="13"/>
    </row>
    <row r="2670" spans="38:38" x14ac:dyDescent="0.2">
      <c r="AL2670" s="13"/>
    </row>
    <row r="2671" spans="38:38" x14ac:dyDescent="0.2">
      <c r="AL2671" s="13"/>
    </row>
    <row r="2672" spans="38:38" x14ac:dyDescent="0.2">
      <c r="AL2672" s="13"/>
    </row>
    <row r="2673" spans="38:38" x14ac:dyDescent="0.2">
      <c r="AL2673" s="13"/>
    </row>
    <row r="2674" spans="38:38" x14ac:dyDescent="0.2">
      <c r="AL2674" s="13"/>
    </row>
    <row r="2675" spans="38:38" x14ac:dyDescent="0.2">
      <c r="AL2675" s="13"/>
    </row>
    <row r="2676" spans="38:38" x14ac:dyDescent="0.2">
      <c r="AL2676" s="13"/>
    </row>
    <row r="2677" spans="38:38" x14ac:dyDescent="0.2">
      <c r="AL2677" s="13"/>
    </row>
    <row r="2678" spans="38:38" x14ac:dyDescent="0.2">
      <c r="AL2678" s="13"/>
    </row>
    <row r="2679" spans="38:38" x14ac:dyDescent="0.2">
      <c r="AL2679" s="13"/>
    </row>
    <row r="2680" spans="38:38" x14ac:dyDescent="0.2">
      <c r="AL2680" s="13"/>
    </row>
    <row r="2681" spans="38:38" x14ac:dyDescent="0.2">
      <c r="AL2681" s="13"/>
    </row>
    <row r="2682" spans="38:38" x14ac:dyDescent="0.2">
      <c r="AL2682" s="13"/>
    </row>
    <row r="2683" spans="38:38" x14ac:dyDescent="0.2">
      <c r="AL2683" s="13"/>
    </row>
    <row r="2684" spans="38:38" x14ac:dyDescent="0.2">
      <c r="AL2684" s="13"/>
    </row>
    <row r="2685" spans="38:38" x14ac:dyDescent="0.2">
      <c r="AL2685" s="13"/>
    </row>
    <row r="2686" spans="38:38" x14ac:dyDescent="0.2">
      <c r="AL2686" s="13"/>
    </row>
    <row r="2687" spans="38:38" x14ac:dyDescent="0.2">
      <c r="AL2687" s="13"/>
    </row>
    <row r="2688" spans="38:38" x14ac:dyDescent="0.2">
      <c r="AL2688" s="13"/>
    </row>
    <row r="2689" spans="38:38" x14ac:dyDescent="0.2">
      <c r="AL2689" s="13"/>
    </row>
    <row r="2690" spans="38:38" x14ac:dyDescent="0.2">
      <c r="AL2690" s="13"/>
    </row>
    <row r="2691" spans="38:38" x14ac:dyDescent="0.2">
      <c r="AL2691" s="13"/>
    </row>
    <row r="2692" spans="38:38" x14ac:dyDescent="0.2">
      <c r="AL2692" s="13"/>
    </row>
    <row r="2693" spans="38:38" x14ac:dyDescent="0.2">
      <c r="AL2693" s="13"/>
    </row>
    <row r="2694" spans="38:38" x14ac:dyDescent="0.2">
      <c r="AL2694" s="13"/>
    </row>
    <row r="2695" spans="38:38" x14ac:dyDescent="0.2">
      <c r="AL2695" s="13"/>
    </row>
    <row r="2696" spans="38:38" x14ac:dyDescent="0.2">
      <c r="AL2696" s="13"/>
    </row>
    <row r="2697" spans="38:38" x14ac:dyDescent="0.2">
      <c r="AL2697" s="13"/>
    </row>
    <row r="2698" spans="38:38" x14ac:dyDescent="0.2">
      <c r="AL2698" s="13"/>
    </row>
    <row r="2699" spans="38:38" x14ac:dyDescent="0.2">
      <c r="AL2699" s="13"/>
    </row>
    <row r="2700" spans="38:38" x14ac:dyDescent="0.2">
      <c r="AL2700" s="13"/>
    </row>
    <row r="2701" spans="38:38" x14ac:dyDescent="0.2">
      <c r="AL2701" s="13"/>
    </row>
    <row r="2702" spans="38:38" x14ac:dyDescent="0.2">
      <c r="AL2702" s="13"/>
    </row>
    <row r="2703" spans="38:38" x14ac:dyDescent="0.2">
      <c r="AL2703" s="13"/>
    </row>
    <row r="2704" spans="38:38" x14ac:dyDescent="0.2">
      <c r="AL2704" s="13"/>
    </row>
    <row r="2705" spans="38:38" x14ac:dyDescent="0.2">
      <c r="AL2705" s="13"/>
    </row>
    <row r="2706" spans="38:38" x14ac:dyDescent="0.2">
      <c r="AL2706" s="13"/>
    </row>
    <row r="2707" spans="38:38" x14ac:dyDescent="0.2">
      <c r="AL2707" s="13"/>
    </row>
    <row r="2708" spans="38:38" x14ac:dyDescent="0.2">
      <c r="AL2708" s="13"/>
    </row>
    <row r="2709" spans="38:38" x14ac:dyDescent="0.2">
      <c r="AL2709" s="13"/>
    </row>
    <row r="2710" spans="38:38" x14ac:dyDescent="0.2">
      <c r="AL2710" s="13"/>
    </row>
    <row r="2711" spans="38:38" x14ac:dyDescent="0.2">
      <c r="AL2711" s="13"/>
    </row>
    <row r="2712" spans="38:38" x14ac:dyDescent="0.2">
      <c r="AL2712" s="13"/>
    </row>
    <row r="2713" spans="38:38" x14ac:dyDescent="0.2">
      <c r="AL2713" s="13"/>
    </row>
    <row r="2714" spans="38:38" x14ac:dyDescent="0.2">
      <c r="AL2714" s="13"/>
    </row>
    <row r="2715" spans="38:38" x14ac:dyDescent="0.2">
      <c r="AL2715" s="13"/>
    </row>
    <row r="2716" spans="38:38" x14ac:dyDescent="0.2">
      <c r="AL2716" s="13"/>
    </row>
    <row r="2717" spans="38:38" x14ac:dyDescent="0.2">
      <c r="AL2717" s="13"/>
    </row>
    <row r="2718" spans="38:38" x14ac:dyDescent="0.2">
      <c r="AL2718" s="13"/>
    </row>
    <row r="2719" spans="38:38" x14ac:dyDescent="0.2">
      <c r="AL2719" s="13"/>
    </row>
    <row r="2720" spans="38:38" x14ac:dyDescent="0.2">
      <c r="AL2720" s="13"/>
    </row>
    <row r="2721" spans="38:38" x14ac:dyDescent="0.2">
      <c r="AL2721" s="13"/>
    </row>
    <row r="2722" spans="38:38" x14ac:dyDescent="0.2">
      <c r="AL2722" s="13"/>
    </row>
    <row r="2723" spans="38:38" x14ac:dyDescent="0.2">
      <c r="AL2723" s="13"/>
    </row>
    <row r="2724" spans="38:38" x14ac:dyDescent="0.2">
      <c r="AL2724" s="13"/>
    </row>
    <row r="2725" spans="38:38" x14ac:dyDescent="0.2">
      <c r="AL2725" s="13"/>
    </row>
    <row r="2726" spans="38:38" x14ac:dyDescent="0.2">
      <c r="AL2726" s="13"/>
    </row>
    <row r="2727" spans="38:38" x14ac:dyDescent="0.2">
      <c r="AL2727" s="13"/>
    </row>
    <row r="2728" spans="38:38" x14ac:dyDescent="0.2">
      <c r="AL2728" s="13"/>
    </row>
    <row r="2729" spans="38:38" x14ac:dyDescent="0.2">
      <c r="AL2729" s="13"/>
    </row>
    <row r="2730" spans="38:38" x14ac:dyDescent="0.2">
      <c r="AL2730" s="13"/>
    </row>
    <row r="2731" spans="38:38" x14ac:dyDescent="0.2">
      <c r="AL2731" s="13"/>
    </row>
    <row r="2732" spans="38:38" x14ac:dyDescent="0.2">
      <c r="AL2732" s="13"/>
    </row>
    <row r="2733" spans="38:38" x14ac:dyDescent="0.2">
      <c r="AL2733" s="13"/>
    </row>
    <row r="2734" spans="38:38" x14ac:dyDescent="0.2">
      <c r="AL2734" s="13"/>
    </row>
    <row r="2735" spans="38:38" x14ac:dyDescent="0.2">
      <c r="AL2735" s="13"/>
    </row>
    <row r="2736" spans="38:38" x14ac:dyDescent="0.2">
      <c r="AL2736" s="13"/>
    </row>
    <row r="2737" spans="38:38" x14ac:dyDescent="0.2">
      <c r="AL2737" s="13"/>
    </row>
    <row r="2738" spans="38:38" x14ac:dyDescent="0.2">
      <c r="AL2738" s="13"/>
    </row>
    <row r="2739" spans="38:38" x14ac:dyDescent="0.2">
      <c r="AL2739" s="13"/>
    </row>
    <row r="2740" spans="38:38" x14ac:dyDescent="0.2">
      <c r="AL2740" s="13"/>
    </row>
    <row r="2741" spans="38:38" x14ac:dyDescent="0.2">
      <c r="AL2741" s="13"/>
    </row>
    <row r="2742" spans="38:38" x14ac:dyDescent="0.2">
      <c r="AL2742" s="13"/>
    </row>
    <row r="2743" spans="38:38" x14ac:dyDescent="0.2">
      <c r="AL2743" s="13"/>
    </row>
    <row r="2744" spans="38:38" x14ac:dyDescent="0.2">
      <c r="AL2744" s="13"/>
    </row>
    <row r="2745" spans="38:38" x14ac:dyDescent="0.2">
      <c r="AL2745" s="13"/>
    </row>
    <row r="2746" spans="38:38" x14ac:dyDescent="0.2">
      <c r="AL2746" s="13"/>
    </row>
    <row r="2747" spans="38:38" x14ac:dyDescent="0.2">
      <c r="AL2747" s="13"/>
    </row>
    <row r="2748" spans="38:38" x14ac:dyDescent="0.2">
      <c r="AL2748" s="13"/>
    </row>
    <row r="2749" spans="38:38" x14ac:dyDescent="0.2">
      <c r="AL2749" s="13"/>
    </row>
    <row r="2750" spans="38:38" x14ac:dyDescent="0.2">
      <c r="AL2750" s="13"/>
    </row>
    <row r="2751" spans="38:38" x14ac:dyDescent="0.2">
      <c r="AL2751" s="13"/>
    </row>
    <row r="2752" spans="38:38" x14ac:dyDescent="0.2">
      <c r="AL2752" s="13"/>
    </row>
    <row r="2753" spans="38:38" x14ac:dyDescent="0.2">
      <c r="AL2753" s="13"/>
    </row>
    <row r="2754" spans="38:38" x14ac:dyDescent="0.2">
      <c r="AL2754" s="13"/>
    </row>
    <row r="2755" spans="38:38" x14ac:dyDescent="0.2">
      <c r="AL2755" s="13"/>
    </row>
    <row r="2756" spans="38:38" x14ac:dyDescent="0.2">
      <c r="AL2756" s="13"/>
    </row>
    <row r="2757" spans="38:38" x14ac:dyDescent="0.2">
      <c r="AL2757" s="13"/>
    </row>
    <row r="2758" spans="38:38" x14ac:dyDescent="0.2">
      <c r="AL2758" s="13"/>
    </row>
    <row r="2759" spans="38:38" x14ac:dyDescent="0.2">
      <c r="AL2759" s="13"/>
    </row>
    <row r="2760" spans="38:38" x14ac:dyDescent="0.2">
      <c r="AL2760" s="13"/>
    </row>
    <row r="2761" spans="38:38" x14ac:dyDescent="0.2">
      <c r="AL2761" s="13"/>
    </row>
    <row r="2762" spans="38:38" x14ac:dyDescent="0.2">
      <c r="AL2762" s="13"/>
    </row>
    <row r="2763" spans="38:38" x14ac:dyDescent="0.2">
      <c r="AL2763" s="13"/>
    </row>
    <row r="2764" spans="38:38" x14ac:dyDescent="0.2">
      <c r="AL2764" s="13"/>
    </row>
    <row r="2765" spans="38:38" x14ac:dyDescent="0.2">
      <c r="AL2765" s="13"/>
    </row>
    <row r="2766" spans="38:38" x14ac:dyDescent="0.2">
      <c r="AL2766" s="13"/>
    </row>
    <row r="2767" spans="38:38" x14ac:dyDescent="0.2">
      <c r="AL2767" s="13"/>
    </row>
    <row r="2768" spans="38:38" x14ac:dyDescent="0.2">
      <c r="AL2768" s="13"/>
    </row>
    <row r="2769" spans="38:38" x14ac:dyDescent="0.2">
      <c r="AL2769" s="13"/>
    </row>
    <row r="2770" spans="38:38" x14ac:dyDescent="0.2">
      <c r="AL2770" s="13"/>
    </row>
    <row r="2771" spans="38:38" x14ac:dyDescent="0.2">
      <c r="AL2771" s="13"/>
    </row>
    <row r="2772" spans="38:38" x14ac:dyDescent="0.2">
      <c r="AL2772" s="13"/>
    </row>
    <row r="2773" spans="38:38" x14ac:dyDescent="0.2">
      <c r="AL2773" s="13"/>
    </row>
    <row r="2774" spans="38:38" x14ac:dyDescent="0.2">
      <c r="AL2774" s="13"/>
    </row>
    <row r="2775" spans="38:38" x14ac:dyDescent="0.2">
      <c r="AL2775" s="13"/>
    </row>
    <row r="2776" spans="38:38" x14ac:dyDescent="0.2">
      <c r="AL2776" s="13"/>
    </row>
    <row r="2777" spans="38:38" x14ac:dyDescent="0.2">
      <c r="AL2777" s="13"/>
    </row>
    <row r="2778" spans="38:38" x14ac:dyDescent="0.2">
      <c r="AL2778" s="13"/>
    </row>
    <row r="2779" spans="38:38" x14ac:dyDescent="0.2">
      <c r="AL2779" s="13"/>
    </row>
    <row r="2780" spans="38:38" x14ac:dyDescent="0.2">
      <c r="AL2780" s="13"/>
    </row>
    <row r="2781" spans="38:38" x14ac:dyDescent="0.2">
      <c r="AL2781" s="13"/>
    </row>
    <row r="2782" spans="38:38" x14ac:dyDescent="0.2">
      <c r="AL2782" s="13"/>
    </row>
    <row r="2783" spans="38:38" x14ac:dyDescent="0.2">
      <c r="AL2783" s="13"/>
    </row>
    <row r="2784" spans="38:38" x14ac:dyDescent="0.2">
      <c r="AL2784" s="13"/>
    </row>
    <row r="2785" spans="38:38" x14ac:dyDescent="0.2">
      <c r="AL2785" s="13"/>
    </row>
    <row r="2786" spans="38:38" x14ac:dyDescent="0.2">
      <c r="AL2786" s="13"/>
    </row>
    <row r="2787" spans="38:38" x14ac:dyDescent="0.2">
      <c r="AL2787" s="13"/>
    </row>
    <row r="2788" spans="38:38" x14ac:dyDescent="0.2">
      <c r="AL2788" s="13"/>
    </row>
    <row r="2789" spans="38:38" x14ac:dyDescent="0.2">
      <c r="AL2789" s="13"/>
    </row>
    <row r="2790" spans="38:38" x14ac:dyDescent="0.2">
      <c r="AL2790" s="13"/>
    </row>
    <row r="2791" spans="38:38" x14ac:dyDescent="0.2">
      <c r="AL2791" s="13"/>
    </row>
    <row r="2792" spans="38:38" x14ac:dyDescent="0.2">
      <c r="AL2792" s="13"/>
    </row>
    <row r="2793" spans="38:38" x14ac:dyDescent="0.2">
      <c r="AL2793" s="13"/>
    </row>
    <row r="2794" spans="38:38" x14ac:dyDescent="0.2">
      <c r="AL2794" s="13"/>
    </row>
    <row r="2795" spans="38:38" x14ac:dyDescent="0.2">
      <c r="AL2795" s="13"/>
    </row>
    <row r="2796" spans="38:38" x14ac:dyDescent="0.2">
      <c r="AL2796" s="13"/>
    </row>
    <row r="2797" spans="38:38" x14ac:dyDescent="0.2">
      <c r="AL2797" s="13"/>
    </row>
    <row r="2798" spans="38:38" x14ac:dyDescent="0.2">
      <c r="AL2798" s="13"/>
    </row>
    <row r="2799" spans="38:38" x14ac:dyDescent="0.2">
      <c r="AL2799" s="13"/>
    </row>
    <row r="2800" spans="38:38" x14ac:dyDescent="0.2">
      <c r="AL2800" s="13"/>
    </row>
    <row r="2801" spans="38:38" x14ac:dyDescent="0.2">
      <c r="AL2801" s="13"/>
    </row>
    <row r="2802" spans="38:38" x14ac:dyDescent="0.2">
      <c r="AL2802" s="13"/>
    </row>
    <row r="2803" spans="38:38" x14ac:dyDescent="0.2">
      <c r="AL2803" s="13"/>
    </row>
    <row r="2804" spans="38:38" x14ac:dyDescent="0.2">
      <c r="AL2804" s="13"/>
    </row>
    <row r="2805" spans="38:38" x14ac:dyDescent="0.2">
      <c r="AL2805" s="13"/>
    </row>
    <row r="2806" spans="38:38" x14ac:dyDescent="0.2">
      <c r="AL2806" s="13"/>
    </row>
    <row r="2807" spans="38:38" x14ac:dyDescent="0.2">
      <c r="AL2807" s="13"/>
    </row>
    <row r="2808" spans="38:38" x14ac:dyDescent="0.2">
      <c r="AL2808" s="13"/>
    </row>
    <row r="2809" spans="38:38" x14ac:dyDescent="0.2">
      <c r="AL2809" s="13"/>
    </row>
    <row r="2810" spans="38:38" x14ac:dyDescent="0.2">
      <c r="AL2810" s="13"/>
    </row>
    <row r="2811" spans="38:38" x14ac:dyDescent="0.2">
      <c r="AL2811" s="13"/>
    </row>
    <row r="2812" spans="38:38" x14ac:dyDescent="0.2">
      <c r="AL2812" s="13"/>
    </row>
    <row r="2813" spans="38:38" x14ac:dyDescent="0.2">
      <c r="AL2813" s="13"/>
    </row>
    <row r="2814" spans="38:38" x14ac:dyDescent="0.2">
      <c r="AL2814" s="13"/>
    </row>
    <row r="2815" spans="38:38" x14ac:dyDescent="0.2">
      <c r="AL2815" s="13"/>
    </row>
    <row r="2816" spans="38:38" x14ac:dyDescent="0.2">
      <c r="AL2816" s="13"/>
    </row>
    <row r="2817" spans="38:38" x14ac:dyDescent="0.2">
      <c r="AL2817" s="13"/>
    </row>
    <row r="2818" spans="38:38" x14ac:dyDescent="0.2">
      <c r="AL2818" s="13"/>
    </row>
    <row r="2819" spans="38:38" x14ac:dyDescent="0.2">
      <c r="AL2819" s="13"/>
    </row>
    <row r="2820" spans="38:38" x14ac:dyDescent="0.2">
      <c r="AL2820" s="13"/>
    </row>
    <row r="2821" spans="38:38" x14ac:dyDescent="0.2">
      <c r="AL2821" s="39"/>
    </row>
    <row r="2822" spans="38:38" x14ac:dyDescent="0.2">
      <c r="AL2822" s="39"/>
    </row>
    <row r="2823" spans="38:38" x14ac:dyDescent="0.2">
      <c r="AL2823" s="39"/>
    </row>
    <row r="2824" spans="38:38" x14ac:dyDescent="0.2">
      <c r="AL2824" s="39"/>
    </row>
    <row r="2825" spans="38:38" x14ac:dyDescent="0.2">
      <c r="AL2825" s="39"/>
    </row>
    <row r="2826" spans="38:38" x14ac:dyDescent="0.2">
      <c r="AL2826" s="39"/>
    </row>
    <row r="2827" spans="38:38" x14ac:dyDescent="0.2">
      <c r="AL2827" s="39"/>
    </row>
    <row r="2828" spans="38:38" x14ac:dyDescent="0.2">
      <c r="AL2828" s="39"/>
    </row>
    <row r="2829" spans="38:38" x14ac:dyDescent="0.2">
      <c r="AL2829" s="39"/>
    </row>
    <row r="2830" spans="38:38" x14ac:dyDescent="0.2">
      <c r="AL2830" s="39"/>
    </row>
    <row r="2831" spans="38:38" x14ac:dyDescent="0.2">
      <c r="AL2831" s="39"/>
    </row>
    <row r="2832" spans="38:38" x14ac:dyDescent="0.2">
      <c r="AL2832" s="39"/>
    </row>
    <row r="2833" spans="38:38" x14ac:dyDescent="0.2">
      <c r="AL2833" s="39"/>
    </row>
    <row r="2834" spans="38:38" x14ac:dyDescent="0.2">
      <c r="AL2834" s="39"/>
    </row>
    <row r="2835" spans="38:38" x14ac:dyDescent="0.2">
      <c r="AL2835" s="39"/>
    </row>
    <row r="2836" spans="38:38" x14ac:dyDescent="0.2">
      <c r="AL2836" s="39"/>
    </row>
    <row r="2837" spans="38:38" x14ac:dyDescent="0.2">
      <c r="AL2837" s="39"/>
    </row>
    <row r="2838" spans="38:38" x14ac:dyDescent="0.2">
      <c r="AL2838" s="39"/>
    </row>
    <row r="2839" spans="38:38" x14ac:dyDescent="0.2">
      <c r="AL2839" s="39"/>
    </row>
    <row r="2840" spans="38:38" x14ac:dyDescent="0.2">
      <c r="AL2840" s="39"/>
    </row>
    <row r="2841" spans="38:38" x14ac:dyDescent="0.2">
      <c r="AL2841" s="39"/>
    </row>
    <row r="2842" spans="38:38" x14ac:dyDescent="0.2">
      <c r="AL2842" s="39"/>
    </row>
    <row r="2843" spans="38:38" x14ac:dyDescent="0.2">
      <c r="AL2843" s="39"/>
    </row>
    <row r="2844" spans="38:38" x14ac:dyDescent="0.2">
      <c r="AL2844" s="39"/>
    </row>
    <row r="2845" spans="38:38" x14ac:dyDescent="0.2">
      <c r="AL2845" s="39"/>
    </row>
    <row r="2846" spans="38:38" x14ac:dyDescent="0.2">
      <c r="AL2846" s="39"/>
    </row>
    <row r="2847" spans="38:38" x14ac:dyDescent="0.2">
      <c r="AL2847" s="39"/>
    </row>
    <row r="2848" spans="38:38" x14ac:dyDescent="0.2">
      <c r="AL2848" s="39"/>
    </row>
    <row r="2849" spans="38:38" x14ac:dyDescent="0.2">
      <c r="AL2849" s="39"/>
    </row>
    <row r="2850" spans="38:38" x14ac:dyDescent="0.2">
      <c r="AL2850" s="39"/>
    </row>
    <row r="2851" spans="38:38" x14ac:dyDescent="0.2">
      <c r="AL2851" s="39"/>
    </row>
    <row r="2852" spans="38:38" x14ac:dyDescent="0.2">
      <c r="AL2852" s="39"/>
    </row>
    <row r="2853" spans="38:38" x14ac:dyDescent="0.2">
      <c r="AL2853" s="39"/>
    </row>
    <row r="2854" spans="38:38" x14ac:dyDescent="0.2">
      <c r="AL2854" s="39"/>
    </row>
    <row r="2855" spans="38:38" x14ac:dyDescent="0.2">
      <c r="AL2855" s="39"/>
    </row>
    <row r="2856" spans="38:38" x14ac:dyDescent="0.2">
      <c r="AL2856" s="39"/>
    </row>
    <row r="2857" spans="38:38" x14ac:dyDescent="0.2">
      <c r="AL2857" s="39"/>
    </row>
    <row r="2858" spans="38:38" x14ac:dyDescent="0.2">
      <c r="AL2858" s="39"/>
    </row>
    <row r="2859" spans="38:38" x14ac:dyDescent="0.2">
      <c r="AL2859" s="39"/>
    </row>
    <row r="2860" spans="38:38" x14ac:dyDescent="0.2">
      <c r="AL2860" s="39"/>
    </row>
    <row r="2861" spans="38:38" x14ac:dyDescent="0.2">
      <c r="AL2861" s="39"/>
    </row>
    <row r="2862" spans="38:38" x14ac:dyDescent="0.2">
      <c r="AL2862" s="39"/>
    </row>
    <row r="2863" spans="38:38" x14ac:dyDescent="0.2">
      <c r="AL2863" s="39"/>
    </row>
    <row r="2864" spans="38:38" x14ac:dyDescent="0.2">
      <c r="AL2864" s="39"/>
    </row>
    <row r="2865" spans="38:38" x14ac:dyDescent="0.2">
      <c r="AL2865" s="39"/>
    </row>
    <row r="2866" spans="38:38" x14ac:dyDescent="0.2">
      <c r="AL2866" s="39"/>
    </row>
    <row r="2867" spans="38:38" x14ac:dyDescent="0.2">
      <c r="AL2867" s="39"/>
    </row>
    <row r="2868" spans="38:38" x14ac:dyDescent="0.2">
      <c r="AL2868" s="39"/>
    </row>
    <row r="2869" spans="38:38" x14ac:dyDescent="0.2">
      <c r="AL2869" s="39"/>
    </row>
    <row r="2870" spans="38:38" x14ac:dyDescent="0.2">
      <c r="AL2870" s="39"/>
    </row>
    <row r="2871" spans="38:38" x14ac:dyDescent="0.2">
      <c r="AL2871" s="36"/>
    </row>
    <row r="2872" spans="38:38" x14ac:dyDescent="0.2">
      <c r="AL2872" s="36"/>
    </row>
    <row r="2873" spans="38:38" x14ac:dyDescent="0.2">
      <c r="AL2873" s="36"/>
    </row>
    <row r="2874" spans="38:38" x14ac:dyDescent="0.2">
      <c r="AL2874" s="36"/>
    </row>
    <row r="2875" spans="38:38" x14ac:dyDescent="0.2">
      <c r="AL2875" s="36"/>
    </row>
    <row r="2876" spans="38:38" x14ac:dyDescent="0.2">
      <c r="AL2876" s="36"/>
    </row>
    <row r="2877" spans="38:38" x14ac:dyDescent="0.2">
      <c r="AL2877" s="36"/>
    </row>
    <row r="2878" spans="38:38" x14ac:dyDescent="0.2">
      <c r="AL2878" s="36"/>
    </row>
    <row r="2879" spans="38:38" x14ac:dyDescent="0.2">
      <c r="AL2879" s="36"/>
    </row>
    <row r="2880" spans="38:38" x14ac:dyDescent="0.2">
      <c r="AL2880" s="36"/>
    </row>
    <row r="2881" spans="38:38" x14ac:dyDescent="0.2">
      <c r="AL2881" s="36"/>
    </row>
    <row r="2882" spans="38:38" x14ac:dyDescent="0.2">
      <c r="AL2882" s="36"/>
    </row>
    <row r="2883" spans="38:38" x14ac:dyDescent="0.2">
      <c r="AL2883" s="36"/>
    </row>
    <row r="2884" spans="38:38" x14ac:dyDescent="0.2">
      <c r="AL2884" s="36"/>
    </row>
    <row r="2885" spans="38:38" x14ac:dyDescent="0.2">
      <c r="AL2885" s="36"/>
    </row>
    <row r="2886" spans="38:38" x14ac:dyDescent="0.2">
      <c r="AL2886" s="36"/>
    </row>
    <row r="2887" spans="38:38" x14ac:dyDescent="0.2">
      <c r="AL2887" s="36"/>
    </row>
    <row r="2888" spans="38:38" x14ac:dyDescent="0.2">
      <c r="AL2888" s="36"/>
    </row>
    <row r="2889" spans="38:38" x14ac:dyDescent="0.2">
      <c r="AL2889" s="36"/>
    </row>
    <row r="2890" spans="38:38" x14ac:dyDescent="0.2">
      <c r="AL2890" s="36"/>
    </row>
    <row r="2891" spans="38:38" x14ac:dyDescent="0.2">
      <c r="AL2891" s="36"/>
    </row>
    <row r="2892" spans="38:38" x14ac:dyDescent="0.2">
      <c r="AL2892" s="36"/>
    </row>
    <row r="2893" spans="38:38" x14ac:dyDescent="0.2">
      <c r="AL2893" s="36"/>
    </row>
    <row r="2894" spans="38:38" x14ac:dyDescent="0.2">
      <c r="AL2894" s="36"/>
    </row>
    <row r="2895" spans="38:38" x14ac:dyDescent="0.2">
      <c r="AL2895" s="36"/>
    </row>
    <row r="2896" spans="38:38" x14ac:dyDescent="0.2">
      <c r="AL2896" s="36"/>
    </row>
    <row r="2897" spans="38:38" x14ac:dyDescent="0.2">
      <c r="AL2897" s="36"/>
    </row>
    <row r="2898" spans="38:38" x14ac:dyDescent="0.2">
      <c r="AL2898" s="36"/>
    </row>
    <row r="2899" spans="38:38" x14ac:dyDescent="0.2">
      <c r="AL2899" s="36"/>
    </row>
    <row r="2900" spans="38:38" x14ac:dyDescent="0.2">
      <c r="AL2900" s="36"/>
    </row>
    <row r="2901" spans="38:38" x14ac:dyDescent="0.2">
      <c r="AL2901" s="36"/>
    </row>
    <row r="2902" spans="38:38" x14ac:dyDescent="0.2">
      <c r="AL2902" s="36"/>
    </row>
    <row r="2903" spans="38:38" x14ac:dyDescent="0.2">
      <c r="AL2903" s="36"/>
    </row>
    <row r="2904" spans="38:38" x14ac:dyDescent="0.2">
      <c r="AL2904" s="36"/>
    </row>
    <row r="2905" spans="38:38" x14ac:dyDescent="0.2">
      <c r="AL2905" s="36"/>
    </row>
    <row r="2906" spans="38:38" x14ac:dyDescent="0.2">
      <c r="AL2906" s="36"/>
    </row>
    <row r="2907" spans="38:38" x14ac:dyDescent="0.2">
      <c r="AL2907" s="36"/>
    </row>
    <row r="2908" spans="38:38" x14ac:dyDescent="0.2">
      <c r="AL2908" s="36"/>
    </row>
    <row r="2909" spans="38:38" x14ac:dyDescent="0.2">
      <c r="AL2909" s="36"/>
    </row>
    <row r="2910" spans="38:38" x14ac:dyDescent="0.2">
      <c r="AL2910" s="36"/>
    </row>
    <row r="2911" spans="38:38" x14ac:dyDescent="0.2">
      <c r="AL2911" s="36"/>
    </row>
    <row r="2912" spans="38:38" x14ac:dyDescent="0.2">
      <c r="AL2912" s="36"/>
    </row>
    <row r="2913" spans="38:38" x14ac:dyDescent="0.2">
      <c r="AL2913" s="36"/>
    </row>
    <row r="2914" spans="38:38" x14ac:dyDescent="0.2">
      <c r="AL2914" s="36"/>
    </row>
    <row r="2915" spans="38:38" x14ac:dyDescent="0.2">
      <c r="AL2915" s="36"/>
    </row>
    <row r="2916" spans="38:38" x14ac:dyDescent="0.2">
      <c r="AL2916" s="36"/>
    </row>
    <row r="2917" spans="38:38" x14ac:dyDescent="0.2">
      <c r="AL2917" s="36"/>
    </row>
    <row r="2918" spans="38:38" x14ac:dyDescent="0.2">
      <c r="AL2918" s="36"/>
    </row>
    <row r="2919" spans="38:38" x14ac:dyDescent="0.2">
      <c r="AL2919" s="36"/>
    </row>
    <row r="2920" spans="38:38" x14ac:dyDescent="0.2">
      <c r="AL2920" s="36"/>
    </row>
    <row r="2921" spans="38:38" x14ac:dyDescent="0.2">
      <c r="AL2921" s="36"/>
    </row>
    <row r="2922" spans="38:38" x14ac:dyDescent="0.2">
      <c r="AL2922" s="36"/>
    </row>
    <row r="2923" spans="38:38" x14ac:dyDescent="0.2">
      <c r="AL2923" s="36"/>
    </row>
    <row r="2924" spans="38:38" x14ac:dyDescent="0.2">
      <c r="AL2924" s="36"/>
    </row>
    <row r="2925" spans="38:38" x14ac:dyDescent="0.2">
      <c r="AL2925" s="36"/>
    </row>
    <row r="2926" spans="38:38" x14ac:dyDescent="0.2">
      <c r="AL2926" s="36"/>
    </row>
    <row r="2927" spans="38:38" x14ac:dyDescent="0.2">
      <c r="AL2927" s="36"/>
    </row>
    <row r="2928" spans="38:38" x14ac:dyDescent="0.2">
      <c r="AL2928" s="36"/>
    </row>
    <row r="2929" spans="38:38" x14ac:dyDescent="0.2">
      <c r="AL2929" s="36"/>
    </row>
    <row r="2930" spans="38:38" x14ac:dyDescent="0.2">
      <c r="AL2930" s="36"/>
    </row>
    <row r="2931" spans="38:38" x14ac:dyDescent="0.2">
      <c r="AL2931" s="36"/>
    </row>
    <row r="2932" spans="38:38" x14ac:dyDescent="0.2">
      <c r="AL2932" s="36"/>
    </row>
    <row r="2933" spans="38:38" x14ac:dyDescent="0.2">
      <c r="AL2933" s="36"/>
    </row>
    <row r="2934" spans="38:38" x14ac:dyDescent="0.2">
      <c r="AL2934" s="36"/>
    </row>
    <row r="2935" spans="38:38" x14ac:dyDescent="0.2">
      <c r="AL2935" s="36"/>
    </row>
    <row r="2936" spans="38:38" x14ac:dyDescent="0.2">
      <c r="AL2936" s="36"/>
    </row>
    <row r="2937" spans="38:38" x14ac:dyDescent="0.2">
      <c r="AL2937" s="36"/>
    </row>
    <row r="2938" spans="38:38" x14ac:dyDescent="0.2">
      <c r="AL2938" s="36"/>
    </row>
    <row r="2939" spans="38:38" x14ac:dyDescent="0.2">
      <c r="AL2939" s="36"/>
    </row>
    <row r="2940" spans="38:38" x14ac:dyDescent="0.2">
      <c r="AL2940" s="36"/>
    </row>
    <row r="2941" spans="38:38" x14ac:dyDescent="0.2">
      <c r="AL2941" s="36"/>
    </row>
    <row r="2942" spans="38:38" x14ac:dyDescent="0.2">
      <c r="AL2942" s="36"/>
    </row>
    <row r="2943" spans="38:38" x14ac:dyDescent="0.2">
      <c r="AL2943" s="36"/>
    </row>
    <row r="2944" spans="38:38" x14ac:dyDescent="0.2">
      <c r="AL2944" s="36"/>
    </row>
    <row r="2945" spans="38:38" x14ac:dyDescent="0.2">
      <c r="AL2945" s="36"/>
    </row>
    <row r="2946" spans="38:38" x14ac:dyDescent="0.2">
      <c r="AL2946" s="36"/>
    </row>
    <row r="2947" spans="38:38" x14ac:dyDescent="0.2">
      <c r="AL2947" s="36"/>
    </row>
    <row r="2948" spans="38:38" x14ac:dyDescent="0.2">
      <c r="AL2948" s="36"/>
    </row>
    <row r="2949" spans="38:38" x14ac:dyDescent="0.2">
      <c r="AL2949" s="36"/>
    </row>
    <row r="2950" spans="38:38" x14ac:dyDescent="0.2">
      <c r="AL2950" s="36"/>
    </row>
    <row r="2951" spans="38:38" x14ac:dyDescent="0.2">
      <c r="AL2951" s="36"/>
    </row>
    <row r="2952" spans="38:38" x14ac:dyDescent="0.2">
      <c r="AL2952" s="36"/>
    </row>
    <row r="2953" spans="38:38" x14ac:dyDescent="0.2">
      <c r="AL2953" s="36"/>
    </row>
    <row r="2954" spans="38:38" x14ac:dyDescent="0.2">
      <c r="AL2954" s="36"/>
    </row>
    <row r="2955" spans="38:38" x14ac:dyDescent="0.2">
      <c r="AL2955" s="36"/>
    </row>
    <row r="2956" spans="38:38" x14ac:dyDescent="0.2">
      <c r="AL2956" s="36"/>
    </row>
    <row r="2957" spans="38:38" x14ac:dyDescent="0.2">
      <c r="AL2957" s="36"/>
    </row>
    <row r="2958" spans="38:38" x14ac:dyDescent="0.2">
      <c r="AL2958" s="36"/>
    </row>
    <row r="2959" spans="38:38" x14ac:dyDescent="0.2">
      <c r="AL2959" s="36"/>
    </row>
    <row r="2960" spans="38:38" x14ac:dyDescent="0.2">
      <c r="AL2960" s="36"/>
    </row>
    <row r="2961" spans="38:38" x14ac:dyDescent="0.2">
      <c r="AL2961" s="36"/>
    </row>
    <row r="2962" spans="38:38" x14ac:dyDescent="0.2">
      <c r="AL2962" s="36"/>
    </row>
    <row r="2963" spans="38:38" x14ac:dyDescent="0.2">
      <c r="AL2963" s="13"/>
    </row>
    <row r="2964" spans="38:38" x14ac:dyDescent="0.2">
      <c r="AL2964" s="13"/>
    </row>
    <row r="2965" spans="38:38" x14ac:dyDescent="0.2">
      <c r="AL2965" s="13"/>
    </row>
    <row r="2966" spans="38:38" x14ac:dyDescent="0.2">
      <c r="AL2966" s="13"/>
    </row>
    <row r="2967" spans="38:38" x14ac:dyDescent="0.2">
      <c r="AL2967" s="13"/>
    </row>
    <row r="2968" spans="38:38" x14ac:dyDescent="0.2">
      <c r="AL2968" s="13"/>
    </row>
    <row r="2969" spans="38:38" x14ac:dyDescent="0.2">
      <c r="AL2969" s="13"/>
    </row>
    <row r="2970" spans="38:38" x14ac:dyDescent="0.2">
      <c r="AL2970" s="13"/>
    </row>
    <row r="2971" spans="38:38" x14ac:dyDescent="0.2">
      <c r="AL2971" s="13"/>
    </row>
    <row r="2972" spans="38:38" x14ac:dyDescent="0.2">
      <c r="AL2972" s="13"/>
    </row>
    <row r="2973" spans="38:38" x14ac:dyDescent="0.2">
      <c r="AL2973" s="13"/>
    </row>
    <row r="2974" spans="38:38" x14ac:dyDescent="0.2">
      <c r="AL2974" s="13"/>
    </row>
    <row r="2975" spans="38:38" x14ac:dyDescent="0.2">
      <c r="AL2975" s="13"/>
    </row>
    <row r="2976" spans="38:38" x14ac:dyDescent="0.2">
      <c r="AL2976" s="13"/>
    </row>
    <row r="2977" spans="38:38" x14ac:dyDescent="0.2">
      <c r="AL2977" s="13"/>
    </row>
    <row r="2978" spans="38:38" x14ac:dyDescent="0.2">
      <c r="AL2978" s="13"/>
    </row>
    <row r="2979" spans="38:38" x14ac:dyDescent="0.2">
      <c r="AL2979" s="13"/>
    </row>
    <row r="2980" spans="38:38" x14ac:dyDescent="0.2">
      <c r="AL2980" s="13"/>
    </row>
    <row r="2981" spans="38:38" x14ac:dyDescent="0.2">
      <c r="AL2981" s="13"/>
    </row>
    <row r="2982" spans="38:38" x14ac:dyDescent="0.2">
      <c r="AL2982" s="13"/>
    </row>
    <row r="2983" spans="38:38" x14ac:dyDescent="0.2">
      <c r="AL2983" s="13"/>
    </row>
    <row r="2984" spans="38:38" x14ac:dyDescent="0.2">
      <c r="AL2984" s="13"/>
    </row>
    <row r="2985" spans="38:38" x14ac:dyDescent="0.2">
      <c r="AL2985" s="13"/>
    </row>
    <row r="2986" spans="38:38" x14ac:dyDescent="0.2">
      <c r="AL2986" s="13"/>
    </row>
    <row r="2987" spans="38:38" x14ac:dyDescent="0.2">
      <c r="AL2987" s="13"/>
    </row>
    <row r="2988" spans="38:38" x14ac:dyDescent="0.2">
      <c r="AL2988" s="13"/>
    </row>
    <row r="2989" spans="38:38" x14ac:dyDescent="0.2">
      <c r="AL2989" s="13"/>
    </row>
    <row r="2990" spans="38:38" x14ac:dyDescent="0.2">
      <c r="AL2990" s="13"/>
    </row>
    <row r="2991" spans="38:38" x14ac:dyDescent="0.2">
      <c r="AL2991" s="13"/>
    </row>
    <row r="2992" spans="38:38" x14ac:dyDescent="0.2">
      <c r="AL2992" s="13"/>
    </row>
    <row r="2993" spans="38:38" x14ac:dyDescent="0.2">
      <c r="AL2993" s="13"/>
    </row>
    <row r="2994" spans="38:38" x14ac:dyDescent="0.2">
      <c r="AL2994" s="13"/>
    </row>
    <row r="2995" spans="38:38" x14ac:dyDescent="0.2">
      <c r="AL2995" s="13"/>
    </row>
    <row r="2996" spans="38:38" x14ac:dyDescent="0.2">
      <c r="AL2996" s="13"/>
    </row>
    <row r="2997" spans="38:38" x14ac:dyDescent="0.2">
      <c r="AL2997" s="13"/>
    </row>
    <row r="2998" spans="38:38" x14ac:dyDescent="0.2">
      <c r="AL2998" s="13"/>
    </row>
    <row r="2999" spans="38:38" x14ac:dyDescent="0.2">
      <c r="AL2999" s="13"/>
    </row>
    <row r="3000" spans="38:38" x14ac:dyDescent="0.2">
      <c r="AL3000" s="13"/>
    </row>
    <row r="3001" spans="38:38" x14ac:dyDescent="0.2">
      <c r="AL3001" s="13"/>
    </row>
    <row r="3002" spans="38:38" x14ac:dyDescent="0.2">
      <c r="AL3002" s="13"/>
    </row>
    <row r="3003" spans="38:38" x14ac:dyDescent="0.2">
      <c r="AL3003" s="13"/>
    </row>
    <row r="3004" spans="38:38" x14ac:dyDescent="0.2">
      <c r="AL3004" s="13"/>
    </row>
    <row r="3005" spans="38:38" x14ac:dyDescent="0.2">
      <c r="AL3005" s="13"/>
    </row>
    <row r="3006" spans="38:38" x14ac:dyDescent="0.2">
      <c r="AL3006" s="13"/>
    </row>
    <row r="3007" spans="38:38" x14ac:dyDescent="0.2">
      <c r="AL3007" s="13"/>
    </row>
    <row r="3008" spans="38:38" x14ac:dyDescent="0.2">
      <c r="AL3008" s="13"/>
    </row>
    <row r="3009" spans="38:38" x14ac:dyDescent="0.2">
      <c r="AL3009" s="13"/>
    </row>
    <row r="3010" spans="38:38" x14ac:dyDescent="0.2">
      <c r="AL3010" s="13"/>
    </row>
    <row r="3011" spans="38:38" x14ac:dyDescent="0.2">
      <c r="AL3011" s="13"/>
    </row>
    <row r="3012" spans="38:38" x14ac:dyDescent="0.2">
      <c r="AL3012" s="13"/>
    </row>
    <row r="3013" spans="38:38" x14ac:dyDescent="0.2">
      <c r="AL3013" s="13"/>
    </row>
    <row r="3014" spans="38:38" x14ac:dyDescent="0.2">
      <c r="AL3014" s="13"/>
    </row>
    <row r="3015" spans="38:38" x14ac:dyDescent="0.2">
      <c r="AL3015" s="13"/>
    </row>
    <row r="3016" spans="38:38" x14ac:dyDescent="0.2">
      <c r="AL3016" s="13"/>
    </row>
    <row r="3017" spans="38:38" x14ac:dyDescent="0.2">
      <c r="AL3017" s="13"/>
    </row>
    <row r="3018" spans="38:38" x14ac:dyDescent="0.2">
      <c r="AL3018" s="13"/>
    </row>
    <row r="3019" spans="38:38" x14ac:dyDescent="0.2">
      <c r="AL3019" s="13"/>
    </row>
    <row r="3020" spans="38:38" x14ac:dyDescent="0.2">
      <c r="AL3020" s="13"/>
    </row>
    <row r="3021" spans="38:38" x14ac:dyDescent="0.2">
      <c r="AL3021" s="13"/>
    </row>
    <row r="3022" spans="38:38" x14ac:dyDescent="0.2">
      <c r="AL3022" s="13"/>
    </row>
    <row r="3023" spans="38:38" x14ac:dyDescent="0.2">
      <c r="AL3023" s="13"/>
    </row>
    <row r="3024" spans="38:38" x14ac:dyDescent="0.2">
      <c r="AL3024" s="13"/>
    </row>
    <row r="3025" spans="38:38" x14ac:dyDescent="0.2">
      <c r="AL3025" s="13"/>
    </row>
    <row r="3026" spans="38:38" x14ac:dyDescent="0.2">
      <c r="AL3026" s="13"/>
    </row>
    <row r="3027" spans="38:38" x14ac:dyDescent="0.2">
      <c r="AL3027" s="13"/>
    </row>
    <row r="3028" spans="38:38" x14ac:dyDescent="0.2">
      <c r="AL3028" s="13"/>
    </row>
    <row r="3029" spans="38:38" x14ac:dyDescent="0.2">
      <c r="AL3029" s="13"/>
    </row>
    <row r="3030" spans="38:38" x14ac:dyDescent="0.2">
      <c r="AL3030" s="13"/>
    </row>
    <row r="3031" spans="38:38" x14ac:dyDescent="0.2">
      <c r="AL3031" s="13"/>
    </row>
    <row r="3032" spans="38:38" x14ac:dyDescent="0.2">
      <c r="AL3032" s="13"/>
    </row>
    <row r="3033" spans="38:38" x14ac:dyDescent="0.2">
      <c r="AL3033" s="13"/>
    </row>
    <row r="3034" spans="38:38" x14ac:dyDescent="0.2">
      <c r="AL3034" s="13"/>
    </row>
    <row r="3035" spans="38:38" x14ac:dyDescent="0.2">
      <c r="AL3035" s="13"/>
    </row>
    <row r="3036" spans="38:38" x14ac:dyDescent="0.2">
      <c r="AL3036" s="13"/>
    </row>
    <row r="3037" spans="38:38" x14ac:dyDescent="0.2">
      <c r="AL3037" s="13"/>
    </row>
    <row r="3038" spans="38:38" x14ac:dyDescent="0.2">
      <c r="AL3038" s="13"/>
    </row>
    <row r="3039" spans="38:38" x14ac:dyDescent="0.2">
      <c r="AL3039" s="13"/>
    </row>
    <row r="3040" spans="38:38" x14ac:dyDescent="0.2">
      <c r="AL3040" s="13"/>
    </row>
    <row r="3041" spans="38:38" x14ac:dyDescent="0.2">
      <c r="AL3041" s="13"/>
    </row>
    <row r="3042" spans="38:38" x14ac:dyDescent="0.2">
      <c r="AL3042" s="13"/>
    </row>
    <row r="3043" spans="38:38" x14ac:dyDescent="0.2">
      <c r="AL3043" s="13"/>
    </row>
    <row r="3044" spans="38:38" x14ac:dyDescent="0.2">
      <c r="AL3044" s="13"/>
    </row>
    <row r="3045" spans="38:38" x14ac:dyDescent="0.2">
      <c r="AL3045" s="13"/>
    </row>
    <row r="3046" spans="38:38" x14ac:dyDescent="0.2">
      <c r="AL3046" s="13"/>
    </row>
    <row r="3047" spans="38:38" x14ac:dyDescent="0.2">
      <c r="AL3047" s="13"/>
    </row>
    <row r="3048" spans="38:38" x14ac:dyDescent="0.2">
      <c r="AL3048" s="13"/>
    </row>
    <row r="3049" spans="38:38" x14ac:dyDescent="0.2">
      <c r="AL3049" s="13"/>
    </row>
    <row r="3050" spans="38:38" x14ac:dyDescent="0.2">
      <c r="AL3050" s="13"/>
    </row>
    <row r="3051" spans="38:38" x14ac:dyDescent="0.2">
      <c r="AL3051" s="13"/>
    </row>
    <row r="3052" spans="38:38" x14ac:dyDescent="0.2">
      <c r="AL3052" s="13"/>
    </row>
    <row r="3053" spans="38:38" x14ac:dyDescent="0.2">
      <c r="AL3053" s="13"/>
    </row>
    <row r="3054" spans="38:38" x14ac:dyDescent="0.2">
      <c r="AL3054" s="13"/>
    </row>
    <row r="3055" spans="38:38" x14ac:dyDescent="0.2">
      <c r="AL3055" s="13"/>
    </row>
    <row r="3056" spans="38:38" x14ac:dyDescent="0.2">
      <c r="AL3056" s="13"/>
    </row>
    <row r="3057" spans="38:38" x14ac:dyDescent="0.2">
      <c r="AL3057" s="13"/>
    </row>
    <row r="3058" spans="38:38" x14ac:dyDescent="0.2">
      <c r="AL3058" s="13"/>
    </row>
    <row r="3059" spans="38:38" x14ac:dyDescent="0.2">
      <c r="AL3059" s="13"/>
    </row>
    <row r="3060" spans="38:38" x14ac:dyDescent="0.2">
      <c r="AL3060" s="13"/>
    </row>
    <row r="3061" spans="38:38" x14ac:dyDescent="0.2">
      <c r="AL3061" s="13"/>
    </row>
    <row r="3062" spans="38:38" x14ac:dyDescent="0.2">
      <c r="AL3062" s="13"/>
    </row>
    <row r="3063" spans="38:38" x14ac:dyDescent="0.2">
      <c r="AL3063" s="13"/>
    </row>
    <row r="3064" spans="38:38" x14ac:dyDescent="0.2">
      <c r="AL3064" s="13"/>
    </row>
    <row r="3065" spans="38:38" x14ac:dyDescent="0.2">
      <c r="AL3065" s="13"/>
    </row>
    <row r="3066" spans="38:38" x14ac:dyDescent="0.2">
      <c r="AL3066" s="13"/>
    </row>
    <row r="3067" spans="38:38" x14ac:dyDescent="0.2">
      <c r="AL3067" s="13"/>
    </row>
    <row r="3068" spans="38:38" x14ac:dyDescent="0.2">
      <c r="AL3068" s="13"/>
    </row>
    <row r="3069" spans="38:38" x14ac:dyDescent="0.2">
      <c r="AL3069" s="13"/>
    </row>
    <row r="3070" spans="38:38" x14ac:dyDescent="0.2">
      <c r="AL3070" s="13"/>
    </row>
    <row r="3071" spans="38:38" x14ac:dyDescent="0.2">
      <c r="AL3071" s="13"/>
    </row>
    <row r="3072" spans="38:38" x14ac:dyDescent="0.2">
      <c r="AL3072" s="13"/>
    </row>
    <row r="3073" spans="38:38" x14ac:dyDescent="0.2">
      <c r="AL3073" s="13"/>
    </row>
    <row r="3074" spans="38:38" x14ac:dyDescent="0.2">
      <c r="AL3074" s="13"/>
    </row>
    <row r="3075" spans="38:38" x14ac:dyDescent="0.2">
      <c r="AL3075" s="13"/>
    </row>
    <row r="3076" spans="38:38" x14ac:dyDescent="0.2">
      <c r="AL3076" s="13"/>
    </row>
    <row r="3077" spans="38:38" x14ac:dyDescent="0.2">
      <c r="AL3077" s="13"/>
    </row>
    <row r="3078" spans="38:38" x14ac:dyDescent="0.2">
      <c r="AL3078" s="13"/>
    </row>
    <row r="3079" spans="38:38" x14ac:dyDescent="0.2">
      <c r="AL3079" s="13"/>
    </row>
    <row r="3080" spans="38:38" x14ac:dyDescent="0.2">
      <c r="AL3080" s="13"/>
    </row>
    <row r="3081" spans="38:38" x14ac:dyDescent="0.2">
      <c r="AL3081" s="13"/>
    </row>
    <row r="3082" spans="38:38" x14ac:dyDescent="0.2">
      <c r="AL3082" s="13"/>
    </row>
    <row r="3083" spans="38:38" x14ac:dyDescent="0.2">
      <c r="AL3083" s="13"/>
    </row>
    <row r="3084" spans="38:38" x14ac:dyDescent="0.2">
      <c r="AL3084" s="13"/>
    </row>
    <row r="3085" spans="38:38" x14ac:dyDescent="0.2">
      <c r="AL3085" s="13"/>
    </row>
    <row r="3086" spans="38:38" x14ac:dyDescent="0.2">
      <c r="AL3086" s="13"/>
    </row>
    <row r="3087" spans="38:38" x14ac:dyDescent="0.2">
      <c r="AL3087" s="13"/>
    </row>
    <row r="3088" spans="38:38" x14ac:dyDescent="0.2">
      <c r="AL3088" s="13"/>
    </row>
    <row r="3089" spans="38:38" x14ac:dyDescent="0.2">
      <c r="AL3089" s="13"/>
    </row>
    <row r="3090" spans="38:38" x14ac:dyDescent="0.2">
      <c r="AL3090" s="13"/>
    </row>
    <row r="3091" spans="38:38" x14ac:dyDescent="0.2">
      <c r="AL3091" s="13"/>
    </row>
    <row r="3092" spans="38:38" x14ac:dyDescent="0.2">
      <c r="AL3092" s="13"/>
    </row>
    <row r="3093" spans="38:38" x14ac:dyDescent="0.2">
      <c r="AL3093" s="13"/>
    </row>
    <row r="3094" spans="38:38" x14ac:dyDescent="0.2">
      <c r="AL3094" s="13"/>
    </row>
    <row r="3095" spans="38:38" x14ac:dyDescent="0.2">
      <c r="AL3095" s="13"/>
    </row>
    <row r="3096" spans="38:38" x14ac:dyDescent="0.2">
      <c r="AL3096" s="13"/>
    </row>
    <row r="3097" spans="38:38" x14ac:dyDescent="0.2">
      <c r="AL3097" s="13"/>
    </row>
    <row r="3098" spans="38:38" x14ac:dyDescent="0.2">
      <c r="AL3098" s="13"/>
    </row>
    <row r="3099" spans="38:38" x14ac:dyDescent="0.2">
      <c r="AL3099" s="13"/>
    </row>
    <row r="3100" spans="38:38" x14ac:dyDescent="0.2">
      <c r="AL3100" s="13"/>
    </row>
    <row r="3101" spans="38:38" x14ac:dyDescent="0.2">
      <c r="AL3101" s="13"/>
    </row>
    <row r="3102" spans="38:38" x14ac:dyDescent="0.2">
      <c r="AL3102" s="13"/>
    </row>
    <row r="3103" spans="38:38" x14ac:dyDescent="0.2">
      <c r="AL3103" s="13"/>
    </row>
    <row r="3104" spans="38:38" x14ac:dyDescent="0.2">
      <c r="AL3104" s="13"/>
    </row>
    <row r="3105" spans="38:38" x14ac:dyDescent="0.2">
      <c r="AL3105" s="13"/>
    </row>
    <row r="3106" spans="38:38" x14ac:dyDescent="0.2">
      <c r="AL3106" s="13"/>
    </row>
    <row r="3107" spans="38:38" x14ac:dyDescent="0.2">
      <c r="AL3107" s="13"/>
    </row>
    <row r="3108" spans="38:38" x14ac:dyDescent="0.2">
      <c r="AL3108" s="13"/>
    </row>
    <row r="3109" spans="38:38" x14ac:dyDescent="0.2">
      <c r="AL3109" s="13"/>
    </row>
    <row r="3110" spans="38:38" x14ac:dyDescent="0.2">
      <c r="AL3110" s="13"/>
    </row>
    <row r="3111" spans="38:38" x14ac:dyDescent="0.2">
      <c r="AL3111" s="13"/>
    </row>
    <row r="3112" spans="38:38" x14ac:dyDescent="0.2">
      <c r="AL3112" s="13"/>
    </row>
    <row r="3113" spans="38:38" x14ac:dyDescent="0.2">
      <c r="AL3113" s="13"/>
    </row>
    <row r="3114" spans="38:38" x14ac:dyDescent="0.2">
      <c r="AL3114" s="13"/>
    </row>
    <row r="3115" spans="38:38" x14ac:dyDescent="0.2">
      <c r="AL3115" s="13"/>
    </row>
    <row r="3116" spans="38:38" x14ac:dyDescent="0.2">
      <c r="AL3116" s="13"/>
    </row>
    <row r="3117" spans="38:38" x14ac:dyDescent="0.2">
      <c r="AL3117" s="13"/>
    </row>
    <row r="3118" spans="38:38" x14ac:dyDescent="0.2">
      <c r="AL3118" s="13"/>
    </row>
    <row r="3119" spans="38:38" x14ac:dyDescent="0.2">
      <c r="AL3119" s="13"/>
    </row>
    <row r="3120" spans="38:38" x14ac:dyDescent="0.2">
      <c r="AL3120" s="13"/>
    </row>
    <row r="3121" spans="38:38" x14ac:dyDescent="0.2">
      <c r="AL3121" s="13"/>
    </row>
    <row r="3122" spans="38:38" x14ac:dyDescent="0.2">
      <c r="AL3122" s="13"/>
    </row>
    <row r="3123" spans="38:38" x14ac:dyDescent="0.2">
      <c r="AL3123" s="13"/>
    </row>
    <row r="3124" spans="38:38" x14ac:dyDescent="0.2">
      <c r="AL3124" s="13"/>
    </row>
    <row r="3125" spans="38:38" x14ac:dyDescent="0.2">
      <c r="AL3125" s="13"/>
    </row>
    <row r="3126" spans="38:38" x14ac:dyDescent="0.2">
      <c r="AL3126" s="13"/>
    </row>
    <row r="3127" spans="38:38" x14ac:dyDescent="0.2">
      <c r="AL3127" s="13"/>
    </row>
    <row r="3128" spans="38:38" x14ac:dyDescent="0.2">
      <c r="AL3128" s="13"/>
    </row>
    <row r="3129" spans="38:38" x14ac:dyDescent="0.2">
      <c r="AL3129" s="13"/>
    </row>
    <row r="3130" spans="38:38" x14ac:dyDescent="0.2">
      <c r="AL3130" s="13"/>
    </row>
    <row r="3131" spans="38:38" x14ac:dyDescent="0.2">
      <c r="AL3131" s="13"/>
    </row>
    <row r="3132" spans="38:38" x14ac:dyDescent="0.2">
      <c r="AL3132" s="13"/>
    </row>
    <row r="3133" spans="38:38" x14ac:dyDescent="0.2">
      <c r="AL3133" s="13"/>
    </row>
    <row r="3134" spans="38:38" x14ac:dyDescent="0.2">
      <c r="AL3134" s="13"/>
    </row>
    <row r="3135" spans="38:38" x14ac:dyDescent="0.2">
      <c r="AL3135" s="13"/>
    </row>
    <row r="3136" spans="38:38" x14ac:dyDescent="0.2">
      <c r="AL3136" s="13"/>
    </row>
    <row r="3137" spans="38:38" x14ac:dyDescent="0.2">
      <c r="AL3137" s="13"/>
    </row>
    <row r="3138" spans="38:38" x14ac:dyDescent="0.2">
      <c r="AL3138" s="13"/>
    </row>
    <row r="3139" spans="38:38" x14ac:dyDescent="0.2">
      <c r="AL3139" s="13"/>
    </row>
    <row r="3140" spans="38:38" x14ac:dyDescent="0.2">
      <c r="AL3140" s="13"/>
    </row>
    <row r="3141" spans="38:38" x14ac:dyDescent="0.2">
      <c r="AL3141" s="13"/>
    </row>
    <row r="3142" spans="38:38" x14ac:dyDescent="0.2">
      <c r="AL3142" s="13"/>
    </row>
    <row r="3143" spans="38:38" x14ac:dyDescent="0.2">
      <c r="AL3143" s="13"/>
    </row>
    <row r="3144" spans="38:38" x14ac:dyDescent="0.2">
      <c r="AL3144" s="13"/>
    </row>
    <row r="3145" spans="38:38" x14ac:dyDescent="0.2">
      <c r="AL3145" s="13"/>
    </row>
    <row r="3146" spans="38:38" x14ac:dyDescent="0.2">
      <c r="AL3146" s="13"/>
    </row>
    <row r="3147" spans="38:38" x14ac:dyDescent="0.2">
      <c r="AL3147" s="13"/>
    </row>
    <row r="3148" spans="38:38" x14ac:dyDescent="0.2">
      <c r="AL3148" s="13"/>
    </row>
    <row r="3149" spans="38:38" x14ac:dyDescent="0.2">
      <c r="AL3149" s="13"/>
    </row>
    <row r="3150" spans="38:38" x14ac:dyDescent="0.2">
      <c r="AL3150" s="13"/>
    </row>
    <row r="3151" spans="38:38" x14ac:dyDescent="0.2">
      <c r="AL3151" s="13"/>
    </row>
    <row r="3152" spans="38:38" x14ac:dyDescent="0.2">
      <c r="AL3152" s="13"/>
    </row>
    <row r="3153" spans="38:38" x14ac:dyDescent="0.2">
      <c r="AL3153" s="13"/>
    </row>
    <row r="3154" spans="38:38" x14ac:dyDescent="0.2">
      <c r="AL3154" s="13"/>
    </row>
    <row r="3155" spans="38:38" x14ac:dyDescent="0.2">
      <c r="AL3155" s="13"/>
    </row>
    <row r="3156" spans="38:38" x14ac:dyDescent="0.2">
      <c r="AL3156" s="13"/>
    </row>
    <row r="3157" spans="38:38" x14ac:dyDescent="0.2">
      <c r="AL3157" s="13"/>
    </row>
    <row r="3158" spans="38:38" x14ac:dyDescent="0.2">
      <c r="AL3158" s="13"/>
    </row>
    <row r="3159" spans="38:38" x14ac:dyDescent="0.2">
      <c r="AL3159" s="13"/>
    </row>
    <row r="3160" spans="38:38" x14ac:dyDescent="0.2">
      <c r="AL3160" s="13"/>
    </row>
    <row r="3161" spans="38:38" x14ac:dyDescent="0.2">
      <c r="AL3161" s="13"/>
    </row>
    <row r="3162" spans="38:38" x14ac:dyDescent="0.2">
      <c r="AL3162" s="13"/>
    </row>
    <row r="3163" spans="38:38" x14ac:dyDescent="0.2">
      <c r="AL3163" s="13"/>
    </row>
    <row r="3164" spans="38:38" x14ac:dyDescent="0.2">
      <c r="AL3164" s="13"/>
    </row>
    <row r="3165" spans="38:38" x14ac:dyDescent="0.2">
      <c r="AL3165" s="13"/>
    </row>
    <row r="3166" spans="38:38" x14ac:dyDescent="0.2">
      <c r="AL3166" s="13"/>
    </row>
    <row r="3167" spans="38:38" x14ac:dyDescent="0.2">
      <c r="AL3167" s="13"/>
    </row>
    <row r="3168" spans="38:38" x14ac:dyDescent="0.2">
      <c r="AL3168" s="13"/>
    </row>
    <row r="3169" spans="38:38" x14ac:dyDescent="0.2">
      <c r="AL3169" s="13"/>
    </row>
    <row r="3170" spans="38:38" x14ac:dyDescent="0.2">
      <c r="AL3170" s="13"/>
    </row>
    <row r="3171" spans="38:38" x14ac:dyDescent="0.2">
      <c r="AL3171" s="13"/>
    </row>
    <row r="3172" spans="38:38" x14ac:dyDescent="0.2">
      <c r="AL3172" s="13"/>
    </row>
    <row r="3173" spans="38:38" x14ac:dyDescent="0.2">
      <c r="AL3173" s="13"/>
    </row>
    <row r="3174" spans="38:38" x14ac:dyDescent="0.2">
      <c r="AL3174" s="13"/>
    </row>
    <row r="3175" spans="38:38" x14ac:dyDescent="0.2">
      <c r="AL3175" s="13"/>
    </row>
    <row r="3176" spans="38:38" x14ac:dyDescent="0.2">
      <c r="AL3176" s="13"/>
    </row>
    <row r="3177" spans="38:38" x14ac:dyDescent="0.2">
      <c r="AL3177" s="13"/>
    </row>
    <row r="3178" spans="38:38" x14ac:dyDescent="0.2">
      <c r="AL3178" s="13"/>
    </row>
    <row r="3179" spans="38:38" x14ac:dyDescent="0.2">
      <c r="AL3179" s="13"/>
    </row>
    <row r="3180" spans="38:38" x14ac:dyDescent="0.2">
      <c r="AL3180" s="13"/>
    </row>
    <row r="3181" spans="38:38" x14ac:dyDescent="0.2">
      <c r="AL3181" s="13"/>
    </row>
    <row r="3182" spans="38:38" x14ac:dyDescent="0.2">
      <c r="AL3182" s="13"/>
    </row>
    <row r="3183" spans="38:38" x14ac:dyDescent="0.2">
      <c r="AL3183" s="13"/>
    </row>
    <row r="3184" spans="38:38" x14ac:dyDescent="0.2">
      <c r="AL3184" s="13"/>
    </row>
    <row r="3185" spans="38:38" x14ac:dyDescent="0.2">
      <c r="AL3185" s="13"/>
    </row>
    <row r="3186" spans="38:38" x14ac:dyDescent="0.2">
      <c r="AL3186" s="13"/>
    </row>
    <row r="3187" spans="38:38" x14ac:dyDescent="0.2">
      <c r="AL3187" s="13"/>
    </row>
    <row r="3188" spans="38:38" x14ac:dyDescent="0.2">
      <c r="AL3188" s="13"/>
    </row>
    <row r="3189" spans="38:38" x14ac:dyDescent="0.2">
      <c r="AL3189" s="13"/>
    </row>
    <row r="3190" spans="38:38" x14ac:dyDescent="0.2">
      <c r="AL3190" s="13"/>
    </row>
    <row r="3191" spans="38:38" x14ac:dyDescent="0.2">
      <c r="AL3191" s="13"/>
    </row>
    <row r="3192" spans="38:38" x14ac:dyDescent="0.2">
      <c r="AL3192" s="13"/>
    </row>
    <row r="3193" spans="38:38" x14ac:dyDescent="0.2">
      <c r="AL3193" s="13"/>
    </row>
    <row r="3194" spans="38:38" x14ac:dyDescent="0.2">
      <c r="AL3194" s="13"/>
    </row>
    <row r="3195" spans="38:38" x14ac:dyDescent="0.2">
      <c r="AL3195" s="13"/>
    </row>
    <row r="3196" spans="38:38" x14ac:dyDescent="0.2">
      <c r="AL3196" s="13"/>
    </row>
    <row r="3197" spans="38:38" x14ac:dyDescent="0.2">
      <c r="AL3197" s="13"/>
    </row>
    <row r="3198" spans="38:38" x14ac:dyDescent="0.2">
      <c r="AL3198" s="13"/>
    </row>
    <row r="3199" spans="38:38" x14ac:dyDescent="0.2">
      <c r="AL3199" s="13"/>
    </row>
    <row r="3200" spans="38:38" x14ac:dyDescent="0.2">
      <c r="AL3200" s="13"/>
    </row>
    <row r="3201" spans="38:38" x14ac:dyDescent="0.2">
      <c r="AL3201" s="13"/>
    </row>
    <row r="3202" spans="38:38" x14ac:dyDescent="0.2">
      <c r="AL3202" s="13"/>
    </row>
    <row r="3203" spans="38:38" x14ac:dyDescent="0.2">
      <c r="AL3203" s="13"/>
    </row>
    <row r="3204" spans="38:38" x14ac:dyDescent="0.2">
      <c r="AL3204" s="13"/>
    </row>
    <row r="3205" spans="38:38" x14ac:dyDescent="0.2">
      <c r="AL3205" s="13"/>
    </row>
    <row r="3206" spans="38:38" x14ac:dyDescent="0.2">
      <c r="AL3206" s="13"/>
    </row>
    <row r="3207" spans="38:38" x14ac:dyDescent="0.2">
      <c r="AL3207" s="13"/>
    </row>
    <row r="3208" spans="38:38" x14ac:dyDescent="0.2">
      <c r="AL3208" s="13"/>
    </row>
    <row r="3209" spans="38:38" x14ac:dyDescent="0.2">
      <c r="AL3209" s="13"/>
    </row>
    <row r="3210" spans="38:38" x14ac:dyDescent="0.2">
      <c r="AL3210" s="13"/>
    </row>
    <row r="3211" spans="38:38" x14ac:dyDescent="0.2">
      <c r="AL3211" s="13"/>
    </row>
    <row r="3212" spans="38:38" x14ac:dyDescent="0.2">
      <c r="AL3212" s="13"/>
    </row>
    <row r="3213" spans="38:38" x14ac:dyDescent="0.2">
      <c r="AL3213" s="13"/>
    </row>
    <row r="3214" spans="38:38" x14ac:dyDescent="0.2">
      <c r="AL3214" s="13"/>
    </row>
    <row r="3215" spans="38:38" x14ac:dyDescent="0.2">
      <c r="AL3215" s="13"/>
    </row>
    <row r="3216" spans="38:38" x14ac:dyDescent="0.2">
      <c r="AL3216" s="13"/>
    </row>
    <row r="3217" spans="38:38" x14ac:dyDescent="0.2">
      <c r="AL3217" s="13"/>
    </row>
    <row r="3218" spans="38:38" x14ac:dyDescent="0.2">
      <c r="AL3218" s="13"/>
    </row>
    <row r="3219" spans="38:38" x14ac:dyDescent="0.2">
      <c r="AL3219" s="13"/>
    </row>
    <row r="3220" spans="38:38" x14ac:dyDescent="0.2">
      <c r="AL3220" s="13"/>
    </row>
    <row r="3221" spans="38:38" x14ac:dyDescent="0.2">
      <c r="AL3221" s="13"/>
    </row>
    <row r="3222" spans="38:38" x14ac:dyDescent="0.2">
      <c r="AL3222" s="13"/>
    </row>
    <row r="3223" spans="38:38" x14ac:dyDescent="0.2">
      <c r="AL3223" s="13"/>
    </row>
    <row r="3224" spans="38:38" x14ac:dyDescent="0.2">
      <c r="AL3224" s="13"/>
    </row>
    <row r="3225" spans="38:38" x14ac:dyDescent="0.2">
      <c r="AL3225" s="13"/>
    </row>
    <row r="3226" spans="38:38" x14ac:dyDescent="0.2">
      <c r="AL3226" s="13"/>
    </row>
    <row r="3227" spans="38:38" x14ac:dyDescent="0.2">
      <c r="AL3227" s="13"/>
    </row>
    <row r="3228" spans="38:38" x14ac:dyDescent="0.2">
      <c r="AL3228" s="13"/>
    </row>
    <row r="3229" spans="38:38" x14ac:dyDescent="0.2">
      <c r="AL3229" s="13"/>
    </row>
    <row r="3230" spans="38:38" x14ac:dyDescent="0.2">
      <c r="AL3230" s="13"/>
    </row>
    <row r="3231" spans="38:38" x14ac:dyDescent="0.2">
      <c r="AL3231" s="13"/>
    </row>
    <row r="3232" spans="38:38" x14ac:dyDescent="0.2">
      <c r="AL3232" s="13"/>
    </row>
    <row r="3233" spans="38:38" x14ac:dyDescent="0.2">
      <c r="AL3233" s="13"/>
    </row>
    <row r="3234" spans="38:38" x14ac:dyDescent="0.2">
      <c r="AL3234" s="13"/>
    </row>
    <row r="3235" spans="38:38" x14ac:dyDescent="0.2">
      <c r="AL3235" s="13"/>
    </row>
    <row r="3236" spans="38:38" x14ac:dyDescent="0.2">
      <c r="AL3236" s="13"/>
    </row>
    <row r="3237" spans="38:38" x14ac:dyDescent="0.2">
      <c r="AL3237" s="13"/>
    </row>
    <row r="3238" spans="38:38" x14ac:dyDescent="0.2">
      <c r="AL3238" s="13"/>
    </row>
    <row r="3239" spans="38:38" x14ac:dyDescent="0.2">
      <c r="AL3239" s="13"/>
    </row>
    <row r="3240" spans="38:38" x14ac:dyDescent="0.2">
      <c r="AL3240" s="13"/>
    </row>
    <row r="3241" spans="38:38" x14ac:dyDescent="0.2">
      <c r="AL3241" s="13"/>
    </row>
    <row r="3242" spans="38:38" x14ac:dyDescent="0.2">
      <c r="AL3242" s="13"/>
    </row>
    <row r="3243" spans="38:38" x14ac:dyDescent="0.2">
      <c r="AL3243" s="13"/>
    </row>
    <row r="3244" spans="38:38" x14ac:dyDescent="0.2">
      <c r="AL3244" s="13"/>
    </row>
    <row r="3245" spans="38:38" x14ac:dyDescent="0.2">
      <c r="AL3245" s="13"/>
    </row>
    <row r="3246" spans="38:38" x14ac:dyDescent="0.2">
      <c r="AL3246" s="13"/>
    </row>
    <row r="3247" spans="38:38" x14ac:dyDescent="0.2">
      <c r="AL3247" s="13"/>
    </row>
    <row r="3248" spans="38:38" x14ac:dyDescent="0.2">
      <c r="AL3248" s="13"/>
    </row>
    <row r="3249" spans="38:38" x14ac:dyDescent="0.2">
      <c r="AL3249" s="13"/>
    </row>
    <row r="3250" spans="38:38" x14ac:dyDescent="0.2">
      <c r="AL3250" s="13"/>
    </row>
    <row r="3251" spans="38:38" x14ac:dyDescent="0.2">
      <c r="AL3251" s="13"/>
    </row>
    <row r="3252" spans="38:38" x14ac:dyDescent="0.2">
      <c r="AL3252" s="13"/>
    </row>
    <row r="3253" spans="38:38" x14ac:dyDescent="0.2">
      <c r="AL3253" s="13"/>
    </row>
    <row r="3254" spans="38:38" x14ac:dyDescent="0.2">
      <c r="AL3254" s="13"/>
    </row>
    <row r="3255" spans="38:38" x14ac:dyDescent="0.2">
      <c r="AL3255" s="13"/>
    </row>
    <row r="3256" spans="38:38" x14ac:dyDescent="0.2">
      <c r="AL3256" s="13"/>
    </row>
    <row r="3257" spans="38:38" x14ac:dyDescent="0.2">
      <c r="AL3257" s="13"/>
    </row>
    <row r="3258" spans="38:38" x14ac:dyDescent="0.2">
      <c r="AL3258" s="13"/>
    </row>
    <row r="3259" spans="38:38" x14ac:dyDescent="0.2">
      <c r="AL3259" s="13"/>
    </row>
    <row r="3260" spans="38:38" x14ac:dyDescent="0.2">
      <c r="AL3260" s="13"/>
    </row>
    <row r="3261" spans="38:38" x14ac:dyDescent="0.2">
      <c r="AL3261" s="13"/>
    </row>
    <row r="3262" spans="38:38" x14ac:dyDescent="0.2">
      <c r="AL3262" s="13"/>
    </row>
    <row r="3263" spans="38:38" x14ac:dyDescent="0.2">
      <c r="AL3263" s="13"/>
    </row>
    <row r="3264" spans="38:38" x14ac:dyDescent="0.2">
      <c r="AL3264" s="13"/>
    </row>
    <row r="3265" spans="38:38" x14ac:dyDescent="0.2">
      <c r="AL3265" s="13"/>
    </row>
    <row r="3266" spans="38:38" x14ac:dyDescent="0.2">
      <c r="AL3266" s="13"/>
    </row>
    <row r="3267" spans="38:38" x14ac:dyDescent="0.2">
      <c r="AL3267" s="13"/>
    </row>
    <row r="3268" spans="38:38" x14ac:dyDescent="0.2">
      <c r="AL3268" s="13"/>
    </row>
    <row r="3269" spans="38:38" x14ac:dyDescent="0.2">
      <c r="AL3269" s="13"/>
    </row>
    <row r="3270" spans="38:38" x14ac:dyDescent="0.2">
      <c r="AL3270" s="13"/>
    </row>
    <row r="3271" spans="38:38" x14ac:dyDescent="0.2">
      <c r="AL3271" s="13"/>
    </row>
    <row r="3272" spans="38:38" x14ac:dyDescent="0.2">
      <c r="AL3272" s="13"/>
    </row>
    <row r="3273" spans="38:38" x14ac:dyDescent="0.2">
      <c r="AL3273" s="13"/>
    </row>
    <row r="3274" spans="38:38" x14ac:dyDescent="0.2">
      <c r="AL3274" s="13"/>
    </row>
    <row r="3275" spans="38:38" x14ac:dyDescent="0.2">
      <c r="AL3275" s="13"/>
    </row>
    <row r="3276" spans="38:38" x14ac:dyDescent="0.2">
      <c r="AL3276" s="13"/>
    </row>
    <row r="3277" spans="38:38" x14ac:dyDescent="0.2">
      <c r="AL3277" s="13"/>
    </row>
    <row r="3278" spans="38:38" x14ac:dyDescent="0.2">
      <c r="AL3278" s="13"/>
    </row>
    <row r="3279" spans="38:38" x14ac:dyDescent="0.2">
      <c r="AL3279" s="13"/>
    </row>
    <row r="3280" spans="38:38" x14ac:dyDescent="0.2">
      <c r="AL3280" s="13"/>
    </row>
    <row r="3281" spans="38:38" x14ac:dyDescent="0.2">
      <c r="AL3281" s="13"/>
    </row>
    <row r="3282" spans="38:38" x14ac:dyDescent="0.2">
      <c r="AL3282" s="13"/>
    </row>
    <row r="3283" spans="38:38" x14ac:dyDescent="0.2">
      <c r="AL3283" s="13"/>
    </row>
    <row r="3284" spans="38:38" x14ac:dyDescent="0.2">
      <c r="AL3284" s="13"/>
    </row>
    <row r="3285" spans="38:38" x14ac:dyDescent="0.2">
      <c r="AL3285" s="13"/>
    </row>
    <row r="3286" spans="38:38" x14ac:dyDescent="0.2">
      <c r="AL3286" s="13"/>
    </row>
    <row r="3287" spans="38:38" x14ac:dyDescent="0.2">
      <c r="AL3287" s="13"/>
    </row>
    <row r="3288" spans="38:38" x14ac:dyDescent="0.2">
      <c r="AL3288" s="13"/>
    </row>
    <row r="3289" spans="38:38" x14ac:dyDescent="0.2">
      <c r="AL3289" s="13"/>
    </row>
    <row r="3290" spans="38:38" x14ac:dyDescent="0.2">
      <c r="AL3290" s="13"/>
    </row>
    <row r="3291" spans="38:38" x14ac:dyDescent="0.2">
      <c r="AL3291" s="13"/>
    </row>
    <row r="3292" spans="38:38" x14ac:dyDescent="0.2">
      <c r="AL3292" s="13"/>
    </row>
    <row r="3293" spans="38:38" x14ac:dyDescent="0.2">
      <c r="AL3293" s="13"/>
    </row>
    <row r="3294" spans="38:38" x14ac:dyDescent="0.2">
      <c r="AL3294" s="13"/>
    </row>
    <row r="3295" spans="38:38" x14ac:dyDescent="0.2">
      <c r="AL3295" s="13"/>
    </row>
    <row r="3296" spans="38:38" x14ac:dyDescent="0.2">
      <c r="AL3296" s="13"/>
    </row>
    <row r="3297" spans="38:38" x14ac:dyDescent="0.2">
      <c r="AL3297" s="13"/>
    </row>
    <row r="3298" spans="38:38" x14ac:dyDescent="0.2">
      <c r="AL3298" s="13"/>
    </row>
    <row r="3299" spans="38:38" x14ac:dyDescent="0.2">
      <c r="AL3299" s="13"/>
    </row>
    <row r="3300" spans="38:38" x14ac:dyDescent="0.2">
      <c r="AL3300" s="13"/>
    </row>
    <row r="3301" spans="38:38" x14ac:dyDescent="0.2">
      <c r="AL3301" s="13"/>
    </row>
    <row r="3302" spans="38:38" x14ac:dyDescent="0.2">
      <c r="AL3302" s="13"/>
    </row>
    <row r="3303" spans="38:38" x14ac:dyDescent="0.2">
      <c r="AL3303" s="13"/>
    </row>
    <row r="3304" spans="38:38" x14ac:dyDescent="0.2">
      <c r="AL3304" s="13"/>
    </row>
    <row r="3305" spans="38:38" x14ac:dyDescent="0.2">
      <c r="AL3305" s="13"/>
    </row>
    <row r="3306" spans="38:38" x14ac:dyDescent="0.2">
      <c r="AL3306" s="13"/>
    </row>
    <row r="3307" spans="38:38" x14ac:dyDescent="0.2">
      <c r="AL3307" s="13"/>
    </row>
    <row r="3308" spans="38:38" x14ac:dyDescent="0.2">
      <c r="AL3308" s="13"/>
    </row>
    <row r="3309" spans="38:38" x14ac:dyDescent="0.2">
      <c r="AL3309" s="13"/>
    </row>
    <row r="3310" spans="38:38" x14ac:dyDescent="0.2">
      <c r="AL3310" s="13"/>
    </row>
    <row r="3311" spans="38:38" x14ac:dyDescent="0.2">
      <c r="AL3311" s="13"/>
    </row>
    <row r="3312" spans="38:38" x14ac:dyDescent="0.2">
      <c r="AL3312" s="13"/>
    </row>
    <row r="3313" spans="38:38" x14ac:dyDescent="0.2">
      <c r="AL3313" s="13"/>
    </row>
    <row r="3314" spans="38:38" x14ac:dyDescent="0.2">
      <c r="AL3314" s="13"/>
    </row>
    <row r="3315" spans="38:38" x14ac:dyDescent="0.2">
      <c r="AL3315" s="13"/>
    </row>
    <row r="3316" spans="38:38" x14ac:dyDescent="0.2">
      <c r="AL3316" s="13"/>
    </row>
    <row r="3317" spans="38:38" x14ac:dyDescent="0.2">
      <c r="AL3317" s="13"/>
    </row>
    <row r="3318" spans="38:38" x14ac:dyDescent="0.2">
      <c r="AL3318" s="13"/>
    </row>
    <row r="3319" spans="38:38" x14ac:dyDescent="0.2">
      <c r="AL3319" s="13"/>
    </row>
    <row r="3320" spans="38:38" x14ac:dyDescent="0.2">
      <c r="AL3320" s="13"/>
    </row>
    <row r="3321" spans="38:38" x14ac:dyDescent="0.2">
      <c r="AL3321" s="13"/>
    </row>
    <row r="3322" spans="38:38" x14ac:dyDescent="0.2">
      <c r="AL3322" s="13"/>
    </row>
    <row r="3323" spans="38:38" x14ac:dyDescent="0.2">
      <c r="AL3323" s="13"/>
    </row>
    <row r="3324" spans="38:38" x14ac:dyDescent="0.2">
      <c r="AL3324" s="13"/>
    </row>
    <row r="3325" spans="38:38" x14ac:dyDescent="0.2">
      <c r="AL3325" s="13"/>
    </row>
    <row r="3326" spans="38:38" x14ac:dyDescent="0.2">
      <c r="AL3326" s="13"/>
    </row>
    <row r="3327" spans="38:38" x14ac:dyDescent="0.2">
      <c r="AL3327" s="13"/>
    </row>
    <row r="3328" spans="38:38" x14ac:dyDescent="0.2">
      <c r="AL3328" s="13"/>
    </row>
    <row r="3329" spans="38:38" x14ac:dyDescent="0.2">
      <c r="AL3329" s="13"/>
    </row>
    <row r="3330" spans="38:38" x14ac:dyDescent="0.2">
      <c r="AL3330" s="13"/>
    </row>
    <row r="3331" spans="38:38" x14ac:dyDescent="0.2">
      <c r="AL3331" s="13"/>
    </row>
    <row r="3332" spans="38:38" x14ac:dyDescent="0.2">
      <c r="AL3332" s="13"/>
    </row>
    <row r="3333" spans="38:38" x14ac:dyDescent="0.2">
      <c r="AL3333" s="13"/>
    </row>
    <row r="3334" spans="38:38" x14ac:dyDescent="0.2">
      <c r="AL3334" s="13"/>
    </row>
    <row r="3335" spans="38:38" x14ac:dyDescent="0.2">
      <c r="AL3335" s="13"/>
    </row>
    <row r="3336" spans="38:38" x14ac:dyDescent="0.2">
      <c r="AL3336" s="13"/>
    </row>
    <row r="3337" spans="38:38" x14ac:dyDescent="0.2">
      <c r="AL3337" s="13"/>
    </row>
    <row r="3338" spans="38:38" x14ac:dyDescent="0.2">
      <c r="AL3338" s="13"/>
    </row>
    <row r="3339" spans="38:38" x14ac:dyDescent="0.2">
      <c r="AL3339" s="13"/>
    </row>
    <row r="3340" spans="38:38" x14ac:dyDescent="0.2">
      <c r="AL3340" s="13"/>
    </row>
    <row r="3341" spans="38:38" x14ac:dyDescent="0.2">
      <c r="AL3341" s="13"/>
    </row>
    <row r="3342" spans="38:38" x14ac:dyDescent="0.2">
      <c r="AL3342" s="13"/>
    </row>
    <row r="3343" spans="38:38" x14ac:dyDescent="0.2">
      <c r="AL3343" s="13"/>
    </row>
    <row r="3344" spans="38:38" x14ac:dyDescent="0.2">
      <c r="AL3344" s="13"/>
    </row>
    <row r="3345" spans="38:38" x14ac:dyDescent="0.2">
      <c r="AL3345" s="13"/>
    </row>
    <row r="3346" spans="38:38" x14ac:dyDescent="0.2">
      <c r="AL3346" s="13"/>
    </row>
    <row r="3347" spans="38:38" x14ac:dyDescent="0.2">
      <c r="AL3347" s="13"/>
    </row>
    <row r="3348" spans="38:38" x14ac:dyDescent="0.2">
      <c r="AL3348" s="13"/>
    </row>
    <row r="3349" spans="38:38" x14ac:dyDescent="0.2">
      <c r="AL3349" s="13"/>
    </row>
    <row r="3350" spans="38:38" x14ac:dyDescent="0.2">
      <c r="AL3350" s="13"/>
    </row>
    <row r="3351" spans="38:38" x14ac:dyDescent="0.2">
      <c r="AL3351" s="13"/>
    </row>
    <row r="3352" spans="38:38" x14ac:dyDescent="0.2">
      <c r="AL3352" s="13"/>
    </row>
    <row r="3353" spans="38:38" x14ac:dyDescent="0.2">
      <c r="AL3353" s="13"/>
    </row>
    <row r="3354" spans="38:38" x14ac:dyDescent="0.2">
      <c r="AL3354" s="13"/>
    </row>
    <row r="3355" spans="38:38" x14ac:dyDescent="0.2">
      <c r="AL3355" s="13"/>
    </row>
    <row r="3356" spans="38:38" x14ac:dyDescent="0.2">
      <c r="AL3356" s="13"/>
    </row>
    <row r="3357" spans="38:38" x14ac:dyDescent="0.2">
      <c r="AL3357" s="13"/>
    </row>
    <row r="3358" spans="38:38" x14ac:dyDescent="0.2">
      <c r="AL3358" s="13"/>
    </row>
    <row r="3359" spans="38:38" x14ac:dyDescent="0.2">
      <c r="AL3359" s="13"/>
    </row>
    <row r="3360" spans="38:38" x14ac:dyDescent="0.2">
      <c r="AL3360" s="13"/>
    </row>
    <row r="3361" spans="38:38" x14ac:dyDescent="0.2">
      <c r="AL3361" s="13"/>
    </row>
    <row r="3362" spans="38:38" x14ac:dyDescent="0.2">
      <c r="AL3362" s="13"/>
    </row>
    <row r="3363" spans="38:38" x14ac:dyDescent="0.2">
      <c r="AL3363" s="13"/>
    </row>
    <row r="3364" spans="38:38" x14ac:dyDescent="0.2">
      <c r="AL3364" s="13"/>
    </row>
    <row r="3365" spans="38:38" x14ac:dyDescent="0.2">
      <c r="AL3365" s="13"/>
    </row>
    <row r="3366" spans="38:38" x14ac:dyDescent="0.2">
      <c r="AL3366" s="13"/>
    </row>
    <row r="3367" spans="38:38" x14ac:dyDescent="0.2">
      <c r="AL3367" s="13"/>
    </row>
    <row r="3368" spans="38:38" x14ac:dyDescent="0.2">
      <c r="AL3368" s="13"/>
    </row>
    <row r="3369" spans="38:38" x14ac:dyDescent="0.2">
      <c r="AL3369" s="13"/>
    </row>
    <row r="3370" spans="38:38" x14ac:dyDescent="0.2">
      <c r="AL3370" s="13"/>
    </row>
    <row r="3371" spans="38:38" x14ac:dyDescent="0.2">
      <c r="AL3371" s="13"/>
    </row>
    <row r="3372" spans="38:38" x14ac:dyDescent="0.2">
      <c r="AL3372" s="13"/>
    </row>
    <row r="3373" spans="38:38" x14ac:dyDescent="0.2">
      <c r="AL3373" s="13"/>
    </row>
    <row r="3374" spans="38:38" x14ac:dyDescent="0.2">
      <c r="AL3374" s="13"/>
    </row>
    <row r="3375" spans="38:38" x14ac:dyDescent="0.2">
      <c r="AL3375" s="13"/>
    </row>
    <row r="3376" spans="38:38" x14ac:dyDescent="0.2">
      <c r="AL3376" s="13"/>
    </row>
    <row r="3377" spans="38:38" x14ac:dyDescent="0.2">
      <c r="AL3377" s="13"/>
    </row>
    <row r="3378" spans="38:38" x14ac:dyDescent="0.2">
      <c r="AL3378" s="13"/>
    </row>
    <row r="3379" spans="38:38" x14ac:dyDescent="0.2">
      <c r="AL3379" s="13"/>
    </row>
    <row r="3380" spans="38:38" x14ac:dyDescent="0.2">
      <c r="AL3380" s="13"/>
    </row>
    <row r="3381" spans="38:38" x14ac:dyDescent="0.2">
      <c r="AL3381" s="13"/>
    </row>
    <row r="3382" spans="38:38" x14ac:dyDescent="0.2">
      <c r="AL3382" s="13"/>
    </row>
    <row r="3383" spans="38:38" x14ac:dyDescent="0.2">
      <c r="AL3383" s="13"/>
    </row>
    <row r="3384" spans="38:38" x14ac:dyDescent="0.2">
      <c r="AL3384" s="13"/>
    </row>
    <row r="3385" spans="38:38" x14ac:dyDescent="0.2">
      <c r="AL3385" s="13"/>
    </row>
    <row r="3386" spans="38:38" x14ac:dyDescent="0.2">
      <c r="AL3386" s="13"/>
    </row>
    <row r="3387" spans="38:38" x14ac:dyDescent="0.2">
      <c r="AL3387" s="13"/>
    </row>
    <row r="3388" spans="38:38" x14ac:dyDescent="0.2">
      <c r="AL3388" s="13"/>
    </row>
    <row r="3389" spans="38:38" x14ac:dyDescent="0.2">
      <c r="AL3389" s="13"/>
    </row>
    <row r="3390" spans="38:38" x14ac:dyDescent="0.2">
      <c r="AL3390" s="13"/>
    </row>
    <row r="3391" spans="38:38" x14ac:dyDescent="0.2">
      <c r="AL3391" s="13"/>
    </row>
    <row r="3392" spans="38:38" x14ac:dyDescent="0.2">
      <c r="AL3392" s="13"/>
    </row>
    <row r="3393" spans="38:38" x14ac:dyDescent="0.2">
      <c r="AL3393" s="13"/>
    </row>
    <row r="3394" spans="38:38" x14ac:dyDescent="0.2">
      <c r="AL3394" s="13"/>
    </row>
    <row r="3395" spans="38:38" x14ac:dyDescent="0.2">
      <c r="AL3395" s="13"/>
    </row>
    <row r="3396" spans="38:38" x14ac:dyDescent="0.2">
      <c r="AL3396" s="13"/>
    </row>
    <row r="3397" spans="38:38" x14ac:dyDescent="0.2">
      <c r="AL3397" s="13"/>
    </row>
    <row r="3398" spans="38:38" x14ac:dyDescent="0.2">
      <c r="AL3398" s="13"/>
    </row>
    <row r="3399" spans="38:38" x14ac:dyDescent="0.2">
      <c r="AL3399" s="13"/>
    </row>
    <row r="3400" spans="38:38" x14ac:dyDescent="0.2">
      <c r="AL3400" s="13"/>
    </row>
    <row r="3401" spans="38:38" x14ac:dyDescent="0.2">
      <c r="AL3401" s="13"/>
    </row>
    <row r="3402" spans="38:38" x14ac:dyDescent="0.2">
      <c r="AL3402" s="13"/>
    </row>
    <row r="3403" spans="38:38" x14ac:dyDescent="0.2">
      <c r="AL3403" s="13"/>
    </row>
    <row r="3404" spans="38:38" x14ac:dyDescent="0.2">
      <c r="AL3404" s="13"/>
    </row>
    <row r="3405" spans="38:38" x14ac:dyDescent="0.2">
      <c r="AL3405" s="13"/>
    </row>
    <row r="3406" spans="38:38" x14ac:dyDescent="0.2">
      <c r="AL3406" s="13"/>
    </row>
    <row r="3407" spans="38:38" x14ac:dyDescent="0.2">
      <c r="AL3407" s="13"/>
    </row>
    <row r="3408" spans="38:38" x14ac:dyDescent="0.2">
      <c r="AL3408" s="13"/>
    </row>
    <row r="3409" spans="38:38" x14ac:dyDescent="0.2">
      <c r="AL3409" s="13"/>
    </row>
    <row r="3410" spans="38:38" x14ac:dyDescent="0.2">
      <c r="AL3410" s="13"/>
    </row>
    <row r="3411" spans="38:38" x14ac:dyDescent="0.2">
      <c r="AL3411" s="13"/>
    </row>
    <row r="3412" spans="38:38" x14ac:dyDescent="0.2">
      <c r="AL3412" s="13"/>
    </row>
    <row r="3413" spans="38:38" x14ac:dyDescent="0.2">
      <c r="AL3413" s="13"/>
    </row>
    <row r="3414" spans="38:38" x14ac:dyDescent="0.2">
      <c r="AL3414" s="13"/>
    </row>
    <row r="3415" spans="38:38" x14ac:dyDescent="0.2">
      <c r="AL3415" s="13"/>
    </row>
    <row r="3416" spans="38:38" x14ac:dyDescent="0.2">
      <c r="AL3416" s="13"/>
    </row>
    <row r="3417" spans="38:38" x14ac:dyDescent="0.2">
      <c r="AL3417" s="13"/>
    </row>
    <row r="3418" spans="38:38" x14ac:dyDescent="0.2">
      <c r="AL3418" s="13"/>
    </row>
    <row r="3419" spans="38:38" x14ac:dyDescent="0.2">
      <c r="AL3419" s="13"/>
    </row>
    <row r="3420" spans="38:38" x14ac:dyDescent="0.2">
      <c r="AL3420" s="13"/>
    </row>
    <row r="3421" spans="38:38" x14ac:dyDescent="0.2">
      <c r="AL3421" s="13"/>
    </row>
    <row r="3422" spans="38:38" x14ac:dyDescent="0.2">
      <c r="AL3422" s="13"/>
    </row>
    <row r="3423" spans="38:38" x14ac:dyDescent="0.2">
      <c r="AL3423" s="13"/>
    </row>
    <row r="3424" spans="38:38" x14ac:dyDescent="0.2">
      <c r="AL3424" s="13"/>
    </row>
    <row r="3425" spans="38:38" x14ac:dyDescent="0.2">
      <c r="AL3425" s="13"/>
    </row>
    <row r="3426" spans="38:38" x14ac:dyDescent="0.2">
      <c r="AL3426" s="13"/>
    </row>
    <row r="3427" spans="38:38" x14ac:dyDescent="0.2">
      <c r="AL3427" s="13"/>
    </row>
    <row r="3428" spans="38:38" x14ac:dyDescent="0.2">
      <c r="AL3428" s="13"/>
    </row>
    <row r="3429" spans="38:38" x14ac:dyDescent="0.2">
      <c r="AL3429" s="13"/>
    </row>
    <row r="3430" spans="38:38" x14ac:dyDescent="0.2">
      <c r="AL3430" s="13"/>
    </row>
    <row r="3431" spans="38:38" x14ac:dyDescent="0.2">
      <c r="AL3431" s="13"/>
    </row>
    <row r="3432" spans="38:38" x14ac:dyDescent="0.2">
      <c r="AL3432" s="13"/>
    </row>
    <row r="3433" spans="38:38" x14ac:dyDescent="0.2">
      <c r="AL3433" s="13"/>
    </row>
    <row r="3434" spans="38:38" x14ac:dyDescent="0.2">
      <c r="AL3434" s="13"/>
    </row>
    <row r="3435" spans="38:38" x14ac:dyDescent="0.2">
      <c r="AL3435" s="13"/>
    </row>
    <row r="3436" spans="38:38" x14ac:dyDescent="0.2">
      <c r="AL3436" s="13"/>
    </row>
    <row r="3437" spans="38:38" x14ac:dyDescent="0.2">
      <c r="AL3437" s="13"/>
    </row>
    <row r="3438" spans="38:38" x14ac:dyDescent="0.2">
      <c r="AL3438" s="13"/>
    </row>
    <row r="3439" spans="38:38" x14ac:dyDescent="0.2">
      <c r="AL3439" s="13"/>
    </row>
    <row r="3440" spans="38:38" x14ac:dyDescent="0.2">
      <c r="AL3440" s="13"/>
    </row>
    <row r="3441" spans="38:38" x14ac:dyDescent="0.2">
      <c r="AL3441" s="13"/>
    </row>
    <row r="3442" spans="38:38" x14ac:dyDescent="0.2">
      <c r="AL3442" s="13"/>
    </row>
    <row r="3443" spans="38:38" x14ac:dyDescent="0.2">
      <c r="AL3443" s="13"/>
    </row>
    <row r="3444" spans="38:38" x14ac:dyDescent="0.2">
      <c r="AL3444" s="13"/>
    </row>
    <row r="3445" spans="38:38" x14ac:dyDescent="0.2">
      <c r="AL3445" s="13"/>
    </row>
    <row r="3446" spans="38:38" x14ac:dyDescent="0.2">
      <c r="AL3446" s="13"/>
    </row>
    <row r="3447" spans="38:38" x14ac:dyDescent="0.2">
      <c r="AL3447" s="13"/>
    </row>
    <row r="3448" spans="38:38" x14ac:dyDescent="0.2">
      <c r="AL3448" s="13"/>
    </row>
    <row r="3449" spans="38:38" x14ac:dyDescent="0.2">
      <c r="AL3449" s="13"/>
    </row>
    <row r="3450" spans="38:38" x14ac:dyDescent="0.2">
      <c r="AL3450" s="13"/>
    </row>
    <row r="3451" spans="38:38" x14ac:dyDescent="0.2">
      <c r="AL3451" s="13"/>
    </row>
    <row r="3452" spans="38:38" x14ac:dyDescent="0.2">
      <c r="AL3452" s="13"/>
    </row>
    <row r="3453" spans="38:38" x14ac:dyDescent="0.2">
      <c r="AL3453" s="13"/>
    </row>
    <row r="3454" spans="38:38" x14ac:dyDescent="0.2">
      <c r="AL3454" s="13"/>
    </row>
    <row r="3455" spans="38:38" x14ac:dyDescent="0.2">
      <c r="AL3455" s="13"/>
    </row>
    <row r="3456" spans="38:38" x14ac:dyDescent="0.2">
      <c r="AL3456" s="13"/>
    </row>
    <row r="3457" spans="38:38" x14ac:dyDescent="0.2">
      <c r="AL3457" s="13"/>
    </row>
    <row r="3458" spans="38:38" x14ac:dyDescent="0.2">
      <c r="AL3458" s="13"/>
    </row>
    <row r="3459" spans="38:38" x14ac:dyDescent="0.2">
      <c r="AL3459" s="13"/>
    </row>
    <row r="3460" spans="38:38" x14ac:dyDescent="0.2">
      <c r="AL3460" s="13"/>
    </row>
    <row r="3461" spans="38:38" x14ac:dyDescent="0.2">
      <c r="AL3461" s="13"/>
    </row>
    <row r="3462" spans="38:38" x14ac:dyDescent="0.2">
      <c r="AL3462" s="13"/>
    </row>
    <row r="3463" spans="38:38" x14ac:dyDescent="0.2">
      <c r="AL3463" s="13"/>
    </row>
    <row r="3464" spans="38:38" x14ac:dyDescent="0.2">
      <c r="AL3464" s="13"/>
    </row>
    <row r="3465" spans="38:38" x14ac:dyDescent="0.2">
      <c r="AL3465" s="13"/>
    </row>
    <row r="3466" spans="38:38" x14ac:dyDescent="0.2">
      <c r="AL3466" s="13"/>
    </row>
    <row r="3467" spans="38:38" x14ac:dyDescent="0.2">
      <c r="AL3467" s="13"/>
    </row>
    <row r="3468" spans="38:38" x14ac:dyDescent="0.2">
      <c r="AL3468" s="13"/>
    </row>
    <row r="3469" spans="38:38" x14ac:dyDescent="0.2">
      <c r="AL3469" s="13"/>
    </row>
    <row r="3470" spans="38:38" x14ac:dyDescent="0.2">
      <c r="AL3470" s="13"/>
    </row>
    <row r="3471" spans="38:38" x14ac:dyDescent="0.2">
      <c r="AL3471" s="13"/>
    </row>
    <row r="3472" spans="38:38" x14ac:dyDescent="0.2">
      <c r="AL3472" s="13"/>
    </row>
    <row r="3473" spans="38:38" x14ac:dyDescent="0.2">
      <c r="AL3473" s="13"/>
    </row>
    <row r="3474" spans="38:38" x14ac:dyDescent="0.2">
      <c r="AL3474" s="13"/>
    </row>
    <row r="3475" spans="38:38" x14ac:dyDescent="0.2">
      <c r="AL3475" s="13"/>
    </row>
    <row r="3476" spans="38:38" x14ac:dyDescent="0.2">
      <c r="AL3476" s="13"/>
    </row>
    <row r="3477" spans="38:38" x14ac:dyDescent="0.2">
      <c r="AL3477" s="13"/>
    </row>
    <row r="3478" spans="38:38" x14ac:dyDescent="0.2">
      <c r="AL3478" s="13"/>
    </row>
    <row r="3479" spans="38:38" x14ac:dyDescent="0.2">
      <c r="AL3479" s="13"/>
    </row>
    <row r="3480" spans="38:38" x14ac:dyDescent="0.2">
      <c r="AL3480" s="13"/>
    </row>
    <row r="3481" spans="38:38" x14ac:dyDescent="0.2">
      <c r="AL3481" s="13"/>
    </row>
    <row r="3482" spans="38:38" x14ac:dyDescent="0.2">
      <c r="AL3482" s="13"/>
    </row>
    <row r="3483" spans="38:38" x14ac:dyDescent="0.2">
      <c r="AL3483" s="13"/>
    </row>
    <row r="3484" spans="38:38" x14ac:dyDescent="0.2">
      <c r="AL3484" s="13"/>
    </row>
    <row r="3485" spans="38:38" x14ac:dyDescent="0.2">
      <c r="AL3485" s="13"/>
    </row>
    <row r="3486" spans="38:38" x14ac:dyDescent="0.2">
      <c r="AL3486" s="13"/>
    </row>
    <row r="3487" spans="38:38" x14ac:dyDescent="0.2">
      <c r="AL3487" s="13"/>
    </row>
    <row r="3488" spans="38:38" x14ac:dyDescent="0.2">
      <c r="AL3488" s="13"/>
    </row>
    <row r="3489" spans="38:38" x14ac:dyDescent="0.2">
      <c r="AL3489" s="13"/>
    </row>
    <row r="3490" spans="38:38" x14ac:dyDescent="0.2">
      <c r="AL3490" s="13"/>
    </row>
    <row r="3491" spans="38:38" x14ac:dyDescent="0.2">
      <c r="AL3491" s="13"/>
    </row>
    <row r="3492" spans="38:38" x14ac:dyDescent="0.2">
      <c r="AL3492" s="13"/>
    </row>
    <row r="3493" spans="38:38" x14ac:dyDescent="0.2">
      <c r="AL3493" s="13"/>
    </row>
    <row r="3494" spans="38:38" x14ac:dyDescent="0.2">
      <c r="AL3494" s="13"/>
    </row>
    <row r="3495" spans="38:38" x14ac:dyDescent="0.2">
      <c r="AL3495" s="13"/>
    </row>
    <row r="3496" spans="38:38" x14ac:dyDescent="0.2">
      <c r="AL3496" s="13"/>
    </row>
    <row r="3497" spans="38:38" x14ac:dyDescent="0.2">
      <c r="AL3497" s="13"/>
    </row>
    <row r="3498" spans="38:38" x14ac:dyDescent="0.2">
      <c r="AL3498" s="13"/>
    </row>
    <row r="3499" spans="38:38" x14ac:dyDescent="0.2">
      <c r="AL3499" s="13"/>
    </row>
    <row r="3500" spans="38:38" x14ac:dyDescent="0.2">
      <c r="AL3500" s="13"/>
    </row>
    <row r="3501" spans="38:38" x14ac:dyDescent="0.2">
      <c r="AL3501" s="13"/>
    </row>
    <row r="3502" spans="38:38" x14ac:dyDescent="0.2">
      <c r="AL3502" s="13"/>
    </row>
    <row r="3503" spans="38:38" x14ac:dyDescent="0.2">
      <c r="AL3503" s="13"/>
    </row>
    <row r="3504" spans="38:38" x14ac:dyDescent="0.2">
      <c r="AL3504" s="13"/>
    </row>
    <row r="3505" spans="38:38" x14ac:dyDescent="0.2">
      <c r="AL3505" s="13"/>
    </row>
    <row r="3506" spans="38:38" x14ac:dyDescent="0.2">
      <c r="AL3506" s="13"/>
    </row>
    <row r="3507" spans="38:38" x14ac:dyDescent="0.2">
      <c r="AL3507" s="13"/>
    </row>
    <row r="3508" spans="38:38" x14ac:dyDescent="0.2">
      <c r="AL3508" s="13"/>
    </row>
    <row r="3509" spans="38:38" x14ac:dyDescent="0.2">
      <c r="AL3509" s="13"/>
    </row>
    <row r="3510" spans="38:38" x14ac:dyDescent="0.2">
      <c r="AL3510" s="13"/>
    </row>
    <row r="3511" spans="38:38" x14ac:dyDescent="0.2">
      <c r="AL3511" s="13"/>
    </row>
    <row r="3512" spans="38:38" x14ac:dyDescent="0.2">
      <c r="AL3512" s="13"/>
    </row>
    <row r="3513" spans="38:38" x14ac:dyDescent="0.2">
      <c r="AL3513" s="13"/>
    </row>
    <row r="3514" spans="38:38" x14ac:dyDescent="0.2">
      <c r="AL3514" s="13"/>
    </row>
    <row r="3515" spans="38:38" x14ac:dyDescent="0.2">
      <c r="AL3515" s="13"/>
    </row>
    <row r="3516" spans="38:38" x14ac:dyDescent="0.2">
      <c r="AL3516" s="13"/>
    </row>
    <row r="3517" spans="38:38" x14ac:dyDescent="0.2">
      <c r="AL3517" s="13"/>
    </row>
    <row r="3518" spans="38:38" x14ac:dyDescent="0.2">
      <c r="AL3518" s="13"/>
    </row>
    <row r="3519" spans="38:38" x14ac:dyDescent="0.2">
      <c r="AL3519" s="13"/>
    </row>
    <row r="3520" spans="38:38" x14ac:dyDescent="0.2">
      <c r="AL3520" s="13"/>
    </row>
    <row r="3521" spans="38:38" x14ac:dyDescent="0.2">
      <c r="AL3521" s="13"/>
    </row>
    <row r="3522" spans="38:38" x14ac:dyDescent="0.2">
      <c r="AL3522" s="13"/>
    </row>
    <row r="3523" spans="38:38" x14ac:dyDescent="0.2">
      <c r="AL3523" s="13"/>
    </row>
    <row r="3524" spans="38:38" x14ac:dyDescent="0.2">
      <c r="AL3524" s="13"/>
    </row>
    <row r="3525" spans="38:38" x14ac:dyDescent="0.2">
      <c r="AL3525" s="13"/>
    </row>
    <row r="3526" spans="38:38" x14ac:dyDescent="0.2">
      <c r="AL3526" s="39"/>
    </row>
    <row r="3527" spans="38:38" x14ac:dyDescent="0.2">
      <c r="AL3527" s="39"/>
    </row>
    <row r="3528" spans="38:38" x14ac:dyDescent="0.2">
      <c r="AL3528" s="39"/>
    </row>
    <row r="3529" spans="38:38" x14ac:dyDescent="0.2">
      <c r="AL3529" s="39"/>
    </row>
    <row r="3530" spans="38:38" x14ac:dyDescent="0.2">
      <c r="AL3530" s="39"/>
    </row>
    <row r="3531" spans="38:38" x14ac:dyDescent="0.2">
      <c r="AL3531" s="39"/>
    </row>
    <row r="3532" spans="38:38" x14ac:dyDescent="0.2">
      <c r="AL3532" s="39"/>
    </row>
    <row r="3533" spans="38:38" x14ac:dyDescent="0.2">
      <c r="AL3533" s="39"/>
    </row>
    <row r="3534" spans="38:38" x14ac:dyDescent="0.2">
      <c r="AL3534" s="39"/>
    </row>
    <row r="3535" spans="38:38" x14ac:dyDescent="0.2">
      <c r="AL3535" s="39"/>
    </row>
    <row r="3536" spans="38:38" x14ac:dyDescent="0.2">
      <c r="AL3536" s="39"/>
    </row>
    <row r="3537" spans="38:38" x14ac:dyDescent="0.2">
      <c r="AL3537" s="39"/>
    </row>
    <row r="3538" spans="38:38" x14ac:dyDescent="0.2">
      <c r="AL3538" s="39"/>
    </row>
    <row r="3539" spans="38:38" x14ac:dyDescent="0.2">
      <c r="AL3539" s="39"/>
    </row>
    <row r="3540" spans="38:38" x14ac:dyDescent="0.2">
      <c r="AL3540" s="39"/>
    </row>
    <row r="3541" spans="38:38" x14ac:dyDescent="0.2">
      <c r="AL3541" s="39"/>
    </row>
    <row r="3542" spans="38:38" x14ac:dyDescent="0.2">
      <c r="AL3542" s="39"/>
    </row>
    <row r="3543" spans="38:38" x14ac:dyDescent="0.2">
      <c r="AL3543" s="39"/>
    </row>
    <row r="3544" spans="38:38" x14ac:dyDescent="0.2">
      <c r="AL3544" s="39"/>
    </row>
    <row r="3545" spans="38:38" x14ac:dyDescent="0.2">
      <c r="AL3545" s="39"/>
    </row>
    <row r="3546" spans="38:38" x14ac:dyDescent="0.2">
      <c r="AL3546" s="39"/>
    </row>
    <row r="3547" spans="38:38" x14ac:dyDescent="0.2">
      <c r="AL3547" s="39"/>
    </row>
    <row r="3548" spans="38:38" x14ac:dyDescent="0.2">
      <c r="AL3548" s="39"/>
    </row>
    <row r="3549" spans="38:38" x14ac:dyDescent="0.2">
      <c r="AL3549" s="39"/>
    </row>
    <row r="3550" spans="38:38" x14ac:dyDescent="0.2">
      <c r="AL3550" s="39"/>
    </row>
    <row r="3551" spans="38:38" x14ac:dyDescent="0.2">
      <c r="AL3551" s="39"/>
    </row>
    <row r="3552" spans="38:38" x14ac:dyDescent="0.2">
      <c r="AL3552" s="39"/>
    </row>
    <row r="3553" spans="38:38" x14ac:dyDescent="0.2">
      <c r="AL3553" s="39"/>
    </row>
    <row r="3554" spans="38:38" x14ac:dyDescent="0.2">
      <c r="AL3554" s="39"/>
    </row>
    <row r="3555" spans="38:38" x14ac:dyDescent="0.2">
      <c r="AL3555" s="39"/>
    </row>
    <row r="3556" spans="38:38" x14ac:dyDescent="0.2">
      <c r="AL3556" s="39"/>
    </row>
    <row r="3557" spans="38:38" x14ac:dyDescent="0.2">
      <c r="AL3557" s="39"/>
    </row>
    <row r="3558" spans="38:38" x14ac:dyDescent="0.2">
      <c r="AL3558" s="39"/>
    </row>
    <row r="3559" spans="38:38" x14ac:dyDescent="0.2">
      <c r="AL3559" s="39"/>
    </row>
    <row r="3560" spans="38:38" x14ac:dyDescent="0.2">
      <c r="AL3560" s="39"/>
    </row>
    <row r="3561" spans="38:38" x14ac:dyDescent="0.2">
      <c r="AL3561" s="39"/>
    </row>
    <row r="3562" spans="38:38" x14ac:dyDescent="0.2">
      <c r="AL3562" s="39"/>
    </row>
    <row r="3563" spans="38:38" x14ac:dyDescent="0.2">
      <c r="AL3563" s="39"/>
    </row>
    <row r="3564" spans="38:38" x14ac:dyDescent="0.2">
      <c r="AL3564" s="39"/>
    </row>
    <row r="3565" spans="38:38" x14ac:dyDescent="0.2">
      <c r="AL3565" s="39"/>
    </row>
    <row r="3566" spans="38:38" x14ac:dyDescent="0.2">
      <c r="AL3566" s="39"/>
    </row>
    <row r="3567" spans="38:38" x14ac:dyDescent="0.2">
      <c r="AL3567" s="39"/>
    </row>
    <row r="3568" spans="38:38" x14ac:dyDescent="0.2">
      <c r="AL3568" s="39"/>
    </row>
    <row r="3569" spans="38:38" x14ac:dyDescent="0.2">
      <c r="AL3569" s="39"/>
    </row>
    <row r="3570" spans="38:38" x14ac:dyDescent="0.2">
      <c r="AL3570" s="39"/>
    </row>
    <row r="3571" spans="38:38" x14ac:dyDescent="0.2">
      <c r="AL3571" s="39"/>
    </row>
    <row r="3572" spans="38:38" x14ac:dyDescent="0.2">
      <c r="AL3572" s="39"/>
    </row>
    <row r="3573" spans="38:38" x14ac:dyDescent="0.2">
      <c r="AL3573" s="39"/>
    </row>
    <row r="3574" spans="38:38" x14ac:dyDescent="0.2">
      <c r="AL3574" s="39"/>
    </row>
    <row r="3575" spans="38:38" x14ac:dyDescent="0.2">
      <c r="AL3575" s="39"/>
    </row>
    <row r="3576" spans="38:38" x14ac:dyDescent="0.2">
      <c r="AL3576" s="36"/>
    </row>
    <row r="3577" spans="38:38" x14ac:dyDescent="0.2">
      <c r="AL3577" s="36"/>
    </row>
    <row r="3578" spans="38:38" x14ac:dyDescent="0.2">
      <c r="AL3578" s="36"/>
    </row>
    <row r="3579" spans="38:38" x14ac:dyDescent="0.2">
      <c r="AL3579" s="36"/>
    </row>
    <row r="3580" spans="38:38" x14ac:dyDescent="0.2">
      <c r="AL3580" s="36"/>
    </row>
    <row r="3581" spans="38:38" x14ac:dyDescent="0.2">
      <c r="AL3581" s="36"/>
    </row>
    <row r="3582" spans="38:38" x14ac:dyDescent="0.2">
      <c r="AL3582" s="36"/>
    </row>
    <row r="3583" spans="38:38" x14ac:dyDescent="0.2">
      <c r="AL3583" s="36"/>
    </row>
    <row r="3584" spans="38:38" x14ac:dyDescent="0.2">
      <c r="AL3584" s="36"/>
    </row>
    <row r="3585" spans="38:38" x14ac:dyDescent="0.2">
      <c r="AL3585" s="36"/>
    </row>
    <row r="3586" spans="38:38" x14ac:dyDescent="0.2">
      <c r="AL3586" s="36"/>
    </row>
    <row r="3587" spans="38:38" x14ac:dyDescent="0.2">
      <c r="AL3587" s="36"/>
    </row>
    <row r="3588" spans="38:38" x14ac:dyDescent="0.2">
      <c r="AL3588" s="36"/>
    </row>
    <row r="3589" spans="38:38" x14ac:dyDescent="0.2">
      <c r="AL3589" s="36"/>
    </row>
    <row r="3590" spans="38:38" x14ac:dyDescent="0.2">
      <c r="AL3590" s="36"/>
    </row>
    <row r="3591" spans="38:38" x14ac:dyDescent="0.2">
      <c r="AL3591" s="36"/>
    </row>
    <row r="3592" spans="38:38" x14ac:dyDescent="0.2">
      <c r="AL3592" s="36"/>
    </row>
    <row r="3593" spans="38:38" x14ac:dyDescent="0.2">
      <c r="AL3593" s="36"/>
    </row>
    <row r="3594" spans="38:38" x14ac:dyDescent="0.2">
      <c r="AL3594" s="36"/>
    </row>
    <row r="3595" spans="38:38" x14ac:dyDescent="0.2">
      <c r="AL3595" s="36"/>
    </row>
    <row r="3596" spans="38:38" x14ac:dyDescent="0.2">
      <c r="AL3596" s="36"/>
    </row>
    <row r="3597" spans="38:38" x14ac:dyDescent="0.2">
      <c r="AL3597" s="36"/>
    </row>
    <row r="3598" spans="38:38" x14ac:dyDescent="0.2">
      <c r="AL3598" s="36"/>
    </row>
    <row r="3599" spans="38:38" x14ac:dyDescent="0.2">
      <c r="AL3599" s="36"/>
    </row>
    <row r="3600" spans="38:38" x14ac:dyDescent="0.2">
      <c r="AL3600" s="36"/>
    </row>
    <row r="3601" spans="38:38" x14ac:dyDescent="0.2">
      <c r="AL3601" s="36"/>
    </row>
    <row r="3602" spans="38:38" x14ac:dyDescent="0.2">
      <c r="AL3602" s="36"/>
    </row>
    <row r="3603" spans="38:38" x14ac:dyDescent="0.2">
      <c r="AL3603" s="36"/>
    </row>
    <row r="3604" spans="38:38" x14ac:dyDescent="0.2">
      <c r="AL3604" s="36"/>
    </row>
    <row r="3605" spans="38:38" x14ac:dyDescent="0.2">
      <c r="AL3605" s="36"/>
    </row>
    <row r="3606" spans="38:38" x14ac:dyDescent="0.2">
      <c r="AL3606" s="36"/>
    </row>
    <row r="3607" spans="38:38" x14ac:dyDescent="0.2">
      <c r="AL3607" s="36"/>
    </row>
    <row r="3608" spans="38:38" x14ac:dyDescent="0.2">
      <c r="AL3608" s="36"/>
    </row>
    <row r="3609" spans="38:38" x14ac:dyDescent="0.2">
      <c r="AL3609" s="36"/>
    </row>
    <row r="3610" spans="38:38" x14ac:dyDescent="0.2">
      <c r="AL3610" s="36"/>
    </row>
    <row r="3611" spans="38:38" x14ac:dyDescent="0.2">
      <c r="AL3611" s="36"/>
    </row>
    <row r="3612" spans="38:38" x14ac:dyDescent="0.2">
      <c r="AL3612" s="36"/>
    </row>
    <row r="3613" spans="38:38" x14ac:dyDescent="0.2">
      <c r="AL3613" s="36"/>
    </row>
    <row r="3614" spans="38:38" x14ac:dyDescent="0.2">
      <c r="AL3614" s="36"/>
    </row>
    <row r="3615" spans="38:38" x14ac:dyDescent="0.2">
      <c r="AL3615" s="36"/>
    </row>
    <row r="3616" spans="38:38" x14ac:dyDescent="0.2">
      <c r="AL3616" s="36"/>
    </row>
    <row r="3617" spans="38:38" x14ac:dyDescent="0.2">
      <c r="AL3617" s="36"/>
    </row>
    <row r="3618" spans="38:38" x14ac:dyDescent="0.2">
      <c r="AL3618" s="36"/>
    </row>
    <row r="3619" spans="38:38" x14ac:dyDescent="0.2">
      <c r="AL3619" s="36"/>
    </row>
    <row r="3620" spans="38:38" x14ac:dyDescent="0.2">
      <c r="AL3620" s="36"/>
    </row>
    <row r="3621" spans="38:38" x14ac:dyDescent="0.2">
      <c r="AL3621" s="36"/>
    </row>
    <row r="3622" spans="38:38" x14ac:dyDescent="0.2">
      <c r="AL3622" s="36"/>
    </row>
    <row r="3623" spans="38:38" x14ac:dyDescent="0.2">
      <c r="AL3623" s="36"/>
    </row>
    <row r="3624" spans="38:38" x14ac:dyDescent="0.2">
      <c r="AL3624" s="36"/>
    </row>
    <row r="3625" spans="38:38" x14ac:dyDescent="0.2">
      <c r="AL3625" s="36"/>
    </row>
    <row r="3626" spans="38:38" x14ac:dyDescent="0.2">
      <c r="AL3626" s="36"/>
    </row>
    <row r="3627" spans="38:38" x14ac:dyDescent="0.2">
      <c r="AL3627" s="36"/>
    </row>
    <row r="3628" spans="38:38" x14ac:dyDescent="0.2">
      <c r="AL3628" s="36"/>
    </row>
    <row r="3629" spans="38:38" x14ac:dyDescent="0.2">
      <c r="AL3629" s="36"/>
    </row>
    <row r="3630" spans="38:38" x14ac:dyDescent="0.2">
      <c r="AL3630" s="36"/>
    </row>
    <row r="3631" spans="38:38" x14ac:dyDescent="0.2">
      <c r="AL3631" s="36"/>
    </row>
    <row r="3632" spans="38:38" x14ac:dyDescent="0.2">
      <c r="AL3632" s="36"/>
    </row>
    <row r="3633" spans="38:38" x14ac:dyDescent="0.2">
      <c r="AL3633" s="36"/>
    </row>
    <row r="3634" spans="38:38" x14ac:dyDescent="0.2">
      <c r="AL3634" s="36"/>
    </row>
    <row r="3635" spans="38:38" x14ac:dyDescent="0.2">
      <c r="AL3635" s="36"/>
    </row>
    <row r="3636" spans="38:38" x14ac:dyDescent="0.2">
      <c r="AL3636" s="36"/>
    </row>
    <row r="3637" spans="38:38" x14ac:dyDescent="0.2">
      <c r="AL3637" s="36"/>
    </row>
    <row r="3638" spans="38:38" x14ac:dyDescent="0.2">
      <c r="AL3638" s="36"/>
    </row>
    <row r="3639" spans="38:38" x14ac:dyDescent="0.2">
      <c r="AL3639" s="36"/>
    </row>
    <row r="3640" spans="38:38" x14ac:dyDescent="0.2">
      <c r="AL3640" s="36"/>
    </row>
    <row r="3641" spans="38:38" x14ac:dyDescent="0.2">
      <c r="AL3641" s="36"/>
    </row>
    <row r="3642" spans="38:38" x14ac:dyDescent="0.2">
      <c r="AL3642" s="36"/>
    </row>
    <row r="3643" spans="38:38" x14ac:dyDescent="0.2">
      <c r="AL3643" s="36"/>
    </row>
    <row r="3644" spans="38:38" x14ac:dyDescent="0.2">
      <c r="AL3644" s="36"/>
    </row>
    <row r="3645" spans="38:38" x14ac:dyDescent="0.2">
      <c r="AL3645" s="36"/>
    </row>
    <row r="3646" spans="38:38" x14ac:dyDescent="0.2">
      <c r="AL3646" s="36"/>
    </row>
    <row r="3647" spans="38:38" x14ac:dyDescent="0.2">
      <c r="AL3647" s="36"/>
    </row>
    <row r="3648" spans="38:38" x14ac:dyDescent="0.2">
      <c r="AL3648" s="36"/>
    </row>
    <row r="3649" spans="38:38" x14ac:dyDescent="0.2">
      <c r="AL3649" s="36"/>
    </row>
    <row r="3650" spans="38:38" x14ac:dyDescent="0.2">
      <c r="AL3650" s="36"/>
    </row>
    <row r="3651" spans="38:38" x14ac:dyDescent="0.2">
      <c r="AL3651" s="36"/>
    </row>
    <row r="3652" spans="38:38" x14ac:dyDescent="0.2">
      <c r="AL3652" s="36"/>
    </row>
    <row r="3653" spans="38:38" x14ac:dyDescent="0.2">
      <c r="AL3653" s="36"/>
    </row>
    <row r="3654" spans="38:38" x14ac:dyDescent="0.2">
      <c r="AL3654" s="36"/>
    </row>
    <row r="3655" spans="38:38" x14ac:dyDescent="0.2">
      <c r="AL3655" s="36"/>
    </row>
    <row r="3656" spans="38:38" x14ac:dyDescent="0.2">
      <c r="AL3656" s="36"/>
    </row>
    <row r="3657" spans="38:38" x14ac:dyDescent="0.2">
      <c r="AL3657" s="36"/>
    </row>
    <row r="3658" spans="38:38" x14ac:dyDescent="0.2">
      <c r="AL3658" s="36"/>
    </row>
    <row r="3659" spans="38:38" x14ac:dyDescent="0.2">
      <c r="AL3659" s="36"/>
    </row>
    <row r="3660" spans="38:38" x14ac:dyDescent="0.2">
      <c r="AL3660" s="36"/>
    </row>
    <row r="3661" spans="38:38" x14ac:dyDescent="0.2">
      <c r="AL3661" s="36"/>
    </row>
    <row r="3662" spans="38:38" x14ac:dyDescent="0.2">
      <c r="AL3662" s="36"/>
    </row>
    <row r="3663" spans="38:38" x14ac:dyDescent="0.2">
      <c r="AL3663" s="36"/>
    </row>
    <row r="3664" spans="38:38" x14ac:dyDescent="0.2">
      <c r="AL3664" s="36"/>
    </row>
    <row r="3665" spans="38:38" x14ac:dyDescent="0.2">
      <c r="AL3665" s="36"/>
    </row>
    <row r="3666" spans="38:38" x14ac:dyDescent="0.2">
      <c r="AL3666" s="36"/>
    </row>
    <row r="3667" spans="38:38" x14ac:dyDescent="0.2">
      <c r="AL3667" s="36"/>
    </row>
    <row r="3668" spans="38:38" x14ac:dyDescent="0.2">
      <c r="AL3668" s="13"/>
    </row>
    <row r="3669" spans="38:38" x14ac:dyDescent="0.2">
      <c r="AL3669" s="13"/>
    </row>
    <row r="3670" spans="38:38" x14ac:dyDescent="0.2">
      <c r="AL3670" s="13"/>
    </row>
    <row r="3671" spans="38:38" x14ac:dyDescent="0.2">
      <c r="AL3671" s="13"/>
    </row>
    <row r="3672" spans="38:38" x14ac:dyDescent="0.2">
      <c r="AL3672" s="13"/>
    </row>
    <row r="3673" spans="38:38" x14ac:dyDescent="0.2">
      <c r="AL3673" s="13"/>
    </row>
    <row r="3674" spans="38:38" x14ac:dyDescent="0.2">
      <c r="AL3674" s="13"/>
    </row>
    <row r="3675" spans="38:38" x14ac:dyDescent="0.2">
      <c r="AL3675" s="13"/>
    </row>
    <row r="3676" spans="38:38" x14ac:dyDescent="0.2">
      <c r="AL3676" s="13"/>
    </row>
    <row r="3677" spans="38:38" x14ac:dyDescent="0.2">
      <c r="AL3677" s="13"/>
    </row>
    <row r="3678" spans="38:38" x14ac:dyDescent="0.2">
      <c r="AL3678" s="13"/>
    </row>
    <row r="3679" spans="38:38" x14ac:dyDescent="0.2">
      <c r="AL3679" s="13"/>
    </row>
    <row r="3680" spans="38:38" x14ac:dyDescent="0.2">
      <c r="AL3680" s="13"/>
    </row>
    <row r="3681" spans="38:38" x14ac:dyDescent="0.2">
      <c r="AL3681" s="13"/>
    </row>
    <row r="3682" spans="38:38" x14ac:dyDescent="0.2">
      <c r="AL3682" s="13"/>
    </row>
    <row r="3683" spans="38:38" x14ac:dyDescent="0.2">
      <c r="AL3683" s="13"/>
    </row>
    <row r="3684" spans="38:38" x14ac:dyDescent="0.2">
      <c r="AL3684" s="13"/>
    </row>
    <row r="3685" spans="38:38" x14ac:dyDescent="0.2">
      <c r="AL3685" s="13"/>
    </row>
    <row r="3686" spans="38:38" x14ac:dyDescent="0.2">
      <c r="AL3686" s="13"/>
    </row>
    <row r="3687" spans="38:38" x14ac:dyDescent="0.2">
      <c r="AL3687" s="13"/>
    </row>
    <row r="3688" spans="38:38" x14ac:dyDescent="0.2">
      <c r="AL3688" s="13"/>
    </row>
    <row r="3689" spans="38:38" x14ac:dyDescent="0.2">
      <c r="AL3689" s="13"/>
    </row>
    <row r="3690" spans="38:38" x14ac:dyDescent="0.2">
      <c r="AL3690" s="13"/>
    </row>
    <row r="3691" spans="38:38" x14ac:dyDescent="0.2">
      <c r="AL3691" s="13"/>
    </row>
    <row r="3692" spans="38:38" x14ac:dyDescent="0.2">
      <c r="AL3692" s="13"/>
    </row>
    <row r="3693" spans="38:38" x14ac:dyDescent="0.2">
      <c r="AL3693" s="13"/>
    </row>
    <row r="3694" spans="38:38" x14ac:dyDescent="0.2">
      <c r="AL3694" s="13"/>
    </row>
    <row r="3695" spans="38:38" x14ac:dyDescent="0.2">
      <c r="AL3695" s="13"/>
    </row>
    <row r="3696" spans="38:38" x14ac:dyDescent="0.2">
      <c r="AL3696" s="13"/>
    </row>
    <row r="3697" spans="38:38" x14ac:dyDescent="0.2">
      <c r="AL3697" s="13"/>
    </row>
    <row r="3698" spans="38:38" x14ac:dyDescent="0.2">
      <c r="AL3698" s="13"/>
    </row>
    <row r="3699" spans="38:38" x14ac:dyDescent="0.2">
      <c r="AL3699" s="13"/>
    </row>
    <row r="3700" spans="38:38" x14ac:dyDescent="0.2">
      <c r="AL3700" s="13"/>
    </row>
    <row r="3701" spans="38:38" x14ac:dyDescent="0.2">
      <c r="AL3701" s="13"/>
    </row>
    <row r="3702" spans="38:38" x14ac:dyDescent="0.2">
      <c r="AL3702" s="13"/>
    </row>
    <row r="3703" spans="38:38" x14ac:dyDescent="0.2">
      <c r="AL3703" s="13"/>
    </row>
    <row r="3704" spans="38:38" x14ac:dyDescent="0.2">
      <c r="AL3704" s="13"/>
    </row>
    <row r="3705" spans="38:38" x14ac:dyDescent="0.2">
      <c r="AL3705" s="13"/>
    </row>
    <row r="3706" spans="38:38" x14ac:dyDescent="0.2">
      <c r="AL3706" s="13"/>
    </row>
    <row r="3707" spans="38:38" x14ac:dyDescent="0.2">
      <c r="AL3707" s="13"/>
    </row>
    <row r="3708" spans="38:38" x14ac:dyDescent="0.2">
      <c r="AL3708" s="13"/>
    </row>
    <row r="3709" spans="38:38" x14ac:dyDescent="0.2">
      <c r="AL3709" s="13"/>
    </row>
    <row r="3710" spans="38:38" x14ac:dyDescent="0.2">
      <c r="AL3710" s="13"/>
    </row>
    <row r="3711" spans="38:38" x14ac:dyDescent="0.2">
      <c r="AL3711" s="13"/>
    </row>
    <row r="3712" spans="38:38" x14ac:dyDescent="0.2">
      <c r="AL3712" s="13"/>
    </row>
    <row r="3713" spans="38:38" x14ac:dyDescent="0.2">
      <c r="AL3713" s="13"/>
    </row>
    <row r="3714" spans="38:38" x14ac:dyDescent="0.2">
      <c r="AL3714" s="13"/>
    </row>
    <row r="3715" spans="38:38" x14ac:dyDescent="0.2">
      <c r="AL3715" s="13"/>
    </row>
    <row r="3716" spans="38:38" x14ac:dyDescent="0.2">
      <c r="AL3716" s="13"/>
    </row>
    <row r="3717" spans="38:38" x14ac:dyDescent="0.2">
      <c r="AL3717" s="13"/>
    </row>
    <row r="3718" spans="38:38" x14ac:dyDescent="0.2">
      <c r="AL3718" s="13"/>
    </row>
    <row r="3719" spans="38:38" x14ac:dyDescent="0.2">
      <c r="AL3719" s="13"/>
    </row>
    <row r="3720" spans="38:38" x14ac:dyDescent="0.2">
      <c r="AL3720" s="13"/>
    </row>
    <row r="3721" spans="38:38" x14ac:dyDescent="0.2">
      <c r="AL3721" s="13"/>
    </row>
    <row r="3722" spans="38:38" x14ac:dyDescent="0.2">
      <c r="AL3722" s="13"/>
    </row>
    <row r="3723" spans="38:38" x14ac:dyDescent="0.2">
      <c r="AL3723" s="13"/>
    </row>
    <row r="3724" spans="38:38" x14ac:dyDescent="0.2">
      <c r="AL3724" s="13"/>
    </row>
    <row r="3725" spans="38:38" x14ac:dyDescent="0.2">
      <c r="AL3725" s="13"/>
    </row>
    <row r="3726" spans="38:38" x14ac:dyDescent="0.2">
      <c r="AL3726" s="13"/>
    </row>
    <row r="3727" spans="38:38" x14ac:dyDescent="0.2">
      <c r="AL3727" s="13"/>
    </row>
    <row r="3728" spans="38:38" x14ac:dyDescent="0.2">
      <c r="AL3728" s="13"/>
    </row>
    <row r="3729" spans="38:38" x14ac:dyDescent="0.2">
      <c r="AL3729" s="13"/>
    </row>
    <row r="3730" spans="38:38" x14ac:dyDescent="0.2">
      <c r="AL3730" s="13"/>
    </row>
    <row r="3731" spans="38:38" x14ac:dyDescent="0.2">
      <c r="AL3731" s="13"/>
    </row>
    <row r="3732" spans="38:38" x14ac:dyDescent="0.2">
      <c r="AL3732" s="13"/>
    </row>
    <row r="3733" spans="38:38" x14ac:dyDescent="0.2">
      <c r="AL3733" s="13"/>
    </row>
    <row r="3734" spans="38:38" x14ac:dyDescent="0.2">
      <c r="AL3734" s="13"/>
    </row>
    <row r="3735" spans="38:38" x14ac:dyDescent="0.2">
      <c r="AL3735" s="13"/>
    </row>
    <row r="3736" spans="38:38" x14ac:dyDescent="0.2">
      <c r="AL3736" s="13"/>
    </row>
    <row r="3737" spans="38:38" x14ac:dyDescent="0.2">
      <c r="AL3737" s="13"/>
    </row>
    <row r="3738" spans="38:38" x14ac:dyDescent="0.2">
      <c r="AL3738" s="13"/>
    </row>
    <row r="3739" spans="38:38" x14ac:dyDescent="0.2">
      <c r="AL3739" s="13"/>
    </row>
    <row r="3740" spans="38:38" x14ac:dyDescent="0.2">
      <c r="AL3740" s="13"/>
    </row>
    <row r="3741" spans="38:38" x14ac:dyDescent="0.2">
      <c r="AL3741" s="13"/>
    </row>
    <row r="3742" spans="38:38" x14ac:dyDescent="0.2">
      <c r="AL3742" s="13"/>
    </row>
    <row r="3743" spans="38:38" x14ac:dyDescent="0.2">
      <c r="AL3743" s="13"/>
    </row>
    <row r="3744" spans="38:38" x14ac:dyDescent="0.2">
      <c r="AL3744" s="13"/>
    </row>
    <row r="3745" spans="38:38" x14ac:dyDescent="0.2">
      <c r="AL3745" s="13"/>
    </row>
    <row r="3746" spans="38:38" x14ac:dyDescent="0.2">
      <c r="AL3746" s="13"/>
    </row>
    <row r="3747" spans="38:38" x14ac:dyDescent="0.2">
      <c r="AL3747" s="13"/>
    </row>
    <row r="3748" spans="38:38" x14ac:dyDescent="0.2">
      <c r="AL3748" s="13"/>
    </row>
    <row r="3749" spans="38:38" x14ac:dyDescent="0.2">
      <c r="AL3749" s="13"/>
    </row>
    <row r="3750" spans="38:38" x14ac:dyDescent="0.2">
      <c r="AL3750" s="13"/>
    </row>
    <row r="3751" spans="38:38" x14ac:dyDescent="0.2">
      <c r="AL3751" s="13"/>
    </row>
    <row r="3752" spans="38:38" x14ac:dyDescent="0.2">
      <c r="AL3752" s="13"/>
    </row>
    <row r="3753" spans="38:38" x14ac:dyDescent="0.2">
      <c r="AL3753" s="13"/>
    </row>
    <row r="3754" spans="38:38" x14ac:dyDescent="0.2">
      <c r="AL3754" s="13"/>
    </row>
    <row r="3755" spans="38:38" x14ac:dyDescent="0.2">
      <c r="AL3755" s="13"/>
    </row>
    <row r="3756" spans="38:38" x14ac:dyDescent="0.2">
      <c r="AL3756" s="13"/>
    </row>
    <row r="3757" spans="38:38" x14ac:dyDescent="0.2">
      <c r="AL3757" s="13"/>
    </row>
    <row r="3758" spans="38:38" x14ac:dyDescent="0.2">
      <c r="AL3758" s="13"/>
    </row>
    <row r="3759" spans="38:38" x14ac:dyDescent="0.2">
      <c r="AL3759" s="13"/>
    </row>
    <row r="3760" spans="38:38" x14ac:dyDescent="0.2">
      <c r="AL3760" s="13"/>
    </row>
    <row r="3761" spans="38:38" x14ac:dyDescent="0.2">
      <c r="AL3761" s="13"/>
    </row>
    <row r="3762" spans="38:38" x14ac:dyDescent="0.2">
      <c r="AL3762" s="13"/>
    </row>
    <row r="3763" spans="38:38" x14ac:dyDescent="0.2">
      <c r="AL3763" s="13"/>
    </row>
    <row r="3764" spans="38:38" x14ac:dyDescent="0.2">
      <c r="AL3764" s="13"/>
    </row>
    <row r="3765" spans="38:38" x14ac:dyDescent="0.2">
      <c r="AL3765" s="13"/>
    </row>
    <row r="3766" spans="38:38" x14ac:dyDescent="0.2">
      <c r="AL3766" s="13"/>
    </row>
    <row r="3767" spans="38:38" x14ac:dyDescent="0.2">
      <c r="AL3767" s="13"/>
    </row>
    <row r="3768" spans="38:38" x14ac:dyDescent="0.2">
      <c r="AL3768" s="13"/>
    </row>
    <row r="3769" spans="38:38" x14ac:dyDescent="0.2">
      <c r="AL3769" s="13"/>
    </row>
    <row r="3770" spans="38:38" x14ac:dyDescent="0.2">
      <c r="AL3770" s="13"/>
    </row>
    <row r="3771" spans="38:38" x14ac:dyDescent="0.2">
      <c r="AL3771" s="13"/>
    </row>
    <row r="3772" spans="38:38" x14ac:dyDescent="0.2">
      <c r="AL3772" s="13"/>
    </row>
    <row r="3773" spans="38:38" x14ac:dyDescent="0.2">
      <c r="AL3773" s="13"/>
    </row>
    <row r="3774" spans="38:38" x14ac:dyDescent="0.2">
      <c r="AL3774" s="13"/>
    </row>
    <row r="3775" spans="38:38" x14ac:dyDescent="0.2">
      <c r="AL3775" s="13"/>
    </row>
    <row r="3776" spans="38:38" x14ac:dyDescent="0.2">
      <c r="AL3776" s="13"/>
    </row>
    <row r="3777" spans="38:38" x14ac:dyDescent="0.2">
      <c r="AL3777" s="13"/>
    </row>
    <row r="3778" spans="38:38" x14ac:dyDescent="0.2">
      <c r="AL3778" s="13"/>
    </row>
    <row r="3779" spans="38:38" x14ac:dyDescent="0.2">
      <c r="AL3779" s="13"/>
    </row>
    <row r="3780" spans="38:38" x14ac:dyDescent="0.2">
      <c r="AL3780" s="13"/>
    </row>
    <row r="3781" spans="38:38" x14ac:dyDescent="0.2">
      <c r="AL3781" s="13"/>
    </row>
    <row r="3782" spans="38:38" x14ac:dyDescent="0.2">
      <c r="AL3782" s="13"/>
    </row>
    <row r="3783" spans="38:38" x14ac:dyDescent="0.2">
      <c r="AL3783" s="13"/>
    </row>
    <row r="3784" spans="38:38" x14ac:dyDescent="0.2">
      <c r="AL3784" s="13"/>
    </row>
    <row r="3785" spans="38:38" x14ac:dyDescent="0.2">
      <c r="AL3785" s="13"/>
    </row>
    <row r="3786" spans="38:38" x14ac:dyDescent="0.2">
      <c r="AL3786" s="13"/>
    </row>
    <row r="3787" spans="38:38" x14ac:dyDescent="0.2">
      <c r="AL3787" s="13"/>
    </row>
    <row r="3788" spans="38:38" x14ac:dyDescent="0.2">
      <c r="AL3788" s="13"/>
    </row>
    <row r="3789" spans="38:38" x14ac:dyDescent="0.2">
      <c r="AL3789" s="13"/>
    </row>
    <row r="3790" spans="38:38" x14ac:dyDescent="0.2">
      <c r="AL3790" s="13"/>
    </row>
    <row r="3791" spans="38:38" x14ac:dyDescent="0.2">
      <c r="AL3791" s="13"/>
    </row>
    <row r="3792" spans="38:38" x14ac:dyDescent="0.2">
      <c r="AL3792" s="13"/>
    </row>
    <row r="3793" spans="38:38" x14ac:dyDescent="0.2">
      <c r="AL3793" s="13"/>
    </row>
    <row r="3794" spans="38:38" x14ac:dyDescent="0.2">
      <c r="AL3794" s="13"/>
    </row>
    <row r="3795" spans="38:38" x14ac:dyDescent="0.2">
      <c r="AL3795" s="13"/>
    </row>
    <row r="3796" spans="38:38" x14ac:dyDescent="0.2">
      <c r="AL3796" s="13"/>
    </row>
    <row r="3797" spans="38:38" x14ac:dyDescent="0.2">
      <c r="AL3797" s="13"/>
    </row>
    <row r="3798" spans="38:38" x14ac:dyDescent="0.2">
      <c r="AL3798" s="13"/>
    </row>
    <row r="3799" spans="38:38" x14ac:dyDescent="0.2">
      <c r="AL3799" s="13"/>
    </row>
    <row r="3800" spans="38:38" x14ac:dyDescent="0.2">
      <c r="AL3800" s="13"/>
    </row>
    <row r="3801" spans="38:38" x14ac:dyDescent="0.2">
      <c r="AL3801" s="13"/>
    </row>
    <row r="3802" spans="38:38" x14ac:dyDescent="0.2">
      <c r="AL3802" s="13"/>
    </row>
    <row r="3803" spans="38:38" x14ac:dyDescent="0.2">
      <c r="AL3803" s="13"/>
    </row>
    <row r="3804" spans="38:38" x14ac:dyDescent="0.2">
      <c r="AL3804" s="13"/>
    </row>
    <row r="3805" spans="38:38" x14ac:dyDescent="0.2">
      <c r="AL3805" s="13"/>
    </row>
    <row r="3806" spans="38:38" x14ac:dyDescent="0.2">
      <c r="AL3806" s="13"/>
    </row>
    <row r="3807" spans="38:38" x14ac:dyDescent="0.2">
      <c r="AL3807" s="13"/>
    </row>
    <row r="3808" spans="38:38" x14ac:dyDescent="0.2">
      <c r="AL3808" s="13"/>
    </row>
    <row r="3809" spans="38:38" x14ac:dyDescent="0.2">
      <c r="AL3809" s="13"/>
    </row>
    <row r="3810" spans="38:38" x14ac:dyDescent="0.2">
      <c r="AL3810" s="13"/>
    </row>
    <row r="3811" spans="38:38" x14ac:dyDescent="0.2">
      <c r="AL3811" s="13"/>
    </row>
    <row r="3812" spans="38:38" x14ac:dyDescent="0.2">
      <c r="AL3812" s="13"/>
    </row>
    <row r="3813" spans="38:38" x14ac:dyDescent="0.2">
      <c r="AL3813" s="13"/>
    </row>
    <row r="3814" spans="38:38" x14ac:dyDescent="0.2">
      <c r="AL3814" s="13"/>
    </row>
    <row r="3815" spans="38:38" x14ac:dyDescent="0.2">
      <c r="AL3815" s="13"/>
    </row>
    <row r="3816" spans="38:38" x14ac:dyDescent="0.2">
      <c r="AL3816" s="13"/>
    </row>
    <row r="3817" spans="38:38" x14ac:dyDescent="0.2">
      <c r="AL3817" s="13"/>
    </row>
    <row r="3818" spans="38:38" x14ac:dyDescent="0.2">
      <c r="AL3818" s="13"/>
    </row>
    <row r="3819" spans="38:38" x14ac:dyDescent="0.2">
      <c r="AL3819" s="13"/>
    </row>
    <row r="3820" spans="38:38" x14ac:dyDescent="0.2">
      <c r="AL3820" s="13"/>
    </row>
    <row r="3821" spans="38:38" x14ac:dyDescent="0.2">
      <c r="AL3821" s="13"/>
    </row>
    <row r="3822" spans="38:38" x14ac:dyDescent="0.2">
      <c r="AL3822" s="13"/>
    </row>
    <row r="3823" spans="38:38" x14ac:dyDescent="0.2">
      <c r="AL3823" s="13"/>
    </row>
    <row r="3824" spans="38:38" x14ac:dyDescent="0.2">
      <c r="AL3824" s="13"/>
    </row>
    <row r="3825" spans="38:38" x14ac:dyDescent="0.2">
      <c r="AL3825" s="13"/>
    </row>
    <row r="3826" spans="38:38" x14ac:dyDescent="0.2">
      <c r="AL3826" s="13"/>
    </row>
    <row r="3827" spans="38:38" x14ac:dyDescent="0.2">
      <c r="AL3827" s="13"/>
    </row>
    <row r="3828" spans="38:38" x14ac:dyDescent="0.2">
      <c r="AL3828" s="13"/>
    </row>
    <row r="3829" spans="38:38" x14ac:dyDescent="0.2">
      <c r="AL3829" s="13"/>
    </row>
    <row r="3830" spans="38:38" x14ac:dyDescent="0.2">
      <c r="AL3830" s="13"/>
    </row>
    <row r="3831" spans="38:38" x14ac:dyDescent="0.2">
      <c r="AL3831" s="13"/>
    </row>
    <row r="3832" spans="38:38" x14ac:dyDescent="0.2">
      <c r="AL3832" s="13"/>
    </row>
    <row r="3833" spans="38:38" x14ac:dyDescent="0.2">
      <c r="AL3833" s="13"/>
    </row>
    <row r="3834" spans="38:38" x14ac:dyDescent="0.2">
      <c r="AL3834" s="13"/>
    </row>
    <row r="3835" spans="38:38" x14ac:dyDescent="0.2">
      <c r="AL3835" s="13"/>
    </row>
    <row r="3836" spans="38:38" x14ac:dyDescent="0.2">
      <c r="AL3836" s="13"/>
    </row>
    <row r="3837" spans="38:38" x14ac:dyDescent="0.2">
      <c r="AL3837" s="13"/>
    </row>
    <row r="3838" spans="38:38" x14ac:dyDescent="0.2">
      <c r="AL3838" s="13"/>
    </row>
    <row r="3839" spans="38:38" x14ac:dyDescent="0.2">
      <c r="AL3839" s="13"/>
    </row>
    <row r="3840" spans="38:38" x14ac:dyDescent="0.2">
      <c r="AL3840" s="13"/>
    </row>
    <row r="3841" spans="38:38" x14ac:dyDescent="0.2">
      <c r="AL3841" s="13"/>
    </row>
    <row r="3842" spans="38:38" x14ac:dyDescent="0.2">
      <c r="AL3842" s="13"/>
    </row>
    <row r="3843" spans="38:38" x14ac:dyDescent="0.2">
      <c r="AL3843" s="13"/>
    </row>
    <row r="3844" spans="38:38" x14ac:dyDescent="0.2">
      <c r="AL3844" s="13"/>
    </row>
    <row r="3845" spans="38:38" x14ac:dyDescent="0.2">
      <c r="AL3845" s="13"/>
    </row>
    <row r="3846" spans="38:38" x14ac:dyDescent="0.2">
      <c r="AL3846" s="13"/>
    </row>
    <row r="3847" spans="38:38" x14ac:dyDescent="0.2">
      <c r="AL3847" s="13"/>
    </row>
    <row r="3848" spans="38:38" x14ac:dyDescent="0.2">
      <c r="AL3848" s="13"/>
    </row>
    <row r="3849" spans="38:38" x14ac:dyDescent="0.2">
      <c r="AL3849" s="13"/>
    </row>
    <row r="3850" spans="38:38" x14ac:dyDescent="0.2">
      <c r="AL3850" s="13"/>
    </row>
    <row r="3851" spans="38:38" x14ac:dyDescent="0.2">
      <c r="AL3851" s="13"/>
    </row>
    <row r="3852" spans="38:38" x14ac:dyDescent="0.2">
      <c r="AL3852" s="13"/>
    </row>
    <row r="3853" spans="38:38" x14ac:dyDescent="0.2">
      <c r="AL3853" s="13"/>
    </row>
    <row r="3854" spans="38:38" x14ac:dyDescent="0.2">
      <c r="AL3854" s="13"/>
    </row>
    <row r="3855" spans="38:38" x14ac:dyDescent="0.2">
      <c r="AL3855" s="13"/>
    </row>
    <row r="3856" spans="38:38" x14ac:dyDescent="0.2">
      <c r="AL3856" s="13"/>
    </row>
    <row r="3857" spans="38:38" x14ac:dyDescent="0.2">
      <c r="AL3857" s="13"/>
    </row>
    <row r="3858" spans="38:38" x14ac:dyDescent="0.2">
      <c r="AL3858" s="13"/>
    </row>
    <row r="3859" spans="38:38" x14ac:dyDescent="0.2">
      <c r="AL3859" s="13"/>
    </row>
    <row r="3860" spans="38:38" x14ac:dyDescent="0.2">
      <c r="AL3860" s="13"/>
    </row>
    <row r="3861" spans="38:38" x14ac:dyDescent="0.2">
      <c r="AL3861" s="13"/>
    </row>
    <row r="3862" spans="38:38" x14ac:dyDescent="0.2">
      <c r="AL3862" s="13"/>
    </row>
    <row r="3863" spans="38:38" x14ac:dyDescent="0.2">
      <c r="AL3863" s="13"/>
    </row>
    <row r="3864" spans="38:38" x14ac:dyDescent="0.2">
      <c r="AL3864" s="13"/>
    </row>
    <row r="3865" spans="38:38" x14ac:dyDescent="0.2">
      <c r="AL3865" s="13"/>
    </row>
    <row r="3866" spans="38:38" x14ac:dyDescent="0.2">
      <c r="AL3866" s="13"/>
    </row>
    <row r="3867" spans="38:38" x14ac:dyDescent="0.2">
      <c r="AL3867" s="13"/>
    </row>
    <row r="3868" spans="38:38" x14ac:dyDescent="0.2">
      <c r="AL3868" s="13"/>
    </row>
    <row r="3869" spans="38:38" x14ac:dyDescent="0.2">
      <c r="AL3869" s="13"/>
    </row>
    <row r="3870" spans="38:38" x14ac:dyDescent="0.2">
      <c r="AL3870" s="13"/>
    </row>
    <row r="3871" spans="38:38" x14ac:dyDescent="0.2">
      <c r="AL3871" s="13"/>
    </row>
    <row r="3872" spans="38:38" x14ac:dyDescent="0.2">
      <c r="AL3872" s="13"/>
    </row>
    <row r="3873" spans="38:38" x14ac:dyDescent="0.2">
      <c r="AL3873" s="13"/>
    </row>
    <row r="3874" spans="38:38" x14ac:dyDescent="0.2">
      <c r="AL3874" s="13"/>
    </row>
    <row r="3875" spans="38:38" x14ac:dyDescent="0.2">
      <c r="AL3875" s="13"/>
    </row>
    <row r="3876" spans="38:38" x14ac:dyDescent="0.2">
      <c r="AL3876" s="13"/>
    </row>
    <row r="3877" spans="38:38" x14ac:dyDescent="0.2">
      <c r="AL3877" s="13"/>
    </row>
    <row r="3878" spans="38:38" x14ac:dyDescent="0.2">
      <c r="AL3878" s="13"/>
    </row>
    <row r="3879" spans="38:38" x14ac:dyDescent="0.2">
      <c r="AL3879" s="13"/>
    </row>
    <row r="3880" spans="38:38" x14ac:dyDescent="0.2">
      <c r="AL3880" s="13"/>
    </row>
    <row r="3881" spans="38:38" x14ac:dyDescent="0.2">
      <c r="AL3881" s="13"/>
    </row>
    <row r="3882" spans="38:38" x14ac:dyDescent="0.2">
      <c r="AL3882" s="13"/>
    </row>
    <row r="3883" spans="38:38" x14ac:dyDescent="0.2">
      <c r="AL3883" s="13"/>
    </row>
    <row r="3884" spans="38:38" x14ac:dyDescent="0.2">
      <c r="AL3884" s="13"/>
    </row>
    <row r="3885" spans="38:38" x14ac:dyDescent="0.2">
      <c r="AL3885" s="13"/>
    </row>
    <row r="3886" spans="38:38" x14ac:dyDescent="0.2">
      <c r="AL3886" s="13"/>
    </row>
    <row r="3887" spans="38:38" x14ac:dyDescent="0.2">
      <c r="AL3887" s="13"/>
    </row>
    <row r="3888" spans="38:38" x14ac:dyDescent="0.2">
      <c r="AL3888" s="13"/>
    </row>
    <row r="3889" spans="38:38" x14ac:dyDescent="0.2">
      <c r="AL3889" s="13"/>
    </row>
    <row r="3890" spans="38:38" x14ac:dyDescent="0.2">
      <c r="AL3890" s="13"/>
    </row>
    <row r="3891" spans="38:38" x14ac:dyDescent="0.2">
      <c r="AL3891" s="13"/>
    </row>
    <row r="3892" spans="38:38" x14ac:dyDescent="0.2">
      <c r="AL3892" s="13"/>
    </row>
    <row r="3893" spans="38:38" x14ac:dyDescent="0.2">
      <c r="AL3893" s="13"/>
    </row>
    <row r="3894" spans="38:38" x14ac:dyDescent="0.2">
      <c r="AL3894" s="13"/>
    </row>
    <row r="3895" spans="38:38" x14ac:dyDescent="0.2">
      <c r="AL3895" s="13"/>
    </row>
    <row r="3896" spans="38:38" x14ac:dyDescent="0.2">
      <c r="AL3896" s="13"/>
    </row>
    <row r="3897" spans="38:38" x14ac:dyDescent="0.2">
      <c r="AL3897" s="13"/>
    </row>
    <row r="3898" spans="38:38" x14ac:dyDescent="0.2">
      <c r="AL3898" s="13"/>
    </row>
    <row r="3899" spans="38:38" x14ac:dyDescent="0.2">
      <c r="AL3899" s="13"/>
    </row>
    <row r="3900" spans="38:38" x14ac:dyDescent="0.2">
      <c r="AL3900" s="13"/>
    </row>
    <row r="3901" spans="38:38" x14ac:dyDescent="0.2">
      <c r="AL3901" s="13"/>
    </row>
    <row r="3902" spans="38:38" x14ac:dyDescent="0.2">
      <c r="AL3902" s="13"/>
    </row>
    <row r="3903" spans="38:38" x14ac:dyDescent="0.2">
      <c r="AL3903" s="13"/>
    </row>
    <row r="3904" spans="38:38" x14ac:dyDescent="0.2">
      <c r="AL3904" s="13"/>
    </row>
    <row r="3905" spans="38:38" x14ac:dyDescent="0.2">
      <c r="AL3905" s="13"/>
    </row>
    <row r="3906" spans="38:38" x14ac:dyDescent="0.2">
      <c r="AL3906" s="13"/>
    </row>
    <row r="3907" spans="38:38" x14ac:dyDescent="0.2">
      <c r="AL3907" s="13"/>
    </row>
    <row r="3908" spans="38:38" x14ac:dyDescent="0.2">
      <c r="AL3908" s="13"/>
    </row>
    <row r="3909" spans="38:38" x14ac:dyDescent="0.2">
      <c r="AL3909" s="13"/>
    </row>
    <row r="3910" spans="38:38" x14ac:dyDescent="0.2">
      <c r="AL3910" s="13"/>
    </row>
    <row r="3911" spans="38:38" x14ac:dyDescent="0.2">
      <c r="AL3911" s="13"/>
    </row>
    <row r="3912" spans="38:38" x14ac:dyDescent="0.2">
      <c r="AL3912" s="13"/>
    </row>
    <row r="3913" spans="38:38" x14ac:dyDescent="0.2">
      <c r="AL3913" s="13"/>
    </row>
    <row r="3914" spans="38:38" x14ac:dyDescent="0.2">
      <c r="AL3914" s="13"/>
    </row>
    <row r="3915" spans="38:38" x14ac:dyDescent="0.2">
      <c r="AL3915" s="13"/>
    </row>
    <row r="3916" spans="38:38" x14ac:dyDescent="0.2">
      <c r="AL3916" s="13"/>
    </row>
    <row r="3917" spans="38:38" x14ac:dyDescent="0.2">
      <c r="AL3917" s="13"/>
    </row>
    <row r="3918" spans="38:38" x14ac:dyDescent="0.2">
      <c r="AL3918" s="13"/>
    </row>
    <row r="3919" spans="38:38" x14ac:dyDescent="0.2">
      <c r="AL3919" s="13"/>
    </row>
    <row r="3920" spans="38:38" x14ac:dyDescent="0.2">
      <c r="AL3920" s="13"/>
    </row>
    <row r="3921" spans="38:38" x14ac:dyDescent="0.2">
      <c r="AL3921" s="13"/>
    </row>
    <row r="3922" spans="38:38" x14ac:dyDescent="0.2">
      <c r="AL3922" s="13"/>
    </row>
    <row r="3923" spans="38:38" x14ac:dyDescent="0.2">
      <c r="AL3923" s="13"/>
    </row>
    <row r="3924" spans="38:38" x14ac:dyDescent="0.2">
      <c r="AL3924" s="13"/>
    </row>
    <row r="3925" spans="38:38" x14ac:dyDescent="0.2">
      <c r="AL3925" s="13"/>
    </row>
    <row r="3926" spans="38:38" x14ac:dyDescent="0.2">
      <c r="AL3926" s="13"/>
    </row>
    <row r="3927" spans="38:38" x14ac:dyDescent="0.2">
      <c r="AL3927" s="13"/>
    </row>
    <row r="3928" spans="38:38" x14ac:dyDescent="0.2">
      <c r="AL3928" s="13"/>
    </row>
    <row r="3929" spans="38:38" x14ac:dyDescent="0.2">
      <c r="AL3929" s="13"/>
    </row>
    <row r="3930" spans="38:38" x14ac:dyDescent="0.2">
      <c r="AL3930" s="13"/>
    </row>
    <row r="3931" spans="38:38" x14ac:dyDescent="0.2">
      <c r="AL3931" s="13"/>
    </row>
    <row r="3932" spans="38:38" x14ac:dyDescent="0.2">
      <c r="AL3932" s="13"/>
    </row>
    <row r="3933" spans="38:38" x14ac:dyDescent="0.2">
      <c r="AL3933" s="13"/>
    </row>
    <row r="3934" spans="38:38" x14ac:dyDescent="0.2">
      <c r="AL3934" s="13"/>
    </row>
    <row r="3935" spans="38:38" x14ac:dyDescent="0.2">
      <c r="AL3935" s="13"/>
    </row>
    <row r="3936" spans="38:38" x14ac:dyDescent="0.2">
      <c r="AL3936" s="13"/>
    </row>
    <row r="3937" spans="38:38" x14ac:dyDescent="0.2">
      <c r="AL3937" s="13"/>
    </row>
    <row r="3938" spans="38:38" x14ac:dyDescent="0.2">
      <c r="AL3938" s="13"/>
    </row>
    <row r="3939" spans="38:38" x14ac:dyDescent="0.2">
      <c r="AL3939" s="13"/>
    </row>
    <row r="3940" spans="38:38" x14ac:dyDescent="0.2">
      <c r="AL3940" s="13"/>
    </row>
    <row r="3941" spans="38:38" x14ac:dyDescent="0.2">
      <c r="AL3941" s="13"/>
    </row>
    <row r="3942" spans="38:38" x14ac:dyDescent="0.2">
      <c r="AL3942" s="13"/>
    </row>
    <row r="3943" spans="38:38" x14ac:dyDescent="0.2">
      <c r="AL3943" s="13"/>
    </row>
    <row r="3944" spans="38:38" x14ac:dyDescent="0.2">
      <c r="AL3944" s="13"/>
    </row>
    <row r="3945" spans="38:38" x14ac:dyDescent="0.2">
      <c r="AL3945" s="13"/>
    </row>
    <row r="3946" spans="38:38" x14ac:dyDescent="0.2">
      <c r="AL3946" s="13"/>
    </row>
    <row r="3947" spans="38:38" x14ac:dyDescent="0.2">
      <c r="AL3947" s="13"/>
    </row>
    <row r="3948" spans="38:38" x14ac:dyDescent="0.2">
      <c r="AL3948" s="13"/>
    </row>
    <row r="3949" spans="38:38" x14ac:dyDescent="0.2">
      <c r="AL3949" s="13"/>
    </row>
    <row r="3950" spans="38:38" x14ac:dyDescent="0.2">
      <c r="AL3950" s="13"/>
    </row>
    <row r="3951" spans="38:38" x14ac:dyDescent="0.2">
      <c r="AL3951" s="13"/>
    </row>
    <row r="3952" spans="38:38" x14ac:dyDescent="0.2">
      <c r="AL3952" s="13"/>
    </row>
    <row r="3953" spans="38:38" x14ac:dyDescent="0.2">
      <c r="AL3953" s="13"/>
    </row>
    <row r="3954" spans="38:38" x14ac:dyDescent="0.2">
      <c r="AL3954" s="13"/>
    </row>
    <row r="3955" spans="38:38" x14ac:dyDescent="0.2">
      <c r="AL3955" s="13"/>
    </row>
    <row r="3956" spans="38:38" x14ac:dyDescent="0.2">
      <c r="AL3956" s="13"/>
    </row>
    <row r="3957" spans="38:38" x14ac:dyDescent="0.2">
      <c r="AL3957" s="13"/>
    </row>
    <row r="3958" spans="38:38" x14ac:dyDescent="0.2">
      <c r="AL3958" s="13"/>
    </row>
    <row r="3959" spans="38:38" x14ac:dyDescent="0.2">
      <c r="AL3959" s="13"/>
    </row>
    <row r="3960" spans="38:38" x14ac:dyDescent="0.2">
      <c r="AL3960" s="13"/>
    </row>
    <row r="3961" spans="38:38" x14ac:dyDescent="0.2">
      <c r="AL3961" s="13"/>
    </row>
    <row r="3962" spans="38:38" x14ac:dyDescent="0.2">
      <c r="AL3962" s="13"/>
    </row>
    <row r="3963" spans="38:38" x14ac:dyDescent="0.2">
      <c r="AL3963" s="13"/>
    </row>
    <row r="3964" spans="38:38" x14ac:dyDescent="0.2">
      <c r="AL3964" s="13"/>
    </row>
    <row r="3965" spans="38:38" x14ac:dyDescent="0.2">
      <c r="AL3965" s="13"/>
    </row>
    <row r="3966" spans="38:38" x14ac:dyDescent="0.2">
      <c r="AL3966" s="13"/>
    </row>
    <row r="3967" spans="38:38" x14ac:dyDescent="0.2">
      <c r="AL3967" s="13"/>
    </row>
    <row r="3968" spans="38:38" x14ac:dyDescent="0.2">
      <c r="AL3968" s="13"/>
    </row>
    <row r="3969" spans="38:38" x14ac:dyDescent="0.2">
      <c r="AL3969" s="13"/>
    </row>
    <row r="3970" spans="38:38" x14ac:dyDescent="0.2">
      <c r="AL3970" s="13"/>
    </row>
    <row r="3971" spans="38:38" x14ac:dyDescent="0.2">
      <c r="AL3971" s="13"/>
    </row>
    <row r="3972" spans="38:38" x14ac:dyDescent="0.2">
      <c r="AL3972" s="13"/>
    </row>
    <row r="3973" spans="38:38" x14ac:dyDescent="0.2">
      <c r="AL3973" s="13"/>
    </row>
    <row r="3974" spans="38:38" x14ac:dyDescent="0.2">
      <c r="AL3974" s="13"/>
    </row>
    <row r="3975" spans="38:38" x14ac:dyDescent="0.2">
      <c r="AL3975" s="13"/>
    </row>
    <row r="3976" spans="38:38" x14ac:dyDescent="0.2">
      <c r="AL3976" s="13"/>
    </row>
    <row r="3977" spans="38:38" x14ac:dyDescent="0.2">
      <c r="AL3977" s="13"/>
    </row>
    <row r="3978" spans="38:38" x14ac:dyDescent="0.2">
      <c r="AL3978" s="13"/>
    </row>
    <row r="3979" spans="38:38" x14ac:dyDescent="0.2">
      <c r="AL3979" s="13"/>
    </row>
    <row r="3980" spans="38:38" x14ac:dyDescent="0.2">
      <c r="AL3980" s="13"/>
    </row>
    <row r="3981" spans="38:38" x14ac:dyDescent="0.2">
      <c r="AL3981" s="13"/>
    </row>
    <row r="3982" spans="38:38" x14ac:dyDescent="0.2">
      <c r="AL3982" s="13"/>
    </row>
    <row r="3983" spans="38:38" x14ac:dyDescent="0.2">
      <c r="AL3983" s="13"/>
    </row>
    <row r="3984" spans="38:38" x14ac:dyDescent="0.2">
      <c r="AL3984" s="13"/>
    </row>
    <row r="3985" spans="38:38" x14ac:dyDescent="0.2">
      <c r="AL3985" s="13"/>
    </row>
    <row r="3986" spans="38:38" x14ac:dyDescent="0.2">
      <c r="AL3986" s="13"/>
    </row>
    <row r="3987" spans="38:38" x14ac:dyDescent="0.2">
      <c r="AL3987" s="13"/>
    </row>
    <row r="3988" spans="38:38" x14ac:dyDescent="0.2">
      <c r="AL3988" s="13"/>
    </row>
    <row r="3989" spans="38:38" x14ac:dyDescent="0.2">
      <c r="AL3989" s="13"/>
    </row>
    <row r="3990" spans="38:38" x14ac:dyDescent="0.2">
      <c r="AL3990" s="13"/>
    </row>
    <row r="3991" spans="38:38" x14ac:dyDescent="0.2">
      <c r="AL3991" s="13"/>
    </row>
    <row r="3992" spans="38:38" x14ac:dyDescent="0.2">
      <c r="AL3992" s="13"/>
    </row>
    <row r="3993" spans="38:38" x14ac:dyDescent="0.2">
      <c r="AL3993" s="13"/>
    </row>
    <row r="3994" spans="38:38" x14ac:dyDescent="0.2">
      <c r="AL3994" s="13"/>
    </row>
    <row r="3995" spans="38:38" x14ac:dyDescent="0.2">
      <c r="AL3995" s="13"/>
    </row>
    <row r="3996" spans="38:38" x14ac:dyDescent="0.2">
      <c r="AL3996" s="13"/>
    </row>
    <row r="3997" spans="38:38" x14ac:dyDescent="0.2">
      <c r="AL3997" s="13"/>
    </row>
    <row r="3998" spans="38:38" x14ac:dyDescent="0.2">
      <c r="AL3998" s="13"/>
    </row>
    <row r="3999" spans="38:38" x14ac:dyDescent="0.2">
      <c r="AL3999" s="13"/>
    </row>
    <row r="4000" spans="38:38" x14ac:dyDescent="0.2">
      <c r="AL4000" s="13"/>
    </row>
    <row r="4001" spans="38:38" x14ac:dyDescent="0.2">
      <c r="AL4001" s="13"/>
    </row>
    <row r="4002" spans="38:38" x14ac:dyDescent="0.2">
      <c r="AL4002" s="13"/>
    </row>
    <row r="4003" spans="38:38" x14ac:dyDescent="0.2">
      <c r="AL4003" s="13"/>
    </row>
    <row r="4004" spans="38:38" x14ac:dyDescent="0.2">
      <c r="AL4004" s="13"/>
    </row>
    <row r="4005" spans="38:38" x14ac:dyDescent="0.2">
      <c r="AL4005" s="13"/>
    </row>
    <row r="4006" spans="38:38" x14ac:dyDescent="0.2">
      <c r="AL4006" s="13"/>
    </row>
    <row r="4007" spans="38:38" x14ac:dyDescent="0.2">
      <c r="AL4007" s="13"/>
    </row>
    <row r="4008" spans="38:38" x14ac:dyDescent="0.2">
      <c r="AL4008" s="13"/>
    </row>
    <row r="4009" spans="38:38" x14ac:dyDescent="0.2">
      <c r="AL4009" s="13"/>
    </row>
    <row r="4010" spans="38:38" x14ac:dyDescent="0.2">
      <c r="AL4010" s="13"/>
    </row>
    <row r="4011" spans="38:38" x14ac:dyDescent="0.2">
      <c r="AL4011" s="13"/>
    </row>
    <row r="4012" spans="38:38" x14ac:dyDescent="0.2">
      <c r="AL4012" s="13"/>
    </row>
    <row r="4013" spans="38:38" x14ac:dyDescent="0.2">
      <c r="AL4013" s="13"/>
    </row>
    <row r="4014" spans="38:38" x14ac:dyDescent="0.2">
      <c r="AL4014" s="13"/>
    </row>
    <row r="4015" spans="38:38" x14ac:dyDescent="0.2">
      <c r="AL4015" s="13"/>
    </row>
    <row r="4016" spans="38:38" x14ac:dyDescent="0.2">
      <c r="AL4016" s="13"/>
    </row>
    <row r="4017" spans="38:38" x14ac:dyDescent="0.2">
      <c r="AL4017" s="13"/>
    </row>
    <row r="4018" spans="38:38" x14ac:dyDescent="0.2">
      <c r="AL4018" s="13"/>
    </row>
    <row r="4019" spans="38:38" x14ac:dyDescent="0.2">
      <c r="AL4019" s="13"/>
    </row>
    <row r="4020" spans="38:38" x14ac:dyDescent="0.2">
      <c r="AL4020" s="13"/>
    </row>
    <row r="4021" spans="38:38" x14ac:dyDescent="0.2">
      <c r="AL4021" s="13"/>
    </row>
    <row r="4022" spans="38:38" x14ac:dyDescent="0.2">
      <c r="AL4022" s="13"/>
    </row>
    <row r="4023" spans="38:38" x14ac:dyDescent="0.2">
      <c r="AL4023" s="13"/>
    </row>
    <row r="4024" spans="38:38" x14ac:dyDescent="0.2">
      <c r="AL4024" s="13"/>
    </row>
    <row r="4025" spans="38:38" x14ac:dyDescent="0.2">
      <c r="AL4025" s="13"/>
    </row>
    <row r="4026" spans="38:38" x14ac:dyDescent="0.2">
      <c r="AL4026" s="13"/>
    </row>
    <row r="4027" spans="38:38" x14ac:dyDescent="0.2">
      <c r="AL4027" s="13"/>
    </row>
    <row r="4028" spans="38:38" x14ac:dyDescent="0.2">
      <c r="AL4028" s="13"/>
    </row>
    <row r="4029" spans="38:38" x14ac:dyDescent="0.2">
      <c r="AL4029" s="13"/>
    </row>
    <row r="4030" spans="38:38" x14ac:dyDescent="0.2">
      <c r="AL4030" s="13"/>
    </row>
    <row r="4031" spans="38:38" x14ac:dyDescent="0.2">
      <c r="AL4031" s="13"/>
    </row>
    <row r="4032" spans="38:38" x14ac:dyDescent="0.2">
      <c r="AL4032" s="13"/>
    </row>
    <row r="4033" spans="38:38" x14ac:dyDescent="0.2">
      <c r="AL4033" s="13"/>
    </row>
    <row r="4034" spans="38:38" x14ac:dyDescent="0.2">
      <c r="AL4034" s="13"/>
    </row>
    <row r="4035" spans="38:38" x14ac:dyDescent="0.2">
      <c r="AL4035" s="13"/>
    </row>
    <row r="4036" spans="38:38" x14ac:dyDescent="0.2">
      <c r="AL4036" s="13"/>
    </row>
    <row r="4037" spans="38:38" x14ac:dyDescent="0.2">
      <c r="AL4037" s="13"/>
    </row>
    <row r="4038" spans="38:38" x14ac:dyDescent="0.2">
      <c r="AL4038" s="13"/>
    </row>
    <row r="4039" spans="38:38" x14ac:dyDescent="0.2">
      <c r="AL4039" s="13"/>
    </row>
    <row r="4040" spans="38:38" x14ac:dyDescent="0.2">
      <c r="AL4040" s="13"/>
    </row>
    <row r="4041" spans="38:38" x14ac:dyDescent="0.2">
      <c r="AL4041" s="13"/>
    </row>
    <row r="4042" spans="38:38" x14ac:dyDescent="0.2">
      <c r="AL4042" s="13"/>
    </row>
    <row r="4043" spans="38:38" x14ac:dyDescent="0.2">
      <c r="AL4043" s="13"/>
    </row>
    <row r="4044" spans="38:38" x14ac:dyDescent="0.2">
      <c r="AL4044" s="13"/>
    </row>
    <row r="4045" spans="38:38" x14ac:dyDescent="0.2">
      <c r="AL4045" s="13"/>
    </row>
    <row r="4046" spans="38:38" x14ac:dyDescent="0.2">
      <c r="AL4046" s="13"/>
    </row>
    <row r="4047" spans="38:38" x14ac:dyDescent="0.2">
      <c r="AL4047" s="13"/>
    </row>
    <row r="4048" spans="38:38" x14ac:dyDescent="0.2">
      <c r="AL4048" s="13"/>
    </row>
    <row r="4049" spans="38:38" x14ac:dyDescent="0.2">
      <c r="AL4049" s="13"/>
    </row>
    <row r="4050" spans="38:38" x14ac:dyDescent="0.2">
      <c r="AL4050" s="13"/>
    </row>
    <row r="4051" spans="38:38" x14ac:dyDescent="0.2">
      <c r="AL4051" s="13"/>
    </row>
    <row r="4052" spans="38:38" x14ac:dyDescent="0.2">
      <c r="AL4052" s="13"/>
    </row>
    <row r="4053" spans="38:38" x14ac:dyDescent="0.2">
      <c r="AL4053" s="13"/>
    </row>
    <row r="4054" spans="38:38" x14ac:dyDescent="0.2">
      <c r="AL4054" s="13"/>
    </row>
    <row r="4055" spans="38:38" x14ac:dyDescent="0.2">
      <c r="AL4055" s="13"/>
    </row>
    <row r="4056" spans="38:38" x14ac:dyDescent="0.2">
      <c r="AL4056" s="13"/>
    </row>
    <row r="4057" spans="38:38" x14ac:dyDescent="0.2">
      <c r="AL4057" s="13"/>
    </row>
    <row r="4058" spans="38:38" x14ac:dyDescent="0.2">
      <c r="AL4058" s="13"/>
    </row>
    <row r="4059" spans="38:38" x14ac:dyDescent="0.2">
      <c r="AL4059" s="13"/>
    </row>
    <row r="4060" spans="38:38" x14ac:dyDescent="0.2">
      <c r="AL4060" s="13"/>
    </row>
    <row r="4061" spans="38:38" x14ac:dyDescent="0.2">
      <c r="AL4061" s="13"/>
    </row>
    <row r="4062" spans="38:38" x14ac:dyDescent="0.2">
      <c r="AL4062" s="13"/>
    </row>
    <row r="4063" spans="38:38" x14ac:dyDescent="0.2">
      <c r="AL4063" s="13"/>
    </row>
    <row r="4064" spans="38:38" x14ac:dyDescent="0.2">
      <c r="AL4064" s="13"/>
    </row>
    <row r="4065" spans="38:38" x14ac:dyDescent="0.2">
      <c r="AL4065" s="13"/>
    </row>
    <row r="4066" spans="38:38" x14ac:dyDescent="0.2">
      <c r="AL4066" s="13"/>
    </row>
    <row r="4067" spans="38:38" x14ac:dyDescent="0.2">
      <c r="AL4067" s="13"/>
    </row>
    <row r="4068" spans="38:38" x14ac:dyDescent="0.2">
      <c r="AL4068" s="13"/>
    </row>
    <row r="4069" spans="38:38" x14ac:dyDescent="0.2">
      <c r="AL4069" s="13"/>
    </row>
    <row r="4070" spans="38:38" x14ac:dyDescent="0.2">
      <c r="AL4070" s="13"/>
    </row>
    <row r="4071" spans="38:38" x14ac:dyDescent="0.2">
      <c r="AL4071" s="13"/>
    </row>
    <row r="4072" spans="38:38" x14ac:dyDescent="0.2">
      <c r="AL4072" s="13"/>
    </row>
    <row r="4073" spans="38:38" x14ac:dyDescent="0.2">
      <c r="AL4073" s="13"/>
    </row>
    <row r="4074" spans="38:38" x14ac:dyDescent="0.2">
      <c r="AL4074" s="13"/>
    </row>
    <row r="4075" spans="38:38" x14ac:dyDescent="0.2">
      <c r="AL4075" s="13"/>
    </row>
    <row r="4076" spans="38:38" x14ac:dyDescent="0.2">
      <c r="AL4076" s="13"/>
    </row>
    <row r="4077" spans="38:38" x14ac:dyDescent="0.2">
      <c r="AL4077" s="13"/>
    </row>
    <row r="4078" spans="38:38" x14ac:dyDescent="0.2">
      <c r="AL4078" s="13"/>
    </row>
    <row r="4079" spans="38:38" x14ac:dyDescent="0.2">
      <c r="AL4079" s="13"/>
    </row>
    <row r="4080" spans="38:38" x14ac:dyDescent="0.2">
      <c r="AL4080" s="13"/>
    </row>
    <row r="4081" spans="38:38" x14ac:dyDescent="0.2">
      <c r="AL4081" s="13"/>
    </row>
    <row r="4082" spans="38:38" x14ac:dyDescent="0.2">
      <c r="AL4082" s="13"/>
    </row>
    <row r="4083" spans="38:38" x14ac:dyDescent="0.2">
      <c r="AL4083" s="13"/>
    </row>
    <row r="4084" spans="38:38" x14ac:dyDescent="0.2">
      <c r="AL4084" s="13"/>
    </row>
    <row r="4085" spans="38:38" x14ac:dyDescent="0.2">
      <c r="AL4085" s="13"/>
    </row>
    <row r="4086" spans="38:38" x14ac:dyDescent="0.2">
      <c r="AL4086" s="13"/>
    </row>
    <row r="4087" spans="38:38" x14ac:dyDescent="0.2">
      <c r="AL4087" s="13"/>
    </row>
    <row r="4088" spans="38:38" x14ac:dyDescent="0.2">
      <c r="AL4088" s="13"/>
    </row>
    <row r="4089" spans="38:38" x14ac:dyDescent="0.2">
      <c r="AL4089" s="13"/>
    </row>
    <row r="4090" spans="38:38" x14ac:dyDescent="0.2">
      <c r="AL4090" s="13"/>
    </row>
    <row r="4091" spans="38:38" x14ac:dyDescent="0.2">
      <c r="AL4091" s="13"/>
    </row>
    <row r="4092" spans="38:38" x14ac:dyDescent="0.2">
      <c r="AL4092" s="13"/>
    </row>
    <row r="4093" spans="38:38" x14ac:dyDescent="0.2">
      <c r="AL4093" s="13"/>
    </row>
    <row r="4094" spans="38:38" x14ac:dyDescent="0.2">
      <c r="AL4094" s="13"/>
    </row>
    <row r="4095" spans="38:38" x14ac:dyDescent="0.2">
      <c r="AL4095" s="13"/>
    </row>
    <row r="4096" spans="38:38" x14ac:dyDescent="0.2">
      <c r="AL4096" s="13"/>
    </row>
    <row r="4097" spans="38:38" x14ac:dyDescent="0.2">
      <c r="AL4097" s="13"/>
    </row>
    <row r="4098" spans="38:38" x14ac:dyDescent="0.2">
      <c r="AL4098" s="13"/>
    </row>
    <row r="4099" spans="38:38" x14ac:dyDescent="0.2">
      <c r="AL4099" s="13"/>
    </row>
    <row r="4100" spans="38:38" x14ac:dyDescent="0.2">
      <c r="AL4100" s="13"/>
    </row>
    <row r="4101" spans="38:38" x14ac:dyDescent="0.2">
      <c r="AL4101" s="13"/>
    </row>
    <row r="4102" spans="38:38" x14ac:dyDescent="0.2">
      <c r="AL4102" s="13"/>
    </row>
    <row r="4103" spans="38:38" x14ac:dyDescent="0.2">
      <c r="AL4103" s="13"/>
    </row>
    <row r="4104" spans="38:38" x14ac:dyDescent="0.2">
      <c r="AL4104" s="13"/>
    </row>
    <row r="4105" spans="38:38" x14ac:dyDescent="0.2">
      <c r="AL4105" s="13"/>
    </row>
    <row r="4106" spans="38:38" x14ac:dyDescent="0.2">
      <c r="AL4106" s="13"/>
    </row>
    <row r="4107" spans="38:38" x14ac:dyDescent="0.2">
      <c r="AL4107" s="13"/>
    </row>
    <row r="4108" spans="38:38" x14ac:dyDescent="0.2">
      <c r="AL4108" s="13"/>
    </row>
    <row r="4109" spans="38:38" x14ac:dyDescent="0.2">
      <c r="AL4109" s="13"/>
    </row>
    <row r="4110" spans="38:38" x14ac:dyDescent="0.2">
      <c r="AL4110" s="13"/>
    </row>
    <row r="4111" spans="38:38" x14ac:dyDescent="0.2">
      <c r="AL4111" s="13"/>
    </row>
    <row r="4112" spans="38:38" x14ac:dyDescent="0.2">
      <c r="AL4112" s="13"/>
    </row>
    <row r="4113" spans="38:38" x14ac:dyDescent="0.2">
      <c r="AL4113" s="13"/>
    </row>
    <row r="4114" spans="38:38" x14ac:dyDescent="0.2">
      <c r="AL4114" s="13"/>
    </row>
    <row r="4115" spans="38:38" x14ac:dyDescent="0.2">
      <c r="AL4115" s="13"/>
    </row>
    <row r="4116" spans="38:38" x14ac:dyDescent="0.2">
      <c r="AL4116" s="13"/>
    </row>
    <row r="4117" spans="38:38" x14ac:dyDescent="0.2">
      <c r="AL4117" s="13"/>
    </row>
    <row r="4118" spans="38:38" x14ac:dyDescent="0.2">
      <c r="AL4118" s="13"/>
    </row>
    <row r="4119" spans="38:38" x14ac:dyDescent="0.2">
      <c r="AL4119" s="13"/>
    </row>
    <row r="4120" spans="38:38" x14ac:dyDescent="0.2">
      <c r="AL4120" s="13"/>
    </row>
    <row r="4121" spans="38:38" x14ac:dyDescent="0.2">
      <c r="AL4121" s="13"/>
    </row>
    <row r="4122" spans="38:38" x14ac:dyDescent="0.2">
      <c r="AL4122" s="13"/>
    </row>
    <row r="4123" spans="38:38" x14ac:dyDescent="0.2">
      <c r="AL4123" s="13"/>
    </row>
    <row r="4124" spans="38:38" x14ac:dyDescent="0.2">
      <c r="AL4124" s="13"/>
    </row>
    <row r="4125" spans="38:38" x14ac:dyDescent="0.2">
      <c r="AL4125" s="13"/>
    </row>
    <row r="4126" spans="38:38" x14ac:dyDescent="0.2">
      <c r="AL4126" s="13"/>
    </row>
    <row r="4127" spans="38:38" x14ac:dyDescent="0.2">
      <c r="AL4127" s="13"/>
    </row>
    <row r="4128" spans="38:38" x14ac:dyDescent="0.2">
      <c r="AL4128" s="13"/>
    </row>
    <row r="4129" spans="38:38" x14ac:dyDescent="0.2">
      <c r="AL4129" s="13"/>
    </row>
    <row r="4130" spans="38:38" x14ac:dyDescent="0.2">
      <c r="AL4130" s="13"/>
    </row>
    <row r="4131" spans="38:38" x14ac:dyDescent="0.2">
      <c r="AL4131" s="13"/>
    </row>
    <row r="4132" spans="38:38" x14ac:dyDescent="0.2">
      <c r="AL4132" s="13"/>
    </row>
    <row r="4133" spans="38:38" x14ac:dyDescent="0.2">
      <c r="AL4133" s="13"/>
    </row>
    <row r="4134" spans="38:38" x14ac:dyDescent="0.2">
      <c r="AL4134" s="13"/>
    </row>
    <row r="4135" spans="38:38" x14ac:dyDescent="0.2">
      <c r="AL4135" s="13"/>
    </row>
    <row r="4136" spans="38:38" x14ac:dyDescent="0.2">
      <c r="AL4136" s="13"/>
    </row>
    <row r="4137" spans="38:38" x14ac:dyDescent="0.2">
      <c r="AL4137" s="13"/>
    </row>
    <row r="4138" spans="38:38" x14ac:dyDescent="0.2">
      <c r="AL4138" s="13"/>
    </row>
    <row r="4139" spans="38:38" x14ac:dyDescent="0.2">
      <c r="AL4139" s="13"/>
    </row>
    <row r="4140" spans="38:38" x14ac:dyDescent="0.2">
      <c r="AL4140" s="13"/>
    </row>
    <row r="4141" spans="38:38" x14ac:dyDescent="0.2">
      <c r="AL4141" s="13"/>
    </row>
    <row r="4142" spans="38:38" x14ac:dyDescent="0.2">
      <c r="AL4142" s="13"/>
    </row>
    <row r="4143" spans="38:38" x14ac:dyDescent="0.2">
      <c r="AL4143" s="13"/>
    </row>
    <row r="4144" spans="38:38" x14ac:dyDescent="0.2">
      <c r="AL4144" s="13"/>
    </row>
    <row r="4145" spans="38:38" x14ac:dyDescent="0.2">
      <c r="AL4145" s="13"/>
    </row>
    <row r="4146" spans="38:38" x14ac:dyDescent="0.2">
      <c r="AL4146" s="13"/>
    </row>
    <row r="4147" spans="38:38" x14ac:dyDescent="0.2">
      <c r="AL4147" s="13"/>
    </row>
    <row r="4148" spans="38:38" x14ac:dyDescent="0.2">
      <c r="AL4148" s="13"/>
    </row>
    <row r="4149" spans="38:38" x14ac:dyDescent="0.2">
      <c r="AL4149" s="13"/>
    </row>
    <row r="4150" spans="38:38" x14ac:dyDescent="0.2">
      <c r="AL4150" s="13"/>
    </row>
    <row r="4151" spans="38:38" x14ac:dyDescent="0.2">
      <c r="AL4151" s="13"/>
    </row>
    <row r="4152" spans="38:38" x14ac:dyDescent="0.2">
      <c r="AL4152" s="13"/>
    </row>
    <row r="4153" spans="38:38" x14ac:dyDescent="0.2">
      <c r="AL4153" s="13"/>
    </row>
    <row r="4154" spans="38:38" x14ac:dyDescent="0.2">
      <c r="AL4154" s="13"/>
    </row>
    <row r="4155" spans="38:38" x14ac:dyDescent="0.2">
      <c r="AL4155" s="13"/>
    </row>
    <row r="4156" spans="38:38" x14ac:dyDescent="0.2">
      <c r="AL4156" s="13"/>
    </row>
    <row r="4157" spans="38:38" x14ac:dyDescent="0.2">
      <c r="AL4157" s="13"/>
    </row>
    <row r="4158" spans="38:38" x14ac:dyDescent="0.2">
      <c r="AL4158" s="13"/>
    </row>
    <row r="4159" spans="38:38" x14ac:dyDescent="0.2">
      <c r="AL4159" s="13"/>
    </row>
    <row r="4160" spans="38:38" x14ac:dyDescent="0.2">
      <c r="AL4160" s="13"/>
    </row>
    <row r="4161" spans="38:38" x14ac:dyDescent="0.2">
      <c r="AL4161" s="13"/>
    </row>
    <row r="4162" spans="38:38" x14ac:dyDescent="0.2">
      <c r="AL4162" s="13"/>
    </row>
    <row r="4163" spans="38:38" x14ac:dyDescent="0.2">
      <c r="AL4163" s="13"/>
    </row>
    <row r="4164" spans="38:38" x14ac:dyDescent="0.2">
      <c r="AL4164" s="13"/>
    </row>
    <row r="4165" spans="38:38" x14ac:dyDescent="0.2">
      <c r="AL4165" s="13"/>
    </row>
    <row r="4166" spans="38:38" x14ac:dyDescent="0.2">
      <c r="AL4166" s="13"/>
    </row>
    <row r="4167" spans="38:38" x14ac:dyDescent="0.2">
      <c r="AL4167" s="13"/>
    </row>
    <row r="4168" spans="38:38" x14ac:dyDescent="0.2">
      <c r="AL4168" s="13"/>
    </row>
    <row r="4169" spans="38:38" x14ac:dyDescent="0.2">
      <c r="AL4169" s="13"/>
    </row>
    <row r="4170" spans="38:38" x14ac:dyDescent="0.2">
      <c r="AL4170" s="13"/>
    </row>
    <row r="4171" spans="38:38" x14ac:dyDescent="0.2">
      <c r="AL4171" s="13"/>
    </row>
    <row r="4172" spans="38:38" x14ac:dyDescent="0.2">
      <c r="AL4172" s="13"/>
    </row>
    <row r="4173" spans="38:38" x14ac:dyDescent="0.2">
      <c r="AL4173" s="13"/>
    </row>
    <row r="4174" spans="38:38" x14ac:dyDescent="0.2">
      <c r="AL4174" s="13"/>
    </row>
    <row r="4175" spans="38:38" x14ac:dyDescent="0.2">
      <c r="AL4175" s="13"/>
    </row>
    <row r="4176" spans="38:38" x14ac:dyDescent="0.2">
      <c r="AL4176" s="13"/>
    </row>
    <row r="4177" spans="38:38" x14ac:dyDescent="0.2">
      <c r="AL4177" s="13"/>
    </row>
    <row r="4178" spans="38:38" x14ac:dyDescent="0.2">
      <c r="AL4178" s="13"/>
    </row>
    <row r="4179" spans="38:38" x14ac:dyDescent="0.2">
      <c r="AL4179" s="13"/>
    </row>
    <row r="4180" spans="38:38" x14ac:dyDescent="0.2">
      <c r="AL4180" s="13"/>
    </row>
    <row r="4181" spans="38:38" x14ac:dyDescent="0.2">
      <c r="AL4181" s="13"/>
    </row>
    <row r="4182" spans="38:38" x14ac:dyDescent="0.2">
      <c r="AL4182" s="13"/>
    </row>
    <row r="4183" spans="38:38" x14ac:dyDescent="0.2">
      <c r="AL4183" s="13"/>
    </row>
    <row r="4184" spans="38:38" x14ac:dyDescent="0.2">
      <c r="AL4184" s="13"/>
    </row>
    <row r="4185" spans="38:38" x14ac:dyDescent="0.2">
      <c r="AL4185" s="13"/>
    </row>
    <row r="4186" spans="38:38" x14ac:dyDescent="0.2">
      <c r="AL4186" s="13"/>
    </row>
    <row r="4187" spans="38:38" x14ac:dyDescent="0.2">
      <c r="AL4187" s="13"/>
    </row>
    <row r="4188" spans="38:38" x14ac:dyDescent="0.2">
      <c r="AL4188" s="13"/>
    </row>
    <row r="4189" spans="38:38" x14ac:dyDescent="0.2">
      <c r="AL4189" s="13"/>
    </row>
    <row r="4190" spans="38:38" x14ac:dyDescent="0.2">
      <c r="AL4190" s="13"/>
    </row>
    <row r="4191" spans="38:38" x14ac:dyDescent="0.2">
      <c r="AL4191" s="13"/>
    </row>
    <row r="4192" spans="38:38" x14ac:dyDescent="0.2">
      <c r="AL4192" s="13"/>
    </row>
    <row r="4193" spans="38:38" x14ac:dyDescent="0.2">
      <c r="AL4193" s="13"/>
    </row>
    <row r="4194" spans="38:38" x14ac:dyDescent="0.2">
      <c r="AL4194" s="13"/>
    </row>
    <row r="4195" spans="38:38" x14ac:dyDescent="0.2">
      <c r="AL4195" s="13"/>
    </row>
    <row r="4196" spans="38:38" x14ac:dyDescent="0.2">
      <c r="AL4196" s="13"/>
    </row>
    <row r="4197" spans="38:38" x14ac:dyDescent="0.2">
      <c r="AL4197" s="13"/>
    </row>
    <row r="4198" spans="38:38" x14ac:dyDescent="0.2">
      <c r="AL4198" s="13"/>
    </row>
    <row r="4199" spans="38:38" x14ac:dyDescent="0.2">
      <c r="AL4199" s="13"/>
    </row>
    <row r="4200" spans="38:38" x14ac:dyDescent="0.2">
      <c r="AL4200" s="13"/>
    </row>
    <row r="4201" spans="38:38" x14ac:dyDescent="0.2">
      <c r="AL4201" s="13"/>
    </row>
    <row r="4202" spans="38:38" x14ac:dyDescent="0.2">
      <c r="AL4202" s="13"/>
    </row>
    <row r="4203" spans="38:38" x14ac:dyDescent="0.2">
      <c r="AL4203" s="13"/>
    </row>
    <row r="4204" spans="38:38" x14ac:dyDescent="0.2">
      <c r="AL4204" s="13"/>
    </row>
    <row r="4205" spans="38:38" x14ac:dyDescent="0.2">
      <c r="AL4205" s="13"/>
    </row>
    <row r="4206" spans="38:38" x14ac:dyDescent="0.2">
      <c r="AL4206" s="13"/>
    </row>
    <row r="4207" spans="38:38" x14ac:dyDescent="0.2">
      <c r="AL4207" s="13"/>
    </row>
    <row r="4208" spans="38:38" x14ac:dyDescent="0.2">
      <c r="AL4208" s="13"/>
    </row>
    <row r="4209" spans="38:38" x14ac:dyDescent="0.2">
      <c r="AL4209" s="13"/>
    </row>
    <row r="4210" spans="38:38" x14ac:dyDescent="0.2">
      <c r="AL4210" s="13"/>
    </row>
    <row r="4211" spans="38:38" x14ac:dyDescent="0.2">
      <c r="AL4211" s="13"/>
    </row>
    <row r="4212" spans="38:38" x14ac:dyDescent="0.2">
      <c r="AL4212" s="13"/>
    </row>
    <row r="4213" spans="38:38" x14ac:dyDescent="0.2">
      <c r="AL4213" s="13"/>
    </row>
    <row r="4214" spans="38:38" x14ac:dyDescent="0.2">
      <c r="AL4214" s="13"/>
    </row>
    <row r="4215" spans="38:38" x14ac:dyDescent="0.2">
      <c r="AL4215" s="13"/>
    </row>
    <row r="4216" spans="38:38" x14ac:dyDescent="0.2">
      <c r="AL4216" s="13"/>
    </row>
    <row r="4217" spans="38:38" x14ac:dyDescent="0.2">
      <c r="AL4217" s="13"/>
    </row>
    <row r="4218" spans="38:38" x14ac:dyDescent="0.2">
      <c r="AL4218" s="13"/>
    </row>
    <row r="4219" spans="38:38" x14ac:dyDescent="0.2">
      <c r="AL4219" s="13"/>
    </row>
    <row r="4220" spans="38:38" x14ac:dyDescent="0.2">
      <c r="AL4220" s="13"/>
    </row>
    <row r="4221" spans="38:38" x14ac:dyDescent="0.2">
      <c r="AL4221" s="13"/>
    </row>
    <row r="4222" spans="38:38" x14ac:dyDescent="0.2">
      <c r="AL4222" s="13"/>
    </row>
    <row r="4223" spans="38:38" x14ac:dyDescent="0.2">
      <c r="AL4223" s="13"/>
    </row>
    <row r="4224" spans="38:38" x14ac:dyDescent="0.2">
      <c r="AL4224" s="13"/>
    </row>
    <row r="4225" spans="38:38" x14ac:dyDescent="0.2">
      <c r="AL4225" s="13"/>
    </row>
    <row r="4226" spans="38:38" x14ac:dyDescent="0.2">
      <c r="AL4226" s="13"/>
    </row>
    <row r="4227" spans="38:38" x14ac:dyDescent="0.2">
      <c r="AL4227" s="13"/>
    </row>
    <row r="4228" spans="38:38" x14ac:dyDescent="0.2">
      <c r="AL4228" s="13"/>
    </row>
    <row r="4229" spans="38:38" x14ac:dyDescent="0.2">
      <c r="AL4229" s="13"/>
    </row>
    <row r="4230" spans="38:38" x14ac:dyDescent="0.2">
      <c r="AL4230" s="13"/>
    </row>
    <row r="4231" spans="38:38" x14ac:dyDescent="0.2">
      <c r="AL4231" s="39"/>
    </row>
    <row r="4232" spans="38:38" x14ac:dyDescent="0.2">
      <c r="AL4232" s="39"/>
    </row>
    <row r="4233" spans="38:38" x14ac:dyDescent="0.2">
      <c r="AL4233" s="39"/>
    </row>
    <row r="4234" spans="38:38" x14ac:dyDescent="0.2">
      <c r="AL4234" s="39"/>
    </row>
    <row r="4235" spans="38:38" x14ac:dyDescent="0.2">
      <c r="AL4235" s="39"/>
    </row>
    <row r="4236" spans="38:38" x14ac:dyDescent="0.2">
      <c r="AL4236" s="39"/>
    </row>
    <row r="4237" spans="38:38" x14ac:dyDescent="0.2">
      <c r="AL4237" s="39"/>
    </row>
    <row r="4238" spans="38:38" x14ac:dyDescent="0.2">
      <c r="AL4238" s="39"/>
    </row>
    <row r="4239" spans="38:38" x14ac:dyDescent="0.2">
      <c r="AL4239" s="39"/>
    </row>
    <row r="4240" spans="38:38" x14ac:dyDescent="0.2">
      <c r="AL4240" s="39"/>
    </row>
    <row r="4241" spans="38:38" x14ac:dyDescent="0.2">
      <c r="AL4241" s="39"/>
    </row>
    <row r="4242" spans="38:38" x14ac:dyDescent="0.2">
      <c r="AL4242" s="39"/>
    </row>
    <row r="4243" spans="38:38" x14ac:dyDescent="0.2">
      <c r="AL4243" s="39"/>
    </row>
    <row r="4244" spans="38:38" x14ac:dyDescent="0.2">
      <c r="AL4244" s="39"/>
    </row>
    <row r="4245" spans="38:38" x14ac:dyDescent="0.2">
      <c r="AL4245" s="39"/>
    </row>
    <row r="4246" spans="38:38" x14ac:dyDescent="0.2">
      <c r="AL4246" s="39"/>
    </row>
    <row r="4247" spans="38:38" x14ac:dyDescent="0.2">
      <c r="AL4247" s="39"/>
    </row>
    <row r="4248" spans="38:38" x14ac:dyDescent="0.2">
      <c r="AL4248" s="39"/>
    </row>
    <row r="4249" spans="38:38" x14ac:dyDescent="0.2">
      <c r="AL4249" s="39"/>
    </row>
    <row r="4250" spans="38:38" x14ac:dyDescent="0.2">
      <c r="AL4250" s="39"/>
    </row>
    <row r="4251" spans="38:38" x14ac:dyDescent="0.2">
      <c r="AL4251" s="39"/>
    </row>
    <row r="4252" spans="38:38" x14ac:dyDescent="0.2">
      <c r="AL4252" s="39"/>
    </row>
    <row r="4253" spans="38:38" x14ac:dyDescent="0.2">
      <c r="AL4253" s="39"/>
    </row>
    <row r="4254" spans="38:38" x14ac:dyDescent="0.2">
      <c r="AL4254" s="39"/>
    </row>
    <row r="4255" spans="38:38" x14ac:dyDescent="0.2">
      <c r="AL4255" s="39"/>
    </row>
    <row r="4256" spans="38:38" x14ac:dyDescent="0.2">
      <c r="AL4256" s="39"/>
    </row>
    <row r="4257" spans="38:38" x14ac:dyDescent="0.2">
      <c r="AL4257" s="39"/>
    </row>
    <row r="4258" spans="38:38" x14ac:dyDescent="0.2">
      <c r="AL4258" s="39"/>
    </row>
    <row r="4259" spans="38:38" x14ac:dyDescent="0.2">
      <c r="AL4259" s="39"/>
    </row>
    <row r="4260" spans="38:38" x14ac:dyDescent="0.2">
      <c r="AL4260" s="39"/>
    </row>
    <row r="4261" spans="38:38" x14ac:dyDescent="0.2">
      <c r="AL4261" s="39"/>
    </row>
    <row r="4262" spans="38:38" x14ac:dyDescent="0.2">
      <c r="AL4262" s="39"/>
    </row>
    <row r="4263" spans="38:38" x14ac:dyDescent="0.2">
      <c r="AL4263" s="39"/>
    </row>
    <row r="4264" spans="38:38" x14ac:dyDescent="0.2">
      <c r="AL4264" s="39"/>
    </row>
    <row r="4265" spans="38:38" x14ac:dyDescent="0.2">
      <c r="AL4265" s="39"/>
    </row>
    <row r="4266" spans="38:38" x14ac:dyDescent="0.2">
      <c r="AL4266" s="39"/>
    </row>
    <row r="4267" spans="38:38" x14ac:dyDescent="0.2">
      <c r="AL4267" s="39"/>
    </row>
    <row r="4268" spans="38:38" x14ac:dyDescent="0.2">
      <c r="AL4268" s="39"/>
    </row>
    <row r="4269" spans="38:38" x14ac:dyDescent="0.2">
      <c r="AL4269" s="39"/>
    </row>
    <row r="4270" spans="38:38" x14ac:dyDescent="0.2">
      <c r="AL4270" s="39"/>
    </row>
    <row r="4271" spans="38:38" x14ac:dyDescent="0.2">
      <c r="AL4271" s="39"/>
    </row>
    <row r="4272" spans="38:38" x14ac:dyDescent="0.2">
      <c r="AL4272" s="39"/>
    </row>
    <row r="4273" spans="38:38" x14ac:dyDescent="0.2">
      <c r="AL4273" s="39"/>
    </row>
    <row r="4274" spans="38:38" x14ac:dyDescent="0.2">
      <c r="AL4274" s="39"/>
    </row>
    <row r="4275" spans="38:38" x14ac:dyDescent="0.2">
      <c r="AL4275" s="39"/>
    </row>
    <row r="4276" spans="38:38" x14ac:dyDescent="0.2">
      <c r="AL4276" s="39"/>
    </row>
    <row r="4277" spans="38:38" x14ac:dyDescent="0.2">
      <c r="AL4277" s="39"/>
    </row>
    <row r="4278" spans="38:38" x14ac:dyDescent="0.2">
      <c r="AL4278" s="39"/>
    </row>
    <row r="4279" spans="38:38" x14ac:dyDescent="0.2">
      <c r="AL4279" s="39"/>
    </row>
    <row r="4280" spans="38:38" x14ac:dyDescent="0.2">
      <c r="AL4280" s="39"/>
    </row>
    <row r="4281" spans="38:38" x14ac:dyDescent="0.2">
      <c r="AL4281" s="36"/>
    </row>
    <row r="4282" spans="38:38" x14ac:dyDescent="0.2">
      <c r="AL4282" s="36"/>
    </row>
    <row r="4283" spans="38:38" x14ac:dyDescent="0.2">
      <c r="AL4283" s="36"/>
    </row>
    <row r="4284" spans="38:38" x14ac:dyDescent="0.2">
      <c r="AL4284" s="36"/>
    </row>
    <row r="4285" spans="38:38" x14ac:dyDescent="0.2">
      <c r="AL4285" s="36"/>
    </row>
    <row r="4286" spans="38:38" x14ac:dyDescent="0.2">
      <c r="AL4286" s="36"/>
    </row>
    <row r="4287" spans="38:38" x14ac:dyDescent="0.2">
      <c r="AL4287" s="36"/>
    </row>
    <row r="4288" spans="38:38" x14ac:dyDescent="0.2">
      <c r="AL4288" s="36"/>
    </row>
    <row r="4289" spans="38:38" x14ac:dyDescent="0.2">
      <c r="AL4289" s="36"/>
    </row>
    <row r="4290" spans="38:38" x14ac:dyDescent="0.2">
      <c r="AL4290" s="36"/>
    </row>
    <row r="4291" spans="38:38" x14ac:dyDescent="0.2">
      <c r="AL4291" s="36"/>
    </row>
    <row r="4292" spans="38:38" x14ac:dyDescent="0.2">
      <c r="AL4292" s="36"/>
    </row>
    <row r="4293" spans="38:38" x14ac:dyDescent="0.2">
      <c r="AL4293" s="36"/>
    </row>
    <row r="4294" spans="38:38" x14ac:dyDescent="0.2">
      <c r="AL4294" s="36"/>
    </row>
    <row r="4295" spans="38:38" x14ac:dyDescent="0.2">
      <c r="AL4295" s="36"/>
    </row>
    <row r="4296" spans="38:38" x14ac:dyDescent="0.2">
      <c r="AL4296" s="36"/>
    </row>
    <row r="4297" spans="38:38" x14ac:dyDescent="0.2">
      <c r="AL4297" s="36"/>
    </row>
    <row r="4298" spans="38:38" x14ac:dyDescent="0.2">
      <c r="AL4298" s="36"/>
    </row>
    <row r="4299" spans="38:38" x14ac:dyDescent="0.2">
      <c r="AL4299" s="36"/>
    </row>
    <row r="4300" spans="38:38" x14ac:dyDescent="0.2">
      <c r="AL4300" s="36"/>
    </row>
    <row r="4301" spans="38:38" x14ac:dyDescent="0.2">
      <c r="AL4301" s="36"/>
    </row>
    <row r="4302" spans="38:38" x14ac:dyDescent="0.2">
      <c r="AL4302" s="36"/>
    </row>
    <row r="4303" spans="38:38" x14ac:dyDescent="0.2">
      <c r="AL4303" s="36"/>
    </row>
    <row r="4304" spans="38:38" x14ac:dyDescent="0.2">
      <c r="AL4304" s="36"/>
    </row>
    <row r="4305" spans="38:38" x14ac:dyDescent="0.2">
      <c r="AL4305" s="36"/>
    </row>
    <row r="4306" spans="38:38" x14ac:dyDescent="0.2">
      <c r="AL4306" s="36"/>
    </row>
    <row r="4307" spans="38:38" x14ac:dyDescent="0.2">
      <c r="AL4307" s="36"/>
    </row>
    <row r="4308" spans="38:38" x14ac:dyDescent="0.2">
      <c r="AL4308" s="36"/>
    </row>
    <row r="4309" spans="38:38" x14ac:dyDescent="0.2">
      <c r="AL4309" s="36"/>
    </row>
    <row r="4310" spans="38:38" x14ac:dyDescent="0.2">
      <c r="AL4310" s="36"/>
    </row>
    <row r="4311" spans="38:38" x14ac:dyDescent="0.2">
      <c r="AL4311" s="36"/>
    </row>
    <row r="4312" spans="38:38" x14ac:dyDescent="0.2">
      <c r="AL4312" s="36"/>
    </row>
    <row r="4313" spans="38:38" x14ac:dyDescent="0.2">
      <c r="AL4313" s="36"/>
    </row>
    <row r="4314" spans="38:38" x14ac:dyDescent="0.2">
      <c r="AL4314" s="36"/>
    </row>
    <row r="4315" spans="38:38" x14ac:dyDescent="0.2">
      <c r="AL4315" s="36"/>
    </row>
    <row r="4316" spans="38:38" x14ac:dyDescent="0.2">
      <c r="AL4316" s="36"/>
    </row>
    <row r="4317" spans="38:38" x14ac:dyDescent="0.2">
      <c r="AL4317" s="36"/>
    </row>
    <row r="4318" spans="38:38" x14ac:dyDescent="0.2">
      <c r="AL4318" s="36"/>
    </row>
    <row r="4319" spans="38:38" x14ac:dyDescent="0.2">
      <c r="AL4319" s="36"/>
    </row>
    <row r="4320" spans="38:38" x14ac:dyDescent="0.2">
      <c r="AL4320" s="36"/>
    </row>
    <row r="4321" spans="38:38" x14ac:dyDescent="0.2">
      <c r="AL4321" s="36"/>
    </row>
    <row r="4322" spans="38:38" x14ac:dyDescent="0.2">
      <c r="AL4322" s="36"/>
    </row>
    <row r="4323" spans="38:38" x14ac:dyDescent="0.2">
      <c r="AL4323" s="36"/>
    </row>
    <row r="4324" spans="38:38" x14ac:dyDescent="0.2">
      <c r="AL4324" s="36"/>
    </row>
    <row r="4325" spans="38:38" x14ac:dyDescent="0.2">
      <c r="AL4325" s="36"/>
    </row>
    <row r="4326" spans="38:38" x14ac:dyDescent="0.2">
      <c r="AL4326" s="36"/>
    </row>
    <row r="4327" spans="38:38" x14ac:dyDescent="0.2">
      <c r="AL4327" s="36"/>
    </row>
    <row r="4328" spans="38:38" x14ac:dyDescent="0.2">
      <c r="AL4328" s="36"/>
    </row>
    <row r="4329" spans="38:38" x14ac:dyDescent="0.2">
      <c r="AL4329" s="36"/>
    </row>
    <row r="4330" spans="38:38" x14ac:dyDescent="0.2">
      <c r="AL4330" s="36"/>
    </row>
    <row r="4331" spans="38:38" x14ac:dyDescent="0.2">
      <c r="AL4331" s="36"/>
    </row>
    <row r="4332" spans="38:38" x14ac:dyDescent="0.2">
      <c r="AL4332" s="36"/>
    </row>
    <row r="4333" spans="38:38" x14ac:dyDescent="0.2">
      <c r="AL4333" s="36"/>
    </row>
    <row r="4334" spans="38:38" x14ac:dyDescent="0.2">
      <c r="AL4334" s="36"/>
    </row>
    <row r="4335" spans="38:38" x14ac:dyDescent="0.2">
      <c r="AL4335" s="36"/>
    </row>
    <row r="4336" spans="38:38" x14ac:dyDescent="0.2">
      <c r="AL4336" s="36"/>
    </row>
    <row r="4337" spans="38:38" x14ac:dyDescent="0.2">
      <c r="AL4337" s="36"/>
    </row>
    <row r="4338" spans="38:38" x14ac:dyDescent="0.2">
      <c r="AL4338" s="36"/>
    </row>
    <row r="4339" spans="38:38" x14ac:dyDescent="0.2">
      <c r="AL4339" s="36"/>
    </row>
    <row r="4340" spans="38:38" x14ac:dyDescent="0.2">
      <c r="AL4340" s="36"/>
    </row>
    <row r="4341" spans="38:38" x14ac:dyDescent="0.2">
      <c r="AL4341" s="36"/>
    </row>
    <row r="4342" spans="38:38" x14ac:dyDescent="0.2">
      <c r="AL4342" s="36"/>
    </row>
    <row r="4343" spans="38:38" x14ac:dyDescent="0.2">
      <c r="AL4343" s="36"/>
    </row>
    <row r="4344" spans="38:38" x14ac:dyDescent="0.2">
      <c r="AL4344" s="36"/>
    </row>
    <row r="4345" spans="38:38" x14ac:dyDescent="0.2">
      <c r="AL4345" s="36"/>
    </row>
    <row r="4346" spans="38:38" x14ac:dyDescent="0.2">
      <c r="AL4346" s="36"/>
    </row>
    <row r="4347" spans="38:38" x14ac:dyDescent="0.2">
      <c r="AL4347" s="36"/>
    </row>
    <row r="4348" spans="38:38" x14ac:dyDescent="0.2">
      <c r="AL4348" s="36"/>
    </row>
    <row r="4349" spans="38:38" x14ac:dyDescent="0.2">
      <c r="AL4349" s="36"/>
    </row>
    <row r="4350" spans="38:38" x14ac:dyDescent="0.2">
      <c r="AL4350" s="36"/>
    </row>
    <row r="4351" spans="38:38" x14ac:dyDescent="0.2">
      <c r="AL4351" s="36"/>
    </row>
    <row r="4352" spans="38:38" x14ac:dyDescent="0.2">
      <c r="AL4352" s="36"/>
    </row>
    <row r="4353" spans="38:38" x14ac:dyDescent="0.2">
      <c r="AL4353" s="36"/>
    </row>
    <row r="4354" spans="38:38" x14ac:dyDescent="0.2">
      <c r="AL4354" s="36"/>
    </row>
    <row r="4355" spans="38:38" x14ac:dyDescent="0.2">
      <c r="AL4355" s="36"/>
    </row>
    <row r="4356" spans="38:38" x14ac:dyDescent="0.2">
      <c r="AL4356" s="36"/>
    </row>
    <row r="4357" spans="38:38" x14ac:dyDescent="0.2">
      <c r="AL4357" s="36"/>
    </row>
    <row r="4358" spans="38:38" x14ac:dyDescent="0.2">
      <c r="AL4358" s="36"/>
    </row>
    <row r="4359" spans="38:38" x14ac:dyDescent="0.2">
      <c r="AL4359" s="36"/>
    </row>
    <row r="4360" spans="38:38" x14ac:dyDescent="0.2">
      <c r="AL4360" s="36"/>
    </row>
    <row r="4361" spans="38:38" x14ac:dyDescent="0.2">
      <c r="AL4361" s="36"/>
    </row>
    <row r="4362" spans="38:38" x14ac:dyDescent="0.2">
      <c r="AL4362" s="36"/>
    </row>
    <row r="4363" spans="38:38" x14ac:dyDescent="0.2">
      <c r="AL4363" s="36"/>
    </row>
    <row r="4364" spans="38:38" x14ac:dyDescent="0.2">
      <c r="AL4364" s="36"/>
    </row>
    <row r="4365" spans="38:38" x14ac:dyDescent="0.2">
      <c r="AL4365" s="36"/>
    </row>
    <row r="4366" spans="38:38" x14ac:dyDescent="0.2">
      <c r="AL4366" s="36"/>
    </row>
    <row r="4367" spans="38:38" x14ac:dyDescent="0.2">
      <c r="AL4367" s="36"/>
    </row>
    <row r="4368" spans="38:38" x14ac:dyDescent="0.2">
      <c r="AL4368" s="36"/>
    </row>
    <row r="4369" spans="38:38" x14ac:dyDescent="0.2">
      <c r="AL4369" s="36"/>
    </row>
    <row r="4370" spans="38:38" x14ac:dyDescent="0.2">
      <c r="AL4370" s="36"/>
    </row>
    <row r="4371" spans="38:38" x14ac:dyDescent="0.2">
      <c r="AL4371" s="36"/>
    </row>
    <row r="4372" spans="38:38" x14ac:dyDescent="0.2">
      <c r="AL4372" s="36"/>
    </row>
    <row r="4373" spans="38:38" x14ac:dyDescent="0.2">
      <c r="AL4373" s="13"/>
    </row>
    <row r="4374" spans="38:38" x14ac:dyDescent="0.2">
      <c r="AL4374" s="13"/>
    </row>
    <row r="4375" spans="38:38" x14ac:dyDescent="0.2">
      <c r="AL4375" s="13"/>
    </row>
    <row r="4376" spans="38:38" x14ac:dyDescent="0.2">
      <c r="AL4376" s="13"/>
    </row>
    <row r="4377" spans="38:38" x14ac:dyDescent="0.2">
      <c r="AL4377" s="13"/>
    </row>
    <row r="4378" spans="38:38" x14ac:dyDescent="0.2">
      <c r="AL4378" s="13"/>
    </row>
    <row r="4379" spans="38:38" x14ac:dyDescent="0.2">
      <c r="AL4379" s="13"/>
    </row>
    <row r="4380" spans="38:38" x14ac:dyDescent="0.2">
      <c r="AL4380" s="13"/>
    </row>
    <row r="4381" spans="38:38" x14ac:dyDescent="0.2">
      <c r="AL4381" s="13"/>
    </row>
    <row r="4382" spans="38:38" x14ac:dyDescent="0.2">
      <c r="AL4382" s="13"/>
    </row>
    <row r="4383" spans="38:38" x14ac:dyDescent="0.2">
      <c r="AL4383" s="13"/>
    </row>
    <row r="4384" spans="38:38" x14ac:dyDescent="0.2">
      <c r="AL4384" s="13"/>
    </row>
    <row r="4385" spans="38:38" x14ac:dyDescent="0.2">
      <c r="AL4385" s="13"/>
    </row>
    <row r="4386" spans="38:38" x14ac:dyDescent="0.2">
      <c r="AL4386" s="13"/>
    </row>
    <row r="4387" spans="38:38" x14ac:dyDescent="0.2">
      <c r="AL4387" s="13"/>
    </row>
    <row r="4388" spans="38:38" x14ac:dyDescent="0.2">
      <c r="AL4388" s="13"/>
    </row>
    <row r="4389" spans="38:38" x14ac:dyDescent="0.2">
      <c r="AL4389" s="13"/>
    </row>
    <row r="4390" spans="38:38" x14ac:dyDescent="0.2">
      <c r="AL4390" s="13"/>
    </row>
    <row r="4391" spans="38:38" x14ac:dyDescent="0.2">
      <c r="AL4391" s="13"/>
    </row>
    <row r="4392" spans="38:38" x14ac:dyDescent="0.2">
      <c r="AL4392" s="13"/>
    </row>
    <row r="4393" spans="38:38" x14ac:dyDescent="0.2">
      <c r="AL4393" s="13"/>
    </row>
    <row r="4394" spans="38:38" x14ac:dyDescent="0.2">
      <c r="AL4394" s="13"/>
    </row>
    <row r="4395" spans="38:38" x14ac:dyDescent="0.2">
      <c r="AL4395" s="13"/>
    </row>
    <row r="4396" spans="38:38" x14ac:dyDescent="0.2">
      <c r="AL4396" s="13"/>
    </row>
    <row r="4397" spans="38:38" x14ac:dyDescent="0.2">
      <c r="AL4397" s="13"/>
    </row>
    <row r="4398" spans="38:38" x14ac:dyDescent="0.2">
      <c r="AL4398" s="13"/>
    </row>
    <row r="4399" spans="38:38" x14ac:dyDescent="0.2">
      <c r="AL4399" s="13"/>
    </row>
    <row r="4400" spans="38:38" x14ac:dyDescent="0.2">
      <c r="AL4400" s="13"/>
    </row>
    <row r="4401" spans="38:38" x14ac:dyDescent="0.2">
      <c r="AL4401" s="13"/>
    </row>
    <row r="4402" spans="38:38" x14ac:dyDescent="0.2">
      <c r="AL4402" s="13"/>
    </row>
    <row r="4403" spans="38:38" x14ac:dyDescent="0.2">
      <c r="AL4403" s="13"/>
    </row>
    <row r="4404" spans="38:38" x14ac:dyDescent="0.2">
      <c r="AL4404" s="13"/>
    </row>
    <row r="4405" spans="38:38" x14ac:dyDescent="0.2">
      <c r="AL4405" s="13"/>
    </row>
    <row r="4406" spans="38:38" x14ac:dyDescent="0.2">
      <c r="AL4406" s="13"/>
    </row>
    <row r="4407" spans="38:38" x14ac:dyDescent="0.2">
      <c r="AL4407" s="13"/>
    </row>
    <row r="4408" spans="38:38" x14ac:dyDescent="0.2">
      <c r="AL4408" s="13"/>
    </row>
    <row r="4409" spans="38:38" x14ac:dyDescent="0.2">
      <c r="AL4409" s="13"/>
    </row>
    <row r="4410" spans="38:38" x14ac:dyDescent="0.2">
      <c r="AL4410" s="13"/>
    </row>
    <row r="4411" spans="38:38" x14ac:dyDescent="0.2">
      <c r="AL4411" s="13"/>
    </row>
    <row r="4412" spans="38:38" x14ac:dyDescent="0.2">
      <c r="AL4412" s="13"/>
    </row>
    <row r="4413" spans="38:38" x14ac:dyDescent="0.2">
      <c r="AL4413" s="13"/>
    </row>
    <row r="4414" spans="38:38" x14ac:dyDescent="0.2">
      <c r="AL4414" s="13"/>
    </row>
    <row r="4415" spans="38:38" x14ac:dyDescent="0.2">
      <c r="AL4415" s="13"/>
    </row>
    <row r="4416" spans="38:38" x14ac:dyDescent="0.2">
      <c r="AL4416" s="13"/>
    </row>
    <row r="4417" spans="38:38" x14ac:dyDescent="0.2">
      <c r="AL4417" s="13"/>
    </row>
    <row r="4418" spans="38:38" x14ac:dyDescent="0.2">
      <c r="AL4418" s="13"/>
    </row>
    <row r="4419" spans="38:38" x14ac:dyDescent="0.2">
      <c r="AL4419" s="13"/>
    </row>
    <row r="4420" spans="38:38" x14ac:dyDescent="0.2">
      <c r="AL4420" s="13"/>
    </row>
    <row r="4421" spans="38:38" x14ac:dyDescent="0.2">
      <c r="AL4421" s="13"/>
    </row>
    <row r="4422" spans="38:38" x14ac:dyDescent="0.2">
      <c r="AL4422" s="13"/>
    </row>
    <row r="4423" spans="38:38" x14ac:dyDescent="0.2">
      <c r="AL4423" s="13"/>
    </row>
    <row r="4424" spans="38:38" x14ac:dyDescent="0.2">
      <c r="AL4424" s="13"/>
    </row>
    <row r="4425" spans="38:38" x14ac:dyDescent="0.2">
      <c r="AL4425" s="13"/>
    </row>
    <row r="4426" spans="38:38" x14ac:dyDescent="0.2">
      <c r="AL4426" s="13"/>
    </row>
    <row r="4427" spans="38:38" x14ac:dyDescent="0.2">
      <c r="AL4427" s="13"/>
    </row>
    <row r="4428" spans="38:38" x14ac:dyDescent="0.2">
      <c r="AL4428" s="13"/>
    </row>
    <row r="4429" spans="38:38" x14ac:dyDescent="0.2">
      <c r="AL4429" s="13"/>
    </row>
    <row r="4430" spans="38:38" x14ac:dyDescent="0.2">
      <c r="AL4430" s="13"/>
    </row>
    <row r="4431" spans="38:38" x14ac:dyDescent="0.2">
      <c r="AL4431" s="13"/>
    </row>
    <row r="4432" spans="38:38" x14ac:dyDescent="0.2">
      <c r="AL4432" s="13"/>
    </row>
    <row r="4433" spans="38:38" x14ac:dyDescent="0.2">
      <c r="AL4433" s="13"/>
    </row>
    <row r="4434" spans="38:38" x14ac:dyDescent="0.2">
      <c r="AL4434" s="13"/>
    </row>
    <row r="4435" spans="38:38" x14ac:dyDescent="0.2">
      <c r="AL4435" s="13"/>
    </row>
    <row r="4436" spans="38:38" x14ac:dyDescent="0.2">
      <c r="AL4436" s="13"/>
    </row>
    <row r="4437" spans="38:38" x14ac:dyDescent="0.2">
      <c r="AL4437" s="13"/>
    </row>
    <row r="4438" spans="38:38" x14ac:dyDescent="0.2">
      <c r="AL4438" s="13"/>
    </row>
    <row r="4439" spans="38:38" x14ac:dyDescent="0.2">
      <c r="AL4439" s="13"/>
    </row>
    <row r="4440" spans="38:38" x14ac:dyDescent="0.2">
      <c r="AL4440" s="13"/>
    </row>
    <row r="4441" spans="38:38" x14ac:dyDescent="0.2">
      <c r="AL4441" s="13"/>
    </row>
    <row r="4442" spans="38:38" x14ac:dyDescent="0.2">
      <c r="AL4442" s="13"/>
    </row>
    <row r="4443" spans="38:38" x14ac:dyDescent="0.2">
      <c r="AL4443" s="13"/>
    </row>
    <row r="4444" spans="38:38" x14ac:dyDescent="0.2">
      <c r="AL4444" s="13"/>
    </row>
    <row r="4445" spans="38:38" x14ac:dyDescent="0.2">
      <c r="AL4445" s="13"/>
    </row>
    <row r="4446" spans="38:38" x14ac:dyDescent="0.2">
      <c r="AL4446" s="13"/>
    </row>
    <row r="4447" spans="38:38" x14ac:dyDescent="0.2">
      <c r="AL4447" s="13"/>
    </row>
    <row r="4448" spans="38:38" x14ac:dyDescent="0.2">
      <c r="AL4448" s="13"/>
    </row>
    <row r="4449" spans="38:38" x14ac:dyDescent="0.2">
      <c r="AL4449" s="13"/>
    </row>
    <row r="4450" spans="38:38" x14ac:dyDescent="0.2">
      <c r="AL4450" s="13"/>
    </row>
    <row r="4451" spans="38:38" x14ac:dyDescent="0.2">
      <c r="AL4451" s="13"/>
    </row>
    <row r="4452" spans="38:38" x14ac:dyDescent="0.2">
      <c r="AL4452" s="13"/>
    </row>
    <row r="4453" spans="38:38" x14ac:dyDescent="0.2">
      <c r="AL4453" s="13"/>
    </row>
    <row r="4454" spans="38:38" x14ac:dyDescent="0.2">
      <c r="AL4454" s="13"/>
    </row>
    <row r="4455" spans="38:38" x14ac:dyDescent="0.2">
      <c r="AL4455" s="13"/>
    </row>
    <row r="4456" spans="38:38" x14ac:dyDescent="0.2">
      <c r="AL4456" s="13"/>
    </row>
    <row r="4457" spans="38:38" x14ac:dyDescent="0.2">
      <c r="AL4457" s="13"/>
    </row>
    <row r="4458" spans="38:38" x14ac:dyDescent="0.2">
      <c r="AL4458" s="13"/>
    </row>
    <row r="4459" spans="38:38" x14ac:dyDescent="0.2">
      <c r="AL4459" s="13"/>
    </row>
    <row r="4460" spans="38:38" x14ac:dyDescent="0.2">
      <c r="AL4460" s="13"/>
    </row>
    <row r="4461" spans="38:38" x14ac:dyDescent="0.2">
      <c r="AL4461" s="13"/>
    </row>
    <row r="4462" spans="38:38" x14ac:dyDescent="0.2">
      <c r="AL4462" s="13"/>
    </row>
    <row r="4463" spans="38:38" x14ac:dyDescent="0.2">
      <c r="AL4463" s="13"/>
    </row>
    <row r="4464" spans="38:38" x14ac:dyDescent="0.2">
      <c r="AL4464" s="13"/>
    </row>
    <row r="4465" spans="38:38" x14ac:dyDescent="0.2">
      <c r="AL4465" s="13"/>
    </row>
    <row r="4466" spans="38:38" x14ac:dyDescent="0.2">
      <c r="AL4466" s="13"/>
    </row>
    <row r="4467" spans="38:38" x14ac:dyDescent="0.2">
      <c r="AL4467" s="13"/>
    </row>
    <row r="4468" spans="38:38" x14ac:dyDescent="0.2">
      <c r="AL4468" s="13"/>
    </row>
    <row r="4469" spans="38:38" x14ac:dyDescent="0.2">
      <c r="AL4469" s="13"/>
    </row>
    <row r="4470" spans="38:38" x14ac:dyDescent="0.2">
      <c r="AL4470" s="13"/>
    </row>
    <row r="4471" spans="38:38" x14ac:dyDescent="0.2">
      <c r="AL4471" s="13"/>
    </row>
    <row r="4472" spans="38:38" x14ac:dyDescent="0.2">
      <c r="AL4472" s="13"/>
    </row>
    <row r="4473" spans="38:38" x14ac:dyDescent="0.2">
      <c r="AL4473" s="13"/>
    </row>
    <row r="4474" spans="38:38" x14ac:dyDescent="0.2">
      <c r="AL4474" s="13"/>
    </row>
    <row r="4475" spans="38:38" x14ac:dyDescent="0.2">
      <c r="AL4475" s="13"/>
    </row>
    <row r="4476" spans="38:38" x14ac:dyDescent="0.2">
      <c r="AL4476" s="13"/>
    </row>
    <row r="4477" spans="38:38" x14ac:dyDescent="0.2">
      <c r="AL4477" s="13"/>
    </row>
    <row r="4478" spans="38:38" x14ac:dyDescent="0.2">
      <c r="AL4478" s="13"/>
    </row>
    <row r="4479" spans="38:38" x14ac:dyDescent="0.2">
      <c r="AL4479" s="13"/>
    </row>
    <row r="4480" spans="38:38" x14ac:dyDescent="0.2">
      <c r="AL4480" s="13"/>
    </row>
    <row r="4481" spans="38:38" x14ac:dyDescent="0.2">
      <c r="AL4481" s="13"/>
    </row>
    <row r="4482" spans="38:38" x14ac:dyDescent="0.2">
      <c r="AL4482" s="13"/>
    </row>
    <row r="4483" spans="38:38" x14ac:dyDescent="0.2">
      <c r="AL4483" s="13"/>
    </row>
    <row r="4484" spans="38:38" x14ac:dyDescent="0.2">
      <c r="AL4484" s="13"/>
    </row>
    <row r="4485" spans="38:38" x14ac:dyDescent="0.2">
      <c r="AL4485" s="13"/>
    </row>
    <row r="4486" spans="38:38" x14ac:dyDescent="0.2">
      <c r="AL4486" s="13"/>
    </row>
    <row r="4487" spans="38:38" x14ac:dyDescent="0.2">
      <c r="AL4487" s="13"/>
    </row>
    <row r="4488" spans="38:38" x14ac:dyDescent="0.2">
      <c r="AL4488" s="13"/>
    </row>
    <row r="4489" spans="38:38" x14ac:dyDescent="0.2">
      <c r="AL4489" s="13"/>
    </row>
    <row r="4490" spans="38:38" x14ac:dyDescent="0.2">
      <c r="AL4490" s="13"/>
    </row>
    <row r="4491" spans="38:38" x14ac:dyDescent="0.2">
      <c r="AL4491" s="13"/>
    </row>
    <row r="4492" spans="38:38" x14ac:dyDescent="0.2">
      <c r="AL4492" s="13"/>
    </row>
    <row r="4493" spans="38:38" x14ac:dyDescent="0.2">
      <c r="AL4493" s="13"/>
    </row>
    <row r="4494" spans="38:38" x14ac:dyDescent="0.2">
      <c r="AL4494" s="13"/>
    </row>
    <row r="4495" spans="38:38" x14ac:dyDescent="0.2">
      <c r="AL4495" s="13"/>
    </row>
    <row r="4496" spans="38:38" x14ac:dyDescent="0.2">
      <c r="AL4496" s="13"/>
    </row>
    <row r="4497" spans="38:38" x14ac:dyDescent="0.2">
      <c r="AL4497" s="13"/>
    </row>
    <row r="4498" spans="38:38" x14ac:dyDescent="0.2">
      <c r="AL4498" s="13"/>
    </row>
    <row r="4499" spans="38:38" x14ac:dyDescent="0.2">
      <c r="AL4499" s="13"/>
    </row>
    <row r="4500" spans="38:38" x14ac:dyDescent="0.2">
      <c r="AL4500" s="13"/>
    </row>
    <row r="4501" spans="38:38" x14ac:dyDescent="0.2">
      <c r="AL4501" s="13"/>
    </row>
    <row r="4502" spans="38:38" x14ac:dyDescent="0.2">
      <c r="AL4502" s="13"/>
    </row>
    <row r="4503" spans="38:38" x14ac:dyDescent="0.2">
      <c r="AL4503" s="13"/>
    </row>
    <row r="4504" spans="38:38" x14ac:dyDescent="0.2">
      <c r="AL4504" s="13"/>
    </row>
    <row r="4505" spans="38:38" x14ac:dyDescent="0.2">
      <c r="AL4505" s="13"/>
    </row>
    <row r="4506" spans="38:38" x14ac:dyDescent="0.2">
      <c r="AL4506" s="13"/>
    </row>
    <row r="4507" spans="38:38" x14ac:dyDescent="0.2">
      <c r="AL4507" s="13"/>
    </row>
    <row r="4508" spans="38:38" x14ac:dyDescent="0.2">
      <c r="AL4508" s="13"/>
    </row>
    <row r="4509" spans="38:38" x14ac:dyDescent="0.2">
      <c r="AL4509" s="13"/>
    </row>
    <row r="4510" spans="38:38" x14ac:dyDescent="0.2">
      <c r="AL4510" s="13"/>
    </row>
    <row r="4511" spans="38:38" x14ac:dyDescent="0.2">
      <c r="AL4511" s="13"/>
    </row>
    <row r="4512" spans="38:38" x14ac:dyDescent="0.2">
      <c r="AL4512" s="13"/>
    </row>
    <row r="4513" spans="38:38" x14ac:dyDescent="0.2">
      <c r="AL4513" s="13"/>
    </row>
    <row r="4514" spans="38:38" x14ac:dyDescent="0.2">
      <c r="AL4514" s="13"/>
    </row>
    <row r="4515" spans="38:38" x14ac:dyDescent="0.2">
      <c r="AL4515" s="13"/>
    </row>
    <row r="4516" spans="38:38" x14ac:dyDescent="0.2">
      <c r="AL4516" s="13"/>
    </row>
    <row r="4517" spans="38:38" x14ac:dyDescent="0.2">
      <c r="AL4517" s="13"/>
    </row>
    <row r="4518" spans="38:38" x14ac:dyDescent="0.2">
      <c r="AL4518" s="13"/>
    </row>
    <row r="4519" spans="38:38" x14ac:dyDescent="0.2">
      <c r="AL4519" s="13"/>
    </row>
    <row r="4520" spans="38:38" x14ac:dyDescent="0.2">
      <c r="AL4520" s="13"/>
    </row>
    <row r="4521" spans="38:38" x14ac:dyDescent="0.2">
      <c r="AL4521" s="13"/>
    </row>
    <row r="4522" spans="38:38" x14ac:dyDescent="0.2">
      <c r="AL4522" s="13"/>
    </row>
    <row r="4523" spans="38:38" x14ac:dyDescent="0.2">
      <c r="AL4523" s="13"/>
    </row>
    <row r="4524" spans="38:38" x14ac:dyDescent="0.2">
      <c r="AL4524" s="13"/>
    </row>
    <row r="4525" spans="38:38" x14ac:dyDescent="0.2">
      <c r="AL4525" s="13"/>
    </row>
    <row r="4526" spans="38:38" x14ac:dyDescent="0.2">
      <c r="AL4526" s="13"/>
    </row>
    <row r="4527" spans="38:38" x14ac:dyDescent="0.2">
      <c r="AL4527" s="13"/>
    </row>
    <row r="4528" spans="38:38" x14ac:dyDescent="0.2">
      <c r="AL4528" s="13"/>
    </row>
    <row r="4529" spans="38:38" x14ac:dyDescent="0.2">
      <c r="AL4529" s="13"/>
    </row>
    <row r="4530" spans="38:38" x14ac:dyDescent="0.2">
      <c r="AL4530" s="13"/>
    </row>
    <row r="4531" spans="38:38" x14ac:dyDescent="0.2">
      <c r="AL4531" s="13"/>
    </row>
    <row r="4532" spans="38:38" x14ac:dyDescent="0.2">
      <c r="AL4532" s="13"/>
    </row>
    <row r="4533" spans="38:38" x14ac:dyDescent="0.2">
      <c r="AL4533" s="13"/>
    </row>
    <row r="4534" spans="38:38" x14ac:dyDescent="0.2">
      <c r="AL4534" s="13"/>
    </row>
    <row r="4535" spans="38:38" x14ac:dyDescent="0.2">
      <c r="AL4535" s="13"/>
    </row>
    <row r="4536" spans="38:38" x14ac:dyDescent="0.2">
      <c r="AL4536" s="13"/>
    </row>
    <row r="4537" spans="38:38" x14ac:dyDescent="0.2">
      <c r="AL4537" s="13"/>
    </row>
    <row r="4538" spans="38:38" x14ac:dyDescent="0.2">
      <c r="AL4538" s="13"/>
    </row>
    <row r="4539" spans="38:38" x14ac:dyDescent="0.2">
      <c r="AL4539" s="13"/>
    </row>
    <row r="4540" spans="38:38" x14ac:dyDescent="0.2">
      <c r="AL4540" s="13"/>
    </row>
    <row r="4541" spans="38:38" x14ac:dyDescent="0.2">
      <c r="AL4541" s="13"/>
    </row>
    <row r="4542" spans="38:38" x14ac:dyDescent="0.2">
      <c r="AL4542" s="13"/>
    </row>
    <row r="4543" spans="38:38" x14ac:dyDescent="0.2">
      <c r="AL4543" s="13"/>
    </row>
    <row r="4544" spans="38:38" x14ac:dyDescent="0.2">
      <c r="AL4544" s="13"/>
    </row>
    <row r="4545" spans="38:38" x14ac:dyDescent="0.2">
      <c r="AL4545" s="13"/>
    </row>
    <row r="4546" spans="38:38" x14ac:dyDescent="0.2">
      <c r="AL4546" s="13"/>
    </row>
    <row r="4547" spans="38:38" x14ac:dyDescent="0.2">
      <c r="AL4547" s="13"/>
    </row>
    <row r="4548" spans="38:38" x14ac:dyDescent="0.2">
      <c r="AL4548" s="13"/>
    </row>
    <row r="4549" spans="38:38" x14ac:dyDescent="0.2">
      <c r="AL4549" s="13"/>
    </row>
    <row r="4550" spans="38:38" x14ac:dyDescent="0.2">
      <c r="AL4550" s="13"/>
    </row>
    <row r="4551" spans="38:38" x14ac:dyDescent="0.2">
      <c r="AL4551" s="13"/>
    </row>
    <row r="4552" spans="38:38" x14ac:dyDescent="0.2">
      <c r="AL4552" s="13"/>
    </row>
    <row r="4553" spans="38:38" x14ac:dyDescent="0.2">
      <c r="AL4553" s="13"/>
    </row>
    <row r="4554" spans="38:38" x14ac:dyDescent="0.2">
      <c r="AL4554" s="13"/>
    </row>
    <row r="4555" spans="38:38" x14ac:dyDescent="0.2">
      <c r="AL4555" s="13"/>
    </row>
    <row r="4556" spans="38:38" x14ac:dyDescent="0.2">
      <c r="AL4556" s="13"/>
    </row>
    <row r="4557" spans="38:38" x14ac:dyDescent="0.2">
      <c r="AL4557" s="13"/>
    </row>
    <row r="4558" spans="38:38" x14ac:dyDescent="0.2">
      <c r="AL4558" s="13"/>
    </row>
    <row r="4559" spans="38:38" x14ac:dyDescent="0.2">
      <c r="AL4559" s="13"/>
    </row>
    <row r="4560" spans="38:38" x14ac:dyDescent="0.2">
      <c r="AL4560" s="13"/>
    </row>
    <row r="4561" spans="38:38" x14ac:dyDescent="0.2">
      <c r="AL4561" s="13"/>
    </row>
    <row r="4562" spans="38:38" x14ac:dyDescent="0.2">
      <c r="AL4562" s="13"/>
    </row>
    <row r="4563" spans="38:38" x14ac:dyDescent="0.2">
      <c r="AL4563" s="13"/>
    </row>
    <row r="4564" spans="38:38" x14ac:dyDescent="0.2">
      <c r="AL4564" s="13"/>
    </row>
    <row r="4565" spans="38:38" x14ac:dyDescent="0.2">
      <c r="AL4565" s="13"/>
    </row>
    <row r="4566" spans="38:38" x14ac:dyDescent="0.2">
      <c r="AL4566" s="13"/>
    </row>
    <row r="4567" spans="38:38" x14ac:dyDescent="0.2">
      <c r="AL4567" s="13"/>
    </row>
    <row r="4568" spans="38:38" x14ac:dyDescent="0.2">
      <c r="AL4568" s="13"/>
    </row>
    <row r="4569" spans="38:38" x14ac:dyDescent="0.2">
      <c r="AL4569" s="13"/>
    </row>
    <row r="4570" spans="38:38" x14ac:dyDescent="0.2">
      <c r="AL4570" s="13"/>
    </row>
    <row r="4571" spans="38:38" x14ac:dyDescent="0.2">
      <c r="AL4571" s="13"/>
    </row>
    <row r="4572" spans="38:38" x14ac:dyDescent="0.2">
      <c r="AL4572" s="13"/>
    </row>
    <row r="4573" spans="38:38" x14ac:dyDescent="0.2">
      <c r="AL4573" s="13"/>
    </row>
    <row r="4574" spans="38:38" x14ac:dyDescent="0.2">
      <c r="AL4574" s="13"/>
    </row>
    <row r="4575" spans="38:38" x14ac:dyDescent="0.2">
      <c r="AL4575" s="13"/>
    </row>
    <row r="4576" spans="38:38" x14ac:dyDescent="0.2">
      <c r="AL4576" s="13"/>
    </row>
    <row r="4577" spans="38:38" x14ac:dyDescent="0.2">
      <c r="AL4577" s="13"/>
    </row>
    <row r="4578" spans="38:38" x14ac:dyDescent="0.2">
      <c r="AL4578" s="13"/>
    </row>
    <row r="4579" spans="38:38" x14ac:dyDescent="0.2">
      <c r="AL4579" s="13"/>
    </row>
    <row r="4580" spans="38:38" x14ac:dyDescent="0.2">
      <c r="AL4580" s="13"/>
    </row>
    <row r="4581" spans="38:38" x14ac:dyDescent="0.2">
      <c r="AL4581" s="13"/>
    </row>
    <row r="4582" spans="38:38" x14ac:dyDescent="0.2">
      <c r="AL4582" s="13"/>
    </row>
    <row r="4583" spans="38:38" x14ac:dyDescent="0.2">
      <c r="AL4583" s="13"/>
    </row>
    <row r="4584" spans="38:38" x14ac:dyDescent="0.2">
      <c r="AL4584" s="13"/>
    </row>
    <row r="4585" spans="38:38" x14ac:dyDescent="0.2">
      <c r="AL4585" s="13"/>
    </row>
    <row r="4586" spans="38:38" x14ac:dyDescent="0.2">
      <c r="AL4586" s="13"/>
    </row>
    <row r="4587" spans="38:38" x14ac:dyDescent="0.2">
      <c r="AL4587" s="13"/>
    </row>
    <row r="4588" spans="38:38" x14ac:dyDescent="0.2">
      <c r="AL4588" s="13"/>
    </row>
    <row r="4589" spans="38:38" x14ac:dyDescent="0.2">
      <c r="AL4589" s="13"/>
    </row>
    <row r="4590" spans="38:38" x14ac:dyDescent="0.2">
      <c r="AL4590" s="13"/>
    </row>
    <row r="4591" spans="38:38" x14ac:dyDescent="0.2">
      <c r="AL4591" s="13"/>
    </row>
    <row r="4592" spans="38:38" x14ac:dyDescent="0.2">
      <c r="AL4592" s="13"/>
    </row>
    <row r="4593" spans="38:38" x14ac:dyDescent="0.2">
      <c r="AL4593" s="13"/>
    </row>
    <row r="4594" spans="38:38" x14ac:dyDescent="0.2">
      <c r="AL4594" s="13"/>
    </row>
    <row r="4595" spans="38:38" x14ac:dyDescent="0.2">
      <c r="AL4595" s="13"/>
    </row>
    <row r="4596" spans="38:38" x14ac:dyDescent="0.2">
      <c r="AL4596" s="13"/>
    </row>
    <row r="4597" spans="38:38" x14ac:dyDescent="0.2">
      <c r="AL4597" s="13"/>
    </row>
    <row r="4598" spans="38:38" x14ac:dyDescent="0.2">
      <c r="AL4598" s="13"/>
    </row>
    <row r="4599" spans="38:38" x14ac:dyDescent="0.2">
      <c r="AL4599" s="13"/>
    </row>
    <row r="4600" spans="38:38" x14ac:dyDescent="0.2">
      <c r="AL4600" s="13"/>
    </row>
    <row r="4601" spans="38:38" x14ac:dyDescent="0.2">
      <c r="AL4601" s="13"/>
    </row>
    <row r="4602" spans="38:38" x14ac:dyDescent="0.2">
      <c r="AL4602" s="13"/>
    </row>
    <row r="4603" spans="38:38" x14ac:dyDescent="0.2">
      <c r="AL4603" s="13"/>
    </row>
    <row r="4604" spans="38:38" x14ac:dyDescent="0.2">
      <c r="AL4604" s="13"/>
    </row>
    <row r="4605" spans="38:38" x14ac:dyDescent="0.2">
      <c r="AL4605" s="13"/>
    </row>
    <row r="4606" spans="38:38" x14ac:dyDescent="0.2">
      <c r="AL4606" s="13"/>
    </row>
    <row r="4607" spans="38:38" x14ac:dyDescent="0.2">
      <c r="AL4607" s="13"/>
    </row>
    <row r="4608" spans="38:38" x14ac:dyDescent="0.2">
      <c r="AL4608" s="13"/>
    </row>
    <row r="4609" spans="38:38" x14ac:dyDescent="0.2">
      <c r="AL4609" s="13"/>
    </row>
    <row r="4610" spans="38:38" x14ac:dyDescent="0.2">
      <c r="AL4610" s="13"/>
    </row>
    <row r="4611" spans="38:38" x14ac:dyDescent="0.2">
      <c r="AL4611" s="13"/>
    </row>
    <row r="4612" spans="38:38" x14ac:dyDescent="0.2">
      <c r="AL4612" s="13"/>
    </row>
    <row r="4613" spans="38:38" x14ac:dyDescent="0.2">
      <c r="AL4613" s="13"/>
    </row>
    <row r="4614" spans="38:38" x14ac:dyDescent="0.2">
      <c r="AL4614" s="13"/>
    </row>
    <row r="4615" spans="38:38" x14ac:dyDescent="0.2">
      <c r="AL4615" s="13"/>
    </row>
    <row r="4616" spans="38:38" x14ac:dyDescent="0.2">
      <c r="AL4616" s="13"/>
    </row>
    <row r="4617" spans="38:38" x14ac:dyDescent="0.2">
      <c r="AL4617" s="13"/>
    </row>
    <row r="4618" spans="38:38" x14ac:dyDescent="0.2">
      <c r="AL4618" s="13"/>
    </row>
    <row r="4619" spans="38:38" x14ac:dyDescent="0.2">
      <c r="AL4619" s="13"/>
    </row>
    <row r="4620" spans="38:38" x14ac:dyDescent="0.2">
      <c r="AL4620" s="13"/>
    </row>
    <row r="4621" spans="38:38" x14ac:dyDescent="0.2">
      <c r="AL4621" s="13"/>
    </row>
    <row r="4622" spans="38:38" x14ac:dyDescent="0.2">
      <c r="AL4622" s="13"/>
    </row>
    <row r="4623" spans="38:38" x14ac:dyDescent="0.2">
      <c r="AL4623" s="13"/>
    </row>
    <row r="4624" spans="38:38" x14ac:dyDescent="0.2">
      <c r="AL4624" s="13"/>
    </row>
    <row r="4625" spans="38:38" x14ac:dyDescent="0.2">
      <c r="AL4625" s="13"/>
    </row>
    <row r="4626" spans="38:38" x14ac:dyDescent="0.2">
      <c r="AL4626" s="13"/>
    </row>
    <row r="4627" spans="38:38" x14ac:dyDescent="0.2">
      <c r="AL4627" s="13"/>
    </row>
    <row r="4628" spans="38:38" x14ac:dyDescent="0.2">
      <c r="AL4628" s="13"/>
    </row>
    <row r="4629" spans="38:38" x14ac:dyDescent="0.2">
      <c r="AL4629" s="13"/>
    </row>
    <row r="4630" spans="38:38" x14ac:dyDescent="0.2">
      <c r="AL4630" s="13"/>
    </row>
    <row r="4631" spans="38:38" x14ac:dyDescent="0.2">
      <c r="AL4631" s="13"/>
    </row>
    <row r="4632" spans="38:38" x14ac:dyDescent="0.2">
      <c r="AL4632" s="13"/>
    </row>
    <row r="4633" spans="38:38" x14ac:dyDescent="0.2">
      <c r="AL4633" s="13"/>
    </row>
    <row r="4634" spans="38:38" x14ac:dyDescent="0.2">
      <c r="AL4634" s="13"/>
    </row>
    <row r="4635" spans="38:38" x14ac:dyDescent="0.2">
      <c r="AL4635" s="13"/>
    </row>
    <row r="4636" spans="38:38" x14ac:dyDescent="0.2">
      <c r="AL4636" s="13"/>
    </row>
    <row r="4637" spans="38:38" x14ac:dyDescent="0.2">
      <c r="AL4637" s="13"/>
    </row>
    <row r="4638" spans="38:38" x14ac:dyDescent="0.2">
      <c r="AL4638" s="13"/>
    </row>
    <row r="4639" spans="38:38" x14ac:dyDescent="0.2">
      <c r="AL4639" s="13"/>
    </row>
    <row r="4640" spans="38:38" x14ac:dyDescent="0.2">
      <c r="AL4640" s="13"/>
    </row>
    <row r="4641" spans="38:38" x14ac:dyDescent="0.2">
      <c r="AL4641" s="13"/>
    </row>
    <row r="4642" spans="38:38" x14ac:dyDescent="0.2">
      <c r="AL4642" s="13"/>
    </row>
    <row r="4643" spans="38:38" x14ac:dyDescent="0.2">
      <c r="AL4643" s="13"/>
    </row>
    <row r="4644" spans="38:38" x14ac:dyDescent="0.2">
      <c r="AL4644" s="13"/>
    </row>
    <row r="4645" spans="38:38" x14ac:dyDescent="0.2">
      <c r="AL4645" s="13"/>
    </row>
    <row r="4646" spans="38:38" x14ac:dyDescent="0.2">
      <c r="AL4646" s="13"/>
    </row>
    <row r="4647" spans="38:38" x14ac:dyDescent="0.2">
      <c r="AL4647" s="13"/>
    </row>
    <row r="4648" spans="38:38" x14ac:dyDescent="0.2">
      <c r="AL4648" s="13"/>
    </row>
    <row r="4649" spans="38:38" x14ac:dyDescent="0.2">
      <c r="AL4649" s="13"/>
    </row>
    <row r="4650" spans="38:38" x14ac:dyDescent="0.2">
      <c r="AL4650" s="13"/>
    </row>
    <row r="4651" spans="38:38" x14ac:dyDescent="0.2">
      <c r="AL4651" s="13"/>
    </row>
    <row r="4652" spans="38:38" x14ac:dyDescent="0.2">
      <c r="AL4652" s="13"/>
    </row>
    <row r="4653" spans="38:38" x14ac:dyDescent="0.2">
      <c r="AL4653" s="13"/>
    </row>
    <row r="4654" spans="38:38" x14ac:dyDescent="0.2">
      <c r="AL4654" s="13"/>
    </row>
    <row r="4655" spans="38:38" x14ac:dyDescent="0.2">
      <c r="AL4655" s="13"/>
    </row>
    <row r="4656" spans="38:38" x14ac:dyDescent="0.2">
      <c r="AL4656" s="13"/>
    </row>
    <row r="4657" spans="38:38" x14ac:dyDescent="0.2">
      <c r="AL4657" s="13"/>
    </row>
    <row r="4658" spans="38:38" x14ac:dyDescent="0.2">
      <c r="AL4658" s="13"/>
    </row>
    <row r="4659" spans="38:38" x14ac:dyDescent="0.2">
      <c r="AL4659" s="13"/>
    </row>
    <row r="4660" spans="38:38" x14ac:dyDescent="0.2">
      <c r="AL4660" s="13"/>
    </row>
    <row r="4661" spans="38:38" x14ac:dyDescent="0.2">
      <c r="AL4661" s="13"/>
    </row>
    <row r="4662" spans="38:38" x14ac:dyDescent="0.2">
      <c r="AL4662" s="13"/>
    </row>
    <row r="4663" spans="38:38" x14ac:dyDescent="0.2">
      <c r="AL4663" s="13"/>
    </row>
    <row r="4664" spans="38:38" x14ac:dyDescent="0.2">
      <c r="AL4664" s="13"/>
    </row>
    <row r="4665" spans="38:38" x14ac:dyDescent="0.2">
      <c r="AL4665" s="13"/>
    </row>
    <row r="4666" spans="38:38" x14ac:dyDescent="0.2">
      <c r="AL4666" s="13"/>
    </row>
    <row r="4667" spans="38:38" x14ac:dyDescent="0.2">
      <c r="AL4667" s="13"/>
    </row>
    <row r="4668" spans="38:38" x14ac:dyDescent="0.2">
      <c r="AL4668" s="13"/>
    </row>
    <row r="4669" spans="38:38" x14ac:dyDescent="0.2">
      <c r="AL4669" s="13"/>
    </row>
    <row r="4670" spans="38:38" x14ac:dyDescent="0.2">
      <c r="AL4670" s="13"/>
    </row>
    <row r="4671" spans="38:38" x14ac:dyDescent="0.2">
      <c r="AL4671" s="13"/>
    </row>
    <row r="4672" spans="38:38" x14ac:dyDescent="0.2">
      <c r="AL4672" s="13"/>
    </row>
    <row r="4673" spans="38:38" x14ac:dyDescent="0.2">
      <c r="AL4673" s="13"/>
    </row>
    <row r="4674" spans="38:38" x14ac:dyDescent="0.2">
      <c r="AL4674" s="13"/>
    </row>
    <row r="4675" spans="38:38" x14ac:dyDescent="0.2">
      <c r="AL4675" s="13"/>
    </row>
    <row r="4676" spans="38:38" x14ac:dyDescent="0.2">
      <c r="AL4676" s="13"/>
    </row>
    <row r="4677" spans="38:38" x14ac:dyDescent="0.2">
      <c r="AL4677" s="13"/>
    </row>
    <row r="4678" spans="38:38" x14ac:dyDescent="0.2">
      <c r="AL4678" s="13"/>
    </row>
    <row r="4679" spans="38:38" x14ac:dyDescent="0.2">
      <c r="AL4679" s="13"/>
    </row>
    <row r="4680" spans="38:38" x14ac:dyDescent="0.2">
      <c r="AL4680" s="13"/>
    </row>
    <row r="4681" spans="38:38" x14ac:dyDescent="0.2">
      <c r="AL4681" s="13"/>
    </row>
    <row r="4682" spans="38:38" x14ac:dyDescent="0.2">
      <c r="AL4682" s="13"/>
    </row>
    <row r="4683" spans="38:38" x14ac:dyDescent="0.2">
      <c r="AL4683" s="13"/>
    </row>
    <row r="4684" spans="38:38" x14ac:dyDescent="0.2">
      <c r="AL4684" s="13"/>
    </row>
    <row r="4685" spans="38:38" x14ac:dyDescent="0.2">
      <c r="AL4685" s="13"/>
    </row>
    <row r="4686" spans="38:38" x14ac:dyDescent="0.2">
      <c r="AL4686" s="13"/>
    </row>
    <row r="4687" spans="38:38" x14ac:dyDescent="0.2">
      <c r="AL4687" s="13"/>
    </row>
    <row r="4688" spans="38:38" x14ac:dyDescent="0.2">
      <c r="AL4688" s="13"/>
    </row>
    <row r="4689" spans="38:38" x14ac:dyDescent="0.2">
      <c r="AL4689" s="13"/>
    </row>
    <row r="4690" spans="38:38" x14ac:dyDescent="0.2">
      <c r="AL4690" s="13"/>
    </row>
    <row r="4691" spans="38:38" x14ac:dyDescent="0.2">
      <c r="AL4691" s="13"/>
    </row>
    <row r="4692" spans="38:38" x14ac:dyDescent="0.2">
      <c r="AL4692" s="13"/>
    </row>
    <row r="4693" spans="38:38" x14ac:dyDescent="0.2">
      <c r="AL4693" s="13"/>
    </row>
    <row r="4694" spans="38:38" x14ac:dyDescent="0.2">
      <c r="AL4694" s="13"/>
    </row>
    <row r="4695" spans="38:38" x14ac:dyDescent="0.2">
      <c r="AL4695" s="13"/>
    </row>
    <row r="4696" spans="38:38" x14ac:dyDescent="0.2">
      <c r="AL4696" s="13"/>
    </row>
    <row r="4697" spans="38:38" x14ac:dyDescent="0.2">
      <c r="AL4697" s="13"/>
    </row>
    <row r="4698" spans="38:38" x14ac:dyDescent="0.2">
      <c r="AL4698" s="13"/>
    </row>
    <row r="4699" spans="38:38" x14ac:dyDescent="0.2">
      <c r="AL4699" s="13"/>
    </row>
    <row r="4700" spans="38:38" x14ac:dyDescent="0.2">
      <c r="AL4700" s="13"/>
    </row>
    <row r="4701" spans="38:38" x14ac:dyDescent="0.2">
      <c r="AL4701" s="13"/>
    </row>
    <row r="4702" spans="38:38" x14ac:dyDescent="0.2">
      <c r="AL4702" s="13"/>
    </row>
    <row r="4703" spans="38:38" x14ac:dyDescent="0.2">
      <c r="AL4703" s="13"/>
    </row>
    <row r="4704" spans="38:38" x14ac:dyDescent="0.2">
      <c r="AL4704" s="13"/>
    </row>
    <row r="4705" spans="38:38" x14ac:dyDescent="0.2">
      <c r="AL4705" s="13"/>
    </row>
    <row r="4706" spans="38:38" x14ac:dyDescent="0.2">
      <c r="AL4706" s="13"/>
    </row>
    <row r="4707" spans="38:38" x14ac:dyDescent="0.2">
      <c r="AL4707" s="13"/>
    </row>
    <row r="4708" spans="38:38" x14ac:dyDescent="0.2">
      <c r="AL4708" s="13"/>
    </row>
    <row r="4709" spans="38:38" x14ac:dyDescent="0.2">
      <c r="AL4709" s="13"/>
    </row>
    <row r="4710" spans="38:38" x14ac:dyDescent="0.2">
      <c r="AL4710" s="13"/>
    </row>
    <row r="4711" spans="38:38" x14ac:dyDescent="0.2">
      <c r="AL4711" s="13"/>
    </row>
    <row r="4712" spans="38:38" x14ac:dyDescent="0.2">
      <c r="AL4712" s="13"/>
    </row>
    <row r="4713" spans="38:38" x14ac:dyDescent="0.2">
      <c r="AL4713" s="13"/>
    </row>
    <row r="4714" spans="38:38" x14ac:dyDescent="0.2">
      <c r="AL4714" s="13"/>
    </row>
    <row r="4715" spans="38:38" x14ac:dyDescent="0.2">
      <c r="AL4715" s="13"/>
    </row>
    <row r="4716" spans="38:38" x14ac:dyDescent="0.2">
      <c r="AL4716" s="13"/>
    </row>
    <row r="4717" spans="38:38" x14ac:dyDescent="0.2">
      <c r="AL4717" s="13"/>
    </row>
    <row r="4718" spans="38:38" x14ac:dyDescent="0.2">
      <c r="AL4718" s="13"/>
    </row>
    <row r="4719" spans="38:38" x14ac:dyDescent="0.2">
      <c r="AL4719" s="13"/>
    </row>
    <row r="4720" spans="38:38" x14ac:dyDescent="0.2">
      <c r="AL4720" s="13"/>
    </row>
    <row r="4721" spans="38:38" x14ac:dyDescent="0.2">
      <c r="AL4721" s="13"/>
    </row>
    <row r="4722" spans="38:38" x14ac:dyDescent="0.2">
      <c r="AL4722" s="13"/>
    </row>
    <row r="4723" spans="38:38" x14ac:dyDescent="0.2">
      <c r="AL4723" s="13"/>
    </row>
    <row r="4724" spans="38:38" x14ac:dyDescent="0.2">
      <c r="AL4724" s="13"/>
    </row>
    <row r="4725" spans="38:38" x14ac:dyDescent="0.2">
      <c r="AL4725" s="13"/>
    </row>
    <row r="4726" spans="38:38" x14ac:dyDescent="0.2">
      <c r="AL4726" s="13"/>
    </row>
    <row r="4727" spans="38:38" x14ac:dyDescent="0.2">
      <c r="AL4727" s="13"/>
    </row>
    <row r="4728" spans="38:38" x14ac:dyDescent="0.2">
      <c r="AL4728" s="13"/>
    </row>
    <row r="4729" spans="38:38" x14ac:dyDescent="0.2">
      <c r="AL4729" s="13"/>
    </row>
    <row r="4730" spans="38:38" x14ac:dyDescent="0.2">
      <c r="AL4730" s="13"/>
    </row>
    <row r="4731" spans="38:38" x14ac:dyDescent="0.2">
      <c r="AL4731" s="13"/>
    </row>
    <row r="4732" spans="38:38" x14ac:dyDescent="0.2">
      <c r="AL4732" s="13"/>
    </row>
    <row r="4733" spans="38:38" x14ac:dyDescent="0.2">
      <c r="AL4733" s="13"/>
    </row>
    <row r="4734" spans="38:38" x14ac:dyDescent="0.2">
      <c r="AL4734" s="13"/>
    </row>
    <row r="4735" spans="38:38" x14ac:dyDescent="0.2">
      <c r="AL4735" s="13"/>
    </row>
    <row r="4736" spans="38:38" x14ac:dyDescent="0.2">
      <c r="AL4736" s="13"/>
    </row>
    <row r="4737" spans="38:38" x14ac:dyDescent="0.2">
      <c r="AL4737" s="13"/>
    </row>
    <row r="4738" spans="38:38" x14ac:dyDescent="0.2">
      <c r="AL4738" s="13"/>
    </row>
    <row r="4739" spans="38:38" x14ac:dyDescent="0.2">
      <c r="AL4739" s="13"/>
    </row>
    <row r="4740" spans="38:38" x14ac:dyDescent="0.2">
      <c r="AL4740" s="13"/>
    </row>
    <row r="4741" spans="38:38" x14ac:dyDescent="0.2">
      <c r="AL4741" s="13"/>
    </row>
    <row r="4742" spans="38:38" x14ac:dyDescent="0.2">
      <c r="AL4742" s="13"/>
    </row>
    <row r="4743" spans="38:38" x14ac:dyDescent="0.2">
      <c r="AL4743" s="13"/>
    </row>
    <row r="4744" spans="38:38" x14ac:dyDescent="0.2">
      <c r="AL4744" s="13"/>
    </row>
    <row r="4745" spans="38:38" x14ac:dyDescent="0.2">
      <c r="AL4745" s="13"/>
    </row>
    <row r="4746" spans="38:38" x14ac:dyDescent="0.2">
      <c r="AL4746" s="13"/>
    </row>
    <row r="4747" spans="38:38" x14ac:dyDescent="0.2">
      <c r="AL4747" s="13"/>
    </row>
    <row r="4748" spans="38:38" x14ac:dyDescent="0.2">
      <c r="AL4748" s="13"/>
    </row>
    <row r="4749" spans="38:38" x14ac:dyDescent="0.2">
      <c r="AL4749" s="13"/>
    </row>
    <row r="4750" spans="38:38" x14ac:dyDescent="0.2">
      <c r="AL4750" s="13"/>
    </row>
    <row r="4751" spans="38:38" x14ac:dyDescent="0.2">
      <c r="AL4751" s="13"/>
    </row>
    <row r="4752" spans="38:38" x14ac:dyDescent="0.2">
      <c r="AL4752" s="13"/>
    </row>
    <row r="4753" spans="38:38" x14ac:dyDescent="0.2">
      <c r="AL4753" s="13"/>
    </row>
    <row r="4754" spans="38:38" x14ac:dyDescent="0.2">
      <c r="AL4754" s="13"/>
    </row>
    <row r="4755" spans="38:38" x14ac:dyDescent="0.2">
      <c r="AL4755" s="13"/>
    </row>
    <row r="4756" spans="38:38" x14ac:dyDescent="0.2">
      <c r="AL4756" s="13"/>
    </row>
    <row r="4757" spans="38:38" x14ac:dyDescent="0.2">
      <c r="AL4757" s="13"/>
    </row>
    <row r="4758" spans="38:38" x14ac:dyDescent="0.2">
      <c r="AL4758" s="13"/>
    </row>
    <row r="4759" spans="38:38" x14ac:dyDescent="0.2">
      <c r="AL4759" s="13"/>
    </row>
    <row r="4760" spans="38:38" x14ac:dyDescent="0.2">
      <c r="AL4760" s="13"/>
    </row>
    <row r="4761" spans="38:38" x14ac:dyDescent="0.2">
      <c r="AL4761" s="13"/>
    </row>
    <row r="4762" spans="38:38" x14ac:dyDescent="0.2">
      <c r="AL4762" s="13"/>
    </row>
    <row r="4763" spans="38:38" x14ac:dyDescent="0.2">
      <c r="AL4763" s="13"/>
    </row>
    <row r="4764" spans="38:38" x14ac:dyDescent="0.2">
      <c r="AL4764" s="13"/>
    </row>
    <row r="4765" spans="38:38" x14ac:dyDescent="0.2">
      <c r="AL4765" s="13"/>
    </row>
    <row r="4766" spans="38:38" x14ac:dyDescent="0.2">
      <c r="AL4766" s="13"/>
    </row>
    <row r="4767" spans="38:38" x14ac:dyDescent="0.2">
      <c r="AL4767" s="13"/>
    </row>
    <row r="4768" spans="38:38" x14ac:dyDescent="0.2">
      <c r="AL4768" s="13"/>
    </row>
    <row r="4769" spans="38:38" x14ac:dyDescent="0.2">
      <c r="AL4769" s="13"/>
    </row>
    <row r="4770" spans="38:38" x14ac:dyDescent="0.2">
      <c r="AL4770" s="13"/>
    </row>
    <row r="4771" spans="38:38" x14ac:dyDescent="0.2">
      <c r="AL4771" s="13"/>
    </row>
    <row r="4772" spans="38:38" x14ac:dyDescent="0.2">
      <c r="AL4772" s="13"/>
    </row>
    <row r="4773" spans="38:38" x14ac:dyDescent="0.2">
      <c r="AL4773" s="13"/>
    </row>
    <row r="4774" spans="38:38" x14ac:dyDescent="0.2">
      <c r="AL4774" s="13"/>
    </row>
    <row r="4775" spans="38:38" x14ac:dyDescent="0.2">
      <c r="AL4775" s="13"/>
    </row>
    <row r="4776" spans="38:38" x14ac:dyDescent="0.2">
      <c r="AL4776" s="13"/>
    </row>
    <row r="4777" spans="38:38" x14ac:dyDescent="0.2">
      <c r="AL4777" s="13"/>
    </row>
    <row r="4778" spans="38:38" x14ac:dyDescent="0.2">
      <c r="AL4778" s="13"/>
    </row>
    <row r="4779" spans="38:38" x14ac:dyDescent="0.2">
      <c r="AL4779" s="13"/>
    </row>
    <row r="4780" spans="38:38" x14ac:dyDescent="0.2">
      <c r="AL4780" s="13"/>
    </row>
    <row r="4781" spans="38:38" x14ac:dyDescent="0.2">
      <c r="AL4781" s="13"/>
    </row>
    <row r="4782" spans="38:38" x14ac:dyDescent="0.2">
      <c r="AL4782" s="13"/>
    </row>
    <row r="4783" spans="38:38" x14ac:dyDescent="0.2">
      <c r="AL4783" s="13"/>
    </row>
    <row r="4784" spans="38:38" x14ac:dyDescent="0.2">
      <c r="AL4784" s="13"/>
    </row>
    <row r="4785" spans="38:38" x14ac:dyDescent="0.2">
      <c r="AL4785" s="13"/>
    </row>
    <row r="4786" spans="38:38" x14ac:dyDescent="0.2">
      <c r="AL4786" s="13"/>
    </row>
    <row r="4787" spans="38:38" x14ac:dyDescent="0.2">
      <c r="AL4787" s="13"/>
    </row>
    <row r="4788" spans="38:38" x14ac:dyDescent="0.2">
      <c r="AL4788" s="13"/>
    </row>
    <row r="4789" spans="38:38" x14ac:dyDescent="0.2">
      <c r="AL4789" s="13"/>
    </row>
    <row r="4790" spans="38:38" x14ac:dyDescent="0.2">
      <c r="AL4790" s="13"/>
    </row>
    <row r="4791" spans="38:38" x14ac:dyDescent="0.2">
      <c r="AL4791" s="13"/>
    </row>
    <row r="4792" spans="38:38" x14ac:dyDescent="0.2">
      <c r="AL4792" s="13"/>
    </row>
    <row r="4793" spans="38:38" x14ac:dyDescent="0.2">
      <c r="AL4793" s="13"/>
    </row>
    <row r="4794" spans="38:38" x14ac:dyDescent="0.2">
      <c r="AL4794" s="13"/>
    </row>
    <row r="4795" spans="38:38" x14ac:dyDescent="0.2">
      <c r="AL4795" s="13"/>
    </row>
    <row r="4796" spans="38:38" x14ac:dyDescent="0.2">
      <c r="AL4796" s="13"/>
    </row>
    <row r="4797" spans="38:38" x14ac:dyDescent="0.2">
      <c r="AL4797" s="13"/>
    </row>
    <row r="4798" spans="38:38" x14ac:dyDescent="0.2">
      <c r="AL4798" s="13"/>
    </row>
    <row r="4799" spans="38:38" x14ac:dyDescent="0.2">
      <c r="AL4799" s="13"/>
    </row>
    <row r="4800" spans="38:38" x14ac:dyDescent="0.2">
      <c r="AL4800" s="13"/>
    </row>
    <row r="4801" spans="38:38" x14ac:dyDescent="0.2">
      <c r="AL4801" s="13"/>
    </row>
    <row r="4802" spans="38:38" x14ac:dyDescent="0.2">
      <c r="AL4802" s="13"/>
    </row>
    <row r="4803" spans="38:38" x14ac:dyDescent="0.2">
      <c r="AL4803" s="13"/>
    </row>
    <row r="4804" spans="38:38" x14ac:dyDescent="0.2">
      <c r="AL4804" s="13"/>
    </row>
    <row r="4805" spans="38:38" x14ac:dyDescent="0.2">
      <c r="AL4805" s="13"/>
    </row>
    <row r="4806" spans="38:38" x14ac:dyDescent="0.2">
      <c r="AL4806" s="13"/>
    </row>
    <row r="4807" spans="38:38" x14ac:dyDescent="0.2">
      <c r="AL4807" s="13"/>
    </row>
    <row r="4808" spans="38:38" x14ac:dyDescent="0.2">
      <c r="AL4808" s="13"/>
    </row>
    <row r="4809" spans="38:38" x14ac:dyDescent="0.2">
      <c r="AL4809" s="13"/>
    </row>
    <row r="4810" spans="38:38" x14ac:dyDescent="0.2">
      <c r="AL4810" s="13"/>
    </row>
    <row r="4811" spans="38:38" x14ac:dyDescent="0.2">
      <c r="AL4811" s="13"/>
    </row>
    <row r="4812" spans="38:38" x14ac:dyDescent="0.2">
      <c r="AL4812" s="13"/>
    </row>
    <row r="4813" spans="38:38" x14ac:dyDescent="0.2">
      <c r="AL4813" s="13"/>
    </row>
    <row r="4814" spans="38:38" x14ac:dyDescent="0.2">
      <c r="AL4814" s="13"/>
    </row>
    <row r="4815" spans="38:38" x14ac:dyDescent="0.2">
      <c r="AL4815" s="13"/>
    </row>
    <row r="4816" spans="38:38" x14ac:dyDescent="0.2">
      <c r="AL4816" s="13"/>
    </row>
    <row r="4817" spans="38:38" x14ac:dyDescent="0.2">
      <c r="AL4817" s="13"/>
    </row>
    <row r="4818" spans="38:38" x14ac:dyDescent="0.2">
      <c r="AL4818" s="13"/>
    </row>
    <row r="4819" spans="38:38" x14ac:dyDescent="0.2">
      <c r="AL4819" s="13"/>
    </row>
    <row r="4820" spans="38:38" x14ac:dyDescent="0.2">
      <c r="AL4820" s="13"/>
    </row>
    <row r="4821" spans="38:38" x14ac:dyDescent="0.2">
      <c r="AL4821" s="13"/>
    </row>
    <row r="4822" spans="38:38" x14ac:dyDescent="0.2">
      <c r="AL4822" s="13"/>
    </row>
    <row r="4823" spans="38:38" x14ac:dyDescent="0.2">
      <c r="AL4823" s="13"/>
    </row>
    <row r="4824" spans="38:38" x14ac:dyDescent="0.2">
      <c r="AL4824" s="13"/>
    </row>
    <row r="4825" spans="38:38" x14ac:dyDescent="0.2">
      <c r="AL4825" s="13"/>
    </row>
    <row r="4826" spans="38:38" x14ac:dyDescent="0.2">
      <c r="AL4826" s="13"/>
    </row>
    <row r="4827" spans="38:38" x14ac:dyDescent="0.2">
      <c r="AL4827" s="13"/>
    </row>
    <row r="4828" spans="38:38" x14ac:dyDescent="0.2">
      <c r="AL4828" s="13"/>
    </row>
    <row r="4829" spans="38:38" x14ac:dyDescent="0.2">
      <c r="AL4829" s="13"/>
    </row>
    <row r="4830" spans="38:38" x14ac:dyDescent="0.2">
      <c r="AL4830" s="13"/>
    </row>
    <row r="4831" spans="38:38" x14ac:dyDescent="0.2">
      <c r="AL4831" s="13"/>
    </row>
    <row r="4832" spans="38:38" x14ac:dyDescent="0.2">
      <c r="AL4832" s="13"/>
    </row>
    <row r="4833" spans="38:38" x14ac:dyDescent="0.2">
      <c r="AL4833" s="13"/>
    </row>
    <row r="4834" spans="38:38" x14ac:dyDescent="0.2">
      <c r="AL4834" s="13"/>
    </row>
    <row r="4835" spans="38:38" x14ac:dyDescent="0.2">
      <c r="AL4835" s="13"/>
    </row>
    <row r="4836" spans="38:38" x14ac:dyDescent="0.2">
      <c r="AL4836" s="13"/>
    </row>
    <row r="4837" spans="38:38" x14ac:dyDescent="0.2">
      <c r="AL4837" s="13"/>
    </row>
    <row r="4838" spans="38:38" x14ac:dyDescent="0.2">
      <c r="AL4838" s="13"/>
    </row>
    <row r="4839" spans="38:38" x14ac:dyDescent="0.2">
      <c r="AL4839" s="13"/>
    </row>
    <row r="4840" spans="38:38" x14ac:dyDescent="0.2">
      <c r="AL4840" s="13"/>
    </row>
    <row r="4841" spans="38:38" x14ac:dyDescent="0.2">
      <c r="AL4841" s="13"/>
    </row>
    <row r="4842" spans="38:38" x14ac:dyDescent="0.2">
      <c r="AL4842" s="13"/>
    </row>
    <row r="4843" spans="38:38" x14ac:dyDescent="0.2">
      <c r="AL4843" s="13"/>
    </row>
    <row r="4844" spans="38:38" x14ac:dyDescent="0.2">
      <c r="AL4844" s="13"/>
    </row>
    <row r="4845" spans="38:38" x14ac:dyDescent="0.2">
      <c r="AL4845" s="13"/>
    </row>
    <row r="4846" spans="38:38" x14ac:dyDescent="0.2">
      <c r="AL4846" s="13"/>
    </row>
    <row r="4847" spans="38:38" x14ac:dyDescent="0.2">
      <c r="AL4847" s="13"/>
    </row>
    <row r="4848" spans="38:38" x14ac:dyDescent="0.2">
      <c r="AL4848" s="13"/>
    </row>
    <row r="4849" spans="38:38" x14ac:dyDescent="0.2">
      <c r="AL4849" s="13"/>
    </row>
    <row r="4850" spans="38:38" x14ac:dyDescent="0.2">
      <c r="AL4850" s="13"/>
    </row>
    <row r="4851" spans="38:38" x14ac:dyDescent="0.2">
      <c r="AL4851" s="13"/>
    </row>
    <row r="4852" spans="38:38" x14ac:dyDescent="0.2">
      <c r="AL4852" s="13"/>
    </row>
    <row r="4853" spans="38:38" x14ac:dyDescent="0.2">
      <c r="AL4853" s="13"/>
    </row>
    <row r="4854" spans="38:38" x14ac:dyDescent="0.2">
      <c r="AL4854" s="13"/>
    </row>
    <row r="4855" spans="38:38" x14ac:dyDescent="0.2">
      <c r="AL4855" s="13"/>
    </row>
    <row r="4856" spans="38:38" x14ac:dyDescent="0.2">
      <c r="AL4856" s="13"/>
    </row>
    <row r="4857" spans="38:38" x14ac:dyDescent="0.2">
      <c r="AL4857" s="13"/>
    </row>
    <row r="4858" spans="38:38" x14ac:dyDescent="0.2">
      <c r="AL4858" s="13"/>
    </row>
    <row r="4859" spans="38:38" x14ac:dyDescent="0.2">
      <c r="AL4859" s="13"/>
    </row>
    <row r="4860" spans="38:38" x14ac:dyDescent="0.2">
      <c r="AL4860" s="13"/>
    </row>
    <row r="4861" spans="38:38" x14ac:dyDescent="0.2">
      <c r="AL4861" s="13"/>
    </row>
    <row r="4862" spans="38:38" x14ac:dyDescent="0.2">
      <c r="AL4862" s="13"/>
    </row>
    <row r="4863" spans="38:38" x14ac:dyDescent="0.2">
      <c r="AL4863" s="13"/>
    </row>
    <row r="4864" spans="38:38" x14ac:dyDescent="0.2">
      <c r="AL4864" s="13"/>
    </row>
    <row r="4865" spans="38:38" x14ac:dyDescent="0.2">
      <c r="AL4865" s="13"/>
    </row>
    <row r="4866" spans="38:38" x14ac:dyDescent="0.2">
      <c r="AL4866" s="13"/>
    </row>
    <row r="4867" spans="38:38" x14ac:dyDescent="0.2">
      <c r="AL4867" s="13"/>
    </row>
    <row r="4868" spans="38:38" x14ac:dyDescent="0.2">
      <c r="AL4868" s="13"/>
    </row>
    <row r="4869" spans="38:38" x14ac:dyDescent="0.2">
      <c r="AL4869" s="13"/>
    </row>
    <row r="4870" spans="38:38" x14ac:dyDescent="0.2">
      <c r="AL4870" s="13"/>
    </row>
    <row r="4871" spans="38:38" x14ac:dyDescent="0.2">
      <c r="AL4871" s="13"/>
    </row>
    <row r="4872" spans="38:38" x14ac:dyDescent="0.2">
      <c r="AL4872" s="13"/>
    </row>
    <row r="4873" spans="38:38" x14ac:dyDescent="0.2">
      <c r="AL4873" s="13"/>
    </row>
    <row r="4874" spans="38:38" x14ac:dyDescent="0.2">
      <c r="AL4874" s="13"/>
    </row>
    <row r="4875" spans="38:38" x14ac:dyDescent="0.2">
      <c r="AL4875" s="13"/>
    </row>
    <row r="4876" spans="38:38" x14ac:dyDescent="0.2">
      <c r="AL4876" s="13"/>
    </row>
    <row r="4877" spans="38:38" x14ac:dyDescent="0.2">
      <c r="AL4877" s="13"/>
    </row>
    <row r="4878" spans="38:38" x14ac:dyDescent="0.2">
      <c r="AL4878" s="13"/>
    </row>
    <row r="4879" spans="38:38" x14ac:dyDescent="0.2">
      <c r="AL4879" s="13"/>
    </row>
    <row r="4880" spans="38:38" x14ac:dyDescent="0.2">
      <c r="AL4880" s="13"/>
    </row>
    <row r="4881" spans="38:38" x14ac:dyDescent="0.2">
      <c r="AL4881" s="13"/>
    </row>
    <row r="4882" spans="38:38" x14ac:dyDescent="0.2">
      <c r="AL4882" s="13"/>
    </row>
    <row r="4883" spans="38:38" x14ac:dyDescent="0.2">
      <c r="AL4883" s="13"/>
    </row>
    <row r="4884" spans="38:38" x14ac:dyDescent="0.2">
      <c r="AL4884" s="13"/>
    </row>
    <row r="4885" spans="38:38" x14ac:dyDescent="0.2">
      <c r="AL4885" s="13"/>
    </row>
    <row r="4886" spans="38:38" x14ac:dyDescent="0.2">
      <c r="AL4886" s="13"/>
    </row>
    <row r="4887" spans="38:38" x14ac:dyDescent="0.2">
      <c r="AL4887" s="13"/>
    </row>
    <row r="4888" spans="38:38" x14ac:dyDescent="0.2">
      <c r="AL4888" s="13"/>
    </row>
    <row r="4889" spans="38:38" x14ac:dyDescent="0.2">
      <c r="AL4889" s="13"/>
    </row>
    <row r="4890" spans="38:38" x14ac:dyDescent="0.2">
      <c r="AL4890" s="13"/>
    </row>
    <row r="4891" spans="38:38" x14ac:dyDescent="0.2">
      <c r="AL4891" s="13"/>
    </row>
    <row r="4892" spans="38:38" x14ac:dyDescent="0.2">
      <c r="AL4892" s="13"/>
    </row>
    <row r="4893" spans="38:38" x14ac:dyDescent="0.2">
      <c r="AL4893" s="13"/>
    </row>
    <row r="4894" spans="38:38" x14ac:dyDescent="0.2">
      <c r="AL4894" s="13"/>
    </row>
    <row r="4895" spans="38:38" x14ac:dyDescent="0.2">
      <c r="AL4895" s="13"/>
    </row>
    <row r="4896" spans="38:38" x14ac:dyDescent="0.2">
      <c r="AL4896" s="13"/>
    </row>
    <row r="4897" spans="38:38" x14ac:dyDescent="0.2">
      <c r="AL4897" s="13"/>
    </row>
    <row r="4898" spans="38:38" x14ac:dyDescent="0.2">
      <c r="AL4898" s="13"/>
    </row>
    <row r="4899" spans="38:38" x14ac:dyDescent="0.2">
      <c r="AL4899" s="13"/>
    </row>
    <row r="4900" spans="38:38" x14ac:dyDescent="0.2">
      <c r="AL4900" s="13"/>
    </row>
    <row r="4901" spans="38:38" x14ac:dyDescent="0.2">
      <c r="AL4901" s="13"/>
    </row>
    <row r="4902" spans="38:38" x14ac:dyDescent="0.2">
      <c r="AL4902" s="13"/>
    </row>
    <row r="4903" spans="38:38" x14ac:dyDescent="0.2">
      <c r="AL4903" s="13"/>
    </row>
    <row r="4904" spans="38:38" x14ac:dyDescent="0.2">
      <c r="AL4904" s="13"/>
    </row>
    <row r="4905" spans="38:38" x14ac:dyDescent="0.2">
      <c r="AL4905" s="13"/>
    </row>
    <row r="4906" spans="38:38" x14ac:dyDescent="0.2">
      <c r="AL4906" s="13"/>
    </row>
    <row r="4907" spans="38:38" x14ac:dyDescent="0.2">
      <c r="AL4907" s="13"/>
    </row>
    <row r="4908" spans="38:38" x14ac:dyDescent="0.2">
      <c r="AL4908" s="13"/>
    </row>
    <row r="4909" spans="38:38" x14ac:dyDescent="0.2">
      <c r="AL4909" s="13"/>
    </row>
    <row r="4910" spans="38:38" x14ac:dyDescent="0.2">
      <c r="AL4910" s="13"/>
    </row>
    <row r="4911" spans="38:38" x14ac:dyDescent="0.2">
      <c r="AL4911" s="13"/>
    </row>
    <row r="4912" spans="38:38" x14ac:dyDescent="0.2">
      <c r="AL4912" s="13"/>
    </row>
    <row r="4913" spans="38:38" x14ac:dyDescent="0.2">
      <c r="AL4913" s="13"/>
    </row>
    <row r="4914" spans="38:38" x14ac:dyDescent="0.2">
      <c r="AL4914" s="13"/>
    </row>
    <row r="4915" spans="38:38" x14ac:dyDescent="0.2">
      <c r="AL4915" s="13"/>
    </row>
    <row r="4916" spans="38:38" x14ac:dyDescent="0.2">
      <c r="AL4916" s="13"/>
    </row>
    <row r="4917" spans="38:38" x14ac:dyDescent="0.2">
      <c r="AL4917" s="13"/>
    </row>
    <row r="4918" spans="38:38" x14ac:dyDescent="0.2">
      <c r="AL4918" s="13"/>
    </row>
    <row r="4919" spans="38:38" x14ac:dyDescent="0.2">
      <c r="AL4919" s="13"/>
    </row>
    <row r="4920" spans="38:38" x14ac:dyDescent="0.2">
      <c r="AL4920" s="13"/>
    </row>
    <row r="4921" spans="38:38" x14ac:dyDescent="0.2">
      <c r="AL4921" s="13"/>
    </row>
    <row r="4922" spans="38:38" x14ac:dyDescent="0.2">
      <c r="AL4922" s="13"/>
    </row>
    <row r="4923" spans="38:38" x14ac:dyDescent="0.2">
      <c r="AL4923" s="13"/>
    </row>
    <row r="4924" spans="38:38" x14ac:dyDescent="0.2">
      <c r="AL4924" s="13"/>
    </row>
    <row r="4925" spans="38:38" x14ac:dyDescent="0.2">
      <c r="AL4925" s="13"/>
    </row>
    <row r="4926" spans="38:38" x14ac:dyDescent="0.2">
      <c r="AL4926" s="13"/>
    </row>
    <row r="4927" spans="38:38" x14ac:dyDescent="0.2">
      <c r="AL4927" s="13"/>
    </row>
    <row r="4928" spans="38:38" x14ac:dyDescent="0.2">
      <c r="AL4928" s="13"/>
    </row>
    <row r="4929" spans="38:38" x14ac:dyDescent="0.2">
      <c r="AL4929" s="13"/>
    </row>
    <row r="4930" spans="38:38" x14ac:dyDescent="0.2">
      <c r="AL4930" s="13"/>
    </row>
    <row r="4931" spans="38:38" x14ac:dyDescent="0.2">
      <c r="AL4931" s="13"/>
    </row>
    <row r="4932" spans="38:38" x14ac:dyDescent="0.2">
      <c r="AL4932" s="13"/>
    </row>
    <row r="4933" spans="38:38" x14ac:dyDescent="0.2">
      <c r="AL4933" s="13"/>
    </row>
    <row r="4934" spans="38:38" x14ac:dyDescent="0.2">
      <c r="AL4934" s="13"/>
    </row>
    <row r="4935" spans="38:38" x14ac:dyDescent="0.2">
      <c r="AL4935" s="13"/>
    </row>
    <row r="4936" spans="38:38" x14ac:dyDescent="0.2">
      <c r="AL4936" s="39"/>
    </row>
    <row r="4937" spans="38:38" x14ac:dyDescent="0.2">
      <c r="AL4937" s="39"/>
    </row>
    <row r="4938" spans="38:38" x14ac:dyDescent="0.2">
      <c r="AL4938" s="39"/>
    </row>
    <row r="4939" spans="38:38" x14ac:dyDescent="0.2">
      <c r="AL4939" s="39"/>
    </row>
    <row r="4940" spans="38:38" x14ac:dyDescent="0.2">
      <c r="AL4940" s="39"/>
    </row>
    <row r="4941" spans="38:38" x14ac:dyDescent="0.2">
      <c r="AL4941" s="39"/>
    </row>
    <row r="4942" spans="38:38" x14ac:dyDescent="0.2">
      <c r="AL4942" s="39"/>
    </row>
    <row r="4943" spans="38:38" x14ac:dyDescent="0.2">
      <c r="AL4943" s="39"/>
    </row>
    <row r="4944" spans="38:38" x14ac:dyDescent="0.2">
      <c r="AL4944" s="39"/>
    </row>
    <row r="4945" spans="38:38" x14ac:dyDescent="0.2">
      <c r="AL4945" s="39"/>
    </row>
    <row r="4946" spans="38:38" x14ac:dyDescent="0.2">
      <c r="AL4946" s="39"/>
    </row>
    <row r="4947" spans="38:38" x14ac:dyDescent="0.2">
      <c r="AL4947" s="39"/>
    </row>
    <row r="4948" spans="38:38" x14ac:dyDescent="0.2">
      <c r="AL4948" s="39"/>
    </row>
    <row r="4949" spans="38:38" x14ac:dyDescent="0.2">
      <c r="AL4949" s="39"/>
    </row>
    <row r="4950" spans="38:38" x14ac:dyDescent="0.2">
      <c r="AL4950" s="39"/>
    </row>
    <row r="4951" spans="38:38" x14ac:dyDescent="0.2">
      <c r="AL4951" s="39"/>
    </row>
    <row r="4952" spans="38:38" x14ac:dyDescent="0.2">
      <c r="AL4952" s="39"/>
    </row>
    <row r="4953" spans="38:38" x14ac:dyDescent="0.2">
      <c r="AL4953" s="39"/>
    </row>
    <row r="4954" spans="38:38" x14ac:dyDescent="0.2">
      <c r="AL4954" s="39"/>
    </row>
    <row r="4955" spans="38:38" x14ac:dyDescent="0.2">
      <c r="AL4955" s="39"/>
    </row>
    <row r="4956" spans="38:38" x14ac:dyDescent="0.2">
      <c r="AL4956" s="39"/>
    </row>
    <row r="4957" spans="38:38" x14ac:dyDescent="0.2">
      <c r="AL4957" s="39"/>
    </row>
    <row r="4958" spans="38:38" x14ac:dyDescent="0.2">
      <c r="AL4958" s="39"/>
    </row>
    <row r="4959" spans="38:38" x14ac:dyDescent="0.2">
      <c r="AL4959" s="39"/>
    </row>
    <row r="4960" spans="38:38" x14ac:dyDescent="0.2">
      <c r="AL4960" s="39"/>
    </row>
    <row r="4961" spans="38:38" x14ac:dyDescent="0.2">
      <c r="AL4961" s="39"/>
    </row>
    <row r="4962" spans="38:38" x14ac:dyDescent="0.2">
      <c r="AL4962" s="39"/>
    </row>
    <row r="4963" spans="38:38" x14ac:dyDescent="0.2">
      <c r="AL4963" s="39"/>
    </row>
    <row r="4964" spans="38:38" x14ac:dyDescent="0.2">
      <c r="AL4964" s="39"/>
    </row>
    <row r="4965" spans="38:38" x14ac:dyDescent="0.2">
      <c r="AL4965" s="39"/>
    </row>
    <row r="4966" spans="38:38" x14ac:dyDescent="0.2">
      <c r="AL4966" s="39"/>
    </row>
    <row r="4967" spans="38:38" x14ac:dyDescent="0.2">
      <c r="AL4967" s="39"/>
    </row>
    <row r="4968" spans="38:38" x14ac:dyDescent="0.2">
      <c r="AL4968" s="39"/>
    </row>
    <row r="4969" spans="38:38" x14ac:dyDescent="0.2">
      <c r="AL4969" s="39"/>
    </row>
    <row r="4970" spans="38:38" x14ac:dyDescent="0.2">
      <c r="AL4970" s="39"/>
    </row>
    <row r="4971" spans="38:38" x14ac:dyDescent="0.2">
      <c r="AL4971" s="39"/>
    </row>
    <row r="4972" spans="38:38" x14ac:dyDescent="0.2">
      <c r="AL4972" s="39"/>
    </row>
    <row r="4973" spans="38:38" x14ac:dyDescent="0.2">
      <c r="AL4973" s="39"/>
    </row>
    <row r="4974" spans="38:38" x14ac:dyDescent="0.2">
      <c r="AL4974" s="39"/>
    </row>
    <row r="4975" spans="38:38" x14ac:dyDescent="0.2">
      <c r="AL4975" s="39"/>
    </row>
    <row r="4976" spans="38:38" x14ac:dyDescent="0.2">
      <c r="AL4976" s="39"/>
    </row>
    <row r="4977" spans="38:38" x14ac:dyDescent="0.2">
      <c r="AL4977" s="39"/>
    </row>
    <row r="4978" spans="38:38" x14ac:dyDescent="0.2">
      <c r="AL4978" s="39"/>
    </row>
    <row r="4979" spans="38:38" x14ac:dyDescent="0.2">
      <c r="AL4979" s="39"/>
    </row>
    <row r="4980" spans="38:38" x14ac:dyDescent="0.2">
      <c r="AL4980" s="39"/>
    </row>
    <row r="4981" spans="38:38" x14ac:dyDescent="0.2">
      <c r="AL4981" s="39"/>
    </row>
    <row r="4982" spans="38:38" x14ac:dyDescent="0.2">
      <c r="AL4982" s="39"/>
    </row>
    <row r="4983" spans="38:38" x14ac:dyDescent="0.2">
      <c r="AL4983" s="39"/>
    </row>
    <row r="4984" spans="38:38" x14ac:dyDescent="0.2">
      <c r="AL4984" s="39"/>
    </row>
    <row r="4985" spans="38:38" x14ac:dyDescent="0.2">
      <c r="AL4985" s="39"/>
    </row>
    <row r="4986" spans="38:38" x14ac:dyDescent="0.2">
      <c r="AL4986" s="36"/>
    </row>
    <row r="4987" spans="38:38" x14ac:dyDescent="0.2">
      <c r="AL4987" s="36"/>
    </row>
    <row r="4988" spans="38:38" x14ac:dyDescent="0.2">
      <c r="AL4988" s="36"/>
    </row>
    <row r="4989" spans="38:38" x14ac:dyDescent="0.2">
      <c r="AL4989" s="36"/>
    </row>
    <row r="4990" spans="38:38" x14ac:dyDescent="0.2">
      <c r="AL4990" s="36"/>
    </row>
    <row r="4991" spans="38:38" x14ac:dyDescent="0.2">
      <c r="AL4991" s="36"/>
    </row>
    <row r="4992" spans="38:38" x14ac:dyDescent="0.2">
      <c r="AL4992" s="36"/>
    </row>
    <row r="4993" spans="38:38" x14ac:dyDescent="0.2">
      <c r="AL4993" s="36"/>
    </row>
    <row r="4994" spans="38:38" x14ac:dyDescent="0.2">
      <c r="AL4994" s="36"/>
    </row>
    <row r="4995" spans="38:38" x14ac:dyDescent="0.2">
      <c r="AL4995" s="36"/>
    </row>
    <row r="4996" spans="38:38" x14ac:dyDescent="0.2">
      <c r="AL4996" s="36"/>
    </row>
    <row r="4997" spans="38:38" x14ac:dyDescent="0.2">
      <c r="AL4997" s="36"/>
    </row>
    <row r="4998" spans="38:38" x14ac:dyDescent="0.2">
      <c r="AL4998" s="36"/>
    </row>
    <row r="4999" spans="38:38" x14ac:dyDescent="0.2">
      <c r="AL4999" s="36"/>
    </row>
    <row r="5000" spans="38:38" x14ac:dyDescent="0.2">
      <c r="AL5000" s="36"/>
    </row>
    <row r="5001" spans="38:38" x14ac:dyDescent="0.2">
      <c r="AL5001" s="36"/>
    </row>
    <row r="5002" spans="38:38" x14ac:dyDescent="0.2">
      <c r="AL5002" s="36"/>
    </row>
    <row r="5003" spans="38:38" x14ac:dyDescent="0.2">
      <c r="AL5003" s="36"/>
    </row>
    <row r="5004" spans="38:38" x14ac:dyDescent="0.2">
      <c r="AL5004" s="36"/>
    </row>
    <row r="5005" spans="38:38" x14ac:dyDescent="0.2">
      <c r="AL5005" s="36"/>
    </row>
    <row r="5006" spans="38:38" x14ac:dyDescent="0.2">
      <c r="AL5006" s="36"/>
    </row>
    <row r="5007" spans="38:38" x14ac:dyDescent="0.2">
      <c r="AL5007" s="36"/>
    </row>
    <row r="5008" spans="38:38" x14ac:dyDescent="0.2">
      <c r="AL5008" s="36"/>
    </row>
    <row r="5009" spans="38:38" x14ac:dyDescent="0.2">
      <c r="AL5009" s="36"/>
    </row>
    <row r="5010" spans="38:38" x14ac:dyDescent="0.2">
      <c r="AL5010" s="36"/>
    </row>
    <row r="5011" spans="38:38" x14ac:dyDescent="0.2">
      <c r="AL5011" s="36"/>
    </row>
    <row r="5012" spans="38:38" x14ac:dyDescent="0.2">
      <c r="AL5012" s="36"/>
    </row>
    <row r="5013" spans="38:38" x14ac:dyDescent="0.2">
      <c r="AL5013" s="36"/>
    </row>
    <row r="5014" spans="38:38" x14ac:dyDescent="0.2">
      <c r="AL5014" s="36"/>
    </row>
    <row r="5015" spans="38:38" x14ac:dyDescent="0.2">
      <c r="AL5015" s="36"/>
    </row>
    <row r="5016" spans="38:38" x14ac:dyDescent="0.2">
      <c r="AL5016" s="36"/>
    </row>
    <row r="5017" spans="38:38" x14ac:dyDescent="0.2">
      <c r="AL5017" s="36"/>
    </row>
    <row r="5018" spans="38:38" x14ac:dyDescent="0.2">
      <c r="AL5018" s="36"/>
    </row>
    <row r="5019" spans="38:38" x14ac:dyDescent="0.2">
      <c r="AL5019" s="36"/>
    </row>
    <row r="5020" spans="38:38" x14ac:dyDescent="0.2">
      <c r="AL5020" s="36"/>
    </row>
    <row r="5021" spans="38:38" x14ac:dyDescent="0.2">
      <c r="AL5021" s="36"/>
    </row>
    <row r="5022" spans="38:38" x14ac:dyDescent="0.2">
      <c r="AL5022" s="36"/>
    </row>
    <row r="5023" spans="38:38" x14ac:dyDescent="0.2">
      <c r="AL5023" s="36"/>
    </row>
    <row r="5024" spans="38:38" x14ac:dyDescent="0.2">
      <c r="AL5024" s="36"/>
    </row>
    <row r="5025" spans="38:38" x14ac:dyDescent="0.2">
      <c r="AL5025" s="36"/>
    </row>
    <row r="5026" spans="38:38" x14ac:dyDescent="0.2">
      <c r="AL5026" s="36"/>
    </row>
    <row r="5027" spans="38:38" x14ac:dyDescent="0.2">
      <c r="AL5027" s="36"/>
    </row>
    <row r="5028" spans="38:38" x14ac:dyDescent="0.2">
      <c r="AL5028" s="36"/>
    </row>
    <row r="5029" spans="38:38" x14ac:dyDescent="0.2">
      <c r="AL5029" s="36"/>
    </row>
    <row r="5030" spans="38:38" x14ac:dyDescent="0.2">
      <c r="AL5030" s="36"/>
    </row>
    <row r="5031" spans="38:38" x14ac:dyDescent="0.2">
      <c r="AL5031" s="36"/>
    </row>
    <row r="5032" spans="38:38" x14ac:dyDescent="0.2">
      <c r="AL5032" s="36"/>
    </row>
    <row r="5033" spans="38:38" x14ac:dyDescent="0.2">
      <c r="AL5033" s="36"/>
    </row>
    <row r="5034" spans="38:38" x14ac:dyDescent="0.2">
      <c r="AL5034" s="36"/>
    </row>
    <row r="5035" spans="38:38" x14ac:dyDescent="0.2">
      <c r="AL5035" s="36"/>
    </row>
    <row r="5036" spans="38:38" x14ac:dyDescent="0.2">
      <c r="AL5036" s="36"/>
    </row>
    <row r="5037" spans="38:38" x14ac:dyDescent="0.2">
      <c r="AL5037" s="36"/>
    </row>
    <row r="5038" spans="38:38" x14ac:dyDescent="0.2">
      <c r="AL5038" s="36"/>
    </row>
    <row r="5039" spans="38:38" x14ac:dyDescent="0.2">
      <c r="AL5039" s="36"/>
    </row>
    <row r="5040" spans="38:38" x14ac:dyDescent="0.2">
      <c r="AL5040" s="36"/>
    </row>
    <row r="5041" spans="38:38" x14ac:dyDescent="0.2">
      <c r="AL5041" s="36"/>
    </row>
    <row r="5042" spans="38:38" x14ac:dyDescent="0.2">
      <c r="AL5042" s="36"/>
    </row>
    <row r="5043" spans="38:38" x14ac:dyDescent="0.2">
      <c r="AL5043" s="36"/>
    </row>
    <row r="5044" spans="38:38" x14ac:dyDescent="0.2">
      <c r="AL5044" s="36"/>
    </row>
    <row r="5045" spans="38:38" x14ac:dyDescent="0.2">
      <c r="AL5045" s="36"/>
    </row>
    <row r="5046" spans="38:38" x14ac:dyDescent="0.2">
      <c r="AL5046" s="36"/>
    </row>
    <row r="5047" spans="38:38" x14ac:dyDescent="0.2">
      <c r="AL5047" s="36"/>
    </row>
    <row r="5048" spans="38:38" x14ac:dyDescent="0.2">
      <c r="AL5048" s="36"/>
    </row>
    <row r="5049" spans="38:38" x14ac:dyDescent="0.2">
      <c r="AL5049" s="36"/>
    </row>
    <row r="5050" spans="38:38" x14ac:dyDescent="0.2">
      <c r="AL5050" s="36"/>
    </row>
    <row r="5051" spans="38:38" x14ac:dyDescent="0.2">
      <c r="AL5051" s="36"/>
    </row>
    <row r="5052" spans="38:38" x14ac:dyDescent="0.2">
      <c r="AL5052" s="36"/>
    </row>
    <row r="5053" spans="38:38" x14ac:dyDescent="0.2">
      <c r="AL5053" s="36"/>
    </row>
    <row r="5054" spans="38:38" x14ac:dyDescent="0.2">
      <c r="AL5054" s="36"/>
    </row>
    <row r="5055" spans="38:38" x14ac:dyDescent="0.2">
      <c r="AL5055" s="36"/>
    </row>
    <row r="5056" spans="38:38" x14ac:dyDescent="0.2">
      <c r="AL5056" s="36"/>
    </row>
    <row r="5057" spans="38:38" x14ac:dyDescent="0.2">
      <c r="AL5057" s="36"/>
    </row>
    <row r="5058" spans="38:38" x14ac:dyDescent="0.2">
      <c r="AL5058" s="36"/>
    </row>
    <row r="5059" spans="38:38" x14ac:dyDescent="0.2">
      <c r="AL5059" s="36"/>
    </row>
    <row r="5060" spans="38:38" x14ac:dyDescent="0.2">
      <c r="AL5060" s="36"/>
    </row>
    <row r="5061" spans="38:38" x14ac:dyDescent="0.2">
      <c r="AL5061" s="36"/>
    </row>
    <row r="5062" spans="38:38" x14ac:dyDescent="0.2">
      <c r="AL5062" s="36"/>
    </row>
    <row r="5063" spans="38:38" x14ac:dyDescent="0.2">
      <c r="AL5063" s="36"/>
    </row>
    <row r="5064" spans="38:38" x14ac:dyDescent="0.2">
      <c r="AL5064" s="36"/>
    </row>
    <row r="5065" spans="38:38" x14ac:dyDescent="0.2">
      <c r="AL5065" s="36"/>
    </row>
    <row r="5066" spans="38:38" x14ac:dyDescent="0.2">
      <c r="AL5066" s="36"/>
    </row>
    <row r="5067" spans="38:38" x14ac:dyDescent="0.2">
      <c r="AL5067" s="36"/>
    </row>
    <row r="5068" spans="38:38" x14ac:dyDescent="0.2">
      <c r="AL5068" s="36"/>
    </row>
    <row r="5069" spans="38:38" x14ac:dyDescent="0.2">
      <c r="AL5069" s="36"/>
    </row>
    <row r="5070" spans="38:38" x14ac:dyDescent="0.2">
      <c r="AL5070" s="36"/>
    </row>
    <row r="5071" spans="38:38" x14ac:dyDescent="0.2">
      <c r="AL5071" s="36"/>
    </row>
    <row r="5072" spans="38:38" x14ac:dyDescent="0.2">
      <c r="AL5072" s="36"/>
    </row>
    <row r="5073" spans="38:38" x14ac:dyDescent="0.2">
      <c r="AL5073" s="36"/>
    </row>
    <row r="5074" spans="38:38" x14ac:dyDescent="0.2">
      <c r="AL5074" s="36"/>
    </row>
    <row r="5075" spans="38:38" x14ac:dyDescent="0.2">
      <c r="AL5075" s="36"/>
    </row>
    <row r="5076" spans="38:38" x14ac:dyDescent="0.2">
      <c r="AL5076" s="36"/>
    </row>
    <row r="5077" spans="38:38" x14ac:dyDescent="0.2">
      <c r="AL5077" s="36"/>
    </row>
    <row r="5078" spans="38:38" x14ac:dyDescent="0.2">
      <c r="AL5078" s="13"/>
    </row>
    <row r="5079" spans="38:38" x14ac:dyDescent="0.2">
      <c r="AL5079" s="13"/>
    </row>
    <row r="5080" spans="38:38" x14ac:dyDescent="0.2">
      <c r="AL5080" s="13"/>
    </row>
    <row r="5081" spans="38:38" x14ac:dyDescent="0.2">
      <c r="AL5081" s="13"/>
    </row>
    <row r="5082" spans="38:38" x14ac:dyDescent="0.2">
      <c r="AL5082" s="13"/>
    </row>
    <row r="5083" spans="38:38" x14ac:dyDescent="0.2">
      <c r="AL5083" s="13"/>
    </row>
    <row r="5084" spans="38:38" x14ac:dyDescent="0.2">
      <c r="AL5084" s="13"/>
    </row>
    <row r="5085" spans="38:38" x14ac:dyDescent="0.2">
      <c r="AL5085" s="13"/>
    </row>
    <row r="5086" spans="38:38" x14ac:dyDescent="0.2">
      <c r="AL5086" s="13"/>
    </row>
    <row r="5087" spans="38:38" x14ac:dyDescent="0.2">
      <c r="AL5087" s="13"/>
    </row>
    <row r="5088" spans="38:38" x14ac:dyDescent="0.2">
      <c r="AL5088" s="13"/>
    </row>
    <row r="5089" spans="38:38" x14ac:dyDescent="0.2">
      <c r="AL5089" s="13"/>
    </row>
    <row r="5090" spans="38:38" x14ac:dyDescent="0.2">
      <c r="AL5090" s="13"/>
    </row>
    <row r="5091" spans="38:38" x14ac:dyDescent="0.2">
      <c r="AL5091" s="13"/>
    </row>
    <row r="5092" spans="38:38" x14ac:dyDescent="0.2">
      <c r="AL5092" s="13"/>
    </row>
    <row r="5093" spans="38:38" x14ac:dyDescent="0.2">
      <c r="AL5093" s="13"/>
    </row>
    <row r="5094" spans="38:38" x14ac:dyDescent="0.2">
      <c r="AL5094" s="13"/>
    </row>
    <row r="5095" spans="38:38" x14ac:dyDescent="0.2">
      <c r="AL5095" s="13"/>
    </row>
    <row r="5096" spans="38:38" x14ac:dyDescent="0.2">
      <c r="AL5096" s="13"/>
    </row>
    <row r="5097" spans="38:38" x14ac:dyDescent="0.2">
      <c r="AL5097" s="13"/>
    </row>
    <row r="5098" spans="38:38" x14ac:dyDescent="0.2">
      <c r="AL5098" s="13"/>
    </row>
    <row r="5099" spans="38:38" x14ac:dyDescent="0.2">
      <c r="AL5099" s="13"/>
    </row>
    <row r="5100" spans="38:38" x14ac:dyDescent="0.2">
      <c r="AL5100" s="13"/>
    </row>
    <row r="5101" spans="38:38" x14ac:dyDescent="0.2">
      <c r="AL5101" s="13"/>
    </row>
    <row r="5102" spans="38:38" x14ac:dyDescent="0.2">
      <c r="AL5102" s="13"/>
    </row>
    <row r="5103" spans="38:38" x14ac:dyDescent="0.2">
      <c r="AL5103" s="13"/>
    </row>
    <row r="5104" spans="38:38" x14ac:dyDescent="0.2">
      <c r="AL5104" s="13"/>
    </row>
    <row r="5105" spans="38:38" x14ac:dyDescent="0.2">
      <c r="AL5105" s="13"/>
    </row>
    <row r="5106" spans="38:38" x14ac:dyDescent="0.2">
      <c r="AL5106" s="13"/>
    </row>
    <row r="5107" spans="38:38" x14ac:dyDescent="0.2">
      <c r="AL5107" s="13"/>
    </row>
    <row r="5108" spans="38:38" x14ac:dyDescent="0.2">
      <c r="AL5108" s="13"/>
    </row>
    <row r="5109" spans="38:38" x14ac:dyDescent="0.2">
      <c r="AL5109" s="13"/>
    </row>
    <row r="5110" spans="38:38" x14ac:dyDescent="0.2">
      <c r="AL5110" s="13"/>
    </row>
    <row r="5111" spans="38:38" x14ac:dyDescent="0.2">
      <c r="AL5111" s="13"/>
    </row>
    <row r="5112" spans="38:38" x14ac:dyDescent="0.2">
      <c r="AL5112" s="13"/>
    </row>
    <row r="5113" spans="38:38" x14ac:dyDescent="0.2">
      <c r="AL5113" s="13"/>
    </row>
    <row r="5114" spans="38:38" x14ac:dyDescent="0.2">
      <c r="AL5114" s="13"/>
    </row>
    <row r="5115" spans="38:38" x14ac:dyDescent="0.2">
      <c r="AL5115" s="13"/>
    </row>
    <row r="5116" spans="38:38" x14ac:dyDescent="0.2">
      <c r="AL5116" s="13"/>
    </row>
    <row r="5117" spans="38:38" x14ac:dyDescent="0.2">
      <c r="AL5117" s="13"/>
    </row>
    <row r="5118" spans="38:38" x14ac:dyDescent="0.2">
      <c r="AL5118" s="13"/>
    </row>
    <row r="5119" spans="38:38" x14ac:dyDescent="0.2">
      <c r="AL5119" s="13"/>
    </row>
    <row r="5120" spans="38:38" x14ac:dyDescent="0.2">
      <c r="AL5120" s="13"/>
    </row>
    <row r="5121" spans="38:38" x14ac:dyDescent="0.2">
      <c r="AL5121" s="13"/>
    </row>
    <row r="5122" spans="38:38" x14ac:dyDescent="0.2">
      <c r="AL5122" s="13"/>
    </row>
    <row r="5123" spans="38:38" x14ac:dyDescent="0.2">
      <c r="AL5123" s="13"/>
    </row>
    <row r="5124" spans="38:38" x14ac:dyDescent="0.2">
      <c r="AL5124" s="13"/>
    </row>
    <row r="5125" spans="38:38" x14ac:dyDescent="0.2">
      <c r="AL5125" s="13"/>
    </row>
    <row r="5126" spans="38:38" x14ac:dyDescent="0.2">
      <c r="AL5126" s="13"/>
    </row>
    <row r="5127" spans="38:38" x14ac:dyDescent="0.2">
      <c r="AL5127" s="13"/>
    </row>
    <row r="5128" spans="38:38" x14ac:dyDescent="0.2">
      <c r="AL5128" s="13"/>
    </row>
    <row r="5129" spans="38:38" x14ac:dyDescent="0.2">
      <c r="AL5129" s="13"/>
    </row>
    <row r="5130" spans="38:38" x14ac:dyDescent="0.2">
      <c r="AL5130" s="13"/>
    </row>
    <row r="5131" spans="38:38" x14ac:dyDescent="0.2">
      <c r="AL5131" s="13"/>
    </row>
    <row r="5132" spans="38:38" x14ac:dyDescent="0.2">
      <c r="AL5132" s="13"/>
    </row>
    <row r="5133" spans="38:38" x14ac:dyDescent="0.2">
      <c r="AL5133" s="13"/>
    </row>
    <row r="5134" spans="38:38" x14ac:dyDescent="0.2">
      <c r="AL5134" s="13"/>
    </row>
    <row r="5135" spans="38:38" x14ac:dyDescent="0.2">
      <c r="AL5135" s="13"/>
    </row>
    <row r="5136" spans="38:38" x14ac:dyDescent="0.2">
      <c r="AL5136" s="13"/>
    </row>
    <row r="5137" spans="38:38" x14ac:dyDescent="0.2">
      <c r="AL5137" s="13"/>
    </row>
    <row r="5138" spans="38:38" x14ac:dyDescent="0.2">
      <c r="AL5138" s="13"/>
    </row>
    <row r="5139" spans="38:38" x14ac:dyDescent="0.2">
      <c r="AL5139" s="13"/>
    </row>
    <row r="5140" spans="38:38" x14ac:dyDescent="0.2">
      <c r="AL5140" s="13"/>
    </row>
    <row r="5141" spans="38:38" x14ac:dyDescent="0.2">
      <c r="AL5141" s="13"/>
    </row>
    <row r="5142" spans="38:38" x14ac:dyDescent="0.2">
      <c r="AL5142" s="13"/>
    </row>
    <row r="5143" spans="38:38" x14ac:dyDescent="0.2">
      <c r="AL5143" s="13"/>
    </row>
    <row r="5144" spans="38:38" x14ac:dyDescent="0.2">
      <c r="AL5144" s="13"/>
    </row>
    <row r="5145" spans="38:38" x14ac:dyDescent="0.2">
      <c r="AL5145" s="13"/>
    </row>
    <row r="5146" spans="38:38" x14ac:dyDescent="0.2">
      <c r="AL5146" s="13"/>
    </row>
    <row r="5147" spans="38:38" x14ac:dyDescent="0.2">
      <c r="AL5147" s="13"/>
    </row>
    <row r="5148" spans="38:38" x14ac:dyDescent="0.2">
      <c r="AL5148" s="13"/>
    </row>
    <row r="5149" spans="38:38" x14ac:dyDescent="0.2">
      <c r="AL5149" s="13"/>
    </row>
    <row r="5150" spans="38:38" x14ac:dyDescent="0.2">
      <c r="AL5150" s="13"/>
    </row>
    <row r="5151" spans="38:38" x14ac:dyDescent="0.2">
      <c r="AL5151" s="13"/>
    </row>
    <row r="5152" spans="38:38" x14ac:dyDescent="0.2">
      <c r="AL5152" s="13"/>
    </row>
    <row r="5153" spans="38:38" x14ac:dyDescent="0.2">
      <c r="AL5153" s="13"/>
    </row>
    <row r="5154" spans="38:38" x14ac:dyDescent="0.2">
      <c r="AL5154" s="13"/>
    </row>
    <row r="5155" spans="38:38" x14ac:dyDescent="0.2">
      <c r="AL5155" s="13"/>
    </row>
    <row r="5156" spans="38:38" x14ac:dyDescent="0.2">
      <c r="AL5156" s="13"/>
    </row>
    <row r="5157" spans="38:38" x14ac:dyDescent="0.2">
      <c r="AL5157" s="13"/>
    </row>
    <row r="5158" spans="38:38" x14ac:dyDescent="0.2">
      <c r="AL5158" s="13"/>
    </row>
    <row r="5159" spans="38:38" x14ac:dyDescent="0.2">
      <c r="AL5159" s="13"/>
    </row>
    <row r="5160" spans="38:38" x14ac:dyDescent="0.2">
      <c r="AL5160" s="13"/>
    </row>
    <row r="5161" spans="38:38" x14ac:dyDescent="0.2">
      <c r="AL5161" s="13"/>
    </row>
    <row r="5162" spans="38:38" x14ac:dyDescent="0.2">
      <c r="AL5162" s="13"/>
    </row>
    <row r="5163" spans="38:38" x14ac:dyDescent="0.2">
      <c r="AL5163" s="13"/>
    </row>
    <row r="5164" spans="38:38" x14ac:dyDescent="0.2">
      <c r="AL5164" s="13"/>
    </row>
    <row r="5165" spans="38:38" x14ac:dyDescent="0.2">
      <c r="AL5165" s="13"/>
    </row>
    <row r="5166" spans="38:38" x14ac:dyDescent="0.2">
      <c r="AL5166" s="13"/>
    </row>
    <row r="5167" spans="38:38" x14ac:dyDescent="0.2">
      <c r="AL5167" s="13"/>
    </row>
    <row r="5168" spans="38:38" x14ac:dyDescent="0.2">
      <c r="AL5168" s="13"/>
    </row>
    <row r="5169" spans="38:38" x14ac:dyDescent="0.2">
      <c r="AL5169" s="13"/>
    </row>
    <row r="5170" spans="38:38" x14ac:dyDescent="0.2">
      <c r="AL5170" s="13"/>
    </row>
    <row r="5171" spans="38:38" x14ac:dyDescent="0.2">
      <c r="AL5171" s="13"/>
    </row>
    <row r="5172" spans="38:38" x14ac:dyDescent="0.2">
      <c r="AL5172" s="13"/>
    </row>
    <row r="5173" spans="38:38" x14ac:dyDescent="0.2">
      <c r="AL5173" s="13"/>
    </row>
    <row r="5174" spans="38:38" x14ac:dyDescent="0.2">
      <c r="AL5174" s="13"/>
    </row>
    <row r="5175" spans="38:38" x14ac:dyDescent="0.2">
      <c r="AL5175" s="13"/>
    </row>
    <row r="5176" spans="38:38" x14ac:dyDescent="0.2">
      <c r="AL5176" s="13"/>
    </row>
    <row r="5177" spans="38:38" x14ac:dyDescent="0.2">
      <c r="AL5177" s="13"/>
    </row>
    <row r="5178" spans="38:38" x14ac:dyDescent="0.2">
      <c r="AL5178" s="13"/>
    </row>
    <row r="5179" spans="38:38" x14ac:dyDescent="0.2">
      <c r="AL5179" s="13"/>
    </row>
    <row r="5180" spans="38:38" x14ac:dyDescent="0.2">
      <c r="AL5180" s="13"/>
    </row>
    <row r="5181" spans="38:38" x14ac:dyDescent="0.2">
      <c r="AL5181" s="13"/>
    </row>
    <row r="5182" spans="38:38" x14ac:dyDescent="0.2">
      <c r="AL5182" s="13"/>
    </row>
    <row r="5183" spans="38:38" x14ac:dyDescent="0.2">
      <c r="AL5183" s="13"/>
    </row>
    <row r="5184" spans="38:38" x14ac:dyDescent="0.2">
      <c r="AL5184" s="13"/>
    </row>
    <row r="5185" spans="38:38" x14ac:dyDescent="0.2">
      <c r="AL5185" s="13"/>
    </row>
    <row r="5186" spans="38:38" x14ac:dyDescent="0.2">
      <c r="AL5186" s="13"/>
    </row>
    <row r="5187" spans="38:38" x14ac:dyDescent="0.2">
      <c r="AL5187" s="13"/>
    </row>
    <row r="5188" spans="38:38" x14ac:dyDescent="0.2">
      <c r="AL5188" s="13"/>
    </row>
    <row r="5189" spans="38:38" x14ac:dyDescent="0.2">
      <c r="AL5189" s="13"/>
    </row>
    <row r="5190" spans="38:38" x14ac:dyDescent="0.2">
      <c r="AL5190" s="13"/>
    </row>
    <row r="5191" spans="38:38" x14ac:dyDescent="0.2">
      <c r="AL5191" s="13"/>
    </row>
    <row r="5192" spans="38:38" x14ac:dyDescent="0.2">
      <c r="AL5192" s="13"/>
    </row>
    <row r="5193" spans="38:38" x14ac:dyDescent="0.2">
      <c r="AL5193" s="13"/>
    </row>
    <row r="5194" spans="38:38" x14ac:dyDescent="0.2">
      <c r="AL5194" s="13"/>
    </row>
    <row r="5195" spans="38:38" x14ac:dyDescent="0.2">
      <c r="AL5195" s="13"/>
    </row>
    <row r="5196" spans="38:38" x14ac:dyDescent="0.2">
      <c r="AL5196" s="13"/>
    </row>
    <row r="5197" spans="38:38" x14ac:dyDescent="0.2">
      <c r="AL5197" s="13"/>
    </row>
    <row r="5198" spans="38:38" x14ac:dyDescent="0.2">
      <c r="AL5198" s="13"/>
    </row>
    <row r="5199" spans="38:38" x14ac:dyDescent="0.2">
      <c r="AL5199" s="13"/>
    </row>
    <row r="5200" spans="38:38" x14ac:dyDescent="0.2">
      <c r="AL5200" s="13"/>
    </row>
    <row r="5201" spans="38:38" x14ac:dyDescent="0.2">
      <c r="AL5201" s="13"/>
    </row>
    <row r="5202" spans="38:38" x14ac:dyDescent="0.2">
      <c r="AL5202" s="13"/>
    </row>
    <row r="5203" spans="38:38" x14ac:dyDescent="0.2">
      <c r="AL5203" s="13"/>
    </row>
    <row r="5204" spans="38:38" x14ac:dyDescent="0.2">
      <c r="AL5204" s="13"/>
    </row>
    <row r="5205" spans="38:38" x14ac:dyDescent="0.2">
      <c r="AL5205" s="13"/>
    </row>
    <row r="5206" spans="38:38" x14ac:dyDescent="0.2">
      <c r="AL5206" s="13"/>
    </row>
    <row r="5207" spans="38:38" x14ac:dyDescent="0.2">
      <c r="AL5207" s="13"/>
    </row>
    <row r="5208" spans="38:38" x14ac:dyDescent="0.2">
      <c r="AL5208" s="13"/>
    </row>
    <row r="5209" spans="38:38" x14ac:dyDescent="0.2">
      <c r="AL5209" s="13"/>
    </row>
    <row r="5210" spans="38:38" x14ac:dyDescent="0.2">
      <c r="AL5210" s="13"/>
    </row>
    <row r="5211" spans="38:38" x14ac:dyDescent="0.2">
      <c r="AL5211" s="13"/>
    </row>
    <row r="5212" spans="38:38" x14ac:dyDescent="0.2">
      <c r="AL5212" s="13"/>
    </row>
    <row r="5213" spans="38:38" x14ac:dyDescent="0.2">
      <c r="AL5213" s="13"/>
    </row>
    <row r="5214" spans="38:38" x14ac:dyDescent="0.2">
      <c r="AL5214" s="13"/>
    </row>
    <row r="5215" spans="38:38" x14ac:dyDescent="0.2">
      <c r="AL5215" s="13"/>
    </row>
    <row r="5216" spans="38:38" x14ac:dyDescent="0.2">
      <c r="AL5216" s="13"/>
    </row>
    <row r="5217" spans="38:38" x14ac:dyDescent="0.2">
      <c r="AL5217" s="13"/>
    </row>
    <row r="5218" spans="38:38" x14ac:dyDescent="0.2">
      <c r="AL5218" s="13"/>
    </row>
    <row r="5219" spans="38:38" x14ac:dyDescent="0.2">
      <c r="AL5219" s="13"/>
    </row>
    <row r="5220" spans="38:38" x14ac:dyDescent="0.2">
      <c r="AL5220" s="13"/>
    </row>
    <row r="5221" spans="38:38" x14ac:dyDescent="0.2">
      <c r="AL5221" s="13"/>
    </row>
    <row r="5222" spans="38:38" x14ac:dyDescent="0.2">
      <c r="AL5222" s="13"/>
    </row>
    <row r="5223" spans="38:38" x14ac:dyDescent="0.2">
      <c r="AL5223" s="13"/>
    </row>
    <row r="5224" spans="38:38" x14ac:dyDescent="0.2">
      <c r="AL5224" s="13"/>
    </row>
    <row r="5225" spans="38:38" x14ac:dyDescent="0.2">
      <c r="AL5225" s="13"/>
    </row>
    <row r="5226" spans="38:38" x14ac:dyDescent="0.2">
      <c r="AL5226" s="13"/>
    </row>
    <row r="5227" spans="38:38" x14ac:dyDescent="0.2">
      <c r="AL5227" s="13"/>
    </row>
    <row r="5228" spans="38:38" x14ac:dyDescent="0.2">
      <c r="AL5228" s="13"/>
    </row>
    <row r="5229" spans="38:38" x14ac:dyDescent="0.2">
      <c r="AL5229" s="13"/>
    </row>
    <row r="5230" spans="38:38" x14ac:dyDescent="0.2">
      <c r="AL5230" s="13"/>
    </row>
    <row r="5231" spans="38:38" x14ac:dyDescent="0.2">
      <c r="AL5231" s="13"/>
    </row>
    <row r="5232" spans="38:38" x14ac:dyDescent="0.2">
      <c r="AL5232" s="13"/>
    </row>
    <row r="5233" spans="38:38" x14ac:dyDescent="0.2">
      <c r="AL5233" s="13"/>
    </row>
    <row r="5234" spans="38:38" x14ac:dyDescent="0.2">
      <c r="AL5234" s="13"/>
    </row>
    <row r="5235" spans="38:38" x14ac:dyDescent="0.2">
      <c r="AL5235" s="13"/>
    </row>
    <row r="5236" spans="38:38" x14ac:dyDescent="0.2">
      <c r="AL5236" s="13"/>
    </row>
    <row r="5237" spans="38:38" x14ac:dyDescent="0.2">
      <c r="AL5237" s="13"/>
    </row>
    <row r="5238" spans="38:38" x14ac:dyDescent="0.2">
      <c r="AL5238" s="13"/>
    </row>
    <row r="5239" spans="38:38" x14ac:dyDescent="0.2">
      <c r="AL5239" s="13"/>
    </row>
    <row r="5240" spans="38:38" x14ac:dyDescent="0.2">
      <c r="AL5240" s="13"/>
    </row>
    <row r="5241" spans="38:38" x14ac:dyDescent="0.2">
      <c r="AL5241" s="13"/>
    </row>
    <row r="5242" spans="38:38" x14ac:dyDescent="0.2">
      <c r="AL5242" s="13"/>
    </row>
    <row r="5243" spans="38:38" x14ac:dyDescent="0.2">
      <c r="AL5243" s="13"/>
    </row>
    <row r="5244" spans="38:38" x14ac:dyDescent="0.2">
      <c r="AL5244" s="13"/>
    </row>
    <row r="5245" spans="38:38" x14ac:dyDescent="0.2">
      <c r="AL5245" s="13"/>
    </row>
    <row r="5246" spans="38:38" x14ac:dyDescent="0.2">
      <c r="AL5246" s="13"/>
    </row>
    <row r="5247" spans="38:38" x14ac:dyDescent="0.2">
      <c r="AL5247" s="13"/>
    </row>
    <row r="5248" spans="38:38" x14ac:dyDescent="0.2">
      <c r="AL5248" s="13"/>
    </row>
    <row r="5249" spans="38:38" x14ac:dyDescent="0.2">
      <c r="AL5249" s="13"/>
    </row>
    <row r="5250" spans="38:38" x14ac:dyDescent="0.2">
      <c r="AL5250" s="13"/>
    </row>
    <row r="5251" spans="38:38" x14ac:dyDescent="0.2">
      <c r="AL5251" s="13"/>
    </row>
    <row r="5252" spans="38:38" x14ac:dyDescent="0.2">
      <c r="AL5252" s="13"/>
    </row>
    <row r="5253" spans="38:38" x14ac:dyDescent="0.2">
      <c r="AL5253" s="13"/>
    </row>
    <row r="5254" spans="38:38" x14ac:dyDescent="0.2">
      <c r="AL5254" s="13"/>
    </row>
    <row r="5255" spans="38:38" x14ac:dyDescent="0.2">
      <c r="AL5255" s="13"/>
    </row>
    <row r="5256" spans="38:38" x14ac:dyDescent="0.2">
      <c r="AL5256" s="13"/>
    </row>
    <row r="5257" spans="38:38" x14ac:dyDescent="0.2">
      <c r="AL5257" s="13"/>
    </row>
    <row r="5258" spans="38:38" x14ac:dyDescent="0.2">
      <c r="AL5258" s="13"/>
    </row>
    <row r="5259" spans="38:38" x14ac:dyDescent="0.2">
      <c r="AL5259" s="13"/>
    </row>
    <row r="5260" spans="38:38" x14ac:dyDescent="0.2">
      <c r="AL5260" s="13"/>
    </row>
    <row r="5261" spans="38:38" x14ac:dyDescent="0.2">
      <c r="AL5261" s="13"/>
    </row>
    <row r="5262" spans="38:38" x14ac:dyDescent="0.2">
      <c r="AL5262" s="13"/>
    </row>
    <row r="5263" spans="38:38" x14ac:dyDescent="0.2">
      <c r="AL5263" s="13"/>
    </row>
    <row r="5264" spans="38:38" x14ac:dyDescent="0.2">
      <c r="AL5264" s="13"/>
    </row>
    <row r="5265" spans="38:38" x14ac:dyDescent="0.2">
      <c r="AL5265" s="13"/>
    </row>
    <row r="5266" spans="38:38" x14ac:dyDescent="0.2">
      <c r="AL5266" s="13"/>
    </row>
    <row r="5267" spans="38:38" x14ac:dyDescent="0.2">
      <c r="AL5267" s="13"/>
    </row>
    <row r="5268" spans="38:38" x14ac:dyDescent="0.2">
      <c r="AL5268" s="13"/>
    </row>
    <row r="5269" spans="38:38" x14ac:dyDescent="0.2">
      <c r="AL5269" s="13"/>
    </row>
    <row r="5270" spans="38:38" x14ac:dyDescent="0.2">
      <c r="AL5270" s="13"/>
    </row>
    <row r="5271" spans="38:38" x14ac:dyDescent="0.2">
      <c r="AL5271" s="13"/>
    </row>
    <row r="5272" spans="38:38" x14ac:dyDescent="0.2">
      <c r="AL5272" s="13"/>
    </row>
    <row r="5273" spans="38:38" x14ac:dyDescent="0.2">
      <c r="AL5273" s="13"/>
    </row>
    <row r="5274" spans="38:38" x14ac:dyDescent="0.2">
      <c r="AL5274" s="13"/>
    </row>
    <row r="5275" spans="38:38" x14ac:dyDescent="0.2">
      <c r="AL5275" s="13"/>
    </row>
    <row r="5276" spans="38:38" x14ac:dyDescent="0.2">
      <c r="AL5276" s="13"/>
    </row>
    <row r="5277" spans="38:38" x14ac:dyDescent="0.2">
      <c r="AL5277" s="13"/>
    </row>
    <row r="5278" spans="38:38" x14ac:dyDescent="0.2">
      <c r="AL5278" s="13"/>
    </row>
    <row r="5279" spans="38:38" x14ac:dyDescent="0.2">
      <c r="AL5279" s="13"/>
    </row>
    <row r="5280" spans="38:38" x14ac:dyDescent="0.2">
      <c r="AL5280" s="13"/>
    </row>
    <row r="5281" spans="38:38" x14ac:dyDescent="0.2">
      <c r="AL5281" s="13"/>
    </row>
    <row r="5282" spans="38:38" x14ac:dyDescent="0.2">
      <c r="AL5282" s="13"/>
    </row>
    <row r="5283" spans="38:38" x14ac:dyDescent="0.2">
      <c r="AL5283" s="13"/>
    </row>
    <row r="5284" spans="38:38" x14ac:dyDescent="0.2">
      <c r="AL5284" s="13"/>
    </row>
    <row r="5285" spans="38:38" x14ac:dyDescent="0.2">
      <c r="AL5285" s="13"/>
    </row>
    <row r="5286" spans="38:38" x14ac:dyDescent="0.2">
      <c r="AL5286" s="13"/>
    </row>
    <row r="5287" spans="38:38" x14ac:dyDescent="0.2">
      <c r="AL5287" s="13"/>
    </row>
    <row r="5288" spans="38:38" x14ac:dyDescent="0.2">
      <c r="AL5288" s="13"/>
    </row>
    <row r="5289" spans="38:38" x14ac:dyDescent="0.2">
      <c r="AL5289" s="13"/>
    </row>
    <row r="5290" spans="38:38" x14ac:dyDescent="0.2">
      <c r="AL5290" s="13"/>
    </row>
    <row r="5291" spans="38:38" x14ac:dyDescent="0.2">
      <c r="AL5291" s="13"/>
    </row>
    <row r="5292" spans="38:38" x14ac:dyDescent="0.2">
      <c r="AL5292" s="13"/>
    </row>
    <row r="5293" spans="38:38" x14ac:dyDescent="0.2">
      <c r="AL5293" s="13"/>
    </row>
    <row r="5294" spans="38:38" x14ac:dyDescent="0.2">
      <c r="AL5294" s="13"/>
    </row>
    <row r="5295" spans="38:38" x14ac:dyDescent="0.2">
      <c r="AL5295" s="13"/>
    </row>
    <row r="5296" spans="38:38" x14ac:dyDescent="0.2">
      <c r="AL5296" s="13"/>
    </row>
    <row r="5297" spans="38:38" x14ac:dyDescent="0.2">
      <c r="AL5297" s="13"/>
    </row>
    <row r="5298" spans="38:38" x14ac:dyDescent="0.2">
      <c r="AL5298" s="13"/>
    </row>
    <row r="5299" spans="38:38" x14ac:dyDescent="0.2">
      <c r="AL5299" s="13"/>
    </row>
    <row r="5300" spans="38:38" x14ac:dyDescent="0.2">
      <c r="AL5300" s="13"/>
    </row>
    <row r="5301" spans="38:38" x14ac:dyDescent="0.2">
      <c r="AL5301" s="13"/>
    </row>
    <row r="5302" spans="38:38" x14ac:dyDescent="0.2">
      <c r="AL5302" s="13"/>
    </row>
    <row r="5303" spans="38:38" x14ac:dyDescent="0.2">
      <c r="AL5303" s="13"/>
    </row>
    <row r="5304" spans="38:38" x14ac:dyDescent="0.2">
      <c r="AL5304" s="13"/>
    </row>
    <row r="5305" spans="38:38" x14ac:dyDescent="0.2">
      <c r="AL5305" s="13"/>
    </row>
    <row r="5306" spans="38:38" x14ac:dyDescent="0.2">
      <c r="AL5306" s="13"/>
    </row>
    <row r="5307" spans="38:38" x14ac:dyDescent="0.2">
      <c r="AL5307" s="13"/>
    </row>
    <row r="5308" spans="38:38" x14ac:dyDescent="0.2">
      <c r="AL5308" s="13"/>
    </row>
    <row r="5309" spans="38:38" x14ac:dyDescent="0.2">
      <c r="AL5309" s="13"/>
    </row>
    <row r="5310" spans="38:38" x14ac:dyDescent="0.2">
      <c r="AL5310" s="13"/>
    </row>
    <row r="5311" spans="38:38" x14ac:dyDescent="0.2">
      <c r="AL5311" s="13"/>
    </row>
    <row r="5312" spans="38:38" x14ac:dyDescent="0.2">
      <c r="AL5312" s="13"/>
    </row>
    <row r="5313" spans="38:38" x14ac:dyDescent="0.2">
      <c r="AL5313" s="13"/>
    </row>
    <row r="5314" spans="38:38" x14ac:dyDescent="0.2">
      <c r="AL5314" s="13"/>
    </row>
    <row r="5315" spans="38:38" x14ac:dyDescent="0.2">
      <c r="AL5315" s="13"/>
    </row>
    <row r="5316" spans="38:38" x14ac:dyDescent="0.2">
      <c r="AL5316" s="13"/>
    </row>
    <row r="5317" spans="38:38" x14ac:dyDescent="0.2">
      <c r="AL5317" s="13"/>
    </row>
    <row r="5318" spans="38:38" x14ac:dyDescent="0.2">
      <c r="AL5318" s="13"/>
    </row>
    <row r="5319" spans="38:38" x14ac:dyDescent="0.2">
      <c r="AL5319" s="13"/>
    </row>
    <row r="5320" spans="38:38" x14ac:dyDescent="0.2">
      <c r="AL5320" s="13"/>
    </row>
    <row r="5321" spans="38:38" x14ac:dyDescent="0.2">
      <c r="AL5321" s="13"/>
    </row>
    <row r="5322" spans="38:38" x14ac:dyDescent="0.2">
      <c r="AL5322" s="13"/>
    </row>
    <row r="5323" spans="38:38" x14ac:dyDescent="0.2">
      <c r="AL5323" s="13"/>
    </row>
    <row r="5324" spans="38:38" x14ac:dyDescent="0.2">
      <c r="AL5324" s="13"/>
    </row>
    <row r="5325" spans="38:38" x14ac:dyDescent="0.2">
      <c r="AL5325" s="13"/>
    </row>
    <row r="5326" spans="38:38" x14ac:dyDescent="0.2">
      <c r="AL5326" s="13"/>
    </row>
    <row r="5327" spans="38:38" x14ac:dyDescent="0.2">
      <c r="AL5327" s="13"/>
    </row>
    <row r="5328" spans="38:38" x14ac:dyDescent="0.2">
      <c r="AL5328" s="13"/>
    </row>
    <row r="5329" spans="38:38" x14ac:dyDescent="0.2">
      <c r="AL5329" s="13"/>
    </row>
    <row r="5330" spans="38:38" x14ac:dyDescent="0.2">
      <c r="AL5330" s="13"/>
    </row>
    <row r="5331" spans="38:38" x14ac:dyDescent="0.2">
      <c r="AL5331" s="13"/>
    </row>
    <row r="5332" spans="38:38" x14ac:dyDescent="0.2">
      <c r="AL5332" s="13"/>
    </row>
    <row r="5333" spans="38:38" x14ac:dyDescent="0.2">
      <c r="AL5333" s="13"/>
    </row>
    <row r="5334" spans="38:38" x14ac:dyDescent="0.2">
      <c r="AL5334" s="13"/>
    </row>
    <row r="5335" spans="38:38" x14ac:dyDescent="0.2">
      <c r="AL5335" s="13"/>
    </row>
    <row r="5336" spans="38:38" x14ac:dyDescent="0.2">
      <c r="AL5336" s="13"/>
    </row>
    <row r="5337" spans="38:38" x14ac:dyDescent="0.2">
      <c r="AL5337" s="13"/>
    </row>
    <row r="5338" spans="38:38" x14ac:dyDescent="0.2">
      <c r="AL5338" s="13"/>
    </row>
    <row r="5339" spans="38:38" x14ac:dyDescent="0.2">
      <c r="AL5339" s="13"/>
    </row>
    <row r="5340" spans="38:38" x14ac:dyDescent="0.2">
      <c r="AL5340" s="13"/>
    </row>
    <row r="5341" spans="38:38" x14ac:dyDescent="0.2">
      <c r="AL5341" s="13"/>
    </row>
    <row r="5342" spans="38:38" x14ac:dyDescent="0.2">
      <c r="AL5342" s="13"/>
    </row>
    <row r="5343" spans="38:38" x14ac:dyDescent="0.2">
      <c r="AL5343" s="13"/>
    </row>
    <row r="5344" spans="38:38" x14ac:dyDescent="0.2">
      <c r="AL5344" s="13"/>
    </row>
    <row r="5345" spans="38:38" x14ac:dyDescent="0.2">
      <c r="AL5345" s="13"/>
    </row>
    <row r="5346" spans="38:38" x14ac:dyDescent="0.2">
      <c r="AL5346" s="13"/>
    </row>
    <row r="5347" spans="38:38" x14ac:dyDescent="0.2">
      <c r="AL5347" s="13"/>
    </row>
    <row r="5348" spans="38:38" x14ac:dyDescent="0.2">
      <c r="AL5348" s="13"/>
    </row>
    <row r="5349" spans="38:38" x14ac:dyDescent="0.2">
      <c r="AL5349" s="13"/>
    </row>
    <row r="5350" spans="38:38" x14ac:dyDescent="0.2">
      <c r="AL5350" s="13"/>
    </row>
    <row r="5351" spans="38:38" x14ac:dyDescent="0.2">
      <c r="AL5351" s="13"/>
    </row>
    <row r="5352" spans="38:38" x14ac:dyDescent="0.2">
      <c r="AL5352" s="13"/>
    </row>
    <row r="5353" spans="38:38" x14ac:dyDescent="0.2">
      <c r="AL5353" s="13"/>
    </row>
    <row r="5354" spans="38:38" x14ac:dyDescent="0.2">
      <c r="AL5354" s="13"/>
    </row>
    <row r="5355" spans="38:38" x14ac:dyDescent="0.2">
      <c r="AL5355" s="13"/>
    </row>
    <row r="5356" spans="38:38" x14ac:dyDescent="0.2">
      <c r="AL5356" s="13"/>
    </row>
    <row r="5357" spans="38:38" x14ac:dyDescent="0.2">
      <c r="AL5357" s="13"/>
    </row>
    <row r="5358" spans="38:38" x14ac:dyDescent="0.2">
      <c r="AL5358" s="13"/>
    </row>
    <row r="5359" spans="38:38" x14ac:dyDescent="0.2">
      <c r="AL5359" s="13"/>
    </row>
    <row r="5360" spans="38:38" x14ac:dyDescent="0.2">
      <c r="AL5360" s="13"/>
    </row>
    <row r="5361" spans="38:38" x14ac:dyDescent="0.2">
      <c r="AL5361" s="13"/>
    </row>
    <row r="5362" spans="38:38" x14ac:dyDescent="0.2">
      <c r="AL5362" s="13"/>
    </row>
    <row r="5363" spans="38:38" x14ac:dyDescent="0.2">
      <c r="AL5363" s="13"/>
    </row>
    <row r="5364" spans="38:38" x14ac:dyDescent="0.2">
      <c r="AL5364" s="13"/>
    </row>
    <row r="5365" spans="38:38" x14ac:dyDescent="0.2">
      <c r="AL5365" s="13"/>
    </row>
    <row r="5366" spans="38:38" x14ac:dyDescent="0.2">
      <c r="AL5366" s="13"/>
    </row>
    <row r="5367" spans="38:38" x14ac:dyDescent="0.2">
      <c r="AL5367" s="13"/>
    </row>
    <row r="5368" spans="38:38" x14ac:dyDescent="0.2">
      <c r="AL5368" s="13"/>
    </row>
    <row r="5369" spans="38:38" x14ac:dyDescent="0.2">
      <c r="AL5369" s="13"/>
    </row>
    <row r="5370" spans="38:38" x14ac:dyDescent="0.2">
      <c r="AL5370" s="13"/>
    </row>
    <row r="5371" spans="38:38" x14ac:dyDescent="0.2">
      <c r="AL5371" s="13"/>
    </row>
    <row r="5372" spans="38:38" x14ac:dyDescent="0.2">
      <c r="AL5372" s="13"/>
    </row>
    <row r="5373" spans="38:38" x14ac:dyDescent="0.2">
      <c r="AL5373" s="13"/>
    </row>
    <row r="5374" spans="38:38" x14ac:dyDescent="0.2">
      <c r="AL5374" s="13"/>
    </row>
    <row r="5375" spans="38:38" x14ac:dyDescent="0.2">
      <c r="AL5375" s="13"/>
    </row>
    <row r="5376" spans="38:38" x14ac:dyDescent="0.2">
      <c r="AL5376" s="13"/>
    </row>
    <row r="5377" spans="38:38" x14ac:dyDescent="0.2">
      <c r="AL5377" s="13"/>
    </row>
    <row r="5378" spans="38:38" x14ac:dyDescent="0.2">
      <c r="AL5378" s="13"/>
    </row>
    <row r="5379" spans="38:38" x14ac:dyDescent="0.2">
      <c r="AL5379" s="13"/>
    </row>
    <row r="5380" spans="38:38" x14ac:dyDescent="0.2">
      <c r="AL5380" s="13"/>
    </row>
    <row r="5381" spans="38:38" x14ac:dyDescent="0.2">
      <c r="AL5381" s="13"/>
    </row>
    <row r="5382" spans="38:38" x14ac:dyDescent="0.2">
      <c r="AL5382" s="13"/>
    </row>
    <row r="5383" spans="38:38" x14ac:dyDescent="0.2">
      <c r="AL5383" s="13"/>
    </row>
    <row r="5384" spans="38:38" x14ac:dyDescent="0.2">
      <c r="AL5384" s="13"/>
    </row>
    <row r="5385" spans="38:38" x14ac:dyDescent="0.2">
      <c r="AL5385" s="13"/>
    </row>
    <row r="5386" spans="38:38" x14ac:dyDescent="0.2">
      <c r="AL5386" s="13"/>
    </row>
    <row r="5387" spans="38:38" x14ac:dyDescent="0.2">
      <c r="AL5387" s="13"/>
    </row>
    <row r="5388" spans="38:38" x14ac:dyDescent="0.2">
      <c r="AL5388" s="13"/>
    </row>
    <row r="5389" spans="38:38" x14ac:dyDescent="0.2">
      <c r="AL5389" s="13"/>
    </row>
    <row r="5390" spans="38:38" x14ac:dyDescent="0.2">
      <c r="AL5390" s="13"/>
    </row>
    <row r="5391" spans="38:38" x14ac:dyDescent="0.2">
      <c r="AL5391" s="13"/>
    </row>
    <row r="5392" spans="38:38" x14ac:dyDescent="0.2">
      <c r="AL5392" s="13"/>
    </row>
    <row r="5393" spans="38:38" x14ac:dyDescent="0.2">
      <c r="AL5393" s="13"/>
    </row>
    <row r="5394" spans="38:38" x14ac:dyDescent="0.2">
      <c r="AL5394" s="13"/>
    </row>
    <row r="5395" spans="38:38" x14ac:dyDescent="0.2">
      <c r="AL5395" s="13"/>
    </row>
    <row r="5396" spans="38:38" x14ac:dyDescent="0.2">
      <c r="AL5396" s="13"/>
    </row>
    <row r="5397" spans="38:38" x14ac:dyDescent="0.2">
      <c r="AL5397" s="13"/>
    </row>
    <row r="5398" spans="38:38" x14ac:dyDescent="0.2">
      <c r="AL5398" s="13"/>
    </row>
    <row r="5399" spans="38:38" x14ac:dyDescent="0.2">
      <c r="AL5399" s="13"/>
    </row>
    <row r="5400" spans="38:38" x14ac:dyDescent="0.2">
      <c r="AL5400" s="13"/>
    </row>
    <row r="5401" spans="38:38" x14ac:dyDescent="0.2">
      <c r="AL5401" s="13"/>
    </row>
    <row r="5402" spans="38:38" x14ac:dyDescent="0.2">
      <c r="AL5402" s="13"/>
    </row>
    <row r="5403" spans="38:38" x14ac:dyDescent="0.2">
      <c r="AL5403" s="13"/>
    </row>
    <row r="5404" spans="38:38" x14ac:dyDescent="0.2">
      <c r="AL5404" s="13"/>
    </row>
    <row r="5405" spans="38:38" x14ac:dyDescent="0.2">
      <c r="AL5405" s="13"/>
    </row>
    <row r="5406" spans="38:38" x14ac:dyDescent="0.2">
      <c r="AL5406" s="13"/>
    </row>
    <row r="5407" spans="38:38" x14ac:dyDescent="0.2">
      <c r="AL5407" s="13"/>
    </row>
    <row r="5408" spans="38:38" x14ac:dyDescent="0.2">
      <c r="AL5408" s="13"/>
    </row>
    <row r="5409" spans="38:38" x14ac:dyDescent="0.2">
      <c r="AL5409" s="13"/>
    </row>
    <row r="5410" spans="38:38" x14ac:dyDescent="0.2">
      <c r="AL5410" s="13"/>
    </row>
    <row r="5411" spans="38:38" x14ac:dyDescent="0.2">
      <c r="AL5411" s="13"/>
    </row>
    <row r="5412" spans="38:38" x14ac:dyDescent="0.2">
      <c r="AL5412" s="13"/>
    </row>
    <row r="5413" spans="38:38" x14ac:dyDescent="0.2">
      <c r="AL5413" s="13"/>
    </row>
    <row r="5414" spans="38:38" x14ac:dyDescent="0.2">
      <c r="AL5414" s="13"/>
    </row>
    <row r="5415" spans="38:38" x14ac:dyDescent="0.2">
      <c r="AL5415" s="13"/>
    </row>
    <row r="5416" spans="38:38" x14ac:dyDescent="0.2">
      <c r="AL5416" s="13"/>
    </row>
    <row r="5417" spans="38:38" x14ac:dyDescent="0.2">
      <c r="AL5417" s="13"/>
    </row>
    <row r="5418" spans="38:38" x14ac:dyDescent="0.2">
      <c r="AL5418" s="13"/>
    </row>
    <row r="5419" spans="38:38" x14ac:dyDescent="0.2">
      <c r="AL5419" s="13"/>
    </row>
    <row r="5420" spans="38:38" x14ac:dyDescent="0.2">
      <c r="AL5420" s="13"/>
    </row>
    <row r="5421" spans="38:38" x14ac:dyDescent="0.2">
      <c r="AL5421" s="13"/>
    </row>
    <row r="5422" spans="38:38" x14ac:dyDescent="0.2">
      <c r="AL5422" s="13"/>
    </row>
    <row r="5423" spans="38:38" x14ac:dyDescent="0.2">
      <c r="AL5423" s="13"/>
    </row>
    <row r="5424" spans="38:38" x14ac:dyDescent="0.2">
      <c r="AL5424" s="13"/>
    </row>
    <row r="5425" spans="38:38" x14ac:dyDescent="0.2">
      <c r="AL5425" s="13"/>
    </row>
    <row r="5426" spans="38:38" x14ac:dyDescent="0.2">
      <c r="AL5426" s="13"/>
    </row>
    <row r="5427" spans="38:38" x14ac:dyDescent="0.2">
      <c r="AL5427" s="13"/>
    </row>
    <row r="5428" spans="38:38" x14ac:dyDescent="0.2">
      <c r="AL5428" s="13"/>
    </row>
    <row r="5429" spans="38:38" x14ac:dyDescent="0.2">
      <c r="AL5429" s="13"/>
    </row>
    <row r="5430" spans="38:38" x14ac:dyDescent="0.2">
      <c r="AL5430" s="13"/>
    </row>
    <row r="5431" spans="38:38" x14ac:dyDescent="0.2">
      <c r="AL5431" s="13"/>
    </row>
    <row r="5432" spans="38:38" x14ac:dyDescent="0.2">
      <c r="AL5432" s="13"/>
    </row>
    <row r="5433" spans="38:38" x14ac:dyDescent="0.2">
      <c r="AL5433" s="13"/>
    </row>
    <row r="5434" spans="38:38" x14ac:dyDescent="0.2">
      <c r="AL5434" s="13"/>
    </row>
    <row r="5435" spans="38:38" x14ac:dyDescent="0.2">
      <c r="AL5435" s="13"/>
    </row>
    <row r="5436" spans="38:38" x14ac:dyDescent="0.2">
      <c r="AL5436" s="13"/>
    </row>
    <row r="5437" spans="38:38" x14ac:dyDescent="0.2">
      <c r="AL5437" s="13"/>
    </row>
    <row r="5438" spans="38:38" x14ac:dyDescent="0.2">
      <c r="AL5438" s="13"/>
    </row>
    <row r="5439" spans="38:38" x14ac:dyDescent="0.2">
      <c r="AL5439" s="13"/>
    </row>
    <row r="5440" spans="38:38" x14ac:dyDescent="0.2">
      <c r="AL5440" s="13"/>
    </row>
    <row r="5441" spans="38:38" x14ac:dyDescent="0.2">
      <c r="AL5441" s="13"/>
    </row>
    <row r="5442" spans="38:38" x14ac:dyDescent="0.2">
      <c r="AL5442" s="13"/>
    </row>
    <row r="5443" spans="38:38" x14ac:dyDescent="0.2">
      <c r="AL5443" s="13"/>
    </row>
    <row r="5444" spans="38:38" x14ac:dyDescent="0.2">
      <c r="AL5444" s="13"/>
    </row>
    <row r="5445" spans="38:38" x14ac:dyDescent="0.2">
      <c r="AL5445" s="13"/>
    </row>
    <row r="5446" spans="38:38" x14ac:dyDescent="0.2">
      <c r="AL5446" s="13"/>
    </row>
    <row r="5447" spans="38:38" x14ac:dyDescent="0.2">
      <c r="AL5447" s="13"/>
    </row>
    <row r="5448" spans="38:38" x14ac:dyDescent="0.2">
      <c r="AL5448" s="13"/>
    </row>
    <row r="5449" spans="38:38" x14ac:dyDescent="0.2">
      <c r="AL5449" s="13"/>
    </row>
    <row r="5450" spans="38:38" x14ac:dyDescent="0.2">
      <c r="AL5450" s="13"/>
    </row>
    <row r="5451" spans="38:38" x14ac:dyDescent="0.2">
      <c r="AL5451" s="13"/>
    </row>
    <row r="5452" spans="38:38" x14ac:dyDescent="0.2">
      <c r="AL5452" s="13"/>
    </row>
    <row r="5453" spans="38:38" x14ac:dyDescent="0.2">
      <c r="AL5453" s="13"/>
    </row>
    <row r="5454" spans="38:38" x14ac:dyDescent="0.2">
      <c r="AL5454" s="13"/>
    </row>
    <row r="5455" spans="38:38" x14ac:dyDescent="0.2">
      <c r="AL5455" s="13"/>
    </row>
    <row r="5456" spans="38:38" x14ac:dyDescent="0.2">
      <c r="AL5456" s="13"/>
    </row>
    <row r="5457" spans="38:38" x14ac:dyDescent="0.2">
      <c r="AL5457" s="13"/>
    </row>
    <row r="5458" spans="38:38" x14ac:dyDescent="0.2">
      <c r="AL5458" s="13"/>
    </row>
    <row r="5459" spans="38:38" x14ac:dyDescent="0.2">
      <c r="AL5459" s="13"/>
    </row>
    <row r="5460" spans="38:38" x14ac:dyDescent="0.2">
      <c r="AL5460" s="13"/>
    </row>
    <row r="5461" spans="38:38" x14ac:dyDescent="0.2">
      <c r="AL5461" s="13"/>
    </row>
    <row r="5462" spans="38:38" x14ac:dyDescent="0.2">
      <c r="AL5462" s="13"/>
    </row>
    <row r="5463" spans="38:38" x14ac:dyDescent="0.2">
      <c r="AL5463" s="13"/>
    </row>
    <row r="5464" spans="38:38" x14ac:dyDescent="0.2">
      <c r="AL5464" s="13"/>
    </row>
    <row r="5465" spans="38:38" x14ac:dyDescent="0.2">
      <c r="AL5465" s="13"/>
    </row>
    <row r="5466" spans="38:38" x14ac:dyDescent="0.2">
      <c r="AL5466" s="13"/>
    </row>
    <row r="5467" spans="38:38" x14ac:dyDescent="0.2">
      <c r="AL5467" s="13"/>
    </row>
    <row r="5468" spans="38:38" x14ac:dyDescent="0.2">
      <c r="AL5468" s="13"/>
    </row>
    <row r="5469" spans="38:38" x14ac:dyDescent="0.2">
      <c r="AL5469" s="13"/>
    </row>
    <row r="5470" spans="38:38" x14ac:dyDescent="0.2">
      <c r="AL5470" s="13"/>
    </row>
    <row r="5471" spans="38:38" x14ac:dyDescent="0.2">
      <c r="AL5471" s="13"/>
    </row>
    <row r="5472" spans="38:38" x14ac:dyDescent="0.2">
      <c r="AL5472" s="13"/>
    </row>
    <row r="5473" spans="38:38" x14ac:dyDescent="0.2">
      <c r="AL5473" s="13"/>
    </row>
    <row r="5474" spans="38:38" x14ac:dyDescent="0.2">
      <c r="AL5474" s="13"/>
    </row>
    <row r="5475" spans="38:38" x14ac:dyDescent="0.2">
      <c r="AL5475" s="13"/>
    </row>
    <row r="5476" spans="38:38" x14ac:dyDescent="0.2">
      <c r="AL5476" s="13"/>
    </row>
    <row r="5477" spans="38:38" x14ac:dyDescent="0.2">
      <c r="AL5477" s="13"/>
    </row>
    <row r="5478" spans="38:38" x14ac:dyDescent="0.2">
      <c r="AL5478" s="13"/>
    </row>
    <row r="5479" spans="38:38" x14ac:dyDescent="0.2">
      <c r="AL5479" s="13"/>
    </row>
    <row r="5480" spans="38:38" x14ac:dyDescent="0.2">
      <c r="AL5480" s="13"/>
    </row>
    <row r="5481" spans="38:38" x14ac:dyDescent="0.2">
      <c r="AL5481" s="13"/>
    </row>
    <row r="5482" spans="38:38" x14ac:dyDescent="0.2">
      <c r="AL5482" s="13"/>
    </row>
    <row r="5483" spans="38:38" x14ac:dyDescent="0.2">
      <c r="AL5483" s="13"/>
    </row>
    <row r="5484" spans="38:38" x14ac:dyDescent="0.2">
      <c r="AL5484" s="13"/>
    </row>
    <row r="5485" spans="38:38" x14ac:dyDescent="0.2">
      <c r="AL5485" s="13"/>
    </row>
    <row r="5486" spans="38:38" x14ac:dyDescent="0.2">
      <c r="AL5486" s="13"/>
    </row>
    <row r="5487" spans="38:38" x14ac:dyDescent="0.2">
      <c r="AL5487" s="13"/>
    </row>
    <row r="5488" spans="38:38" x14ac:dyDescent="0.2">
      <c r="AL5488" s="13"/>
    </row>
    <row r="5489" spans="38:38" x14ac:dyDescent="0.2">
      <c r="AL5489" s="13"/>
    </row>
    <row r="5490" spans="38:38" x14ac:dyDescent="0.2">
      <c r="AL5490" s="13"/>
    </row>
    <row r="5491" spans="38:38" x14ac:dyDescent="0.2">
      <c r="AL5491" s="13"/>
    </row>
    <row r="5492" spans="38:38" x14ac:dyDescent="0.2">
      <c r="AL5492" s="13"/>
    </row>
    <row r="5493" spans="38:38" x14ac:dyDescent="0.2">
      <c r="AL5493" s="13"/>
    </row>
    <row r="5494" spans="38:38" x14ac:dyDescent="0.2">
      <c r="AL5494" s="13"/>
    </row>
    <row r="5495" spans="38:38" x14ac:dyDescent="0.2">
      <c r="AL5495" s="13"/>
    </row>
    <row r="5496" spans="38:38" x14ac:dyDescent="0.2">
      <c r="AL5496" s="13"/>
    </row>
    <row r="5497" spans="38:38" x14ac:dyDescent="0.2">
      <c r="AL5497" s="13"/>
    </row>
    <row r="5498" spans="38:38" x14ac:dyDescent="0.2">
      <c r="AL5498" s="13"/>
    </row>
    <row r="5499" spans="38:38" x14ac:dyDescent="0.2">
      <c r="AL5499" s="13"/>
    </row>
    <row r="5500" spans="38:38" x14ac:dyDescent="0.2">
      <c r="AL5500" s="13"/>
    </row>
    <row r="5501" spans="38:38" x14ac:dyDescent="0.2">
      <c r="AL5501" s="13"/>
    </row>
    <row r="5502" spans="38:38" x14ac:dyDescent="0.2">
      <c r="AL5502" s="13"/>
    </row>
    <row r="5503" spans="38:38" x14ac:dyDescent="0.2">
      <c r="AL5503" s="13"/>
    </row>
    <row r="5504" spans="38:38" x14ac:dyDescent="0.2">
      <c r="AL5504" s="13"/>
    </row>
    <row r="5505" spans="38:38" x14ac:dyDescent="0.2">
      <c r="AL5505" s="13"/>
    </row>
    <row r="5506" spans="38:38" x14ac:dyDescent="0.2">
      <c r="AL5506" s="13"/>
    </row>
    <row r="5507" spans="38:38" x14ac:dyDescent="0.2">
      <c r="AL5507" s="13"/>
    </row>
    <row r="5508" spans="38:38" x14ac:dyDescent="0.2">
      <c r="AL5508" s="13"/>
    </row>
    <row r="5509" spans="38:38" x14ac:dyDescent="0.2">
      <c r="AL5509" s="13"/>
    </row>
    <row r="5510" spans="38:38" x14ac:dyDescent="0.2">
      <c r="AL5510" s="13"/>
    </row>
    <row r="5511" spans="38:38" x14ac:dyDescent="0.2">
      <c r="AL5511" s="13"/>
    </row>
    <row r="5512" spans="38:38" x14ac:dyDescent="0.2">
      <c r="AL5512" s="13"/>
    </row>
    <row r="5513" spans="38:38" x14ac:dyDescent="0.2">
      <c r="AL5513" s="13"/>
    </row>
    <row r="5514" spans="38:38" x14ac:dyDescent="0.2">
      <c r="AL5514" s="13"/>
    </row>
    <row r="5515" spans="38:38" x14ac:dyDescent="0.2">
      <c r="AL5515" s="13"/>
    </row>
    <row r="5516" spans="38:38" x14ac:dyDescent="0.2">
      <c r="AL5516" s="13"/>
    </row>
    <row r="5517" spans="38:38" x14ac:dyDescent="0.2">
      <c r="AL5517" s="13"/>
    </row>
    <row r="5518" spans="38:38" x14ac:dyDescent="0.2">
      <c r="AL5518" s="13"/>
    </row>
    <row r="5519" spans="38:38" x14ac:dyDescent="0.2">
      <c r="AL5519" s="13"/>
    </row>
    <row r="5520" spans="38:38" x14ac:dyDescent="0.2">
      <c r="AL5520" s="13"/>
    </row>
    <row r="5521" spans="38:38" x14ac:dyDescent="0.2">
      <c r="AL5521" s="13"/>
    </row>
    <row r="5522" spans="38:38" x14ac:dyDescent="0.2">
      <c r="AL5522" s="13"/>
    </row>
    <row r="5523" spans="38:38" x14ac:dyDescent="0.2">
      <c r="AL5523" s="13"/>
    </row>
    <row r="5524" spans="38:38" x14ac:dyDescent="0.2">
      <c r="AL5524" s="13"/>
    </row>
    <row r="5525" spans="38:38" x14ac:dyDescent="0.2">
      <c r="AL5525" s="13"/>
    </row>
    <row r="5526" spans="38:38" x14ac:dyDescent="0.2">
      <c r="AL5526" s="13"/>
    </row>
    <row r="5527" spans="38:38" x14ac:dyDescent="0.2">
      <c r="AL5527" s="13"/>
    </row>
    <row r="5528" spans="38:38" x14ac:dyDescent="0.2">
      <c r="AL5528" s="13"/>
    </row>
    <row r="5529" spans="38:38" x14ac:dyDescent="0.2">
      <c r="AL5529" s="13"/>
    </row>
    <row r="5530" spans="38:38" x14ac:dyDescent="0.2">
      <c r="AL5530" s="13"/>
    </row>
    <row r="5531" spans="38:38" x14ac:dyDescent="0.2">
      <c r="AL5531" s="13"/>
    </row>
    <row r="5532" spans="38:38" x14ac:dyDescent="0.2">
      <c r="AL5532" s="13"/>
    </row>
    <row r="5533" spans="38:38" x14ac:dyDescent="0.2">
      <c r="AL5533" s="13"/>
    </row>
    <row r="5534" spans="38:38" x14ac:dyDescent="0.2">
      <c r="AL5534" s="13"/>
    </row>
    <row r="5535" spans="38:38" x14ac:dyDescent="0.2">
      <c r="AL5535" s="13"/>
    </row>
    <row r="5536" spans="38:38" x14ac:dyDescent="0.2">
      <c r="AL5536" s="13"/>
    </row>
    <row r="5537" spans="38:38" x14ac:dyDescent="0.2">
      <c r="AL5537" s="13"/>
    </row>
    <row r="5538" spans="38:38" x14ac:dyDescent="0.2">
      <c r="AL5538" s="13"/>
    </row>
    <row r="5539" spans="38:38" x14ac:dyDescent="0.2">
      <c r="AL5539" s="13"/>
    </row>
    <row r="5540" spans="38:38" x14ac:dyDescent="0.2">
      <c r="AL5540" s="13"/>
    </row>
    <row r="5541" spans="38:38" x14ac:dyDescent="0.2">
      <c r="AL5541" s="13"/>
    </row>
    <row r="5542" spans="38:38" x14ac:dyDescent="0.2">
      <c r="AL5542" s="13"/>
    </row>
    <row r="5543" spans="38:38" x14ac:dyDescent="0.2">
      <c r="AL5543" s="13"/>
    </row>
    <row r="5544" spans="38:38" x14ac:dyDescent="0.2">
      <c r="AL5544" s="13"/>
    </row>
    <row r="5545" spans="38:38" x14ac:dyDescent="0.2">
      <c r="AL5545" s="13"/>
    </row>
    <row r="5546" spans="38:38" x14ac:dyDescent="0.2">
      <c r="AL5546" s="13"/>
    </row>
    <row r="5547" spans="38:38" x14ac:dyDescent="0.2">
      <c r="AL5547" s="13"/>
    </row>
    <row r="5548" spans="38:38" x14ac:dyDescent="0.2">
      <c r="AL5548" s="13"/>
    </row>
    <row r="5549" spans="38:38" x14ac:dyDescent="0.2">
      <c r="AL5549" s="13"/>
    </row>
    <row r="5550" spans="38:38" x14ac:dyDescent="0.2">
      <c r="AL5550" s="13"/>
    </row>
    <row r="5551" spans="38:38" x14ac:dyDescent="0.2">
      <c r="AL5551" s="13"/>
    </row>
    <row r="5552" spans="38:38" x14ac:dyDescent="0.2">
      <c r="AL5552" s="13"/>
    </row>
    <row r="5553" spans="38:38" x14ac:dyDescent="0.2">
      <c r="AL5553" s="13"/>
    </row>
    <row r="5554" spans="38:38" x14ac:dyDescent="0.2">
      <c r="AL5554" s="13"/>
    </row>
    <row r="5555" spans="38:38" x14ac:dyDescent="0.2">
      <c r="AL5555" s="13"/>
    </row>
    <row r="5556" spans="38:38" x14ac:dyDescent="0.2">
      <c r="AL5556" s="13"/>
    </row>
    <row r="5557" spans="38:38" x14ac:dyDescent="0.2">
      <c r="AL5557" s="13"/>
    </row>
    <row r="5558" spans="38:38" x14ac:dyDescent="0.2">
      <c r="AL5558" s="13"/>
    </row>
    <row r="5559" spans="38:38" x14ac:dyDescent="0.2">
      <c r="AL5559" s="13"/>
    </row>
    <row r="5560" spans="38:38" x14ac:dyDescent="0.2">
      <c r="AL5560" s="13"/>
    </row>
    <row r="5561" spans="38:38" x14ac:dyDescent="0.2">
      <c r="AL5561" s="13"/>
    </row>
    <row r="5562" spans="38:38" x14ac:dyDescent="0.2">
      <c r="AL5562" s="13"/>
    </row>
    <row r="5563" spans="38:38" x14ac:dyDescent="0.2">
      <c r="AL5563" s="13"/>
    </row>
    <row r="5564" spans="38:38" x14ac:dyDescent="0.2">
      <c r="AL5564" s="13"/>
    </row>
    <row r="5565" spans="38:38" x14ac:dyDescent="0.2">
      <c r="AL5565" s="13"/>
    </row>
    <row r="5566" spans="38:38" x14ac:dyDescent="0.2">
      <c r="AL5566" s="13"/>
    </row>
    <row r="5567" spans="38:38" x14ac:dyDescent="0.2">
      <c r="AL5567" s="13"/>
    </row>
    <row r="5568" spans="38:38" x14ac:dyDescent="0.2">
      <c r="AL5568" s="13"/>
    </row>
    <row r="5569" spans="38:38" x14ac:dyDescent="0.2">
      <c r="AL5569" s="13"/>
    </row>
    <row r="5570" spans="38:38" x14ac:dyDescent="0.2">
      <c r="AL5570" s="13"/>
    </row>
    <row r="5571" spans="38:38" x14ac:dyDescent="0.2">
      <c r="AL5571" s="13"/>
    </row>
    <row r="5572" spans="38:38" x14ac:dyDescent="0.2">
      <c r="AL5572" s="13"/>
    </row>
    <row r="5573" spans="38:38" x14ac:dyDescent="0.2">
      <c r="AL5573" s="13"/>
    </row>
    <row r="5574" spans="38:38" x14ac:dyDescent="0.2">
      <c r="AL5574" s="13"/>
    </row>
    <row r="5575" spans="38:38" x14ac:dyDescent="0.2">
      <c r="AL5575" s="13"/>
    </row>
    <row r="5576" spans="38:38" x14ac:dyDescent="0.2">
      <c r="AL5576" s="13"/>
    </row>
    <row r="5577" spans="38:38" x14ac:dyDescent="0.2">
      <c r="AL5577" s="13"/>
    </row>
    <row r="5578" spans="38:38" x14ac:dyDescent="0.2">
      <c r="AL5578" s="13"/>
    </row>
    <row r="5579" spans="38:38" x14ac:dyDescent="0.2">
      <c r="AL5579" s="13"/>
    </row>
    <row r="5580" spans="38:38" x14ac:dyDescent="0.2">
      <c r="AL5580" s="13"/>
    </row>
    <row r="5581" spans="38:38" x14ac:dyDescent="0.2">
      <c r="AL5581" s="13"/>
    </row>
    <row r="5582" spans="38:38" x14ac:dyDescent="0.2">
      <c r="AL5582" s="13"/>
    </row>
    <row r="5583" spans="38:38" x14ac:dyDescent="0.2">
      <c r="AL5583" s="13"/>
    </row>
    <row r="5584" spans="38:38" x14ac:dyDescent="0.2">
      <c r="AL5584" s="13"/>
    </row>
    <row r="5585" spans="38:38" x14ac:dyDescent="0.2">
      <c r="AL5585" s="13"/>
    </row>
    <row r="5586" spans="38:38" x14ac:dyDescent="0.2">
      <c r="AL5586" s="13"/>
    </row>
    <row r="5587" spans="38:38" x14ac:dyDescent="0.2">
      <c r="AL5587" s="13"/>
    </row>
    <row r="5588" spans="38:38" x14ac:dyDescent="0.2">
      <c r="AL5588" s="13"/>
    </row>
    <row r="5589" spans="38:38" x14ac:dyDescent="0.2">
      <c r="AL5589" s="13"/>
    </row>
    <row r="5590" spans="38:38" x14ac:dyDescent="0.2">
      <c r="AL5590" s="13"/>
    </row>
    <row r="5591" spans="38:38" x14ac:dyDescent="0.2">
      <c r="AL5591" s="13"/>
    </row>
    <row r="5592" spans="38:38" x14ac:dyDescent="0.2">
      <c r="AL5592" s="13"/>
    </row>
    <row r="5593" spans="38:38" x14ac:dyDescent="0.2">
      <c r="AL5593" s="13"/>
    </row>
    <row r="5594" spans="38:38" x14ac:dyDescent="0.2">
      <c r="AL5594" s="13"/>
    </row>
    <row r="5595" spans="38:38" x14ac:dyDescent="0.2">
      <c r="AL5595" s="13"/>
    </row>
    <row r="5596" spans="38:38" x14ac:dyDescent="0.2">
      <c r="AL5596" s="13"/>
    </row>
    <row r="5597" spans="38:38" x14ac:dyDescent="0.2">
      <c r="AL5597" s="13"/>
    </row>
    <row r="5598" spans="38:38" x14ac:dyDescent="0.2">
      <c r="AL5598" s="13"/>
    </row>
    <row r="5599" spans="38:38" x14ac:dyDescent="0.2">
      <c r="AL5599" s="13"/>
    </row>
    <row r="5600" spans="38:38" x14ac:dyDescent="0.2">
      <c r="AL5600" s="13"/>
    </row>
    <row r="5601" spans="38:38" x14ac:dyDescent="0.2">
      <c r="AL5601" s="13"/>
    </row>
    <row r="5602" spans="38:38" x14ac:dyDescent="0.2">
      <c r="AL5602" s="13"/>
    </row>
    <row r="5603" spans="38:38" x14ac:dyDescent="0.2">
      <c r="AL5603" s="13"/>
    </row>
    <row r="5604" spans="38:38" x14ac:dyDescent="0.2">
      <c r="AL5604" s="13"/>
    </row>
    <row r="5605" spans="38:38" x14ac:dyDescent="0.2">
      <c r="AL5605" s="13"/>
    </row>
    <row r="5606" spans="38:38" x14ac:dyDescent="0.2">
      <c r="AL5606" s="13"/>
    </row>
    <row r="5607" spans="38:38" x14ac:dyDescent="0.2">
      <c r="AL5607" s="13"/>
    </row>
    <row r="5608" spans="38:38" x14ac:dyDescent="0.2">
      <c r="AL5608" s="13"/>
    </row>
    <row r="5609" spans="38:38" x14ac:dyDescent="0.2">
      <c r="AL5609" s="13"/>
    </row>
    <row r="5610" spans="38:38" x14ac:dyDescent="0.2">
      <c r="AL5610" s="13"/>
    </row>
    <row r="5611" spans="38:38" x14ac:dyDescent="0.2">
      <c r="AL5611" s="13"/>
    </row>
    <row r="5612" spans="38:38" x14ac:dyDescent="0.2">
      <c r="AL5612" s="13"/>
    </row>
    <row r="5613" spans="38:38" x14ac:dyDescent="0.2">
      <c r="AL5613" s="13"/>
    </row>
    <row r="5614" spans="38:38" x14ac:dyDescent="0.2">
      <c r="AL5614" s="13"/>
    </row>
    <row r="5615" spans="38:38" x14ac:dyDescent="0.2">
      <c r="AL5615" s="13"/>
    </row>
    <row r="5616" spans="38:38" x14ac:dyDescent="0.2">
      <c r="AL5616" s="13"/>
    </row>
    <row r="5617" spans="38:38" x14ac:dyDescent="0.2">
      <c r="AL5617" s="13"/>
    </row>
    <row r="5618" spans="38:38" x14ac:dyDescent="0.2">
      <c r="AL5618" s="13"/>
    </row>
    <row r="5619" spans="38:38" x14ac:dyDescent="0.2">
      <c r="AL5619" s="13"/>
    </row>
    <row r="5620" spans="38:38" x14ac:dyDescent="0.2">
      <c r="AL5620" s="13"/>
    </row>
    <row r="5621" spans="38:38" x14ac:dyDescent="0.2">
      <c r="AL5621" s="13"/>
    </row>
    <row r="5622" spans="38:38" x14ac:dyDescent="0.2">
      <c r="AL5622" s="13"/>
    </row>
    <row r="5623" spans="38:38" x14ac:dyDescent="0.2">
      <c r="AL5623" s="13"/>
    </row>
    <row r="5624" spans="38:38" x14ac:dyDescent="0.2">
      <c r="AL5624" s="13"/>
    </row>
    <row r="5625" spans="38:38" x14ac:dyDescent="0.2">
      <c r="AL5625" s="13"/>
    </row>
    <row r="5626" spans="38:38" x14ac:dyDescent="0.2">
      <c r="AL5626" s="13"/>
    </row>
    <row r="5627" spans="38:38" x14ac:dyDescent="0.2">
      <c r="AL5627" s="13"/>
    </row>
    <row r="5628" spans="38:38" x14ac:dyDescent="0.2">
      <c r="AL5628" s="13"/>
    </row>
    <row r="5629" spans="38:38" x14ac:dyDescent="0.2">
      <c r="AL5629" s="13"/>
    </row>
    <row r="5630" spans="38:38" x14ac:dyDescent="0.2">
      <c r="AL5630" s="13"/>
    </row>
    <row r="5631" spans="38:38" x14ac:dyDescent="0.2">
      <c r="AL5631" s="13"/>
    </row>
    <row r="5632" spans="38:38" x14ac:dyDescent="0.2">
      <c r="AL5632" s="13"/>
    </row>
    <row r="5633" spans="38:38" x14ac:dyDescent="0.2">
      <c r="AL5633" s="13"/>
    </row>
    <row r="5634" spans="38:38" x14ac:dyDescent="0.2">
      <c r="AL5634" s="13"/>
    </row>
    <row r="5635" spans="38:38" x14ac:dyDescent="0.2">
      <c r="AL5635" s="13"/>
    </row>
    <row r="5636" spans="38:38" x14ac:dyDescent="0.2">
      <c r="AL5636" s="13"/>
    </row>
    <row r="5637" spans="38:38" x14ac:dyDescent="0.2">
      <c r="AL5637" s="13"/>
    </row>
    <row r="5638" spans="38:38" x14ac:dyDescent="0.2">
      <c r="AL5638" s="13"/>
    </row>
    <row r="5639" spans="38:38" x14ac:dyDescent="0.2">
      <c r="AL5639" s="13"/>
    </row>
    <row r="5640" spans="38:38" x14ac:dyDescent="0.2">
      <c r="AL5640" s="13"/>
    </row>
  </sheetData>
  <mergeCells count="4">
    <mergeCell ref="AO1:AO2"/>
    <mergeCell ref="AP1:AP2"/>
    <mergeCell ref="AN1:AN2"/>
    <mergeCell ref="AM1:AM2"/>
  </mergeCells>
  <conditionalFormatting sqref="P20:P28 P39:P40 P110:P1048576 P103:P107 P90:P101 P85:P88 P75:P82 P69:P73 P63:P67 P51:P61 P43:P49 P30:P37 P14:P17 P7:P12 P1:P5">
    <cfRule type="cellIs" dxfId="32" priority="4" operator="greaterThan">
      <formula>0.05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S419"/>
  <sheetViews>
    <sheetView topLeftCell="B1" workbookViewId="0">
      <pane xSplit="3240" ySplit="1740" topLeftCell="F1" activePane="bottomRight"/>
      <selection activeCell="C1" sqref="C1:D1"/>
      <selection pane="topRight" activeCell="M2" sqref="M2:N2"/>
      <selection pane="bottomLeft" activeCell="B7" sqref="A7:XFD12"/>
      <selection pane="bottomRight" activeCell="I7" sqref="I7"/>
    </sheetView>
  </sheetViews>
  <sheetFormatPr baseColWidth="10" defaultColWidth="8.83203125" defaultRowHeight="15" x14ac:dyDescent="0.2"/>
  <cols>
    <col min="2" max="2" width="25.6640625" style="4" customWidth="1"/>
    <col min="3" max="8" width="20.6640625" style="39" customWidth="1"/>
    <col min="9" max="10" width="20.6640625" style="152" customWidth="1"/>
    <col min="11" max="14" width="20.6640625" style="39" customWidth="1"/>
    <col min="16" max="16" width="13.33203125" style="40" customWidth="1"/>
    <col min="17" max="17" width="8.83203125" style="40"/>
  </cols>
  <sheetData>
    <row r="1" spans="1:19" ht="14.5" customHeight="1" x14ac:dyDescent="0.2">
      <c r="A1" s="182" t="s">
        <v>119</v>
      </c>
      <c r="B1" s="3" t="s">
        <v>120</v>
      </c>
      <c r="C1" s="183" t="s">
        <v>102</v>
      </c>
      <c r="D1" s="183"/>
      <c r="E1" s="186" t="s">
        <v>115</v>
      </c>
      <c r="F1" s="186"/>
      <c r="G1" s="184" t="s">
        <v>115</v>
      </c>
      <c r="H1" s="184"/>
      <c r="I1" s="185" t="s">
        <v>115</v>
      </c>
      <c r="J1" s="185"/>
      <c r="K1" s="187" t="s">
        <v>115</v>
      </c>
      <c r="L1" s="187"/>
      <c r="M1" s="188" t="s">
        <v>2417</v>
      </c>
      <c r="N1" s="188"/>
      <c r="P1" s="181" t="s">
        <v>81</v>
      </c>
      <c r="Q1" s="37"/>
    </row>
    <row r="2" spans="1:19" ht="14.5" customHeight="1" x14ac:dyDescent="0.2">
      <c r="A2" s="182"/>
      <c r="B2" s="3" t="s">
        <v>121</v>
      </c>
      <c r="C2" s="183" t="s">
        <v>2409</v>
      </c>
      <c r="D2" s="183"/>
      <c r="E2" s="186" t="s">
        <v>103</v>
      </c>
      <c r="F2" s="186"/>
      <c r="G2" s="184" t="s">
        <v>105</v>
      </c>
      <c r="H2" s="184"/>
      <c r="I2" s="185" t="s">
        <v>106</v>
      </c>
      <c r="J2" s="185"/>
      <c r="K2" s="187" t="s">
        <v>108</v>
      </c>
      <c r="L2" s="187"/>
      <c r="M2" s="188" t="s">
        <v>114</v>
      </c>
      <c r="N2" s="188"/>
      <c r="P2" s="181"/>
      <c r="Q2" s="37"/>
      <c r="S2" t="s">
        <v>96</v>
      </c>
    </row>
    <row r="3" spans="1:19" x14ac:dyDescent="0.2">
      <c r="A3" s="182"/>
      <c r="B3" s="3"/>
      <c r="C3" s="93" t="s">
        <v>100</v>
      </c>
      <c r="D3" s="93" t="s">
        <v>101</v>
      </c>
      <c r="E3" s="104" t="s">
        <v>100</v>
      </c>
      <c r="F3" s="104" t="s">
        <v>101</v>
      </c>
      <c r="G3" s="92" t="s">
        <v>100</v>
      </c>
      <c r="H3" s="92" t="s">
        <v>101</v>
      </c>
      <c r="I3" s="149" t="s">
        <v>100</v>
      </c>
      <c r="J3" s="149" t="s">
        <v>101</v>
      </c>
      <c r="K3" s="91" t="s">
        <v>100</v>
      </c>
      <c r="L3" s="91" t="s">
        <v>101</v>
      </c>
      <c r="M3" s="101" t="s">
        <v>100</v>
      </c>
      <c r="N3" s="101" t="s">
        <v>101</v>
      </c>
      <c r="P3" s="181"/>
      <c r="Q3" s="47"/>
      <c r="S3" t="s">
        <v>99</v>
      </c>
    </row>
    <row r="4" spans="1:19" x14ac:dyDescent="0.2">
      <c r="A4" s="182"/>
      <c r="B4" s="3"/>
      <c r="C4" s="93">
        <v>3.6999999999999998E-2</v>
      </c>
      <c r="D4" s="93">
        <v>-0.28699999999999998</v>
      </c>
      <c r="E4" s="104">
        <v>3.4840000000000003E-2</v>
      </c>
      <c r="F4" s="104">
        <v>-0.30309999999999998</v>
      </c>
      <c r="G4" s="92">
        <v>3.9699999999999999E-2</v>
      </c>
      <c r="H4" s="92">
        <v>-0.24199999999999999</v>
      </c>
      <c r="I4" s="149">
        <v>4.2200000000000001E-2</v>
      </c>
      <c r="J4" s="149">
        <v>-0.215</v>
      </c>
      <c r="K4" s="91">
        <v>3.8699999999999998E-2</v>
      </c>
      <c r="L4" s="91">
        <v>-0.25319999999999998</v>
      </c>
      <c r="M4" s="101">
        <v>4.3999999999999997E-2</v>
      </c>
      <c r="N4" s="101">
        <v>-0.20499999999999999</v>
      </c>
      <c r="P4" s="181"/>
      <c r="Q4" s="47"/>
      <c r="S4" t="s">
        <v>97</v>
      </c>
    </row>
    <row r="5" spans="1:19" x14ac:dyDescent="0.2">
      <c r="A5" s="182"/>
      <c r="B5" s="3"/>
      <c r="C5" s="88" t="s">
        <v>92</v>
      </c>
      <c r="D5" s="84" t="s">
        <v>91</v>
      </c>
      <c r="E5" s="105" t="s">
        <v>92</v>
      </c>
      <c r="F5" s="106" t="s">
        <v>91</v>
      </c>
      <c r="G5" s="90" t="s">
        <v>92</v>
      </c>
      <c r="H5" s="83" t="s">
        <v>91</v>
      </c>
      <c r="I5" s="150" t="s">
        <v>92</v>
      </c>
      <c r="J5" s="151" t="s">
        <v>91</v>
      </c>
      <c r="K5" s="89" t="s">
        <v>92</v>
      </c>
      <c r="L5" s="82" t="s">
        <v>91</v>
      </c>
      <c r="M5" s="102" t="s">
        <v>92</v>
      </c>
      <c r="N5" s="103" t="s">
        <v>91</v>
      </c>
      <c r="P5" s="181"/>
      <c r="Q5" s="47"/>
      <c r="S5" t="s">
        <v>98</v>
      </c>
    </row>
    <row r="6" spans="1:19" x14ac:dyDescent="0.2">
      <c r="A6" s="23"/>
      <c r="B6" s="22" t="s">
        <v>59</v>
      </c>
      <c r="C6" s="22" t="s">
        <v>2397</v>
      </c>
      <c r="D6" s="34"/>
      <c r="E6" s="34"/>
      <c r="F6" s="34"/>
      <c r="G6" s="34"/>
      <c r="H6" s="34"/>
      <c r="K6" s="34"/>
      <c r="L6" s="34"/>
      <c r="M6" s="34"/>
      <c r="N6" s="34"/>
      <c r="P6" s="21" t="s">
        <v>118</v>
      </c>
      <c r="Q6" s="47"/>
    </row>
    <row r="7" spans="1:19" x14ac:dyDescent="0.2">
      <c r="A7" s="49"/>
      <c r="B7" s="14" t="s">
        <v>122</v>
      </c>
      <c r="C7" s="81">
        <f>AVERAGE(C8:C13)</f>
        <v>33.73881134373471</v>
      </c>
      <c r="D7" s="49">
        <f xml:space="preserve"> STDEV(C8:C13)/SQRT(COUNT(C8:C13))</f>
        <v>1.9196426967425606</v>
      </c>
      <c r="E7" s="81">
        <f>AVERAGE(E8:E13)</f>
        <v>30.944907302554995</v>
      </c>
      <c r="F7" s="49">
        <f xml:space="preserve"> STDEV(E8:E13)/SQRT(COUNT(E8:E13))</f>
        <v>1.9834423256858189</v>
      </c>
      <c r="G7" s="81">
        <f>AVERAGE(G8:G13)</f>
        <v>27.956241390324664</v>
      </c>
      <c r="H7" s="49">
        <f xml:space="preserve"> STDEV(G8:G13)/SQRT(COUNT(G8:G13))</f>
        <v>1.6899237528118416</v>
      </c>
      <c r="I7" s="155">
        <f>AVERAGE(I8:I13)</f>
        <v>28.139756250483444</v>
      </c>
      <c r="J7" s="156">
        <f xml:space="preserve"> STDEV(I8:I13)/SQRT(COUNT(I8:I13))</f>
        <v>1.5927514809367409</v>
      </c>
      <c r="K7" s="81">
        <f>AVERAGE(K8:K13)</f>
        <v>28.017504755731977</v>
      </c>
      <c r="L7" s="49">
        <f xml:space="preserve"> STDEV(K8:K13)/SQRT(COUNT(K8:K13))</f>
        <v>1.7346324006711842</v>
      </c>
      <c r="M7" s="81">
        <f>AVERAGE(M8:M13)</f>
        <v>31.241047093778704</v>
      </c>
      <c r="N7" s="49">
        <f xml:space="preserve"> STDEV(M8:M13)/SQRT(COUNT(M8:M13))</f>
        <v>1.5752637409798504</v>
      </c>
      <c r="P7" s="21" t="s">
        <v>52</v>
      </c>
      <c r="Q7" s="47"/>
      <c r="S7" s="114"/>
    </row>
    <row r="8" spans="1:19" x14ac:dyDescent="0.2">
      <c r="B8" s="109" t="s">
        <v>93</v>
      </c>
      <c r="C8" s="51">
        <f>SQRT(($C$4*10^6)/('Data Calculations'!AC5+$D$4))-273.15</f>
        <v>36.856283974851237</v>
      </c>
      <c r="D8" s="50"/>
      <c r="E8" s="51">
        <f>SQRT(($E$4*10^6)/('Data Calculations'!AC5+$F$4))-273.15</f>
        <v>34.165698371737676</v>
      </c>
      <c r="F8" s="138"/>
      <c r="G8" s="51">
        <f>SQRT(($G$4*10^6)/('Data Calculations'!AC5+$H$4))-273.15</f>
        <v>30.70124879675717</v>
      </c>
      <c r="H8" s="50"/>
      <c r="I8" s="153">
        <f>SQRT(($I$4*10^6)/('Data Calculations'!AC5+$J$4))-273.15</f>
        <v>30.727206571931958</v>
      </c>
      <c r="J8" s="154"/>
      <c r="K8" s="51">
        <f>SQRT(($K$4*10^6)/('Data Calculations'!AC5+$L$4))-273.15</f>
        <v>30.834994351416867</v>
      </c>
      <c r="L8" s="50"/>
      <c r="M8" s="51">
        <f>SQRT(($M$4*10^6)/('Data Calculations'!AC5+$N$4))-273.15</f>
        <v>33.800183934720735</v>
      </c>
      <c r="N8" s="50"/>
      <c r="P8" s="21" t="s">
        <v>53</v>
      </c>
      <c r="Q8" s="47"/>
    </row>
    <row r="9" spans="1:19" x14ac:dyDescent="0.2">
      <c r="B9" s="109" t="s">
        <v>141</v>
      </c>
      <c r="P9" s="21" t="s">
        <v>54</v>
      </c>
    </row>
    <row r="10" spans="1:19" x14ac:dyDescent="0.2">
      <c r="B10" s="109" t="s">
        <v>142</v>
      </c>
      <c r="C10" s="51">
        <f>SQRT(($C$4*10^6)/('Data Calculations'!AC7+$D$4))-273.15</f>
        <v>30.230620664908145</v>
      </c>
      <c r="D10" s="50"/>
      <c r="E10" s="51">
        <f>SQRT(($E$4*10^6)/('Data Calculations'!AC7+$F$4))-273.15</f>
        <v>27.320392210235582</v>
      </c>
      <c r="F10" s="138"/>
      <c r="G10" s="51">
        <f>SQRT(($G$4*10^6)/('Data Calculations'!AC7+$H$4))-273.15</f>
        <v>24.867311029708617</v>
      </c>
      <c r="H10" s="50"/>
      <c r="I10" s="153">
        <f>SQRT(($I$4*10^6)/('Data Calculations'!AC7+$J$4))-273.15</f>
        <v>25.228175919384114</v>
      </c>
      <c r="J10" s="154"/>
      <c r="K10" s="51">
        <f>SQRT(($K$4*10^6)/('Data Calculations'!AC7+$L$4))-273.15</f>
        <v>24.846984624579591</v>
      </c>
      <c r="L10" s="50"/>
      <c r="M10" s="51">
        <f>SQRT(($M$4*10^6)/('Data Calculations'!AC7+$N$4))-273.15</f>
        <v>28.361344577763646</v>
      </c>
      <c r="N10" s="50"/>
      <c r="P10" s="21" t="s">
        <v>55</v>
      </c>
      <c r="Q10" s="47"/>
    </row>
    <row r="11" spans="1:19" x14ac:dyDescent="0.2">
      <c r="B11" s="109" t="s">
        <v>143</v>
      </c>
      <c r="C11" s="51">
        <f>SQRT(($C$4*10^6)/('Data Calculations'!AC8+$D$4))-273.15</f>
        <v>30.608665198693188</v>
      </c>
      <c r="D11" s="50"/>
      <c r="E11" s="51">
        <f>SQRT(($E$4*10^6)/('Data Calculations'!AC8+$F$4))-273.15</f>
        <v>27.710461688003704</v>
      </c>
      <c r="F11" s="138"/>
      <c r="G11" s="51">
        <f>SQRT(($G$4*10^6)/('Data Calculations'!AC8+$H$4))-273.15</f>
        <v>25.201224087983633</v>
      </c>
      <c r="H11" s="50"/>
      <c r="I11" s="153">
        <f>SQRT(($I$4*10^6)/('Data Calculations'!AC8+$J$4))-273.15</f>
        <v>25.543419721963176</v>
      </c>
      <c r="J11" s="154"/>
      <c r="K11" s="51">
        <f>SQRT(($K$4*10^6)/('Data Calculations'!AC8+$L$4))-273.15</f>
        <v>25.189470641097557</v>
      </c>
      <c r="L11" s="50"/>
      <c r="M11" s="51">
        <f>SQRT(($M$4*10^6)/('Data Calculations'!AC8+$N$4))-273.15</f>
        <v>28.673306735269932</v>
      </c>
      <c r="N11" s="50"/>
      <c r="P11" s="21" t="s">
        <v>95</v>
      </c>
      <c r="Q11" s="47"/>
    </row>
    <row r="12" spans="1:19" x14ac:dyDescent="0.2">
      <c r="B12" s="109" t="s">
        <v>149</v>
      </c>
      <c r="C12" s="51">
        <f>SQRT(($C$4*10^6)/('Data Calculations'!AC9+$D$4))-273.15</f>
        <v>37.25967553648627</v>
      </c>
      <c r="D12" s="50"/>
      <c r="E12" s="51">
        <f>SQRT(($E$4*10^6)/('Data Calculations'!AC9+$F$4))-273.15</f>
        <v>34.583076940243018</v>
      </c>
      <c r="F12" s="138"/>
      <c r="G12" s="51">
        <f>SQRT(($G$4*10^6)/('Data Calculations'!AC9+$H$4))-273.15</f>
        <v>31.055181646849235</v>
      </c>
      <c r="H12" s="50"/>
      <c r="I12" s="153">
        <f>SQRT(($I$4*10^6)/('Data Calculations'!AC9+$J$4))-273.15</f>
        <v>31.060222788654528</v>
      </c>
      <c r="J12" s="154"/>
      <c r="K12" s="51">
        <f>SQRT(($K$4*10^6)/('Data Calculations'!AC9+$L$4))-273.15</f>
        <v>31.198569405833894</v>
      </c>
      <c r="L12" s="50"/>
      <c r="M12" s="51">
        <f>SQRT(($M$4*10^6)/('Data Calculations'!AC9+$N$4))-273.15</f>
        <v>34.129353127360503</v>
      </c>
      <c r="N12" s="50"/>
      <c r="Q12" s="47"/>
    </row>
    <row r="13" spans="1:19" x14ac:dyDescent="0.2">
      <c r="B13" s="109"/>
      <c r="C13" s="51"/>
      <c r="D13" s="50"/>
      <c r="E13" s="51"/>
      <c r="F13" s="138"/>
      <c r="G13" s="51"/>
      <c r="H13" s="50"/>
      <c r="I13" s="153"/>
      <c r="J13" s="154"/>
      <c r="K13" s="51"/>
      <c r="L13" s="50"/>
      <c r="M13" s="51"/>
      <c r="N13" s="50"/>
      <c r="P13" s="21" t="s">
        <v>118</v>
      </c>
      <c r="Q13" s="47"/>
    </row>
    <row r="14" spans="1:19" x14ac:dyDescent="0.2">
      <c r="A14" s="49"/>
      <c r="B14" s="14" t="s">
        <v>123</v>
      </c>
      <c r="C14" s="81">
        <f>AVERAGE(C15:C18)</f>
        <v>31.182860464555944</v>
      </c>
      <c r="D14" s="49">
        <f xml:space="preserve"> STDEV(C15:C18)/SQRT(COUNT(C15:C18))</f>
        <v>0.95223979964779915</v>
      </c>
      <c r="E14" s="81">
        <f>AVERAGE(E15:E18)</f>
        <v>28.303231398373129</v>
      </c>
      <c r="F14" s="49">
        <f xml:space="preserve"> STDEV(E15:E18)/SQRT(COUNT(E15:E18))</f>
        <v>0.98283918813754656</v>
      </c>
      <c r="G14" s="81">
        <f>AVERAGE(G15:G18)</f>
        <v>25.707750044056326</v>
      </c>
      <c r="H14" s="49">
        <f xml:space="preserve"> STDEV(G15:G18)/SQRT(COUNT(G15:G18))</f>
        <v>0.84043901434770862</v>
      </c>
      <c r="I14" s="155">
        <f>AVERAGE(I15:I18)</f>
        <v>26.021318605841884</v>
      </c>
      <c r="J14" s="156">
        <f xml:space="preserve"> STDEV(I15:I18)/SQRT(COUNT(I15:I18))</f>
        <v>0.7931426864577702</v>
      </c>
      <c r="K14" s="81">
        <f>AVERAGE(K15:K18)</f>
        <v>25.709151827036976</v>
      </c>
      <c r="L14" s="49">
        <f xml:space="preserve"> STDEV(K15:K18)/SQRT(COUNT(K15:K18))</f>
        <v>0.86216720245738532</v>
      </c>
      <c r="M14" s="81">
        <f>AVERAGE(M15:M18)</f>
        <v>29.146126935725306</v>
      </c>
      <c r="N14" s="49">
        <f xml:space="preserve"> STDEV(M15:M18)/SQRT(COUNT(M15:M18))</f>
        <v>0.78478235796166007</v>
      </c>
      <c r="P14" s="21" t="s">
        <v>74</v>
      </c>
      <c r="Q14" s="47"/>
    </row>
    <row r="15" spans="1:19" x14ac:dyDescent="0.2">
      <c r="B15" s="109" t="s">
        <v>93</v>
      </c>
      <c r="C15" s="51">
        <f>SQRT(($C$4*10^6)/('Data Calculations'!AC12+$D$4))-273.15</f>
        <v>30.230620664908145</v>
      </c>
      <c r="D15" s="50"/>
      <c r="E15" s="51">
        <f>SQRT(($E$4*10^6)/('Data Calculations'!AC12+$F$4))-273.15</f>
        <v>27.320392210235582</v>
      </c>
      <c r="F15" s="138"/>
      <c r="G15" s="51">
        <f>SQRT(($G$4*10^6)/('Data Calculations'!AC12+$H$4))-273.15</f>
        <v>24.867311029708617</v>
      </c>
      <c r="H15" s="50"/>
      <c r="I15" s="153">
        <f>SQRT(($I$4*10^6)/('Data Calculations'!AC12+$J$4))-273.15</f>
        <v>25.228175919384114</v>
      </c>
      <c r="J15" s="154"/>
      <c r="K15" s="51">
        <f>SQRT(($K$4*10^6)/('Data Calculations'!AC12+$L$4))-273.15</f>
        <v>24.846984624579591</v>
      </c>
      <c r="L15" s="50"/>
      <c r="M15" s="51">
        <f>SQRT(($M$4*10^6)/('Data Calculations'!AC12+$N$4))-273.15</f>
        <v>28.361344577763646</v>
      </c>
      <c r="N15" s="50"/>
      <c r="P15" s="21" t="s">
        <v>47</v>
      </c>
      <c r="Q15" s="47"/>
    </row>
    <row r="16" spans="1:19" x14ac:dyDescent="0.2">
      <c r="B16" s="109" t="s">
        <v>141</v>
      </c>
      <c r="P16" s="21" t="s">
        <v>48</v>
      </c>
      <c r="Q16" s="47"/>
    </row>
    <row r="17" spans="1:17" x14ac:dyDescent="0.2">
      <c r="B17" s="109" t="s">
        <v>142</v>
      </c>
      <c r="C17" s="51">
        <f>SQRT(($C$4*10^6)/('Data Calculations'!AC14+$D$4))-273.15</f>
        <v>32.135100264203743</v>
      </c>
      <c r="D17" s="50"/>
      <c r="E17" s="51">
        <f>SQRT(($E$4*10^6)/('Data Calculations'!AC14+$F$4))-273.15</f>
        <v>29.286070586510675</v>
      </c>
      <c r="F17" s="138"/>
      <c r="G17" s="51">
        <f>SQRT(($G$4*10^6)/('Data Calculations'!AC14+$H$4))-273.15</f>
        <v>26.548189058404034</v>
      </c>
      <c r="H17" s="50"/>
      <c r="I17" s="153">
        <f>SQRT(($I$4*10^6)/('Data Calculations'!AC14+$J$4))-273.15</f>
        <v>26.814461292299654</v>
      </c>
      <c r="J17" s="154"/>
      <c r="K17" s="51">
        <f>SQRT(($K$4*10^6)/('Data Calculations'!AC14+$L$4))-273.15</f>
        <v>26.571319029494362</v>
      </c>
      <c r="L17" s="50"/>
      <c r="M17" s="51">
        <f>SQRT(($M$4*10^6)/('Data Calculations'!AC14+$N$4))-273.15</f>
        <v>29.930909293686966</v>
      </c>
      <c r="N17" s="50"/>
      <c r="P17" s="21" t="s">
        <v>49</v>
      </c>
      <c r="Q17" s="47"/>
    </row>
    <row r="18" spans="1:17" x14ac:dyDescent="0.2">
      <c r="B18" s="109"/>
      <c r="C18" s="51"/>
      <c r="D18" s="50"/>
      <c r="E18" s="51"/>
      <c r="F18" s="138"/>
      <c r="G18" s="51"/>
      <c r="H18" s="50"/>
      <c r="I18" s="153"/>
      <c r="J18" s="154"/>
      <c r="K18" s="51"/>
      <c r="L18" s="50"/>
      <c r="M18" s="51"/>
      <c r="N18" s="50"/>
      <c r="P18" s="21" t="s">
        <v>50</v>
      </c>
      <c r="Q18" s="47"/>
    </row>
    <row r="19" spans="1:17" x14ac:dyDescent="0.2">
      <c r="A19" s="49"/>
      <c r="B19" s="14" t="s">
        <v>124</v>
      </c>
      <c r="C19" s="81">
        <f>AVERAGE(C20:C25)</f>
        <v>24.616393728679952</v>
      </c>
      <c r="D19" s="49">
        <f xml:space="preserve"> STDEV(C20:C25)/SQRT(COUNT(C20:C25))</f>
        <v>1.0534772822860239</v>
      </c>
      <c r="E19" s="81">
        <f>AVERAGE(E20:E25)</f>
        <v>21.53515803173724</v>
      </c>
      <c r="F19" s="49">
        <f xml:space="preserve"> STDEV(E20:E25)/SQRT(COUNT(E20:E25))</f>
        <v>1.0842702258885479</v>
      </c>
      <c r="G19" s="81">
        <f>AVERAGE(G20:G25)</f>
        <v>19.892750544469493</v>
      </c>
      <c r="H19" s="49">
        <f xml:space="preserve"> STDEV(G20:G25)/SQRT(COUNT(G20:G25))</f>
        <v>0.93614955312777282</v>
      </c>
      <c r="I19" s="155">
        <f>AVERAGE(I20:I25)</f>
        <v>20.524155370767915</v>
      </c>
      <c r="J19" s="156">
        <f xml:space="preserve"> STDEV(I20:I25)/SQRT(COUNT(I20:I25))</f>
        <v>0.88654467264918524</v>
      </c>
      <c r="K19" s="81">
        <f>AVERAGE(K20:K25)</f>
        <v>19.748417122429675</v>
      </c>
      <c r="L19" s="49">
        <f xml:space="preserve"> STDEV(K20:K25)/SQRT(COUNT(K20:K25))</f>
        <v>0.95884852529505271</v>
      </c>
      <c r="M19" s="81">
        <f>AVERAGE(M20:M25)</f>
        <v>23.703716796590641</v>
      </c>
      <c r="N19" s="49">
        <f xml:space="preserve"> STDEV(M20:M25)/SQRT(COUNT(M20:M25))</f>
        <v>0.87824511984769871</v>
      </c>
      <c r="P19" s="21" t="s">
        <v>51</v>
      </c>
      <c r="Q19" s="47"/>
    </row>
    <row r="20" spans="1:17" x14ac:dyDescent="0.2">
      <c r="B20" s="109" t="s">
        <v>93</v>
      </c>
      <c r="C20" s="51">
        <f>SQRT(($C$4*10^6)/('Data Calculations'!AC17+$D$4))-273.15</f>
        <v>22.604034921887148</v>
      </c>
      <c r="D20" s="50"/>
      <c r="E20" s="51">
        <f>SQRT(($E$4*10^6)/('Data Calculations'!AC17+$F$4))-273.15</f>
        <v>19.464085776621801</v>
      </c>
      <c r="F20" s="138"/>
      <c r="G20" s="51">
        <f>SQRT(($G$4*10^6)/('Data Calculations'!AC17+$H$4))-273.15</f>
        <v>18.104287228634348</v>
      </c>
      <c r="H20" s="50"/>
      <c r="I20" s="153">
        <f>SQRT(($I$4*10^6)/('Data Calculations'!AC17+$J$4))-273.15</f>
        <v>18.830350798688642</v>
      </c>
      <c r="J20" s="154"/>
      <c r="K20" s="51">
        <f>SQRT(($K$4*10^6)/('Data Calculations'!AC17+$L$4))-273.15</f>
        <v>17.916641582957425</v>
      </c>
      <c r="L20" s="50"/>
      <c r="M20" s="51">
        <f>SQRT(($M$4*10^6)/('Data Calculations'!AC17+$N$4))-273.15</f>
        <v>22.025732185569666</v>
      </c>
      <c r="N20" s="50"/>
      <c r="P20" s="21" t="s">
        <v>52</v>
      </c>
      <c r="Q20" s="47"/>
    </row>
    <row r="21" spans="1:17" x14ac:dyDescent="0.2">
      <c r="B21" s="109" t="s">
        <v>141</v>
      </c>
      <c r="P21" s="21" t="s">
        <v>53</v>
      </c>
    </row>
    <row r="22" spans="1:17" x14ac:dyDescent="0.2">
      <c r="A22" s="140"/>
      <c r="B22" s="109" t="s">
        <v>142</v>
      </c>
      <c r="P22" s="21" t="s">
        <v>54</v>
      </c>
      <c r="Q22" s="47"/>
    </row>
    <row r="23" spans="1:17" x14ac:dyDescent="0.2">
      <c r="B23" s="109" t="s">
        <v>143</v>
      </c>
      <c r="C23" s="51">
        <f>SQRT(($C$4*10^6)/('Data Calculations'!AC20+$D$4))-273.15</f>
        <v>25.081969601362005</v>
      </c>
      <c r="D23" s="50"/>
      <c r="E23" s="51">
        <f>SQRT(($E$4*10^6)/('Data Calculations'!AC20+$F$4))-273.15</f>
        <v>22.013989072365177</v>
      </c>
      <c r="F23" s="138"/>
      <c r="G23" s="51">
        <f>SQRT(($G$4*10^6)/('Data Calculations'!AC20+$H$4))-273.15</f>
        <v>20.30721435915666</v>
      </c>
      <c r="H23" s="50"/>
      <c r="I23" s="153">
        <f>SQRT(($I$4*10^6)/('Data Calculations'!AC20+$J$4))-273.15</f>
        <v>20.917015892747827</v>
      </c>
      <c r="J23" s="154"/>
      <c r="K23" s="51">
        <f>SQRT(($K$4*10^6)/('Data Calculations'!AC20+$L$4))-273.15</f>
        <v>20.172756051128772</v>
      </c>
      <c r="L23" s="50"/>
      <c r="M23" s="51">
        <f>SQRT(($M$4*10^6)/('Data Calculations'!AC20+$N$4))-273.15</f>
        <v>24.093021204230297</v>
      </c>
      <c r="N23" s="50"/>
      <c r="P23" s="21" t="s">
        <v>55</v>
      </c>
      <c r="Q23" s="47"/>
    </row>
    <row r="24" spans="1:17" x14ac:dyDescent="0.2">
      <c r="B24" s="109" t="s">
        <v>149</v>
      </c>
      <c r="C24" s="51">
        <f>SQRT(($C$4*10^6)/('Data Calculations'!AC21+$D$4))-273.15</f>
        <v>26.163176662790704</v>
      </c>
      <c r="D24" s="50"/>
      <c r="E24" s="51">
        <f>SQRT(($E$4*10^6)/('Data Calculations'!AC21+$F$4))-273.15</f>
        <v>23.127399246224741</v>
      </c>
      <c r="F24" s="138"/>
      <c r="G24" s="51">
        <f>SQRT(($G$4*10^6)/('Data Calculations'!AC21+$H$4))-273.15</f>
        <v>21.266750045617471</v>
      </c>
      <c r="H24" s="50"/>
      <c r="I24" s="153">
        <f>SQRT(($I$4*10^6)/('Data Calculations'!AC21+$J$4))-273.15</f>
        <v>21.825099420867275</v>
      </c>
      <c r="J24" s="154"/>
      <c r="K24" s="51">
        <f>SQRT(($K$4*10^6)/('Data Calculations'!AC21+$L$4))-273.15</f>
        <v>21.155853733202832</v>
      </c>
      <c r="L24" s="50"/>
      <c r="M24" s="51">
        <f>SQRT(($M$4*10^6)/('Data Calculations'!AC21+$N$4))-273.15</f>
        <v>24.992396999971959</v>
      </c>
      <c r="N24" s="50"/>
      <c r="P24" s="21" t="s">
        <v>95</v>
      </c>
      <c r="Q24" s="47"/>
    </row>
    <row r="25" spans="1:17" x14ac:dyDescent="0.2">
      <c r="B25" s="109"/>
      <c r="C25" s="51"/>
      <c r="D25" s="50"/>
      <c r="E25" s="51"/>
      <c r="F25" s="138"/>
      <c r="G25" s="51"/>
      <c r="H25" s="50"/>
      <c r="I25" s="153"/>
      <c r="J25" s="154"/>
      <c r="K25" s="51"/>
      <c r="L25" s="50"/>
      <c r="M25" s="51"/>
      <c r="N25" s="50"/>
      <c r="P25" s="21"/>
      <c r="Q25" s="47"/>
    </row>
    <row r="26" spans="1:17" x14ac:dyDescent="0.2">
      <c r="A26" s="49"/>
      <c r="B26" s="14" t="s">
        <v>125</v>
      </c>
      <c r="C26" s="81">
        <f>AVERAGE(C27:C30)</f>
        <v>29.659944644386314</v>
      </c>
      <c r="D26" s="49">
        <f xml:space="preserve"> STDEV(C27:C30)/SQRT(COUNT(C27:C30))</f>
        <v>2.3817314666644234</v>
      </c>
      <c r="E26" s="81">
        <f>AVERAGE(E27:E30)</f>
        <v>26.73408731991206</v>
      </c>
      <c r="F26" s="49">
        <f xml:space="preserve"> STDEV(E27:E30)/SQRT(COUNT(E27:E30))</f>
        <v>2.4565854869604671</v>
      </c>
      <c r="G26" s="81">
        <f>AVERAGE(G27:G30)</f>
        <v>24.358032254641387</v>
      </c>
      <c r="H26" s="49">
        <f xml:space="preserve"> STDEV(G27:G30)/SQRT(COUNT(G27:G30))</f>
        <v>2.1055835677583272</v>
      </c>
      <c r="I26" s="155">
        <f>AVERAGE(I27:I30)</f>
        <v>24.744858131811934</v>
      </c>
      <c r="J26" s="156">
        <f xml:space="preserve"> STDEV(I27:I30)/SQRT(COUNT(I27:I30))</f>
        <v>1.988774489262821</v>
      </c>
      <c r="K26" s="81">
        <f>AVERAGE(K27:K30)</f>
        <v>24.325861193368439</v>
      </c>
      <c r="L26" s="49">
        <f xml:space="preserve"> STDEV(K27:K30)/SQRT(COUNT(K27:K30))</f>
        <v>2.1591963456358627</v>
      </c>
      <c r="M26" s="81">
        <f>AVERAGE(M27:M30)</f>
        <v>27.882206676552794</v>
      </c>
      <c r="N26" s="49">
        <f xml:space="preserve"> STDEV(M27:M30)/SQRT(COUNT(M27:M30))</f>
        <v>1.9683827954499824</v>
      </c>
      <c r="P26" s="21" t="s">
        <v>118</v>
      </c>
      <c r="Q26" s="47"/>
    </row>
    <row r="27" spans="1:17" x14ac:dyDescent="0.2">
      <c r="B27" s="109" t="s">
        <v>93</v>
      </c>
      <c r="C27" s="51">
        <f>SQRT(($C$4*10^6)/('Data Calculations'!AC24+$D$4))-273.15</f>
        <v>33.684780781450854</v>
      </c>
      <c r="D27" s="50"/>
      <c r="E27" s="51">
        <f>SQRT(($E$4*10^6)/('Data Calculations'!AC24+$F$4))-273.15</f>
        <v>30.886696057808024</v>
      </c>
      <c r="F27" s="138"/>
      <c r="G27" s="51">
        <f>SQRT(($G$4*10^6)/('Data Calculations'!AC24+$H$4))-273.15</f>
        <v>27.913563730971418</v>
      </c>
      <c r="H27" s="50"/>
      <c r="I27" s="153">
        <f>SQRT(($I$4*10^6)/('Data Calculations'!AC24+$J$4))-273.15</f>
        <v>28.101868329547472</v>
      </c>
      <c r="J27" s="154"/>
      <c r="K27" s="51">
        <f>SQRT(($K$4*10^6)/('Data Calculations'!AC24+$L$4))-273.15</f>
        <v>27.972548355976471</v>
      </c>
      <c r="L27" s="50"/>
      <c r="M27" s="51">
        <f>SQRT(($M$4*10^6)/('Data Calculations'!AC24+$N$4))-273.15</f>
        <v>31.204364101072827</v>
      </c>
      <c r="N27" s="50"/>
      <c r="P27" s="21" t="s">
        <v>74</v>
      </c>
      <c r="Q27" s="47"/>
    </row>
    <row r="28" spans="1:17" x14ac:dyDescent="0.2">
      <c r="B28" s="109" t="s">
        <v>141</v>
      </c>
      <c r="C28" s="51">
        <f>SQRT(($C$4*10^6)/('Data Calculations'!AC25+$D$4))-273.15</f>
        <v>29.853984119119445</v>
      </c>
      <c r="D28" s="50"/>
      <c r="E28" s="51">
        <f>SQRT(($E$4*10^6)/('Data Calculations'!AC25+$F$4))-273.15</f>
        <v>26.931835999311204</v>
      </c>
      <c r="F28" s="138"/>
      <c r="G28" s="51">
        <f>SQRT(($G$4*10^6)/('Data Calculations'!AC25+$H$4))-273.15</f>
        <v>24.53451660872696</v>
      </c>
      <c r="H28" s="50"/>
      <c r="I28" s="153">
        <f>SQRT(($I$4*10^6)/('Data Calculations'!AC25+$J$4))-273.15</f>
        <v>24.913928148237858</v>
      </c>
      <c r="J28" s="154"/>
      <c r="K28" s="51">
        <f>SQRT(($K$4*10^6)/('Data Calculations'!AC25+$L$4))-273.15</f>
        <v>24.505675401798953</v>
      </c>
      <c r="L28" s="50"/>
      <c r="M28" s="51">
        <f>SQRT(($M$4*10^6)/('Data Calculations'!AC25+$N$4))-273.15</f>
        <v>28.050347749693174</v>
      </c>
      <c r="N28" s="50"/>
      <c r="P28" s="21" t="s">
        <v>47</v>
      </c>
      <c r="Q28" s="47"/>
    </row>
    <row r="29" spans="1:17" x14ac:dyDescent="0.2">
      <c r="B29" s="109" t="s">
        <v>142</v>
      </c>
      <c r="C29" s="51">
        <f>SQRT(($C$4*10^6)/('Data Calculations'!AC26+$D$4))-273.15</f>
        <v>25.441069032588643</v>
      </c>
      <c r="D29" s="50"/>
      <c r="E29" s="51">
        <f>SQRT(($E$4*10^6)/('Data Calculations'!AC26+$F$4))-273.15</f>
        <v>22.383729902616949</v>
      </c>
      <c r="F29" s="138"/>
      <c r="G29" s="51">
        <f>SQRT(($G$4*10^6)/('Data Calculations'!AC26+$H$4))-273.15</f>
        <v>20.626016424225782</v>
      </c>
      <c r="H29" s="50"/>
      <c r="I29" s="153">
        <f>SQRT(($I$4*10^6)/('Data Calculations'!AC26+$J$4))-273.15</f>
        <v>21.21877791765047</v>
      </c>
      <c r="J29" s="154"/>
      <c r="K29" s="51">
        <f>SQRT(($K$4*10^6)/('Data Calculations'!AC26+$L$4))-273.15</f>
        <v>20.499359822329893</v>
      </c>
      <c r="L29" s="50"/>
      <c r="M29" s="51">
        <f>SQRT(($M$4*10^6)/('Data Calculations'!AC26+$N$4))-273.15</f>
        <v>24.391908178892379</v>
      </c>
      <c r="N29" s="50"/>
      <c r="P29" s="21" t="s">
        <v>48</v>
      </c>
      <c r="Q29" s="47"/>
    </row>
    <row r="30" spans="1:17" x14ac:dyDescent="0.2">
      <c r="B30" s="109"/>
      <c r="C30" s="51"/>
      <c r="D30" s="50"/>
      <c r="E30" s="51"/>
      <c r="F30" s="138"/>
      <c r="G30" s="51"/>
      <c r="H30" s="50"/>
      <c r="I30" s="153"/>
      <c r="J30" s="154"/>
      <c r="K30" s="51"/>
      <c r="L30" s="50"/>
      <c r="M30" s="51"/>
      <c r="N30" s="50"/>
      <c r="P30" s="21" t="s">
        <v>49</v>
      </c>
      <c r="Q30" s="47"/>
    </row>
    <row r="31" spans="1:17" x14ac:dyDescent="0.2">
      <c r="A31" s="49"/>
      <c r="B31" s="14" t="s">
        <v>126</v>
      </c>
      <c r="C31" s="81">
        <f>AVERAGE(C33:C37)</f>
        <v>100.41490517161097</v>
      </c>
      <c r="D31" s="49">
        <f xml:space="preserve"> STDEV(C33:C37)/SQRT(COUNT(C33:C37))</f>
        <v>2.5739848963457419</v>
      </c>
      <c r="E31" s="81">
        <f>AVERAGE(E33:E37)</f>
        <v>100.88644402511073</v>
      </c>
      <c r="F31" s="49">
        <f xml:space="preserve"> STDEV(E33:E37)/SQRT(COUNT(E33:E37))</f>
        <v>2.7435822489467108</v>
      </c>
      <c r="G31" s="81">
        <f>AVERAGE(G33:G37)</f>
        <v>84.622763818961374</v>
      </c>
      <c r="H31" s="49">
        <f xml:space="preserve"> STDEV(G33:G37)/SQRT(COUNT(G33:G37))</f>
        <v>2.1079557835744573</v>
      </c>
      <c r="I31" s="155">
        <f>AVERAGE(I33:I37)</f>
        <v>80.63362584607971</v>
      </c>
      <c r="J31" s="156">
        <f xml:space="preserve"> STDEV(I33:I37)/SQRT(COUNT(I33:I37))</f>
        <v>1.9177251677913525</v>
      </c>
      <c r="K31" s="81">
        <f>AVERAGE(K33:K37)</f>
        <v>86.646286732868447</v>
      </c>
      <c r="L31" s="49">
        <f xml:space="preserve"> STDEV(K33:K37)/SQRT(COUNT(K33:K37))</f>
        <v>2.1991911123649008</v>
      </c>
      <c r="M31" s="81">
        <f>AVERAGE(M33:M37)</f>
        <v>82.857733055194672</v>
      </c>
      <c r="N31" s="49">
        <f xml:space="preserve"> STDEV(M33:M37)/SQRT(COUNT(M33:M37))</f>
        <v>1.8742580858419864</v>
      </c>
      <c r="P31" s="21" t="s">
        <v>50</v>
      </c>
      <c r="Q31" s="47"/>
    </row>
    <row r="32" spans="1:17" x14ac:dyDescent="0.2">
      <c r="B32" s="109" t="s">
        <v>93</v>
      </c>
      <c r="P32" s="21" t="s">
        <v>51</v>
      </c>
      <c r="Q32" s="47"/>
    </row>
    <row r="33" spans="1:17" x14ac:dyDescent="0.2">
      <c r="B33" s="109" t="s">
        <v>141</v>
      </c>
      <c r="C33" s="51">
        <f>SQRT(($C$4*10^6)/('Data Calculations'!AC30+$D$4))-273.15</f>
        <v>104.81447300922719</v>
      </c>
      <c r="D33" s="50"/>
      <c r="E33" s="51">
        <f>SQRT(($E$4*10^6)/('Data Calculations'!AC30+$F$4))-273.15</f>
        <v>105.57616985524453</v>
      </c>
      <c r="F33" s="138"/>
      <c r="G33" s="51">
        <f>SQRT(($G$4*10^6)/('Data Calculations'!AC30+$H$4))-273.15</f>
        <v>88.225296974153878</v>
      </c>
      <c r="H33" s="50"/>
      <c r="I33" s="153">
        <f>SQRT(($I$4*10^6)/('Data Calculations'!AC30+$J$4))-273.15</f>
        <v>83.910845136944886</v>
      </c>
      <c r="J33" s="154"/>
      <c r="K33" s="51">
        <f>SQRT(($K$4*10^6)/('Data Calculations'!AC30+$L$4))-273.15</f>
        <v>90.404853010575266</v>
      </c>
      <c r="L33" s="50"/>
      <c r="M33" s="51">
        <f>SQRT(($M$4*10^6)/('Data Calculations'!AC30+$N$4))-273.15</f>
        <v>86.060604053549753</v>
      </c>
      <c r="N33" s="50"/>
      <c r="P33" s="21" t="s">
        <v>52</v>
      </c>
    </row>
    <row r="34" spans="1:17" x14ac:dyDescent="0.2">
      <c r="B34" s="109" t="s">
        <v>142</v>
      </c>
      <c r="C34" s="51">
        <f>SQRT(($C$4*10^6)/('Data Calculations'!AC31+$D$4))-273.15</f>
        <v>94.995535802263248</v>
      </c>
      <c r="D34" s="50"/>
      <c r="E34" s="51">
        <f>SQRT(($E$4*10^6)/('Data Calculations'!AC31+$F$4))-273.15</f>
        <v>95.1120963176553</v>
      </c>
      <c r="F34" s="138"/>
      <c r="G34" s="51">
        <f>SQRT(($G$4*10^6)/('Data Calculations'!AC31+$H$4))-273.15</f>
        <v>80.180960001522465</v>
      </c>
      <c r="H34" s="50"/>
      <c r="I34" s="153">
        <f>SQRT(($I$4*10^6)/('Data Calculations'!AC31+$J$4))-273.15</f>
        <v>76.591105075897701</v>
      </c>
      <c r="J34" s="154"/>
      <c r="K34" s="51">
        <f>SQRT(($K$4*10^6)/('Data Calculations'!AC31+$L$4))-273.15</f>
        <v>82.013072889339355</v>
      </c>
      <c r="L34" s="50"/>
      <c r="M34" s="51">
        <f>SQRT(($M$4*10^6)/('Data Calculations'!AC31+$N$4))-273.15</f>
        <v>78.90633352040544</v>
      </c>
      <c r="N34" s="50"/>
      <c r="P34" s="21" t="s">
        <v>53</v>
      </c>
      <c r="Q34" s="47"/>
    </row>
    <row r="35" spans="1:17" x14ac:dyDescent="0.2">
      <c r="B35" s="109" t="s">
        <v>143</v>
      </c>
      <c r="C35" s="51">
        <f>SQRT(($C$4*10^6)/('Data Calculations'!AC32+$D$4))-273.15</f>
        <v>97.035138865726253</v>
      </c>
      <c r="D35" s="50"/>
      <c r="E35" s="51">
        <f>SQRT(($E$4*10^6)/('Data Calculations'!AC32+$F$4))-273.15</f>
        <v>97.281340072298576</v>
      </c>
      <c r="F35" s="138"/>
      <c r="G35" s="51">
        <f>SQRT(($G$4*10^6)/('Data Calculations'!AC32+$H$4))-273.15</f>
        <v>81.859501326015277</v>
      </c>
      <c r="H35" s="50"/>
      <c r="I35" s="153">
        <f>SQRT(($I$4*10^6)/('Data Calculations'!AC32+$J$4))-273.15</f>
        <v>78.121708034531366</v>
      </c>
      <c r="J35" s="154"/>
      <c r="K35" s="51">
        <f>SQRT(($K$4*10^6)/('Data Calculations'!AC32+$L$4))-273.15</f>
        <v>83.762368020983899</v>
      </c>
      <c r="L35" s="50"/>
      <c r="M35" s="51">
        <f>SQRT(($M$4*10^6)/('Data Calculations'!AC32+$N$4))-273.15</f>
        <v>80.403390593273741</v>
      </c>
      <c r="N35" s="50"/>
      <c r="P35" s="21" t="s">
        <v>54</v>
      </c>
      <c r="Q35" s="47"/>
    </row>
    <row r="36" spans="1:17" x14ac:dyDescent="0.2">
      <c r="B36" s="109" t="s">
        <v>149</v>
      </c>
      <c r="C36" s="51">
        <f>SQRT(($C$4*10^6)/('Data Calculations'!AC33+$D$4))-273.15</f>
        <v>104.81447300922719</v>
      </c>
      <c r="D36" s="50"/>
      <c r="E36" s="51">
        <f>SQRT(($E$4*10^6)/('Data Calculations'!AC33+$F$4))-273.15</f>
        <v>105.57616985524453</v>
      </c>
      <c r="F36" s="138"/>
      <c r="G36" s="51">
        <f>SQRT(($G$4*10^6)/('Data Calculations'!AC33+$H$4))-273.15</f>
        <v>88.225296974153878</v>
      </c>
      <c r="H36" s="50"/>
      <c r="I36" s="153">
        <f>SQRT(($I$4*10^6)/('Data Calculations'!AC33+$J$4))-273.15</f>
        <v>83.910845136944886</v>
      </c>
      <c r="J36" s="154"/>
      <c r="K36" s="51">
        <f>SQRT(($K$4*10^6)/('Data Calculations'!AC33+$L$4))-273.15</f>
        <v>90.404853010575266</v>
      </c>
      <c r="L36" s="50"/>
      <c r="M36" s="51">
        <f>SQRT(($M$4*10^6)/('Data Calculations'!AC33+$N$4))-273.15</f>
        <v>86.060604053549753</v>
      </c>
      <c r="N36" s="50"/>
      <c r="P36" s="21" t="s">
        <v>55</v>
      </c>
      <c r="Q36" s="47"/>
    </row>
    <row r="37" spans="1:17" x14ac:dyDescent="0.2">
      <c r="B37" s="109"/>
      <c r="C37" s="51"/>
      <c r="D37" s="50"/>
      <c r="E37" s="51"/>
      <c r="F37" s="138"/>
      <c r="G37" s="51"/>
      <c r="H37" s="50"/>
      <c r="I37" s="153"/>
      <c r="J37" s="154"/>
      <c r="K37" s="51"/>
      <c r="L37" s="50"/>
      <c r="M37" s="51"/>
      <c r="N37" s="50"/>
      <c r="P37" s="21" t="s">
        <v>95</v>
      </c>
      <c r="Q37" s="47"/>
    </row>
    <row r="38" spans="1:17" x14ac:dyDescent="0.2">
      <c r="A38" s="49" t="s">
        <v>2400</v>
      </c>
      <c r="B38" s="14" t="s">
        <v>127</v>
      </c>
      <c r="C38" s="81">
        <f>AVERAGE(C39:C42)</f>
        <v>145.16409958534007</v>
      </c>
      <c r="D38" s="113">
        <f xml:space="preserve"> STDEV(C39:C42)/SQRT(COUNT(C39:C42))</f>
        <v>20.671473450190813</v>
      </c>
      <c r="E38" s="81">
        <f>AVERAGE(E39:E42)</f>
        <v>149.30479043120016</v>
      </c>
      <c r="F38" s="113">
        <f xml:space="preserve"> STDEV(E39:E42)/SQRT(COUNT(E39:E42))</f>
        <v>22.592491967210151</v>
      </c>
      <c r="G38" s="81">
        <f>AVERAGE(G39:G42)</f>
        <v>120.0995856784173</v>
      </c>
      <c r="H38" s="49">
        <f xml:space="preserve"> STDEV(G39:G42)/SQRT(COUNT(G39:G42))</f>
        <v>16.030939784506199</v>
      </c>
      <c r="I38" s="155">
        <f>AVERAGE(I39:I42)</f>
        <v>112.43544697039522</v>
      </c>
      <c r="J38" s="156">
        <f xml:space="preserve"> STDEV(I39:I42)/SQRT(COUNT(I39:I42))</f>
        <v>14.225114231388091</v>
      </c>
      <c r="K38" s="81">
        <f>AVERAGE(K39:K42)</f>
        <v>123.91964565951875</v>
      </c>
      <c r="L38" s="49">
        <f xml:space="preserve"> STDEV(K39:K42)/SQRT(COUNT(K39:K42))</f>
        <v>16.923846028839691</v>
      </c>
      <c r="M38" s="81">
        <f>AVERAGE(M39:M42)</f>
        <v>113.7893522910349</v>
      </c>
      <c r="N38" s="49">
        <f xml:space="preserve"> STDEV(M39:M42)/SQRT(COUNT(M39:M42))</f>
        <v>13.789909937017784</v>
      </c>
      <c r="P38" s="21"/>
      <c r="Q38" s="47"/>
    </row>
    <row r="39" spans="1:17" x14ac:dyDescent="0.2">
      <c r="B39" s="109" t="s">
        <v>93</v>
      </c>
      <c r="C39" s="51">
        <f>SQRT(($C$4*10^6)/('Data Calculations'!AC36+$D$4))-273.15</f>
        <v>165.83557303553084</v>
      </c>
      <c r="D39" s="50"/>
      <c r="E39" s="51">
        <f>SQRT(($E$4*10^6)/('Data Calculations'!AC36+$F$4))-273.15</f>
        <v>171.89728239841031</v>
      </c>
      <c r="F39" s="138"/>
      <c r="G39" s="51">
        <f>SQRT(($G$4*10^6)/('Data Calculations'!AC36+$H$4))-273.15</f>
        <v>136.13052546292352</v>
      </c>
      <c r="H39" s="50"/>
      <c r="I39" s="153">
        <f>SQRT(($I$4*10^6)/('Data Calculations'!AC36+$J$4))-273.15</f>
        <v>126.66056120178325</v>
      </c>
      <c r="J39" s="154"/>
      <c r="K39" s="51">
        <f>SQRT(($K$4*10^6)/('Data Calculations'!AC36+$L$4))-273.15</f>
        <v>140.84349168835843</v>
      </c>
      <c r="L39" s="50"/>
      <c r="M39" s="51">
        <f>SQRT(($M$4*10^6)/('Data Calculations'!AC36+$N$4))-273.15</f>
        <v>127.5792622280527</v>
      </c>
      <c r="N39" s="50"/>
      <c r="P39" s="21" t="s">
        <v>118</v>
      </c>
      <c r="Q39" s="47"/>
    </row>
    <row r="40" spans="1:17" x14ac:dyDescent="0.2">
      <c r="B40" s="109" t="s">
        <v>141</v>
      </c>
      <c r="C40" s="51">
        <f>SQRT(($C$4*10^6)/('Data Calculations'!AC37+$D$4))-273.15</f>
        <v>124.49262613514929</v>
      </c>
      <c r="D40" s="50"/>
      <c r="E40" s="51">
        <f>SQRT(($E$4*10^6)/('Data Calculations'!AC37+$F$4))-273.15</f>
        <v>126.71229846399001</v>
      </c>
      <c r="F40" s="138"/>
      <c r="G40" s="51">
        <f>SQRT(($G$4*10^6)/('Data Calculations'!AC37+$H$4))-273.15</f>
        <v>104.06864589391108</v>
      </c>
      <c r="H40" s="50"/>
      <c r="I40" s="153">
        <f>SQRT(($I$4*10^6)/('Data Calculations'!AC37+$J$4))-273.15</f>
        <v>98.210332739007185</v>
      </c>
      <c r="J40" s="154"/>
      <c r="K40" s="51">
        <f>SQRT(($K$4*10^6)/('Data Calculations'!AC37+$L$4))-273.15</f>
        <v>106.99579963067907</v>
      </c>
      <c r="L40" s="50"/>
      <c r="M40" s="51">
        <f>SQRT(($M$4*10^6)/('Data Calculations'!AC37+$N$4))-273.15</f>
        <v>99.999442354017106</v>
      </c>
      <c r="N40" s="50"/>
      <c r="P40" s="21" t="s">
        <v>74</v>
      </c>
      <c r="Q40" s="47"/>
    </row>
    <row r="41" spans="1:17" x14ac:dyDescent="0.2">
      <c r="B41" s="109" t="s">
        <v>142</v>
      </c>
      <c r="P41" s="21" t="s">
        <v>47</v>
      </c>
      <c r="Q41" s="47"/>
    </row>
    <row r="42" spans="1:17" x14ac:dyDescent="0.2">
      <c r="B42" s="109"/>
      <c r="C42" s="51"/>
      <c r="D42" s="50"/>
      <c r="E42" s="51"/>
      <c r="F42" s="138"/>
      <c r="G42" s="51"/>
      <c r="H42" s="50"/>
      <c r="I42" s="153"/>
      <c r="J42" s="154"/>
      <c r="K42" s="51"/>
      <c r="L42" s="50"/>
      <c r="M42" s="51"/>
      <c r="N42" s="50"/>
      <c r="P42" s="21" t="s">
        <v>48</v>
      </c>
      <c r="Q42" s="47"/>
    </row>
    <row r="43" spans="1:17" x14ac:dyDescent="0.2">
      <c r="A43" s="49"/>
      <c r="B43" s="14" t="s">
        <v>128</v>
      </c>
      <c r="C43" s="81">
        <f>AVERAGE(C46:C49)</f>
        <v>68.879592796258109</v>
      </c>
      <c r="D43" s="49">
        <f xml:space="preserve"> STDEV(C46:C49)/SQRT(COUNT(C46:C49))</f>
        <v>1.7846769177669097</v>
      </c>
      <c r="E43" s="81">
        <f>AVERAGE(E46:E49)</f>
        <v>67.531711364261341</v>
      </c>
      <c r="F43" s="49">
        <f xml:space="preserve"> STDEV(E46:E49)/SQRT(COUNT(E46:E49))</f>
        <v>1.8735394764668265</v>
      </c>
      <c r="G43" s="81">
        <f>AVERAGE(G46:G49)</f>
        <v>58.3383526632403</v>
      </c>
      <c r="H43" s="49">
        <f xml:space="preserve"> STDEV(G46:G49)/SQRT(COUNT(G46:G49))</f>
        <v>1.5131975576557648</v>
      </c>
      <c r="I43" s="155">
        <f>AVERAGE(I46:I49)</f>
        <v>56.518374267194268</v>
      </c>
      <c r="J43" s="156">
        <f xml:space="preserve"> STDEV(I46:I49)/SQRT(COUNT(I46:I49))</f>
        <v>1.399778419142315</v>
      </c>
      <c r="K43" s="81">
        <f>AVERAGE(K46:K49)</f>
        <v>59.331549130577663</v>
      </c>
      <c r="L43" s="49">
        <f xml:space="preserve"> STDEV(K46:K49)/SQRT(COUNT(K46:K49))</f>
        <v>1.5665275111861774</v>
      </c>
      <c r="M43" s="81">
        <f>AVERAGE(M46:M49)</f>
        <v>59.222624490115642</v>
      </c>
      <c r="N43" s="49">
        <f xml:space="preserve"> STDEV(M46:M49)/SQRT(COUNT(M46:M49))</f>
        <v>1.3756735954570674</v>
      </c>
      <c r="P43" s="21" t="s">
        <v>49</v>
      </c>
      <c r="Q43" s="47"/>
    </row>
    <row r="44" spans="1:17" x14ac:dyDescent="0.2">
      <c r="B44" s="109" t="s">
        <v>93</v>
      </c>
      <c r="P44" s="21" t="s">
        <v>50</v>
      </c>
      <c r="Q44" s="47"/>
    </row>
    <row r="45" spans="1:17" x14ac:dyDescent="0.2">
      <c r="B45" s="109" t="s">
        <v>141</v>
      </c>
      <c r="P45" s="21" t="s">
        <v>51</v>
      </c>
    </row>
    <row r="46" spans="1:17" x14ac:dyDescent="0.2">
      <c r="B46" s="109" t="s">
        <v>142</v>
      </c>
      <c r="C46" s="51">
        <f>SQRT(($C$4*10^6)/('Data Calculations'!AC43+$D$4))-273.15</f>
        <v>72.327696399749414</v>
      </c>
      <c r="D46" s="50"/>
      <c r="E46" s="51">
        <f>SQRT(($E$4*10^6)/('Data Calculations'!AC43+$F$4))-273.15</f>
        <v>71.151789647603152</v>
      </c>
      <c r="F46" s="138"/>
      <c r="G46" s="51">
        <f>SQRT(($G$4*10^6)/('Data Calculations'!AC43+$H$4))-273.15</f>
        <v>61.261402191212653</v>
      </c>
      <c r="H46" s="50"/>
      <c r="I46" s="153">
        <f>SQRT(($I$4*10^6)/('Data Calculations'!AC43+$J$4))-273.15</f>
        <v>59.222086957496629</v>
      </c>
      <c r="J46" s="154"/>
      <c r="K46" s="51">
        <f>SQRT(($K$4*10^6)/('Data Calculations'!AC43+$L$4))-273.15</f>
        <v>62.357742125540256</v>
      </c>
      <c r="L46" s="50"/>
      <c r="M46" s="51">
        <f>SQRT(($M$4*10^6)/('Data Calculations'!AC43+$N$4))-273.15</f>
        <v>61.879697130245006</v>
      </c>
      <c r="N46" s="50"/>
      <c r="P46" s="21" t="s">
        <v>52</v>
      </c>
      <c r="Q46" s="47"/>
    </row>
    <row r="47" spans="1:17" x14ac:dyDescent="0.2">
      <c r="B47" s="109" t="s">
        <v>143</v>
      </c>
      <c r="C47" s="51">
        <f>SQRT(($C$4*10^6)/('Data Calculations'!AC44+$D$4))-273.15</f>
        <v>66.35669729445425</v>
      </c>
      <c r="D47" s="50"/>
      <c r="E47" s="51">
        <f>SQRT(($E$4*10^6)/('Data Calculations'!AC44+$F$4))-273.15</f>
        <v>64.883981691131169</v>
      </c>
      <c r="F47" s="138"/>
      <c r="G47" s="51">
        <f>SQRT(($G$4*10^6)/('Data Calculations'!AC44+$H$4))-273.15</f>
        <v>56.197757477094854</v>
      </c>
      <c r="H47" s="50"/>
      <c r="I47" s="153">
        <f>SQRT(($I$4*10^6)/('Data Calculations'!AC44+$J$4))-273.15</f>
        <v>54.537556767190779</v>
      </c>
      <c r="J47" s="154"/>
      <c r="K47" s="51">
        <f>SQRT(($K$4*10^6)/('Data Calculations'!AC44+$L$4))-273.15</f>
        <v>57.115855808566835</v>
      </c>
      <c r="L47" s="50"/>
      <c r="M47" s="51">
        <f>SQRT(($M$4*10^6)/('Data Calculations'!AC44+$N$4))-273.15</f>
        <v>57.275697304561902</v>
      </c>
      <c r="N47" s="50"/>
      <c r="P47" s="21" t="s">
        <v>53</v>
      </c>
      <c r="Q47" s="47"/>
    </row>
    <row r="48" spans="1:17" x14ac:dyDescent="0.2">
      <c r="B48" s="109" t="s">
        <v>149</v>
      </c>
      <c r="C48" s="51">
        <f>SQRT(($C$4*10^6)/('Data Calculations'!AC45+$D$4))-273.15</f>
        <v>67.954384694570649</v>
      </c>
      <c r="D48" s="50"/>
      <c r="E48" s="51">
        <f>SQRT(($E$4*10^6)/('Data Calculations'!AC45+$F$4))-273.15</f>
        <v>66.559362754049687</v>
      </c>
      <c r="F48" s="138"/>
      <c r="G48" s="51">
        <f>SQRT(($G$4*10^6)/('Data Calculations'!AC45+$H$4))-273.15</f>
        <v>57.555898321413395</v>
      </c>
      <c r="H48" s="50"/>
      <c r="I48" s="153">
        <f>SQRT(($I$4*10^6)/('Data Calculations'!AC45+$J$4))-273.15</f>
        <v>55.79547907689539</v>
      </c>
      <c r="J48" s="154"/>
      <c r="K48" s="51">
        <f>SQRT(($K$4*10^6)/('Data Calculations'!AC45+$L$4))-273.15</f>
        <v>58.521049457625907</v>
      </c>
      <c r="L48" s="50"/>
      <c r="M48" s="51">
        <f>SQRT(($M$4*10^6)/('Data Calculations'!AC45+$N$4))-273.15</f>
        <v>58.512479035540025</v>
      </c>
      <c r="N48" s="50"/>
      <c r="P48" s="21" t="s">
        <v>54</v>
      </c>
      <c r="Q48" s="47"/>
    </row>
    <row r="49" spans="1:17" x14ac:dyDescent="0.2">
      <c r="B49" s="109"/>
      <c r="C49" s="51"/>
      <c r="D49" s="50"/>
      <c r="E49" s="51"/>
      <c r="F49" s="138"/>
      <c r="G49" s="51"/>
      <c r="H49" s="50"/>
      <c r="I49" s="153"/>
      <c r="J49" s="154"/>
      <c r="K49" s="51"/>
      <c r="L49" s="50"/>
      <c r="M49" s="51"/>
      <c r="N49" s="50"/>
      <c r="P49" s="21" t="s">
        <v>55</v>
      </c>
      <c r="Q49" s="47"/>
    </row>
    <row r="50" spans="1:17" x14ac:dyDescent="0.2">
      <c r="A50" s="49"/>
      <c r="B50" s="14" t="s">
        <v>129</v>
      </c>
      <c r="C50" s="81">
        <f>AVERAGE(C51:C57)</f>
        <v>94.949148537431796</v>
      </c>
      <c r="D50" s="49">
        <f xml:space="preserve"> STDEV(C51:C57)/SQRT(COUNT(C51:C57))</f>
        <v>4.7030057503748957</v>
      </c>
      <c r="E50" s="81">
        <f>AVERAGE(E51:E57)</f>
        <v>95.086865662264444</v>
      </c>
      <c r="F50" s="49">
        <f xml:space="preserve"> STDEV(E51:E57)/SQRT(COUNT(E51:E57))</f>
        <v>5.0023388122937984</v>
      </c>
      <c r="G50" s="81">
        <f>AVERAGE(G51:G57)</f>
        <v>80.100687983248974</v>
      </c>
      <c r="H50" s="49">
        <f xml:space="preserve"> STDEV(G51:G57)/SQRT(COUNT(G51:G57))</f>
        <v>3.8700072630531861</v>
      </c>
      <c r="I50" s="155">
        <f>AVERAGE(I51:I57)</f>
        <v>76.499689172877794</v>
      </c>
      <c r="J50" s="156">
        <f xml:space="preserve"> STDEV(I51:I57)/SQRT(COUNT(I51:I57))</f>
        <v>3.5288432702040922</v>
      </c>
      <c r="K50" s="81">
        <f>AVERAGE(K51:K57)</f>
        <v>81.939131214685801</v>
      </c>
      <c r="L50" s="49">
        <f xml:space="preserve"> STDEV(K51:K57)/SQRT(COUNT(K51:K57))</f>
        <v>4.0332069633823568</v>
      </c>
      <c r="M50" s="81">
        <f>AVERAGE(M51:M57)</f>
        <v>78.811009861140079</v>
      </c>
      <c r="N50" s="49">
        <f xml:space="preserve"> STDEV(M51:M57)/SQRT(COUNT(M51:M57))</f>
        <v>3.4514918760487912</v>
      </c>
      <c r="P50" s="21" t="s">
        <v>95</v>
      </c>
      <c r="Q50" s="47"/>
    </row>
    <row r="51" spans="1:17" x14ac:dyDescent="0.2">
      <c r="B51" s="109" t="s">
        <v>93</v>
      </c>
      <c r="C51" s="51">
        <f>SQRT(($C$4*10^6)/('Data Calculations'!AC48+$D$4))-273.15</f>
        <v>85.904119356926117</v>
      </c>
      <c r="D51" s="50"/>
      <c r="E51" s="51">
        <f>SQRT(($E$4*10^6)/('Data Calculations'!AC48+$F$4))-273.15</f>
        <v>85.470053206497312</v>
      </c>
      <c r="F51" s="138"/>
      <c r="G51" s="51">
        <f>SQRT(($G$4*10^6)/('Data Calculations'!AC48+$H$4))-273.15</f>
        <v>72.650973470307179</v>
      </c>
      <c r="H51" s="50"/>
      <c r="I51" s="153">
        <f>SQRT(($I$4*10^6)/('Data Calculations'!AC48+$J$4))-273.15</f>
        <v>69.70382675143918</v>
      </c>
      <c r="J51" s="154"/>
      <c r="K51" s="51">
        <f>SQRT(($K$4*10^6)/('Data Calculations'!AC48+$L$4))-273.15</f>
        <v>74.176806083894007</v>
      </c>
      <c r="L51" s="50"/>
      <c r="M51" s="51">
        <f>SQRT(($M$4*10^6)/('Data Calculations'!AC48+$N$4))-273.15</f>
        <v>72.163180188541503</v>
      </c>
      <c r="N51" s="50"/>
      <c r="P51" s="21"/>
      <c r="Q51" s="47"/>
    </row>
    <row r="52" spans="1:17" x14ac:dyDescent="0.2">
      <c r="B52" s="109" t="s">
        <v>141</v>
      </c>
      <c r="C52" s="51">
        <f>SQRT(($C$4*10^6)/('Data Calculations'!AC49+$D$4))-273.15</f>
        <v>104.08691800736085</v>
      </c>
      <c r="D52" s="50"/>
      <c r="E52" s="51">
        <f>SQRT(($E$4*10^6)/('Data Calculations'!AC49+$F$4))-273.15</f>
        <v>104.79897599316831</v>
      </c>
      <c r="F52" s="138"/>
      <c r="G52" s="51">
        <f>SQRT(($G$4*10^6)/('Data Calculations'!AC49+$H$4))-273.15</f>
        <v>87.632392067891146</v>
      </c>
      <c r="H52" s="50"/>
      <c r="I52" s="153">
        <f>SQRT(($I$4*10^6)/('Data Calculations'!AC49+$J$4))-273.15</f>
        <v>83.372697362930523</v>
      </c>
      <c r="J52" s="154"/>
      <c r="K52" s="51">
        <f>SQRT(($K$4*10^6)/('Data Calculations'!AC49+$L$4))-273.15</f>
        <v>89.785614180868322</v>
      </c>
      <c r="L52" s="50"/>
      <c r="M52" s="51">
        <f>SQRT(($M$4*10^6)/('Data Calculations'!AC49+$N$4))-273.15</f>
        <v>85.535057899313529</v>
      </c>
      <c r="N52" s="50"/>
      <c r="P52" s="21" t="s">
        <v>118</v>
      </c>
      <c r="Q52" s="47"/>
    </row>
    <row r="53" spans="1:17" x14ac:dyDescent="0.2">
      <c r="B53" s="109" t="s">
        <v>142</v>
      </c>
      <c r="P53" s="21" t="s">
        <v>74</v>
      </c>
      <c r="Q53" s="47"/>
    </row>
    <row r="54" spans="1:17" x14ac:dyDescent="0.2">
      <c r="B54" s="109" t="s">
        <v>143</v>
      </c>
      <c r="C54" s="51">
        <f>SQRT(($C$4*10^6)/('Data Calculations'!AC51+$D$4))-273.15</f>
        <v>107.76736533753126</v>
      </c>
      <c r="D54" s="50"/>
      <c r="E54" s="51">
        <f>SQRT(($E$4*10^6)/('Data Calculations'!AC51+$F$4))-273.15</f>
        <v>108.73359147554203</v>
      </c>
      <c r="F54" s="138"/>
      <c r="G54" s="51">
        <f>SQRT(($G$4*10^6)/('Data Calculations'!AC51+$H$4))-273.15</f>
        <v>90.626488153554703</v>
      </c>
      <c r="H54" s="50"/>
      <c r="I54" s="153">
        <f>SQRT(($I$4*10^6)/('Data Calculations'!AC51+$J$4))-273.15</f>
        <v>86.088065588244831</v>
      </c>
      <c r="J54" s="154"/>
      <c r="K54" s="51">
        <f>SQRT(($K$4*10^6)/('Data Calculations'!AC51+$L$4))-273.15</f>
        <v>92.913887980093534</v>
      </c>
      <c r="L54" s="50"/>
      <c r="M54" s="51">
        <f>SQRT(($M$4*10^6)/('Data Calculations'!AC51+$N$4))-273.15</f>
        <v>88.1861291368254</v>
      </c>
      <c r="N54" s="50"/>
      <c r="P54" s="21" t="s">
        <v>47</v>
      </c>
      <c r="Q54" s="47"/>
    </row>
    <row r="55" spans="1:17" x14ac:dyDescent="0.2">
      <c r="B55" s="109" t="s">
        <v>149</v>
      </c>
      <c r="C55" s="51">
        <f>SQRT(($C$4*10^6)/('Data Calculations'!AC52+$D$4))-273.15</f>
        <v>92.32777937956314</v>
      </c>
      <c r="D55" s="50"/>
      <c r="E55" s="51">
        <f>SQRT(($E$4*10^6)/('Data Calculations'!AC52+$F$4))-273.15</f>
        <v>92.278178892526512</v>
      </c>
      <c r="F55" s="138"/>
      <c r="G55" s="51">
        <f>SQRT(($G$4*10^6)/('Data Calculations'!AC52+$H$4))-273.15</f>
        <v>77.979499566525362</v>
      </c>
      <c r="H55" s="50"/>
      <c r="I55" s="153">
        <f>SQRT(($I$4*10^6)/('Data Calculations'!AC52+$J$4))-273.15</f>
        <v>74.581082079422515</v>
      </c>
      <c r="J55" s="154"/>
      <c r="K55" s="51">
        <f>SQRT(($K$4*10^6)/('Data Calculations'!AC52+$L$4))-273.15</f>
        <v>79.720194997217845</v>
      </c>
      <c r="L55" s="50"/>
      <c r="M55" s="51">
        <f>SQRT(($M$4*10^6)/('Data Calculations'!AC52+$N$4))-273.15</f>
        <v>76.939522971921519</v>
      </c>
      <c r="N55" s="50"/>
      <c r="P55" s="21" t="s">
        <v>48</v>
      </c>
      <c r="Q55" s="47"/>
    </row>
    <row r="56" spans="1:17" x14ac:dyDescent="0.2">
      <c r="B56" s="109" t="s">
        <v>181</v>
      </c>
      <c r="C56" s="51">
        <f>SQRT(($C$4*10^6)/('Data Calculations'!AC53+$D$4))-273.15</f>
        <v>84.659560605777642</v>
      </c>
      <c r="D56" s="50"/>
      <c r="E56" s="51">
        <f>SQRT(($E$4*10^6)/('Data Calculations'!AC53+$F$4))-273.15</f>
        <v>84.153528743588026</v>
      </c>
      <c r="F56" s="138"/>
      <c r="G56" s="51">
        <f>SQRT(($G$4*10^6)/('Data Calculations'!AC53+$H$4))-273.15</f>
        <v>71.614086657966482</v>
      </c>
      <c r="H56" s="50"/>
      <c r="I56" s="153">
        <f>SQRT(($I$4*10^6)/('Data Calculations'!AC53+$J$4))-273.15</f>
        <v>68.752774082351948</v>
      </c>
      <c r="J56" s="154"/>
      <c r="K56" s="51">
        <f>SQRT(($K$4*10^6)/('Data Calculations'!AC53+$L$4))-273.15</f>
        <v>73.099152831355298</v>
      </c>
      <c r="L56" s="50"/>
      <c r="M56" s="51">
        <f>SQRT(($M$4*10^6)/('Data Calculations'!AC53+$N$4))-273.15</f>
        <v>71.231159109098428</v>
      </c>
      <c r="N56" s="50"/>
      <c r="P56" s="21" t="s">
        <v>49</v>
      </c>
      <c r="Q56" s="47"/>
    </row>
    <row r="57" spans="1:17" x14ac:dyDescent="0.2">
      <c r="B57" s="109"/>
      <c r="C57" s="51"/>
      <c r="D57" s="50"/>
      <c r="E57" s="51"/>
      <c r="F57" s="138"/>
      <c r="G57" s="51"/>
      <c r="H57" s="50"/>
      <c r="I57" s="153"/>
      <c r="J57" s="154"/>
      <c r="K57" s="51"/>
      <c r="L57" s="50"/>
      <c r="M57" s="51"/>
      <c r="N57" s="50"/>
      <c r="P57" s="21" t="s">
        <v>50</v>
      </c>
      <c r="Q57" s="21"/>
    </row>
    <row r="58" spans="1:17" x14ac:dyDescent="0.2">
      <c r="A58" s="49"/>
      <c r="B58" s="14" t="s">
        <v>130</v>
      </c>
      <c r="C58" s="81">
        <f>AVERAGE(C59:C63)</f>
        <v>84.287185320127264</v>
      </c>
      <c r="D58" s="49">
        <f xml:space="preserve"> STDEV(C59:C63)/SQRT(COUNT(C59:C63))</f>
        <v>2.6947760903067288</v>
      </c>
      <c r="E58" s="81">
        <f>AVERAGE(E59:E63)</f>
        <v>83.765477547371916</v>
      </c>
      <c r="F58" s="49">
        <f xml:space="preserve"> STDEV(E59:E63)/SQRT(COUNT(E59:E63))</f>
        <v>2.8501004850978031</v>
      </c>
      <c r="G58" s="81">
        <f>AVERAGE(G59:G63)</f>
        <v>71.293304979095595</v>
      </c>
      <c r="H58" s="49">
        <f xml:space="preserve"> STDEV(G59:G63)/SQRT(COUNT(G59:G63))</f>
        <v>2.2460587298073307</v>
      </c>
      <c r="I58" s="155">
        <f>AVERAGE(I59:I63)</f>
        <v>68.453898097696211</v>
      </c>
      <c r="J58" s="156">
        <f xml:space="preserve"> STDEV(I59:I63)/SQRT(COUNT(I59:I63))</f>
        <v>2.0605650461207214</v>
      </c>
      <c r="K58" s="81">
        <f>AVERAGE(K59:K63)</f>
        <v>72.768201865117192</v>
      </c>
      <c r="L58" s="49">
        <f xml:space="preserve"> STDEV(K59:K63)/SQRT(COUNT(K59:K63))</f>
        <v>2.3341409605222672</v>
      </c>
      <c r="M58" s="81">
        <f>AVERAGE(M59:M63)</f>
        <v>70.936744295262486</v>
      </c>
      <c r="N58" s="49">
        <f xml:space="preserve"> STDEV(M59:M63)/SQRT(COUNT(M59:M63))</f>
        <v>2.0194764786261636</v>
      </c>
      <c r="P58" s="21" t="s">
        <v>51</v>
      </c>
      <c r="Q58" s="47"/>
    </row>
    <row r="59" spans="1:17" x14ac:dyDescent="0.2">
      <c r="B59" s="109" t="s">
        <v>93</v>
      </c>
      <c r="C59" s="51">
        <f>SQRT(($C$4*10^6)/('Data Calculations'!AC56+$D$4))-273.15</f>
        <v>78.625239887621035</v>
      </c>
      <c r="D59" s="50"/>
      <c r="E59" s="51">
        <f>SQRT(($E$4*10^6)/('Data Calculations'!AC56+$F$4))-273.15</f>
        <v>77.781699362614859</v>
      </c>
      <c r="F59" s="138"/>
      <c r="G59" s="51">
        <f>SQRT(($G$4*10^6)/('Data Calculations'!AC56+$H$4))-273.15</f>
        <v>66.566023678875183</v>
      </c>
      <c r="H59" s="50"/>
      <c r="I59" s="153">
        <f>SQRT(($I$4*10^6)/('Data Calculations'!AC56+$J$4))-273.15</f>
        <v>64.113444102326071</v>
      </c>
      <c r="J59" s="154"/>
      <c r="K59" s="51">
        <f>SQRT(($K$4*10^6)/('Data Calculations'!AC56+$L$4))-273.15</f>
        <v>67.857415890487232</v>
      </c>
      <c r="L59" s="50"/>
      <c r="M59" s="51">
        <f>SQRT(($M$4*10^6)/('Data Calculations'!AC56+$N$4))-273.15</f>
        <v>66.681670543611858</v>
      </c>
      <c r="N59" s="50"/>
      <c r="P59" s="21" t="s">
        <v>52</v>
      </c>
      <c r="Q59" s="47"/>
    </row>
    <row r="60" spans="1:17" x14ac:dyDescent="0.2">
      <c r="B60" s="109" t="s">
        <v>141</v>
      </c>
      <c r="C60" s="51">
        <f>SQRT(($C$4*10^6)/('Data Calculations'!AC57+$D$4))-273.15</f>
        <v>85.904119356926117</v>
      </c>
      <c r="D60" s="50"/>
      <c r="E60" s="51">
        <f>SQRT(($E$4*10^6)/('Data Calculations'!AC57+$F$4))-273.15</f>
        <v>85.470053206497312</v>
      </c>
      <c r="F60" s="138"/>
      <c r="G60" s="51">
        <f>SQRT(($G$4*10^6)/('Data Calculations'!AC57+$H$4))-273.15</f>
        <v>72.650973470307179</v>
      </c>
      <c r="H60" s="50"/>
      <c r="I60" s="153">
        <f>SQRT(($I$4*10^6)/('Data Calculations'!AC57+$J$4))-273.15</f>
        <v>69.70382675143918</v>
      </c>
      <c r="J60" s="154"/>
      <c r="K60" s="51">
        <f>SQRT(($K$4*10^6)/('Data Calculations'!AC57+$L$4))-273.15</f>
        <v>74.176806083894007</v>
      </c>
      <c r="L60" s="50"/>
      <c r="M60" s="51">
        <f>SQRT(($M$4*10^6)/('Data Calculations'!AC57+$N$4))-273.15</f>
        <v>72.163180188541503</v>
      </c>
      <c r="N60" s="50"/>
      <c r="P60" s="21" t="s">
        <v>53</v>
      </c>
      <c r="Q60" s="47"/>
    </row>
    <row r="61" spans="1:17" x14ac:dyDescent="0.2">
      <c r="B61" s="109" t="s">
        <v>142</v>
      </c>
      <c r="C61" s="51">
        <f>SQRT(($C$4*10^6)/('Data Calculations'!AC58+$D$4))-273.15</f>
        <v>91.015467137120481</v>
      </c>
      <c r="D61" s="50"/>
      <c r="E61" s="51">
        <f>SQRT(($E$4*10^6)/('Data Calculations'!AC58+$F$4))-273.15</f>
        <v>90.885535949452844</v>
      </c>
      <c r="F61" s="138"/>
      <c r="G61" s="51">
        <f>SQRT(($G$4*10^6)/('Data Calculations'!AC58+$H$4))-273.15</f>
        <v>76.894088933852572</v>
      </c>
      <c r="H61" s="50"/>
      <c r="I61" s="153">
        <f>SQRT(($I$4*10^6)/('Data Calculations'!AC58+$J$4))-273.15</f>
        <v>73.588979966083798</v>
      </c>
      <c r="J61" s="154"/>
      <c r="K61" s="51">
        <f>SQRT(($K$4*10^6)/('Data Calculations'!AC58+$L$4))-273.15</f>
        <v>78.590284331327894</v>
      </c>
      <c r="L61" s="50"/>
      <c r="M61" s="51">
        <f>SQRT(($M$4*10^6)/('Data Calculations'!AC58+$N$4))-273.15</f>
        <v>75.968398984778958</v>
      </c>
      <c r="N61" s="50"/>
      <c r="P61" s="21" t="s">
        <v>54</v>
      </c>
      <c r="Q61" s="47"/>
    </row>
    <row r="62" spans="1:17" x14ac:dyDescent="0.2">
      <c r="B62" s="109" t="s">
        <v>143</v>
      </c>
      <c r="C62" s="51">
        <f>SQRT(($C$4*10^6)/('Data Calculations'!AC59+$D$4))-273.15</f>
        <v>81.603914898841424</v>
      </c>
      <c r="D62" s="50"/>
      <c r="E62" s="51">
        <f>SQRT(($E$4*10^6)/('Data Calculations'!AC59+$F$4))-273.15</f>
        <v>80.924621670922647</v>
      </c>
      <c r="F62" s="138"/>
      <c r="G62" s="51">
        <f>SQRT(($G$4*10^6)/('Data Calculations'!AC59+$H$4))-273.15</f>
        <v>69.062133833347445</v>
      </c>
      <c r="H62" s="50"/>
      <c r="I62" s="153">
        <f>SQRT(($I$4*10^6)/('Data Calculations'!AC59+$J$4))-273.15</f>
        <v>66.409341570935794</v>
      </c>
      <c r="J62" s="154"/>
      <c r="K62" s="51">
        <f>SQRT(($K$4*10^6)/('Data Calculations'!AC59+$L$4))-273.15</f>
        <v>70.448301154759633</v>
      </c>
      <c r="L62" s="50"/>
      <c r="M62" s="51">
        <f>SQRT(($M$4*10^6)/('Data Calculations'!AC59+$N$4))-273.15</f>
        <v>68.933727464117624</v>
      </c>
      <c r="N62" s="50"/>
      <c r="P62" s="21" t="s">
        <v>55</v>
      </c>
      <c r="Q62" s="47"/>
    </row>
    <row r="63" spans="1:17" x14ac:dyDescent="0.2">
      <c r="B63" s="109"/>
      <c r="C63" s="51"/>
      <c r="D63" s="50"/>
      <c r="E63" s="51"/>
      <c r="F63" s="138"/>
      <c r="G63" s="51"/>
      <c r="H63" s="50"/>
      <c r="I63" s="153"/>
      <c r="J63" s="154"/>
      <c r="K63" s="51"/>
      <c r="L63" s="50"/>
      <c r="M63" s="51"/>
      <c r="N63" s="50"/>
      <c r="P63" s="21" t="s">
        <v>95</v>
      </c>
      <c r="Q63" s="47"/>
    </row>
    <row r="64" spans="1:17" x14ac:dyDescent="0.2">
      <c r="A64" s="49"/>
      <c r="B64" s="14" t="s">
        <v>131</v>
      </c>
      <c r="C64" s="81">
        <f>AVERAGE(C66:C69)</f>
        <v>58.230675296568847</v>
      </c>
      <c r="D64" s="49">
        <f xml:space="preserve"> STDEV(C66:C69)/SQRT(COUNT(C66:C69))</f>
        <v>1.8677963442700658</v>
      </c>
      <c r="E64" s="81">
        <f>AVERAGE(E66:E69)</f>
        <v>56.383624921236922</v>
      </c>
      <c r="F64" s="49">
        <f xml:space="preserve"> STDEV(E66:E69)/SQRT(COUNT(E66:E69))</f>
        <v>1.9509259161289687</v>
      </c>
      <c r="G64" s="81">
        <f>AVERAGE(G66:G69)</f>
        <v>49.250475548617111</v>
      </c>
      <c r="H64" s="49">
        <f xml:space="preserve"> STDEV(G66:G69)/SQRT(COUNT(G66:G69))</f>
        <v>1.602439495845863</v>
      </c>
      <c r="I64" s="155">
        <f>AVERAGE(I66:I69)</f>
        <v>48.084786046574003</v>
      </c>
      <c r="J64" s="156">
        <f xml:space="preserve"> STDEV(I66:I69)/SQRT(COUNT(I66:I69))</f>
        <v>1.4909356787723937</v>
      </c>
      <c r="K64" s="81">
        <f>AVERAGE(K66:K69)</f>
        <v>49.937156265078919</v>
      </c>
      <c r="L64" s="49">
        <f xml:space="preserve"> STDEV(K66:K69)/SQRT(COUNT(K66:K69))</f>
        <v>1.6545141917362349</v>
      </c>
      <c r="M64" s="81">
        <f>AVERAGE(M66:M69)</f>
        <v>50.925351721093669</v>
      </c>
      <c r="N64" s="49">
        <f xml:space="preserve"> STDEV(M66:M69)/SQRT(COUNT(M66:M69))</f>
        <v>1.468119659822869</v>
      </c>
      <c r="P64" s="21"/>
      <c r="Q64" s="47"/>
    </row>
    <row r="65" spans="1:17" x14ac:dyDescent="0.2">
      <c r="B65" s="109" t="s">
        <v>93</v>
      </c>
      <c r="P65" s="21" t="s">
        <v>118</v>
      </c>
      <c r="Q65" s="47"/>
    </row>
    <row r="66" spans="1:17" x14ac:dyDescent="0.2">
      <c r="B66" s="109" t="s">
        <v>141</v>
      </c>
      <c r="C66" s="51">
        <f>SQRT(($C$4*10^6)/('Data Calculations'!AC63+$D$4))-273.15</f>
        <v>57.708664117024114</v>
      </c>
      <c r="D66" s="50"/>
      <c r="E66" s="51">
        <f>SQRT(($E$4*10^6)/('Data Calculations'!AC63+$F$4))-273.15</f>
        <v>55.836884695022206</v>
      </c>
      <c r="F66" s="138"/>
      <c r="G66" s="51">
        <f>SQRT(($G$4*10^6)/('Data Calculations'!AC63+$H$4))-273.15</f>
        <v>48.80551320084237</v>
      </c>
      <c r="H66" s="50"/>
      <c r="I66" s="153">
        <f>SQRT(($I$4*10^6)/('Data Calculations'!AC63+$J$4))-273.15</f>
        <v>47.672114680850314</v>
      </c>
      <c r="J66" s="154"/>
      <c r="K66" s="51">
        <f>SQRT(($K$4*10^6)/('Data Calculations'!AC63+$L$4))-273.15</f>
        <v>49.477059424399272</v>
      </c>
      <c r="L66" s="50"/>
      <c r="M66" s="51">
        <f>SQRT(($M$4*10^6)/('Data Calculations'!AC63+$N$4))-273.15</f>
        <v>50.519437485074832</v>
      </c>
      <c r="N66" s="50"/>
      <c r="P66" s="21" t="s">
        <v>74</v>
      </c>
      <c r="Q66" s="47"/>
    </row>
    <row r="67" spans="1:17" x14ac:dyDescent="0.2">
      <c r="B67" s="109" t="s">
        <v>142</v>
      </c>
      <c r="C67" s="51">
        <f>SQRT(($C$4*10^6)/('Data Calculations'!AC64+$D$4))-273.15</f>
        <v>55.288304886348612</v>
      </c>
      <c r="D67" s="50"/>
      <c r="E67" s="51">
        <f>SQRT(($E$4*10^6)/('Data Calculations'!AC64+$F$4))-273.15</f>
        <v>53.311230228735553</v>
      </c>
      <c r="F67" s="138"/>
      <c r="G67" s="51">
        <f>SQRT(($G$4*10^6)/('Data Calculations'!AC64+$H$4))-273.15</f>
        <v>46.724330994010813</v>
      </c>
      <c r="H67" s="50"/>
      <c r="I67" s="153">
        <f>SQRT(($I$4*10^6)/('Data Calculations'!AC64+$J$4))-273.15</f>
        <v>45.733594730039101</v>
      </c>
      <c r="J67" s="154"/>
      <c r="K67" s="51">
        <f>SQRT(($K$4*10^6)/('Data Calculations'!AC64+$L$4))-273.15</f>
        <v>47.329338443879635</v>
      </c>
      <c r="L67" s="50"/>
      <c r="M67" s="51">
        <f>SQRT(($M$4*10^6)/('Data Calculations'!AC64+$N$4))-273.15</f>
        <v>48.609866615937506</v>
      </c>
      <c r="N67" s="50"/>
      <c r="P67" s="21" t="s">
        <v>47</v>
      </c>
      <c r="Q67" s="47"/>
    </row>
    <row r="68" spans="1:17" x14ac:dyDescent="0.2">
      <c r="B68" s="109" t="s">
        <v>143</v>
      </c>
      <c r="C68" s="51">
        <f>SQRT(($C$4*10^6)/('Data Calculations'!AC65+$D$4))-273.15</f>
        <v>61.695056886333816</v>
      </c>
      <c r="D68" s="50"/>
      <c r="E68" s="51">
        <f>SQRT(($E$4*10^6)/('Data Calculations'!AC65+$F$4))-273.15</f>
        <v>60.002759839953001</v>
      </c>
      <c r="F68" s="138"/>
      <c r="G68" s="51">
        <f>SQRT(($G$4*10^6)/('Data Calculations'!AC65+$H$4))-273.15</f>
        <v>52.221582450998142</v>
      </c>
      <c r="H68" s="50"/>
      <c r="I68" s="153">
        <f>SQRT(($I$4*10^6)/('Data Calculations'!AC65+$J$4))-273.15</f>
        <v>50.848648728832586</v>
      </c>
      <c r="J68" s="154"/>
      <c r="K68" s="51">
        <f>SQRT(($K$4*10^6)/('Data Calculations'!AC65+$L$4))-273.15</f>
        <v>53.005070926957842</v>
      </c>
      <c r="L68" s="50"/>
      <c r="M68" s="51">
        <f>SQRT(($M$4*10^6)/('Data Calculations'!AC65+$N$4))-273.15</f>
        <v>53.646751062268663</v>
      </c>
      <c r="N68" s="50"/>
      <c r="P68" s="21" t="s">
        <v>48</v>
      </c>
      <c r="Q68" s="47"/>
    </row>
    <row r="69" spans="1:17" x14ac:dyDescent="0.2">
      <c r="B69" s="109"/>
      <c r="C69" s="51"/>
      <c r="D69" s="50"/>
      <c r="E69" s="51"/>
      <c r="F69" s="138"/>
      <c r="G69" s="51"/>
      <c r="H69" s="50"/>
      <c r="I69" s="153"/>
      <c r="J69" s="154"/>
      <c r="K69" s="51"/>
      <c r="L69" s="50"/>
      <c r="M69" s="51"/>
      <c r="N69" s="50"/>
      <c r="P69" s="21" t="s">
        <v>49</v>
      </c>
    </row>
    <row r="70" spans="1:17" x14ac:dyDescent="0.2">
      <c r="A70" s="49"/>
      <c r="B70" s="14" t="s">
        <v>132</v>
      </c>
      <c r="C70" s="81">
        <f>AVERAGE(C72:C75)</f>
        <v>54.849941942706572</v>
      </c>
      <c r="D70" s="49">
        <f xml:space="preserve"> STDEV(C72:C75)/SQRT(COUNT(C72:C75))</f>
        <v>2.0718592080008893</v>
      </c>
      <c r="E70" s="81">
        <f>AVERAGE(E72:E75)</f>
        <v>52.856100473005448</v>
      </c>
      <c r="F70" s="49">
        <f xml:space="preserve"> STDEV(E72:E75)/SQRT(COUNT(E72:E75))</f>
        <v>2.1600813863941806</v>
      </c>
      <c r="G70" s="81">
        <f>AVERAGE(G72:G75)</f>
        <v>46.342914173823296</v>
      </c>
      <c r="H70" s="49">
        <f xml:space="preserve"> STDEV(G72:G75)/SQRT(COUNT(G72:G75))</f>
        <v>1.7852440403026217</v>
      </c>
      <c r="I70" s="155">
        <f>AVERAGE(I72:I75)</f>
        <v>45.376245757779351</v>
      </c>
      <c r="J70" s="156">
        <f xml:space="preserve"> STDEV(I72:I75)/SQRT(COUNT(I72:I75))</f>
        <v>1.6645956810382281</v>
      </c>
      <c r="K70" s="81">
        <f>AVERAGE(K72:K75)</f>
        <v>46.936777194947091</v>
      </c>
      <c r="L70" s="49">
        <f xml:space="preserve"> STDEV(K72:K75)/SQRT(COUNT(K72:K75))</f>
        <v>1.8414484239023365</v>
      </c>
      <c r="M70" s="81">
        <f>AVERAGE(M72:M75)</f>
        <v>48.257161111779226</v>
      </c>
      <c r="N70" s="49">
        <f xml:space="preserve"> STDEV(M72:M75)/SQRT(COUNT(M72:M75))</f>
        <v>1.6403138110988023</v>
      </c>
      <c r="P70" s="21" t="s">
        <v>50</v>
      </c>
      <c r="Q70" s="47"/>
    </row>
    <row r="71" spans="1:17" x14ac:dyDescent="0.2">
      <c r="B71" s="109" t="s">
        <v>93</v>
      </c>
      <c r="P71" s="21" t="s">
        <v>51</v>
      </c>
      <c r="Q71" s="47"/>
    </row>
    <row r="72" spans="1:17" x14ac:dyDescent="0.2">
      <c r="B72" s="109" t="s">
        <v>141</v>
      </c>
      <c r="C72" s="51">
        <f>SQRT(($C$4*10^6)/('Data Calculations'!AC69+$D$4))-273.15</f>
        <v>51.062332220161522</v>
      </c>
      <c r="D72" s="50"/>
      <c r="E72" s="51">
        <f>SQRT(($E$4*10^6)/('Data Calculations'!AC69+$F$4))-273.15</f>
        <v>48.907984901140026</v>
      </c>
      <c r="F72" s="138"/>
      <c r="G72" s="51">
        <f>SQRT(($G$4*10^6)/('Data Calculations'!AC69+$H$4))-273.15</f>
        <v>43.077766016837984</v>
      </c>
      <c r="H72" s="50"/>
      <c r="I72" s="153">
        <f>SQRT(($I$4*10^6)/('Data Calculations'!AC69+$J$4))-273.15</f>
        <v>42.331064228572131</v>
      </c>
      <c r="J72" s="154"/>
      <c r="K72" s="51">
        <f>SQRT(($K$4*10^6)/('Data Calculations'!AC69+$L$4))-273.15</f>
        <v>43.569184753100728</v>
      </c>
      <c r="L72" s="50"/>
      <c r="M72" s="51">
        <f>SQRT(($M$4*10^6)/('Data Calculations'!AC69+$N$4))-273.15</f>
        <v>45.256169034556649</v>
      </c>
      <c r="N72" s="50"/>
      <c r="P72" s="21" t="s">
        <v>52</v>
      </c>
      <c r="Q72" s="47"/>
    </row>
    <row r="73" spans="1:17" x14ac:dyDescent="0.2">
      <c r="B73" s="109" t="s">
        <v>142</v>
      </c>
      <c r="C73" s="51">
        <f>SQRT(($C$4*10^6)/('Data Calculations'!AC70+$D$4))-273.15</f>
        <v>58.199188721609573</v>
      </c>
      <c r="D73" s="50"/>
      <c r="E73" s="51">
        <f>SQRT(($E$4*10^6)/('Data Calculations'!AC70+$F$4))-273.15</f>
        <v>56.349086289140757</v>
      </c>
      <c r="F73" s="138"/>
      <c r="G73" s="51">
        <f>SQRT(($G$4*10^6)/('Data Calculations'!AC70+$H$4))-273.15</f>
        <v>49.226645510621097</v>
      </c>
      <c r="H73" s="50"/>
      <c r="I73" s="153">
        <f>SQRT(($I$4*10^6)/('Data Calculations'!AC70+$J$4))-273.15</f>
        <v>48.064078314726828</v>
      </c>
      <c r="J73" s="154"/>
      <c r="K73" s="51">
        <f>SQRT(($K$4*10^6)/('Data Calculations'!AC70+$L$4))-273.15</f>
        <v>49.911808387860901</v>
      </c>
      <c r="L73" s="50"/>
      <c r="M73" s="51">
        <f>SQRT(($M$4*10^6)/('Data Calculations'!AC70+$N$4))-273.15</f>
        <v>50.905447684843523</v>
      </c>
      <c r="N73" s="50"/>
      <c r="P73" s="21" t="s">
        <v>53</v>
      </c>
      <c r="Q73" s="47"/>
    </row>
    <row r="74" spans="1:17" x14ac:dyDescent="0.2">
      <c r="B74" s="109" t="s">
        <v>143</v>
      </c>
      <c r="C74" s="51">
        <f>SQRT(($C$4*10^6)/('Data Calculations'!AC71+$D$4))-273.15</f>
        <v>55.288304886348612</v>
      </c>
      <c r="D74" s="50"/>
      <c r="E74" s="51">
        <f>SQRT(($E$4*10^6)/('Data Calculations'!AC71+$F$4))-273.15</f>
        <v>53.311230228735553</v>
      </c>
      <c r="F74" s="138"/>
      <c r="G74" s="51">
        <f>SQRT(($G$4*10^6)/('Data Calculations'!AC71+$H$4))-273.15</f>
        <v>46.724330994010813</v>
      </c>
      <c r="H74" s="50"/>
      <c r="I74" s="153">
        <f>SQRT(($I$4*10^6)/('Data Calculations'!AC71+$J$4))-273.15</f>
        <v>45.733594730039101</v>
      </c>
      <c r="J74" s="154"/>
      <c r="K74" s="51">
        <f>SQRT(($K$4*10^6)/('Data Calculations'!AC71+$L$4))-273.15</f>
        <v>47.329338443879635</v>
      </c>
      <c r="L74" s="50"/>
      <c r="M74" s="51">
        <f>SQRT(($M$4*10^6)/('Data Calculations'!AC71+$N$4))-273.15</f>
        <v>48.609866615937506</v>
      </c>
      <c r="N74" s="50"/>
      <c r="P74" s="21" t="s">
        <v>54</v>
      </c>
      <c r="Q74" s="47"/>
    </row>
    <row r="75" spans="1:17" x14ac:dyDescent="0.2">
      <c r="B75" s="109"/>
      <c r="C75" s="51"/>
      <c r="D75" s="50"/>
      <c r="E75" s="51"/>
      <c r="F75" s="138"/>
      <c r="G75" s="51"/>
      <c r="H75" s="50"/>
      <c r="I75" s="153"/>
      <c r="J75" s="154"/>
      <c r="K75" s="51"/>
      <c r="L75" s="50"/>
      <c r="M75" s="51"/>
      <c r="N75" s="50"/>
      <c r="P75" s="21" t="s">
        <v>55</v>
      </c>
      <c r="Q75" s="47"/>
    </row>
    <row r="76" spans="1:17" x14ac:dyDescent="0.2">
      <c r="A76" s="49"/>
      <c r="B76" s="14" t="s">
        <v>133</v>
      </c>
      <c r="C76" s="81">
        <f>AVERAGE(C78:C82)</f>
        <v>42.039417716732288</v>
      </c>
      <c r="D76" s="49">
        <f xml:space="preserve"> STDEV(C78:C82)/SQRT(COUNT(C78:C82))</f>
        <v>3.0209643706262828</v>
      </c>
      <c r="E76" s="81">
        <f>AVERAGE(E78:E82)</f>
        <v>39.540105558586333</v>
      </c>
      <c r="F76" s="49">
        <f xml:space="preserve"> STDEV(E78:E82)/SQRT(COUNT(E78:E82))</f>
        <v>3.1323441153733822</v>
      </c>
      <c r="G76" s="81">
        <f>AVERAGE(G78:G82)</f>
        <v>35.225592297083566</v>
      </c>
      <c r="H76" s="49">
        <f xml:space="preserve"> STDEV(G78:G82)/SQRT(COUNT(G78:G82))</f>
        <v>2.6372029264762258</v>
      </c>
      <c r="I76" s="155">
        <f>AVERAGE(I78:I82)</f>
        <v>34.973188066887261</v>
      </c>
      <c r="J76" s="156">
        <f xml:space="preserve"> STDEV(I78:I82)/SQRT(COUNT(I78:I82))</f>
        <v>2.4750498093373725</v>
      </c>
      <c r="K76" s="81">
        <f>AVERAGE(K78:K82)</f>
        <v>35.488046183334561</v>
      </c>
      <c r="L76" s="49">
        <f xml:space="preserve"> STDEV(K78:K82)/SQRT(COUNT(K78:K82))</f>
        <v>2.7121758418387181</v>
      </c>
      <c r="M76" s="81">
        <f>AVERAGE(M78:M82)</f>
        <v>37.993427951944156</v>
      </c>
      <c r="N76" s="49">
        <f xml:space="preserve"> STDEV(M78:M82)/SQRT(COUNT(M78:M82))</f>
        <v>2.4443428356851995</v>
      </c>
      <c r="P76" s="21" t="s">
        <v>95</v>
      </c>
      <c r="Q76" s="47"/>
    </row>
    <row r="77" spans="1:17" x14ac:dyDescent="0.2">
      <c r="B77" s="109" t="s">
        <v>93</v>
      </c>
      <c r="P77" s="21"/>
      <c r="Q77" s="47"/>
    </row>
    <row r="78" spans="1:17" x14ac:dyDescent="0.2">
      <c r="B78" s="109" t="s">
        <v>141</v>
      </c>
      <c r="C78" s="51">
        <f>SQRT(($C$4*10^6)/('Data Calculations'!AC75+$D$4))-273.15</f>
        <v>36.054196514405135</v>
      </c>
      <c r="D78" s="50"/>
      <c r="E78" s="51">
        <f>SQRT(($E$4*10^6)/('Data Calculations'!AC75+$F$4))-273.15</f>
        <v>33.336010847104887</v>
      </c>
      <c r="F78" s="138"/>
      <c r="G78" s="51">
        <f>SQRT(($G$4*10^6)/('Data Calculations'!AC75+$H$4))-273.15</f>
        <v>29.997073461295599</v>
      </c>
      <c r="H78" s="50"/>
      <c r="I78" s="153">
        <f>SQRT(($I$4*10^6)/('Data Calculations'!AC75+$J$4))-273.15</f>
        <v>30.064441973582063</v>
      </c>
      <c r="J78" s="154"/>
      <c r="K78" s="51">
        <f>SQRT(($K$4*10^6)/('Data Calculations'!AC75+$L$4))-273.15</f>
        <v>30.111736142832569</v>
      </c>
      <c r="L78" s="50"/>
      <c r="M78" s="51">
        <f>SQRT(($M$4*10^6)/('Data Calculations'!AC75+$N$4))-273.15</f>
        <v>33.145006701160526</v>
      </c>
      <c r="N78" s="50"/>
      <c r="P78" s="21" t="s">
        <v>118</v>
      </c>
      <c r="Q78" s="47"/>
    </row>
    <row r="79" spans="1:17" x14ac:dyDescent="0.2">
      <c r="B79" s="109" t="s">
        <v>142</v>
      </c>
      <c r="C79" s="51">
        <f>SQRT(($C$4*10^6)/('Data Calculations'!AC76+$D$4))-273.15</f>
        <v>37.66464593118252</v>
      </c>
      <c r="D79" s="50"/>
      <c r="E79" s="51">
        <f>SQRT(($E$4*10^6)/('Data Calculations'!AC76+$F$4))-273.15</f>
        <v>35.002160720066797</v>
      </c>
      <c r="F79" s="138"/>
      <c r="G79" s="51">
        <f>SQRT(($G$4*10^6)/('Data Calculations'!AC76+$H$4))-273.15</f>
        <v>31.410354192390571</v>
      </c>
      <c r="H79" s="50"/>
      <c r="I79" s="153">
        <f>SQRT(($I$4*10^6)/('Data Calculations'!AC76+$J$4))-273.15</f>
        <v>31.394336258701003</v>
      </c>
      <c r="J79" s="154"/>
      <c r="K79" s="51">
        <f>SQRT(($K$4*10^6)/('Data Calculations'!AC76+$L$4))-273.15</f>
        <v>31.563452128174788</v>
      </c>
      <c r="L79" s="50"/>
      <c r="M79" s="51">
        <f>SQRT(($M$4*10^6)/('Data Calculations'!AC76+$N$4))-273.15</f>
        <v>34.459583586042527</v>
      </c>
      <c r="N79" s="50"/>
      <c r="P79" s="21" t="s">
        <v>74</v>
      </c>
      <c r="Q79" s="47"/>
    </row>
    <row r="80" spans="1:17" x14ac:dyDescent="0.2">
      <c r="B80" s="109" t="s">
        <v>143</v>
      </c>
      <c r="C80" s="51">
        <f>SQRT(($C$4*10^6)/('Data Calculations'!AC77+$D$4))-273.15</f>
        <v>46.552900755343842</v>
      </c>
      <c r="D80" s="50"/>
      <c r="E80" s="51">
        <f>SQRT(($E$4*10^6)/('Data Calculations'!AC77+$F$4))-273.15</f>
        <v>44.218480225324129</v>
      </c>
      <c r="F80" s="138"/>
      <c r="G80" s="51">
        <f>SQRT(($G$4*10^6)/('Data Calculations'!AC77+$H$4))-273.15</f>
        <v>39.168743502527491</v>
      </c>
      <c r="H80" s="50"/>
      <c r="I80" s="153">
        <f>SQRT(($I$4*10^6)/('Data Calculations'!AC77+$J$4))-273.15</f>
        <v>38.675308532637644</v>
      </c>
      <c r="J80" s="154"/>
      <c r="K80" s="51">
        <f>SQRT(($K$4*10^6)/('Data Calculations'!AC77+$L$4))-273.15</f>
        <v>39.542588457417878</v>
      </c>
      <c r="L80" s="50"/>
      <c r="M80" s="51">
        <f>SQRT(($M$4*10^6)/('Data Calculations'!AC77+$N$4))-273.15</f>
        <v>41.650093867678322</v>
      </c>
      <c r="N80" s="50"/>
      <c r="P80" s="21" t="s">
        <v>47</v>
      </c>
      <c r="Q80" s="47"/>
    </row>
    <row r="81" spans="1:17" x14ac:dyDescent="0.2">
      <c r="B81" s="109" t="s">
        <v>149</v>
      </c>
      <c r="C81" s="51">
        <f>SQRT(($C$4*10^6)/('Data Calculations'!AC78+$D$4))-273.15</f>
        <v>47.885927665997656</v>
      </c>
      <c r="D81" s="50"/>
      <c r="E81" s="51">
        <f>SQRT(($E$4*10^6)/('Data Calculations'!AC78+$F$4))-273.15</f>
        <v>45.60377044184952</v>
      </c>
      <c r="F81" s="138"/>
      <c r="G81" s="51">
        <f>SQRT(($G$4*10^6)/('Data Calculations'!AC78+$H$4))-273.15</f>
        <v>40.326198032120601</v>
      </c>
      <c r="H81" s="50"/>
      <c r="I81" s="153">
        <f>SQRT(($I$4*10^6)/('Data Calculations'!AC78+$J$4))-273.15</f>
        <v>39.758665502628332</v>
      </c>
      <c r="J81" s="154"/>
      <c r="K81" s="51">
        <f>SQRT(($K$4*10^6)/('Data Calculations'!AC78+$L$4))-273.15</f>
        <v>40.734408004913007</v>
      </c>
      <c r="L81" s="50"/>
      <c r="M81" s="51">
        <f>SQRT(($M$4*10^6)/('Data Calculations'!AC78+$N$4))-273.15</f>
        <v>42.71902765289525</v>
      </c>
      <c r="N81" s="50"/>
      <c r="P81" s="21" t="s">
        <v>48</v>
      </c>
    </row>
    <row r="82" spans="1:17" x14ac:dyDescent="0.2">
      <c r="B82" s="109"/>
      <c r="C82" s="51"/>
      <c r="D82" s="50"/>
      <c r="E82" s="51"/>
      <c r="F82" s="138"/>
      <c r="G82" s="51"/>
      <c r="H82" s="50"/>
      <c r="I82" s="153"/>
      <c r="J82" s="154"/>
      <c r="K82" s="51"/>
      <c r="L82" s="50"/>
      <c r="M82" s="51"/>
      <c r="N82" s="50"/>
      <c r="P82" s="21" t="s">
        <v>49</v>
      </c>
      <c r="Q82" s="47"/>
    </row>
    <row r="83" spans="1:17" x14ac:dyDescent="0.2">
      <c r="A83" s="49"/>
      <c r="B83" s="14" t="s">
        <v>134</v>
      </c>
      <c r="C83" s="81">
        <f>AVERAGE(C84:C89)</f>
        <v>42.271976975640996</v>
      </c>
      <c r="D83" s="49">
        <f xml:space="preserve"> STDEV(C84:C89)/SQRT(COUNT(C84:C89))</f>
        <v>2.193572264820256</v>
      </c>
      <c r="E83" s="81">
        <f>AVERAGE(E84:E89)</f>
        <v>39.777300738042527</v>
      </c>
      <c r="F83" s="49">
        <f xml:space="preserve"> STDEV(E84:E89)/SQRT(COUNT(E84:E89))</f>
        <v>2.2755405449355655</v>
      </c>
      <c r="G83" s="81">
        <f>AVERAGE(G84:G89)</f>
        <v>35.436525846854636</v>
      </c>
      <c r="H83" s="49">
        <f xml:space="preserve"> STDEV(G84:G89)/SQRT(COUNT(G84:G89))</f>
        <v>1.9127090652934964</v>
      </c>
      <c r="I83" s="155">
        <f>AVERAGE(I84:I89)</f>
        <v>35.174890797258534</v>
      </c>
      <c r="J83" s="156">
        <f xml:space="preserve"> STDEV(I84:I89)/SQRT(COUNT(I84:I89))</f>
        <v>1.794055559176952</v>
      </c>
      <c r="K83" s="81">
        <f>AVERAGE(K84:K89)</f>
        <v>35.703117757695772</v>
      </c>
      <c r="L83" s="49">
        <f xml:space="preserve"> STDEV(K84:K89)/SQRT(COUNT(K84:K89))</f>
        <v>1.9676048316116854</v>
      </c>
      <c r="M83" s="81">
        <f>AVERAGE(M84:M89)</f>
        <v>38.193884899979558</v>
      </c>
      <c r="N83" s="49">
        <f xml:space="preserve"> STDEV(M84:M89)/SQRT(COUNT(M84:M89))</f>
        <v>1.771444749051206</v>
      </c>
      <c r="P83" s="21" t="s">
        <v>50</v>
      </c>
      <c r="Q83" s="47"/>
    </row>
    <row r="84" spans="1:17" x14ac:dyDescent="0.2">
      <c r="B84" s="109" t="s">
        <v>93</v>
      </c>
      <c r="C84" s="51">
        <f>SQRT(($C$4*10^6)/('Data Calculations'!AC81+$D$4))-273.15</f>
        <v>39.300523787852569</v>
      </c>
      <c r="D84" s="50"/>
      <c r="E84" s="51">
        <f>SQRT(($E$4*10^6)/('Data Calculations'!AC81+$F$4))-273.15</f>
        <v>36.695782491999353</v>
      </c>
      <c r="F84" s="138"/>
      <c r="G84" s="51">
        <f>SQRT(($G$4*10^6)/('Data Calculations'!AC81+$H$4))-273.15</f>
        <v>32.843587304861842</v>
      </c>
      <c r="H84" s="50"/>
      <c r="I84" s="153">
        <f>SQRT(($I$4*10^6)/('Data Calculations'!AC81+$J$4))-273.15</f>
        <v>32.741884150849899</v>
      </c>
      <c r="J84" s="154"/>
      <c r="K84" s="51">
        <f>SQRT(($K$4*10^6)/('Data Calculations'!AC81+$L$4))-273.15</f>
        <v>33.036217847897262</v>
      </c>
      <c r="L84" s="50"/>
      <c r="M84" s="51">
        <f>SQRT(($M$4*10^6)/('Data Calculations'!AC81+$N$4))-273.15</f>
        <v>35.791233030454237</v>
      </c>
      <c r="N84" s="50"/>
      <c r="P84" s="21" t="s">
        <v>51</v>
      </c>
      <c r="Q84" s="47"/>
    </row>
    <row r="85" spans="1:17" x14ac:dyDescent="0.2">
      <c r="B85" s="109" t="s">
        <v>141</v>
      </c>
      <c r="C85" s="51">
        <f>SQRT(($C$4*10^6)/('Data Calculations'!AC82+$D$4))-273.15</f>
        <v>46.552900755343842</v>
      </c>
      <c r="D85" s="50"/>
      <c r="E85" s="51">
        <f>SQRT(($E$4*10^6)/('Data Calculations'!AC82+$F$4))-273.15</f>
        <v>44.218480225324129</v>
      </c>
      <c r="F85" s="138"/>
      <c r="G85" s="51">
        <f>SQRT(($G$4*10^6)/('Data Calculations'!AC82+$H$4))-273.15</f>
        <v>39.168743502527491</v>
      </c>
      <c r="H85" s="50"/>
      <c r="I85" s="153">
        <f>SQRT(($I$4*10^6)/('Data Calculations'!AC82+$J$4))-273.15</f>
        <v>38.675308532637644</v>
      </c>
      <c r="J85" s="154"/>
      <c r="K85" s="51">
        <f>SQRT(($K$4*10^6)/('Data Calculations'!AC82+$L$4))-273.15</f>
        <v>39.542588457417878</v>
      </c>
      <c r="L85" s="50"/>
      <c r="M85" s="51">
        <f>SQRT(($M$4*10^6)/('Data Calculations'!AC82+$N$4))-273.15</f>
        <v>41.650093867678322</v>
      </c>
      <c r="N85" s="50"/>
      <c r="P85" s="21" t="s">
        <v>52</v>
      </c>
      <c r="Q85" s="47"/>
    </row>
    <row r="86" spans="1:17" x14ac:dyDescent="0.2">
      <c r="B86" s="109" t="s">
        <v>142</v>
      </c>
      <c r="P86" s="21" t="s">
        <v>53</v>
      </c>
      <c r="Q86" s="47"/>
    </row>
    <row r="87" spans="1:17" x14ac:dyDescent="0.2">
      <c r="B87" s="109" t="s">
        <v>143</v>
      </c>
      <c r="P87" s="21" t="s">
        <v>54</v>
      </c>
      <c r="Q87" s="47"/>
    </row>
    <row r="88" spans="1:17" x14ac:dyDescent="0.2">
      <c r="B88" s="109" t="s">
        <v>149</v>
      </c>
      <c r="C88" s="51">
        <f>SQRT(($C$4*10^6)/('Data Calculations'!AC85+$D$4))-273.15</f>
        <v>40.962506383726577</v>
      </c>
      <c r="D88" s="50"/>
      <c r="E88" s="51">
        <f>SQRT(($E$4*10^6)/('Data Calculations'!AC85+$F$4))-273.15</f>
        <v>38.4176394968041</v>
      </c>
      <c r="F88" s="138"/>
      <c r="G88" s="51">
        <f>SQRT(($G$4*10^6)/('Data Calculations'!AC85+$H$4))-273.15</f>
        <v>34.297246733174575</v>
      </c>
      <c r="H88" s="50"/>
      <c r="I88" s="153">
        <f>SQRT(($I$4*10^6)/('Data Calculations'!AC85+$J$4))-273.15</f>
        <v>34.107479708288054</v>
      </c>
      <c r="J88" s="154"/>
      <c r="K88" s="51">
        <f>SQRT(($K$4*10^6)/('Data Calculations'!AC85+$L$4))-273.15</f>
        <v>34.530546967772182</v>
      </c>
      <c r="L88" s="50"/>
      <c r="M88" s="51">
        <f>SQRT(($M$4*10^6)/('Data Calculations'!AC85+$N$4))-273.15</f>
        <v>37.140327801806109</v>
      </c>
      <c r="N88" s="50"/>
      <c r="P88" s="21" t="s">
        <v>55</v>
      </c>
      <c r="Q88" s="47"/>
    </row>
    <row r="89" spans="1:17" x14ac:dyDescent="0.2">
      <c r="B89" s="109"/>
      <c r="C89" s="51"/>
      <c r="D89" s="50"/>
      <c r="E89" s="51"/>
      <c r="F89" s="138"/>
      <c r="G89" s="51"/>
      <c r="H89" s="50"/>
      <c r="I89" s="153"/>
      <c r="J89" s="154"/>
      <c r="K89" s="51"/>
      <c r="L89" s="50"/>
      <c r="M89" s="51"/>
      <c r="N89" s="50"/>
      <c r="P89" s="21" t="s">
        <v>95</v>
      </c>
      <c r="Q89" s="47"/>
    </row>
    <row r="90" spans="1:17" x14ac:dyDescent="0.2">
      <c r="A90" s="49"/>
      <c r="B90" s="14" t="s">
        <v>135</v>
      </c>
      <c r="C90" s="81">
        <f>AVERAGE(C91:C95)</f>
        <v>34.490226065023172</v>
      </c>
      <c r="D90" s="49">
        <f xml:space="preserve"> STDEV(C91:C95)/SQRT(COUNT(C91:C95))</f>
        <v>1.493772183474231</v>
      </c>
      <c r="E90" s="81">
        <f>AVERAGE(E91:E95)</f>
        <v>31.719995550949061</v>
      </c>
      <c r="F90" s="49">
        <f xml:space="preserve"> STDEV(E91:E95)/SQRT(COUNT(E91:E95))</f>
        <v>1.5440963382743012</v>
      </c>
      <c r="G90" s="81">
        <f>AVERAGE(G91:G95)</f>
        <v>28.620401306107187</v>
      </c>
      <c r="H90" s="49">
        <f xml:space="preserve"> STDEV(G91:G95)/SQRT(COUNT(G91:G95))</f>
        <v>1.3136256778654498</v>
      </c>
      <c r="I90" s="155">
        <f>AVERAGE(I91:I95)</f>
        <v>28.767000850401018</v>
      </c>
      <c r="J90" s="156">
        <f xml:space="preserve"> STDEV(I91:I95)/SQRT(COUNT(I91:I95))</f>
        <v>1.2374262313490303</v>
      </c>
      <c r="K90" s="81">
        <f>AVERAGE(K91:K95)</f>
        <v>28.698608552144776</v>
      </c>
      <c r="L90" s="49">
        <f xml:space="preserve"> STDEV(K91:K95)/SQRT(COUNT(K91:K95))</f>
        <v>1.3487061024141132</v>
      </c>
      <c r="M90" s="81">
        <f>AVERAGE(M91:M95)</f>
        <v>31.861835426063333</v>
      </c>
      <c r="N90" s="49">
        <f xml:space="preserve"> STDEV(M91:M95)/SQRT(COUNT(M91:M95))</f>
        <v>1.2236152812232641</v>
      </c>
      <c r="P90" s="21"/>
      <c r="Q90" s="47"/>
    </row>
    <row r="91" spans="1:17" x14ac:dyDescent="0.2">
      <c r="B91" s="109" t="s">
        <v>93</v>
      </c>
      <c r="C91" s="51">
        <f>SQRT(($C$4*10^6)/('Data Calculations'!AC88+$D$4))-273.15</f>
        <v>32.135100264203743</v>
      </c>
      <c r="D91" s="50"/>
      <c r="E91" s="51">
        <f>SQRT(($E$4*10^6)/('Data Calculations'!AC88+$F$4))-273.15</f>
        <v>29.286070586510675</v>
      </c>
      <c r="F91" s="138"/>
      <c r="G91" s="51">
        <f>SQRT(($G$4*10^6)/('Data Calculations'!AC88+$H$4))-273.15</f>
        <v>26.548189058404034</v>
      </c>
      <c r="H91" s="50"/>
      <c r="I91" s="153">
        <f>SQRT(($I$4*10^6)/('Data Calculations'!AC88+$J$4))-273.15</f>
        <v>26.814461292299654</v>
      </c>
      <c r="J91" s="154"/>
      <c r="K91" s="51">
        <f>SQRT(($K$4*10^6)/('Data Calculations'!AC88+$L$4))-273.15</f>
        <v>26.571319029494362</v>
      </c>
      <c r="L91" s="50"/>
      <c r="M91" s="51">
        <f>SQRT(($M$4*10^6)/('Data Calculations'!AC88+$N$4))-273.15</f>
        <v>29.930909293686966</v>
      </c>
      <c r="N91" s="50"/>
      <c r="P91" s="21" t="s">
        <v>118</v>
      </c>
      <c r="Q91" s="47"/>
    </row>
    <row r="92" spans="1:17" x14ac:dyDescent="0.2">
      <c r="B92" s="109" t="s">
        <v>141</v>
      </c>
      <c r="P92" s="21" t="s">
        <v>74</v>
      </c>
      <c r="Q92" s="47"/>
    </row>
    <row r="93" spans="1:17" x14ac:dyDescent="0.2">
      <c r="B93" s="109" t="s">
        <v>142</v>
      </c>
      <c r="C93" s="51">
        <f>SQRT(($C$4*10^6)/('Data Calculations'!AC90+$D$4))-273.15</f>
        <v>34.075902394379511</v>
      </c>
      <c r="D93" s="50"/>
      <c r="E93" s="51">
        <f>SQRT(($E$4*10^6)/('Data Calculations'!AC90+$F$4))-273.15</f>
        <v>31.290839126093488</v>
      </c>
      <c r="F93" s="138"/>
      <c r="G93" s="51">
        <f>SQRT(($G$4*10^6)/('Data Calculations'!AC90+$H$4))-273.15</f>
        <v>28.257833213068295</v>
      </c>
      <c r="H93" s="50"/>
      <c r="I93" s="153">
        <f>SQRT(($I$4*10^6)/('Data Calculations'!AC90+$J$4))-273.15</f>
        <v>28.426318470248873</v>
      </c>
      <c r="J93" s="154"/>
      <c r="K93" s="51">
        <f>SQRT(($K$4*10^6)/('Data Calculations'!AC90+$L$4))-273.15</f>
        <v>28.325937221106074</v>
      </c>
      <c r="L93" s="50"/>
      <c r="M93" s="51">
        <f>SQRT(($M$4*10^6)/('Data Calculations'!AC90+$N$4))-273.15</f>
        <v>31.525243857142527</v>
      </c>
      <c r="N93" s="50"/>
      <c r="P93" s="21" t="s">
        <v>47</v>
      </c>
    </row>
    <row r="94" spans="1:17" x14ac:dyDescent="0.2">
      <c r="B94" s="109" t="s">
        <v>143</v>
      </c>
      <c r="C94" s="51">
        <f>SQRT(($C$4*10^6)/('Data Calculations'!AC91+$D$4))-273.15</f>
        <v>37.25967553648627</v>
      </c>
      <c r="D94" s="50"/>
      <c r="E94" s="51">
        <f>SQRT(($E$4*10^6)/('Data Calculations'!AC91+$F$4))-273.15</f>
        <v>34.583076940243018</v>
      </c>
      <c r="F94" s="138"/>
      <c r="G94" s="51">
        <f>SQRT(($G$4*10^6)/('Data Calculations'!AC91+$H$4))-273.15</f>
        <v>31.055181646849235</v>
      </c>
      <c r="H94" s="50"/>
      <c r="I94" s="153">
        <f>SQRT(($I$4*10^6)/('Data Calculations'!AC91+$J$4))-273.15</f>
        <v>31.060222788654528</v>
      </c>
      <c r="J94" s="154"/>
      <c r="K94" s="51">
        <f>SQRT(($K$4*10^6)/('Data Calculations'!AC91+$L$4))-273.15</f>
        <v>31.198569405833894</v>
      </c>
      <c r="L94" s="50"/>
      <c r="M94" s="51">
        <f>SQRT(($M$4*10^6)/('Data Calculations'!AC91+$N$4))-273.15</f>
        <v>34.129353127360503</v>
      </c>
      <c r="N94" s="50"/>
      <c r="P94" s="21" t="s">
        <v>48</v>
      </c>
      <c r="Q94" s="47"/>
    </row>
    <row r="95" spans="1:17" x14ac:dyDescent="0.2">
      <c r="B95" s="109"/>
      <c r="C95" s="51"/>
      <c r="D95" s="50"/>
      <c r="E95" s="51"/>
      <c r="F95" s="138"/>
      <c r="G95" s="51"/>
      <c r="H95" s="50"/>
      <c r="I95" s="153"/>
      <c r="J95" s="154"/>
      <c r="K95" s="51"/>
      <c r="L95" s="50"/>
      <c r="M95" s="51"/>
      <c r="N95" s="50"/>
      <c r="P95" s="21" t="s">
        <v>49</v>
      </c>
      <c r="Q95" s="47"/>
    </row>
    <row r="96" spans="1:17" x14ac:dyDescent="0.2">
      <c r="A96" s="49"/>
      <c r="B96" s="14" t="s">
        <v>136</v>
      </c>
      <c r="C96" s="81">
        <f>AVERAGE(C97:C101)</f>
        <v>33.473224121668821</v>
      </c>
      <c r="D96" s="49">
        <f xml:space="preserve"> STDEV(C97:C101)/SQRT(COUNT(C97:C101))</f>
        <v>2.3232606006206291</v>
      </c>
      <c r="E96" s="81">
        <f>AVERAGE(E97:E101)</f>
        <v>30.671593563126549</v>
      </c>
      <c r="F96" s="49">
        <f xml:space="preserve"> STDEV(E97:E101)/SQRT(COUNT(E97:E101))</f>
        <v>2.3979418630234521</v>
      </c>
      <c r="G96" s="81">
        <f>AVERAGE(G97:G101)</f>
        <v>27.720152812946935</v>
      </c>
      <c r="H96" s="49">
        <f xml:space="preserve"> STDEV(G97:G101)/SQRT(COUNT(G97:G101))</f>
        <v>2.0504555346189153</v>
      </c>
      <c r="I96" s="155">
        <f>AVERAGE(I97:I101)</f>
        <v>27.916136885313762</v>
      </c>
      <c r="J96" s="156">
        <f xml:space="preserve"> STDEV(I97:I101)/SQRT(COUNT(I97:I101))</f>
        <v>1.9350564803885302</v>
      </c>
      <c r="K96" s="81">
        <f>AVERAGE(K97:K101)</f>
        <v>27.775711093878044</v>
      </c>
      <c r="L96" s="49">
        <f xml:space="preserve"> STDEV(K97:K101)/SQRT(COUNT(K97:K101))</f>
        <v>2.1034728296993657</v>
      </c>
      <c r="M96" s="81">
        <f>AVERAGE(M97:M101)</f>
        <v>31.019507103918087</v>
      </c>
      <c r="N96" s="49">
        <f xml:space="preserve"> STDEV(M97:M101)/SQRT(COUNT(M97:M101))</f>
        <v>1.9146580863566589</v>
      </c>
      <c r="P96" s="21" t="s">
        <v>50</v>
      </c>
      <c r="Q96" s="47"/>
    </row>
    <row r="97" spans="1:17" x14ac:dyDescent="0.2">
      <c r="B97" s="109" t="s">
        <v>93</v>
      </c>
      <c r="C97" s="51">
        <f>SQRT(($C$4*10^6)/('Data Calculations'!AC94+$D$4))-273.15</f>
        <v>36.054196514405135</v>
      </c>
      <c r="D97" s="50"/>
      <c r="E97" s="51">
        <f>SQRT(($E$4*10^6)/('Data Calculations'!AC94+$F$4))-273.15</f>
        <v>33.336010847104887</v>
      </c>
      <c r="F97" s="138"/>
      <c r="G97" s="51">
        <f>SQRT(($G$4*10^6)/('Data Calculations'!AC94+$H$4))-273.15</f>
        <v>29.997073461295599</v>
      </c>
      <c r="H97" s="50"/>
      <c r="I97" s="153">
        <f>SQRT(($I$4*10^6)/('Data Calculations'!AC94+$J$4))-273.15</f>
        <v>30.064441973582063</v>
      </c>
      <c r="J97" s="154"/>
      <c r="K97" s="51">
        <f>SQRT(($K$4*10^6)/('Data Calculations'!AC94+$L$4))-273.15</f>
        <v>30.111736142832569</v>
      </c>
      <c r="L97" s="50"/>
      <c r="M97" s="51">
        <f>SQRT(($M$4*10^6)/('Data Calculations'!AC94+$N$4))-273.15</f>
        <v>33.145006701160526</v>
      </c>
      <c r="N97" s="50"/>
      <c r="P97" s="21" t="s">
        <v>51</v>
      </c>
      <c r="Q97" s="47"/>
    </row>
    <row r="98" spans="1:17" x14ac:dyDescent="0.2">
      <c r="B98" s="109" t="s">
        <v>141</v>
      </c>
      <c r="C98" s="51">
        <f>SQRT(($C$4*10^6)/('Data Calculations'!AC95+$D$4))-273.15</f>
        <v>35.258302796687303</v>
      </c>
      <c r="D98" s="50"/>
      <c r="E98" s="51">
        <f>SQRT(($E$4*10^6)/('Data Calculations'!AC95+$F$4))-273.15</f>
        <v>32.51300718413313</v>
      </c>
      <c r="F98" s="138"/>
      <c r="G98" s="51">
        <f>SQRT(($G$4*10^6)/('Data Calculations'!AC95+$H$4))-273.15</f>
        <v>29.29777132238911</v>
      </c>
      <c r="H98" s="50"/>
      <c r="I98" s="153">
        <f>SQRT(($I$4*10^6)/('Data Calculations'!AC95+$J$4))-273.15</f>
        <v>29.405995068423351</v>
      </c>
      <c r="J98" s="154"/>
      <c r="K98" s="51">
        <f>SQRT(($K$4*10^6)/('Data Calculations'!AC95+$L$4))-273.15</f>
        <v>29.39361593972626</v>
      </c>
      <c r="L98" s="50"/>
      <c r="M98" s="51">
        <f>SQRT(($M$4*10^6)/('Data Calculations'!AC95+$N$4))-273.15</f>
        <v>32.494007013640896</v>
      </c>
      <c r="N98" s="50"/>
      <c r="P98" s="21" t="s">
        <v>52</v>
      </c>
      <c r="Q98" s="47"/>
    </row>
    <row r="99" spans="1:17" x14ac:dyDescent="0.2">
      <c r="B99" s="109" t="s">
        <v>142</v>
      </c>
      <c r="C99" s="51">
        <f>SQRT(($C$4*10^6)/('Data Calculations'!AC96+$D$4))-273.15</f>
        <v>26.526200661177711</v>
      </c>
      <c r="D99" s="50"/>
      <c r="E99" s="51">
        <f>SQRT(($E$4*10^6)/('Data Calculations'!AC96+$F$4))-273.15</f>
        <v>23.501345374163293</v>
      </c>
      <c r="F99" s="138"/>
      <c r="G99" s="51">
        <f>SQRT(($G$4*10^6)/('Data Calculations'!AC96+$H$4))-273.15</f>
        <v>21.588693006807432</v>
      </c>
      <c r="H99" s="50"/>
      <c r="I99" s="153">
        <f>SQRT(($I$4*10^6)/('Data Calculations'!AC96+$J$4))-273.15</f>
        <v>22.129668525667569</v>
      </c>
      <c r="J99" s="154"/>
      <c r="K99" s="51">
        <f>SQRT(($K$4*10^6)/('Data Calculations'!AC96+$L$4))-273.15</f>
        <v>21.485756150120778</v>
      </c>
      <c r="L99" s="50"/>
      <c r="M99" s="51">
        <f>SQRT(($M$4*10^6)/('Data Calculations'!AC96+$N$4))-273.15</f>
        <v>25.294007999710402</v>
      </c>
      <c r="N99" s="50"/>
      <c r="P99" s="21" t="s">
        <v>53</v>
      </c>
      <c r="Q99" s="47"/>
    </row>
    <row r="100" spans="1:17" x14ac:dyDescent="0.2">
      <c r="B100" s="109" t="s">
        <v>143</v>
      </c>
      <c r="C100" s="51">
        <f>SQRT(($C$4*10^6)/('Data Calculations'!AC97+$D$4))-273.15</f>
        <v>36.054196514405135</v>
      </c>
      <c r="D100" s="50"/>
      <c r="E100" s="51">
        <f>SQRT(($E$4*10^6)/('Data Calculations'!AC97+$F$4))-273.15</f>
        <v>33.336010847104887</v>
      </c>
      <c r="F100" s="138"/>
      <c r="G100" s="51">
        <f>SQRT(($G$4*10^6)/('Data Calculations'!AC97+$H$4))-273.15</f>
        <v>29.997073461295599</v>
      </c>
      <c r="H100" s="50"/>
      <c r="I100" s="153">
        <f>SQRT(($I$4*10^6)/('Data Calculations'!AC97+$J$4))-273.15</f>
        <v>30.064441973582063</v>
      </c>
      <c r="J100" s="154"/>
      <c r="K100" s="51">
        <f>SQRT(($K$4*10^6)/('Data Calculations'!AC97+$L$4))-273.15</f>
        <v>30.111736142832569</v>
      </c>
      <c r="L100" s="50"/>
      <c r="M100" s="51">
        <f>SQRT(($M$4*10^6)/('Data Calculations'!AC97+$N$4))-273.15</f>
        <v>33.145006701160526</v>
      </c>
      <c r="N100" s="50"/>
      <c r="P100" s="21" t="s">
        <v>54</v>
      </c>
      <c r="Q100" s="47"/>
    </row>
    <row r="101" spans="1:17" x14ac:dyDescent="0.2">
      <c r="B101" s="109"/>
      <c r="C101" s="51"/>
      <c r="D101" s="50"/>
      <c r="E101" s="51"/>
      <c r="F101" s="138"/>
      <c r="G101" s="51"/>
      <c r="H101" s="50"/>
      <c r="I101" s="153"/>
      <c r="J101" s="154"/>
      <c r="K101" s="51"/>
      <c r="L101" s="50"/>
      <c r="M101" s="51"/>
      <c r="N101" s="50"/>
      <c r="P101" s="21" t="s">
        <v>55</v>
      </c>
      <c r="Q101" s="47"/>
    </row>
    <row r="102" spans="1:17" x14ac:dyDescent="0.2">
      <c r="A102" s="49"/>
      <c r="B102" s="14" t="s">
        <v>137</v>
      </c>
      <c r="C102" s="81">
        <f>AVERAGE(C103:C107)</f>
        <v>42.132650009340161</v>
      </c>
      <c r="D102" s="49">
        <f xml:space="preserve"> STDEV(C103:C107)/SQRT(COUNT(C103:C107))</f>
        <v>2.2391105040972974</v>
      </c>
      <c r="E102" s="81">
        <f>AVERAGE(E103:E107)</f>
        <v>39.63291601671682</v>
      </c>
      <c r="F102" s="49">
        <f xml:space="preserve"> STDEV(E103:E107)/SQRT(COUNT(E103:E107))</f>
        <v>2.3227668907601395</v>
      </c>
      <c r="G102" s="81">
        <f>AVERAGE(G103:G107)</f>
        <v>35.314740402077085</v>
      </c>
      <c r="H102" s="49">
        <f xml:space="preserve"> STDEV(G103:G107)/SQRT(COUNT(G103:G107))</f>
        <v>1.952443411881863</v>
      </c>
      <c r="I102" s="155">
        <f>AVERAGE(I103:I107)</f>
        <v>35.060519840418806</v>
      </c>
      <c r="J102" s="156">
        <f xml:space="preserve"> STDEV(I103:I107)/SQRT(COUNT(I103:I107))</f>
        <v>1.8313374601009635</v>
      </c>
      <c r="K102" s="81">
        <f>AVERAGE(K103:K107)</f>
        <v>35.577906891425563</v>
      </c>
      <c r="L102" s="49">
        <f xml:space="preserve"> STDEV(K103:K107)/SQRT(COUNT(K103:K107))</f>
        <v>2.008473335342857</v>
      </c>
      <c r="M102" s="81">
        <f>AVERAGE(M103:M107)</f>
        <v>38.080908231344686</v>
      </c>
      <c r="N102" s="49">
        <f xml:space="preserve"> STDEV(M103:M107)/SQRT(COUNT(M103:M107))</f>
        <v>1.8082609318804579</v>
      </c>
      <c r="P102" s="21" t="s">
        <v>95</v>
      </c>
      <c r="Q102" s="47"/>
    </row>
    <row r="103" spans="1:17" x14ac:dyDescent="0.2">
      <c r="B103" s="109" t="s">
        <v>93</v>
      </c>
      <c r="C103" s="51">
        <f>SQRT(($C$4*10^6)/('Data Calculations'!AC100+$D$4))-273.15</f>
        <v>39.300523787852569</v>
      </c>
      <c r="D103" s="50"/>
      <c r="E103" s="51">
        <f>SQRT(($E$4*10^6)/('Data Calculations'!AC100+$F$4))-273.15</f>
        <v>36.695782491999353</v>
      </c>
      <c r="F103" s="138"/>
      <c r="G103" s="51">
        <f>SQRT(($G$4*10^6)/('Data Calculations'!AC100+$H$4))-273.15</f>
        <v>32.843587304861842</v>
      </c>
      <c r="H103" s="50"/>
      <c r="I103" s="153">
        <f>SQRT(($I$4*10^6)/('Data Calculations'!AC100+$J$4))-273.15</f>
        <v>32.741884150849899</v>
      </c>
      <c r="J103" s="154"/>
      <c r="K103" s="51">
        <f>SQRT(($K$4*10^6)/('Data Calculations'!AC100+$L$4))-273.15</f>
        <v>33.036217847897262</v>
      </c>
      <c r="L103" s="50"/>
      <c r="M103" s="51">
        <f>SQRT(($M$4*10^6)/('Data Calculations'!AC100+$N$4))-273.15</f>
        <v>35.791233030454237</v>
      </c>
      <c r="N103" s="50"/>
      <c r="P103" s="21"/>
      <c r="Q103" s="47"/>
    </row>
    <row r="104" spans="1:17" x14ac:dyDescent="0.2">
      <c r="B104" s="109" t="s">
        <v>141</v>
      </c>
      <c r="C104" s="51">
        <f>SQRT(($C$4*10^6)/('Data Calculations'!AC101+$D$4))-273.15</f>
        <v>46.552900755343842</v>
      </c>
      <c r="D104" s="50"/>
      <c r="E104" s="51">
        <f>SQRT(($E$4*10^6)/('Data Calculations'!AC101+$F$4))-273.15</f>
        <v>44.218480225324129</v>
      </c>
      <c r="F104" s="138"/>
      <c r="G104" s="51">
        <f>SQRT(($G$4*10^6)/('Data Calculations'!AC101+$H$4))-273.15</f>
        <v>39.168743502527491</v>
      </c>
      <c r="H104" s="50"/>
      <c r="I104" s="153">
        <f>SQRT(($I$4*10^6)/('Data Calculations'!AC101+$J$4))-273.15</f>
        <v>38.675308532637644</v>
      </c>
      <c r="J104" s="154"/>
      <c r="K104" s="51">
        <f>SQRT(($K$4*10^6)/('Data Calculations'!AC101+$L$4))-273.15</f>
        <v>39.542588457417878</v>
      </c>
      <c r="L104" s="50"/>
      <c r="M104" s="51">
        <f>SQRT(($M$4*10^6)/('Data Calculations'!AC101+$N$4))-273.15</f>
        <v>41.650093867678322</v>
      </c>
      <c r="N104" s="50"/>
      <c r="P104" s="21" t="s">
        <v>118</v>
      </c>
      <c r="Q104" s="47"/>
    </row>
    <row r="105" spans="1:17" x14ac:dyDescent="0.2">
      <c r="B105" s="109" t="s">
        <v>142</v>
      </c>
      <c r="P105" s="21" t="s">
        <v>74</v>
      </c>
      <c r="Q105" s="21"/>
    </row>
    <row r="106" spans="1:17" x14ac:dyDescent="0.2">
      <c r="B106" s="109" t="s">
        <v>143</v>
      </c>
      <c r="C106" s="51">
        <f>SQRT(($C$4*10^6)/('Data Calculations'!AC103+$D$4))-273.15</f>
        <v>40.544525484824078</v>
      </c>
      <c r="D106" s="50"/>
      <c r="E106" s="51">
        <f>SQRT(($E$4*10^6)/('Data Calculations'!AC103+$F$4))-273.15</f>
        <v>37.984485332826978</v>
      </c>
      <c r="F106" s="138"/>
      <c r="G106" s="51">
        <f>SQRT(($G$4*10^6)/('Data Calculations'!AC103+$H$4))-273.15</f>
        <v>33.931890398841915</v>
      </c>
      <c r="H106" s="50"/>
      <c r="I106" s="153">
        <f>SQRT(($I$4*10^6)/('Data Calculations'!AC103+$J$4))-273.15</f>
        <v>33.764366837768875</v>
      </c>
      <c r="J106" s="154"/>
      <c r="K106" s="51">
        <f>SQRT(($K$4*10^6)/('Data Calculations'!AC103+$L$4))-273.15</f>
        <v>34.154914368961556</v>
      </c>
      <c r="L106" s="50"/>
      <c r="M106" s="51">
        <f>SQRT(($M$4*10^6)/('Data Calculations'!AC103+$N$4))-273.15</f>
        <v>36.801397795901494</v>
      </c>
      <c r="N106" s="50"/>
      <c r="P106" s="21" t="s">
        <v>47</v>
      </c>
      <c r="Q106" s="21"/>
    </row>
    <row r="107" spans="1:17" x14ac:dyDescent="0.2">
      <c r="B107" s="109"/>
      <c r="C107" s="51"/>
      <c r="D107" s="50"/>
      <c r="E107" s="51"/>
      <c r="F107" s="138"/>
      <c r="G107" s="51"/>
      <c r="H107" s="50"/>
      <c r="I107" s="153"/>
      <c r="J107" s="154"/>
      <c r="K107" s="51"/>
      <c r="L107" s="50"/>
      <c r="M107" s="51"/>
      <c r="N107" s="50"/>
      <c r="P107" s="21" t="s">
        <v>48</v>
      </c>
      <c r="Q107" s="21"/>
    </row>
    <row r="108" spans="1:17" x14ac:dyDescent="0.2">
      <c r="A108" s="49"/>
      <c r="B108" s="14" t="s">
        <v>138</v>
      </c>
      <c r="C108" s="81">
        <f>AVERAGE(C109:C113)</f>
        <v>32.358318935921261</v>
      </c>
      <c r="D108" s="49">
        <f xml:space="preserve"> STDEV(C109:C113)/SQRT(COUNT(C109:C113))</f>
        <v>2.5043348168018156</v>
      </c>
      <c r="E108" s="81">
        <f>AVERAGE(E109:E113)</f>
        <v>29.517909920298678</v>
      </c>
      <c r="F108" s="49">
        <f xml:space="preserve"> STDEV(E109:E113)/SQRT(COUNT(E109:E113))</f>
        <v>2.5860739209874737</v>
      </c>
      <c r="G108" s="81">
        <f>AVERAGE(G109:G113)</f>
        <v>26.742223395465004</v>
      </c>
      <c r="H108" s="49">
        <f xml:space="preserve"> STDEV(G109:G113)/SQRT(COUNT(G109:G113))</f>
        <v>2.2077067867380435</v>
      </c>
      <c r="I108" s="155">
        <f>AVERAGE(I109:I113)</f>
        <v>26.996152142274298</v>
      </c>
      <c r="J108" s="156">
        <f xml:space="preserve"> STDEV(I109:I113)/SQRT(COUNT(I109:I113))</f>
        <v>2.0822239940364393</v>
      </c>
      <c r="K108" s="81">
        <f>AVERAGE(K109:K113)</f>
        <v>26.771069515995492</v>
      </c>
      <c r="L108" s="49">
        <f xml:space="preserve"> STDEV(K109:K113)/SQRT(COUNT(K109:K113))</f>
        <v>2.265394114196539</v>
      </c>
      <c r="M108" s="81">
        <f>AVERAGE(M109:M113)</f>
        <v>30.110203829523044</v>
      </c>
      <c r="N108" s="49">
        <f xml:space="preserve"> STDEV(M109:M113)/SQRT(COUNT(M109:M113))</f>
        <v>2.0598560798298706</v>
      </c>
      <c r="P108" s="21" t="s">
        <v>49</v>
      </c>
      <c r="Q108" s="21"/>
    </row>
    <row r="109" spans="1:17" x14ac:dyDescent="0.2">
      <c r="B109" s="109" t="s">
        <v>93</v>
      </c>
      <c r="C109" s="51">
        <f>SQRT(($C$4*10^6)/('Data Calculations'!AC106+$D$4))-273.15</f>
        <v>34.862653752723077</v>
      </c>
      <c r="D109" s="50"/>
      <c r="E109" s="51">
        <f>SQRT(($E$4*10^6)/('Data Calculations'!AC106+$F$4))-273.15</f>
        <v>32.103983841286151</v>
      </c>
      <c r="F109" s="138"/>
      <c r="G109" s="51">
        <f>SQRT(($G$4*10^6)/('Data Calculations'!AC106+$H$4))-273.15</f>
        <v>28.949930182203047</v>
      </c>
      <c r="H109" s="50"/>
      <c r="I109" s="153">
        <f>SQRT(($I$4*10^6)/('Data Calculations'!AC106+$J$4))-273.15</f>
        <v>29.078376136310737</v>
      </c>
      <c r="J109" s="154"/>
      <c r="K109" s="51">
        <f>SQRT(($K$4*10^6)/('Data Calculations'!AC106+$L$4))-273.15</f>
        <v>29.036463630192031</v>
      </c>
      <c r="L109" s="50"/>
      <c r="M109" s="51">
        <f>SQRT(($M$4*10^6)/('Data Calculations'!AC106+$N$4))-273.15</f>
        <v>32.170059909352915</v>
      </c>
      <c r="N109" s="50"/>
      <c r="P109" s="21" t="s">
        <v>50</v>
      </c>
      <c r="Q109" s="21"/>
    </row>
    <row r="110" spans="1:17" x14ac:dyDescent="0.2">
      <c r="B110" s="4" t="s">
        <v>141</v>
      </c>
      <c r="C110" s="51">
        <f>SQRT(($C$4*10^6)/('Data Calculations'!AC107+$D$4))-273.15</f>
        <v>29.853984119119445</v>
      </c>
      <c r="D110" s="50"/>
      <c r="E110" s="51">
        <f>SQRT(($E$4*10^6)/('Data Calculations'!AC107+$F$4))-273.15</f>
        <v>26.931835999311204</v>
      </c>
      <c r="F110" s="138"/>
      <c r="G110" s="51">
        <f>SQRT(($G$4*10^6)/('Data Calculations'!AC107+$H$4))-273.15</f>
        <v>24.53451660872696</v>
      </c>
      <c r="H110" s="50"/>
      <c r="I110" s="153">
        <f>SQRT(($I$4*10^6)/('Data Calculations'!AC107+$J$4))-273.15</f>
        <v>24.913928148237858</v>
      </c>
      <c r="J110" s="154"/>
      <c r="K110" s="51">
        <f>SQRT(($K$4*10^6)/('Data Calculations'!AC107+$L$4))-273.15</f>
        <v>24.505675401798953</v>
      </c>
      <c r="L110" s="50"/>
      <c r="M110" s="51">
        <f>SQRT(($M$4*10^6)/('Data Calculations'!AC107+$N$4))-273.15</f>
        <v>28.050347749693174</v>
      </c>
      <c r="N110" s="50"/>
      <c r="P110" s="21" t="s">
        <v>51</v>
      </c>
      <c r="Q110" s="21"/>
    </row>
    <row r="111" spans="1:17" x14ac:dyDescent="0.2">
      <c r="B111" s="4" t="s">
        <v>142</v>
      </c>
      <c r="P111" s="21" t="s">
        <v>52</v>
      </c>
      <c r="Q111" s="21"/>
    </row>
    <row r="112" spans="1:17" x14ac:dyDescent="0.2">
      <c r="B112" s="4" t="s">
        <v>143</v>
      </c>
      <c r="P112" s="21" t="s">
        <v>53</v>
      </c>
      <c r="Q112" s="21"/>
    </row>
    <row r="113" spans="3:17" x14ac:dyDescent="0.2">
      <c r="C113" s="50"/>
      <c r="D113" s="50"/>
      <c r="E113" s="50"/>
      <c r="F113" s="50"/>
      <c r="G113" s="50"/>
      <c r="H113" s="50"/>
      <c r="I113" s="154"/>
      <c r="J113" s="154"/>
      <c r="K113" s="50"/>
      <c r="L113" s="50"/>
      <c r="M113" s="50"/>
      <c r="N113" s="50"/>
      <c r="P113" s="21" t="s">
        <v>54</v>
      </c>
      <c r="Q113" s="21"/>
    </row>
    <row r="114" spans="3:17" x14ac:dyDescent="0.2">
      <c r="C114" s="36"/>
      <c r="D114" s="36"/>
      <c r="E114" s="36"/>
      <c r="F114" s="36"/>
      <c r="G114" s="36"/>
      <c r="H114" s="36"/>
      <c r="K114" s="36"/>
      <c r="L114" s="36"/>
      <c r="M114" s="36"/>
      <c r="N114" s="36"/>
      <c r="P114" s="21" t="s">
        <v>55</v>
      </c>
      <c r="Q114" s="21"/>
    </row>
    <row r="115" spans="3:17" x14ac:dyDescent="0.2">
      <c r="C115" s="36"/>
      <c r="D115" s="36"/>
      <c r="E115" s="36"/>
      <c r="F115" s="36"/>
      <c r="G115" s="36"/>
      <c r="H115" s="36"/>
      <c r="K115" s="36"/>
      <c r="L115" s="36"/>
      <c r="M115" s="36"/>
      <c r="N115" s="36"/>
      <c r="P115" s="21" t="s">
        <v>95</v>
      </c>
      <c r="Q115" s="21"/>
    </row>
    <row r="116" spans="3:17" x14ac:dyDescent="0.2">
      <c r="C116" s="36"/>
      <c r="D116" s="36"/>
      <c r="E116" s="36"/>
      <c r="F116" s="36"/>
      <c r="G116" s="36"/>
      <c r="H116" s="36"/>
      <c r="K116" s="36"/>
      <c r="L116" s="36"/>
      <c r="M116" s="36"/>
      <c r="N116" s="36"/>
      <c r="P116" s="21"/>
      <c r="Q116" s="21"/>
    </row>
    <row r="117" spans="3:17" x14ac:dyDescent="0.2">
      <c r="C117" s="36"/>
      <c r="D117" s="36"/>
      <c r="E117" s="36"/>
      <c r="F117" s="36"/>
      <c r="G117" s="36"/>
      <c r="H117" s="36"/>
      <c r="K117" s="36"/>
      <c r="L117" s="36"/>
      <c r="M117" s="36"/>
      <c r="N117" s="36"/>
      <c r="P117" s="21"/>
      <c r="Q117" s="21"/>
    </row>
    <row r="118" spans="3:17" x14ac:dyDescent="0.2">
      <c r="C118" s="36"/>
      <c r="D118" s="36"/>
      <c r="E118" s="36"/>
      <c r="F118" s="36"/>
      <c r="G118" s="36"/>
      <c r="H118" s="36"/>
      <c r="K118" s="36"/>
      <c r="L118" s="36"/>
      <c r="M118" s="36"/>
      <c r="N118" s="36"/>
      <c r="P118" s="21"/>
      <c r="Q118" s="21"/>
    </row>
    <row r="119" spans="3:17" x14ac:dyDescent="0.2">
      <c r="C119" s="36"/>
      <c r="D119" s="36"/>
      <c r="E119" s="36"/>
      <c r="F119" s="36"/>
      <c r="G119" s="36"/>
      <c r="H119" s="36"/>
      <c r="K119" s="36"/>
      <c r="L119" s="36"/>
      <c r="M119" s="36"/>
      <c r="N119" s="36"/>
      <c r="P119" s="21"/>
      <c r="Q119" s="21"/>
    </row>
    <row r="120" spans="3:17" x14ac:dyDescent="0.2">
      <c r="C120" s="36"/>
      <c r="D120" s="36"/>
      <c r="E120" s="36"/>
      <c r="F120" s="36"/>
      <c r="G120" s="36"/>
      <c r="H120" s="36"/>
      <c r="K120" s="36"/>
      <c r="L120" s="36"/>
      <c r="M120" s="36"/>
      <c r="N120" s="36"/>
      <c r="P120" s="21"/>
      <c r="Q120" s="21"/>
    </row>
    <row r="121" spans="3:17" x14ac:dyDescent="0.2">
      <c r="C121" s="36"/>
      <c r="D121" s="36"/>
      <c r="E121" s="36"/>
      <c r="F121" s="36"/>
      <c r="G121" s="36"/>
      <c r="H121" s="36"/>
      <c r="K121" s="36"/>
      <c r="L121" s="36"/>
      <c r="M121" s="36"/>
      <c r="N121" s="36"/>
      <c r="P121" s="21"/>
      <c r="Q121" s="21"/>
    </row>
    <row r="122" spans="3:17" x14ac:dyDescent="0.2">
      <c r="C122" s="36"/>
      <c r="D122" s="36"/>
      <c r="E122" s="36"/>
      <c r="F122" s="36"/>
      <c r="G122" s="36"/>
      <c r="H122" s="36"/>
      <c r="K122" s="36"/>
      <c r="L122" s="36"/>
      <c r="M122" s="36"/>
      <c r="N122" s="36"/>
      <c r="P122" s="21"/>
      <c r="Q122" s="21"/>
    </row>
    <row r="123" spans="3:17" x14ac:dyDescent="0.2">
      <c r="C123" s="36"/>
      <c r="D123" s="36"/>
      <c r="E123" s="36"/>
      <c r="F123" s="36"/>
      <c r="G123" s="36"/>
      <c r="H123" s="36"/>
      <c r="K123" s="36"/>
      <c r="L123" s="36"/>
      <c r="M123" s="36"/>
      <c r="N123" s="36"/>
      <c r="P123" s="21"/>
      <c r="Q123" s="21"/>
    </row>
    <row r="124" spans="3:17" x14ac:dyDescent="0.2">
      <c r="C124" s="36"/>
      <c r="D124" s="36"/>
      <c r="E124" s="36"/>
      <c r="F124" s="36"/>
      <c r="G124" s="36"/>
      <c r="H124" s="36"/>
      <c r="K124" s="36"/>
      <c r="L124" s="36"/>
      <c r="M124" s="36"/>
      <c r="N124" s="36"/>
      <c r="P124" s="21"/>
      <c r="Q124" s="21"/>
    </row>
    <row r="125" spans="3:17" x14ac:dyDescent="0.2">
      <c r="C125" s="36"/>
      <c r="D125" s="36"/>
      <c r="E125" s="36"/>
      <c r="F125" s="36"/>
      <c r="G125" s="36"/>
      <c r="H125" s="36"/>
      <c r="K125" s="36"/>
      <c r="L125" s="36"/>
      <c r="M125" s="36"/>
      <c r="N125" s="36"/>
      <c r="P125" s="21"/>
      <c r="Q125" s="21"/>
    </row>
    <row r="126" spans="3:17" x14ac:dyDescent="0.2">
      <c r="C126" s="36"/>
      <c r="D126" s="36"/>
      <c r="E126" s="36"/>
      <c r="F126" s="36"/>
      <c r="G126" s="36"/>
      <c r="H126" s="36"/>
      <c r="K126" s="36"/>
      <c r="L126" s="36"/>
      <c r="M126" s="36"/>
      <c r="N126" s="36"/>
      <c r="P126" s="21"/>
      <c r="Q126" s="21"/>
    </row>
    <row r="127" spans="3:17" x14ac:dyDescent="0.2">
      <c r="C127" s="36"/>
      <c r="D127" s="36"/>
      <c r="E127" s="36"/>
      <c r="F127" s="36"/>
      <c r="G127" s="36"/>
      <c r="H127" s="36"/>
      <c r="K127" s="36"/>
      <c r="L127" s="36"/>
      <c r="M127" s="36"/>
      <c r="N127" s="36"/>
      <c r="P127" s="21"/>
      <c r="Q127" s="21"/>
    </row>
    <row r="128" spans="3:17" x14ac:dyDescent="0.2">
      <c r="C128" s="36"/>
      <c r="D128" s="36"/>
      <c r="E128" s="36"/>
      <c r="F128" s="36"/>
      <c r="G128" s="36"/>
      <c r="H128" s="36"/>
      <c r="K128" s="36"/>
      <c r="L128" s="36"/>
      <c r="M128" s="36"/>
      <c r="N128" s="36"/>
      <c r="P128" s="21"/>
      <c r="Q128" s="21"/>
    </row>
    <row r="129" spans="3:17" x14ac:dyDescent="0.2">
      <c r="C129" s="36"/>
      <c r="D129" s="36"/>
      <c r="E129" s="36"/>
      <c r="F129" s="36"/>
      <c r="G129" s="36"/>
      <c r="H129" s="36"/>
      <c r="K129" s="36"/>
      <c r="L129" s="36"/>
      <c r="M129" s="36"/>
      <c r="N129" s="36"/>
      <c r="P129" s="21"/>
      <c r="Q129" s="21"/>
    </row>
    <row r="130" spans="3:17" x14ac:dyDescent="0.2">
      <c r="C130" s="36"/>
      <c r="D130" s="36"/>
      <c r="E130" s="36"/>
      <c r="F130" s="36"/>
      <c r="G130" s="36"/>
      <c r="H130" s="36"/>
      <c r="K130" s="36"/>
      <c r="L130" s="36"/>
      <c r="M130" s="36"/>
      <c r="N130" s="36"/>
      <c r="P130" s="21"/>
      <c r="Q130" s="21"/>
    </row>
    <row r="131" spans="3:17" x14ac:dyDescent="0.2">
      <c r="C131" s="36"/>
      <c r="D131" s="36"/>
      <c r="E131" s="36"/>
      <c r="F131" s="36"/>
      <c r="G131" s="36"/>
      <c r="H131" s="36"/>
      <c r="K131" s="36"/>
      <c r="L131" s="36"/>
      <c r="M131" s="36"/>
      <c r="N131" s="36"/>
      <c r="P131" s="21"/>
      <c r="Q131" s="21"/>
    </row>
    <row r="132" spans="3:17" x14ac:dyDescent="0.2">
      <c r="C132" s="36"/>
      <c r="D132" s="36"/>
      <c r="E132" s="36"/>
      <c r="F132" s="36"/>
      <c r="G132" s="36"/>
      <c r="H132" s="36"/>
      <c r="K132" s="36"/>
      <c r="L132" s="36"/>
      <c r="M132" s="36"/>
      <c r="N132" s="36"/>
      <c r="P132" s="21"/>
      <c r="Q132" s="21"/>
    </row>
    <row r="133" spans="3:17" x14ac:dyDescent="0.2">
      <c r="C133" s="36"/>
      <c r="D133" s="36"/>
      <c r="E133" s="36"/>
      <c r="F133" s="36"/>
      <c r="G133" s="36"/>
      <c r="H133" s="36"/>
      <c r="K133" s="36"/>
      <c r="L133" s="36"/>
      <c r="M133" s="36"/>
      <c r="N133" s="36"/>
      <c r="P133" s="21"/>
      <c r="Q133" s="21"/>
    </row>
    <row r="134" spans="3:17" x14ac:dyDescent="0.2">
      <c r="C134" s="36"/>
      <c r="D134" s="36"/>
      <c r="E134" s="36"/>
      <c r="F134" s="36"/>
      <c r="G134" s="36"/>
      <c r="H134" s="36"/>
      <c r="K134" s="36"/>
      <c r="L134" s="36"/>
      <c r="M134" s="36"/>
      <c r="N134" s="36"/>
      <c r="P134" s="21"/>
      <c r="Q134" s="21"/>
    </row>
    <row r="135" spans="3:17" x14ac:dyDescent="0.2">
      <c r="C135" s="36"/>
      <c r="D135" s="36"/>
      <c r="E135" s="36"/>
      <c r="F135" s="36"/>
      <c r="G135" s="36"/>
      <c r="H135" s="36"/>
      <c r="K135" s="36"/>
      <c r="L135" s="36"/>
      <c r="M135" s="36"/>
      <c r="N135" s="36"/>
      <c r="P135" s="21"/>
      <c r="Q135" s="21"/>
    </row>
    <row r="136" spans="3:17" x14ac:dyDescent="0.2">
      <c r="C136" s="36"/>
      <c r="D136" s="36"/>
      <c r="E136" s="36"/>
      <c r="F136" s="36"/>
      <c r="G136" s="36"/>
      <c r="H136" s="36"/>
      <c r="K136" s="36"/>
      <c r="L136" s="36"/>
      <c r="M136" s="36"/>
      <c r="N136" s="36"/>
      <c r="P136" s="21"/>
      <c r="Q136" s="21"/>
    </row>
    <row r="137" spans="3:17" x14ac:dyDescent="0.2">
      <c r="C137" s="36"/>
      <c r="D137" s="36"/>
      <c r="E137" s="36"/>
      <c r="F137" s="36"/>
      <c r="G137" s="36"/>
      <c r="H137" s="36"/>
      <c r="K137" s="36"/>
      <c r="L137" s="36"/>
      <c r="M137" s="36"/>
      <c r="N137" s="36"/>
      <c r="P137" s="21"/>
      <c r="Q137" s="21"/>
    </row>
    <row r="138" spans="3:17" x14ac:dyDescent="0.2">
      <c r="C138" s="36"/>
      <c r="D138" s="36"/>
      <c r="E138" s="36"/>
      <c r="F138" s="36"/>
      <c r="G138" s="36"/>
      <c r="H138" s="36"/>
      <c r="K138" s="36"/>
      <c r="L138" s="36"/>
      <c r="M138" s="36"/>
      <c r="N138" s="36"/>
      <c r="P138" s="21"/>
      <c r="Q138" s="21"/>
    </row>
    <row r="139" spans="3:17" x14ac:dyDescent="0.2">
      <c r="C139" s="36"/>
      <c r="D139" s="36"/>
      <c r="E139" s="36"/>
      <c r="F139" s="36"/>
      <c r="G139" s="36"/>
      <c r="H139" s="36"/>
      <c r="K139" s="36"/>
      <c r="L139" s="36"/>
      <c r="M139" s="36"/>
      <c r="N139" s="36"/>
      <c r="P139" s="21"/>
      <c r="Q139" s="21"/>
    </row>
    <row r="140" spans="3:17" x14ac:dyDescent="0.2">
      <c r="C140" s="36"/>
      <c r="D140" s="36"/>
      <c r="E140" s="36"/>
      <c r="F140" s="36"/>
      <c r="G140" s="36"/>
      <c r="H140" s="36"/>
      <c r="K140" s="36"/>
      <c r="L140" s="36"/>
      <c r="M140" s="36"/>
      <c r="N140" s="36"/>
      <c r="P140" s="21"/>
      <c r="Q140" s="21"/>
    </row>
    <row r="141" spans="3:17" x14ac:dyDescent="0.2">
      <c r="C141" s="36"/>
      <c r="D141" s="36"/>
      <c r="E141" s="36"/>
      <c r="F141" s="36"/>
      <c r="G141" s="36"/>
      <c r="H141" s="36"/>
      <c r="K141" s="36"/>
      <c r="L141" s="36"/>
      <c r="M141" s="36"/>
      <c r="N141" s="36"/>
      <c r="P141" s="21"/>
      <c r="Q141" s="21"/>
    </row>
    <row r="142" spans="3:17" x14ac:dyDescent="0.2">
      <c r="C142" s="36"/>
      <c r="D142" s="36"/>
      <c r="E142" s="36"/>
      <c r="F142" s="36"/>
      <c r="G142" s="36"/>
      <c r="H142" s="36"/>
      <c r="K142" s="36"/>
      <c r="L142" s="36"/>
      <c r="M142" s="36"/>
      <c r="N142" s="36"/>
      <c r="P142" s="21"/>
      <c r="Q142" s="21"/>
    </row>
    <row r="143" spans="3:17" x14ac:dyDescent="0.2">
      <c r="C143" s="36"/>
      <c r="D143" s="36"/>
      <c r="E143" s="36"/>
      <c r="F143" s="36"/>
      <c r="G143" s="36"/>
      <c r="H143" s="36"/>
      <c r="K143" s="36"/>
      <c r="L143" s="36"/>
      <c r="M143" s="36"/>
      <c r="N143" s="36"/>
      <c r="P143" s="21"/>
      <c r="Q143" s="21"/>
    </row>
    <row r="144" spans="3:17" x14ac:dyDescent="0.2">
      <c r="C144" s="36"/>
      <c r="D144" s="36"/>
      <c r="E144" s="36"/>
      <c r="F144" s="36"/>
      <c r="G144" s="36"/>
      <c r="H144" s="36"/>
      <c r="K144" s="36"/>
      <c r="L144" s="36"/>
      <c r="M144" s="36"/>
      <c r="N144" s="36"/>
      <c r="P144" s="21"/>
      <c r="Q144" s="21"/>
    </row>
    <row r="145" spans="3:17" x14ac:dyDescent="0.2">
      <c r="C145" s="36"/>
      <c r="D145" s="36"/>
      <c r="E145" s="36"/>
      <c r="F145" s="36"/>
      <c r="G145" s="36"/>
      <c r="H145" s="36"/>
      <c r="K145" s="36"/>
      <c r="L145" s="36"/>
      <c r="M145" s="36"/>
      <c r="N145" s="36"/>
      <c r="P145" s="21"/>
      <c r="Q145" s="21"/>
    </row>
    <row r="146" spans="3:17" x14ac:dyDescent="0.2">
      <c r="C146" s="36"/>
      <c r="D146" s="36"/>
      <c r="E146" s="36"/>
      <c r="F146" s="36"/>
      <c r="G146" s="36"/>
      <c r="H146" s="36"/>
      <c r="K146" s="36"/>
      <c r="L146" s="36"/>
      <c r="M146" s="36"/>
      <c r="N146" s="36"/>
      <c r="P146" s="21"/>
      <c r="Q146" s="21"/>
    </row>
    <row r="147" spans="3:17" x14ac:dyDescent="0.2">
      <c r="C147" s="36"/>
      <c r="D147" s="36"/>
      <c r="E147" s="36"/>
      <c r="F147" s="36"/>
      <c r="G147" s="36"/>
      <c r="H147" s="36"/>
      <c r="K147" s="36"/>
      <c r="L147" s="36"/>
      <c r="M147" s="36"/>
      <c r="N147" s="36"/>
      <c r="P147" s="21"/>
      <c r="Q147" s="21"/>
    </row>
    <row r="148" spans="3:17" x14ac:dyDescent="0.2">
      <c r="C148" s="36"/>
      <c r="D148" s="36"/>
      <c r="E148" s="36"/>
      <c r="F148" s="36"/>
      <c r="G148" s="36"/>
      <c r="H148" s="36"/>
      <c r="K148" s="36"/>
      <c r="L148" s="36"/>
      <c r="M148" s="36"/>
      <c r="N148" s="36"/>
      <c r="P148" s="21"/>
      <c r="Q148" s="21"/>
    </row>
    <row r="149" spans="3:17" x14ac:dyDescent="0.2">
      <c r="C149" s="36"/>
      <c r="D149" s="36"/>
      <c r="E149" s="36"/>
      <c r="F149" s="36"/>
      <c r="G149" s="36"/>
      <c r="H149" s="36"/>
      <c r="K149" s="36"/>
      <c r="L149" s="36"/>
      <c r="M149" s="36"/>
      <c r="N149" s="36"/>
      <c r="P149" s="21"/>
      <c r="Q149" s="21"/>
    </row>
    <row r="150" spans="3:17" x14ac:dyDescent="0.2">
      <c r="C150" s="36"/>
      <c r="D150" s="36"/>
      <c r="E150" s="36"/>
      <c r="F150" s="36"/>
      <c r="G150" s="36"/>
      <c r="H150" s="36"/>
      <c r="K150" s="36"/>
      <c r="L150" s="36"/>
      <c r="M150" s="36"/>
      <c r="N150" s="36"/>
      <c r="P150" s="21"/>
      <c r="Q150" s="21"/>
    </row>
    <row r="151" spans="3:17" x14ac:dyDescent="0.2">
      <c r="C151" s="36"/>
      <c r="D151" s="36"/>
      <c r="E151" s="36"/>
      <c r="F151" s="36"/>
      <c r="G151" s="36"/>
      <c r="H151" s="36"/>
      <c r="K151" s="36"/>
      <c r="L151" s="36"/>
      <c r="M151" s="36"/>
      <c r="N151" s="36"/>
      <c r="P151" s="21"/>
      <c r="Q151" s="21"/>
    </row>
    <row r="152" spans="3:17" x14ac:dyDescent="0.2">
      <c r="C152" s="36"/>
      <c r="D152" s="36"/>
      <c r="E152" s="36"/>
      <c r="F152" s="36"/>
      <c r="G152" s="36"/>
      <c r="H152" s="36"/>
      <c r="K152" s="36"/>
      <c r="L152" s="36"/>
      <c r="M152" s="36"/>
      <c r="N152" s="36"/>
      <c r="P152" s="21"/>
      <c r="Q152" s="21"/>
    </row>
    <row r="153" spans="3:17" x14ac:dyDescent="0.2">
      <c r="C153" s="36"/>
      <c r="D153" s="36"/>
      <c r="E153" s="36"/>
      <c r="F153" s="36"/>
      <c r="G153" s="36"/>
      <c r="H153" s="36"/>
      <c r="K153" s="36"/>
      <c r="L153" s="36"/>
      <c r="M153" s="36"/>
      <c r="N153" s="36"/>
      <c r="P153" s="21"/>
      <c r="Q153" s="21"/>
    </row>
    <row r="154" spans="3:17" x14ac:dyDescent="0.2">
      <c r="C154" s="36"/>
      <c r="D154" s="36"/>
      <c r="E154" s="36"/>
      <c r="F154" s="36"/>
      <c r="G154" s="36"/>
      <c r="H154" s="36"/>
      <c r="K154" s="36"/>
      <c r="L154" s="36"/>
      <c r="M154" s="36"/>
      <c r="N154" s="36"/>
      <c r="P154" s="21"/>
      <c r="Q154" s="21"/>
    </row>
    <row r="155" spans="3:17" x14ac:dyDescent="0.2">
      <c r="C155" s="36"/>
      <c r="D155" s="36"/>
      <c r="E155" s="36"/>
      <c r="F155" s="36"/>
      <c r="G155" s="36"/>
      <c r="H155" s="36"/>
      <c r="K155" s="36"/>
      <c r="L155" s="36"/>
      <c r="M155" s="36"/>
      <c r="N155" s="36"/>
      <c r="P155" s="21"/>
      <c r="Q155" s="21"/>
    </row>
    <row r="156" spans="3:17" x14ac:dyDescent="0.2">
      <c r="C156" s="36"/>
      <c r="D156" s="36"/>
      <c r="E156" s="36"/>
      <c r="F156" s="36"/>
      <c r="G156" s="36"/>
      <c r="H156" s="36"/>
      <c r="K156" s="36"/>
      <c r="L156" s="36"/>
      <c r="M156" s="36"/>
      <c r="N156" s="36"/>
      <c r="P156" s="21"/>
      <c r="Q156" s="21"/>
    </row>
    <row r="157" spans="3:17" x14ac:dyDescent="0.2">
      <c r="C157" s="36"/>
      <c r="D157" s="36"/>
      <c r="E157" s="36"/>
      <c r="F157" s="36"/>
      <c r="G157" s="36"/>
      <c r="H157" s="36"/>
      <c r="K157" s="36"/>
      <c r="L157" s="36"/>
      <c r="M157" s="36"/>
      <c r="N157" s="36"/>
      <c r="P157" s="21"/>
      <c r="Q157" s="21"/>
    </row>
    <row r="158" spans="3:17" x14ac:dyDescent="0.2">
      <c r="C158" s="36"/>
      <c r="D158" s="36"/>
      <c r="E158" s="36"/>
      <c r="F158" s="36"/>
      <c r="G158" s="36"/>
      <c r="H158" s="36"/>
      <c r="K158" s="36"/>
      <c r="L158" s="36"/>
      <c r="M158" s="36"/>
      <c r="N158" s="36"/>
      <c r="P158" s="21"/>
      <c r="Q158" s="21"/>
    </row>
    <row r="159" spans="3:17" x14ac:dyDescent="0.2">
      <c r="C159" s="36"/>
      <c r="D159" s="36"/>
      <c r="E159" s="36"/>
      <c r="F159" s="36"/>
      <c r="G159" s="36"/>
      <c r="H159" s="36"/>
      <c r="K159" s="36"/>
      <c r="L159" s="36"/>
      <c r="M159" s="36"/>
      <c r="N159" s="36"/>
      <c r="P159" s="21"/>
      <c r="Q159" s="21"/>
    </row>
    <row r="160" spans="3:17" x14ac:dyDescent="0.2">
      <c r="C160" s="36"/>
      <c r="D160" s="36"/>
      <c r="E160" s="36"/>
      <c r="F160" s="36"/>
      <c r="G160" s="36"/>
      <c r="H160" s="36"/>
      <c r="K160" s="36"/>
      <c r="L160" s="36"/>
      <c r="M160" s="36"/>
      <c r="N160" s="36"/>
      <c r="P160" s="21"/>
      <c r="Q160" s="21"/>
    </row>
    <row r="161" spans="3:17" x14ac:dyDescent="0.2">
      <c r="C161" s="36"/>
      <c r="D161" s="36"/>
      <c r="E161" s="36"/>
      <c r="F161" s="36"/>
      <c r="G161" s="36"/>
      <c r="H161" s="36"/>
      <c r="K161" s="36"/>
      <c r="L161" s="36"/>
      <c r="M161" s="36"/>
      <c r="N161" s="36"/>
      <c r="P161" s="21"/>
      <c r="Q161" s="21"/>
    </row>
    <row r="162" spans="3:17" x14ac:dyDescent="0.2">
      <c r="C162" s="36"/>
      <c r="D162" s="36"/>
      <c r="E162" s="36"/>
      <c r="F162" s="36"/>
      <c r="G162" s="36"/>
      <c r="H162" s="36"/>
      <c r="K162" s="36"/>
      <c r="L162" s="36"/>
      <c r="M162" s="36"/>
      <c r="N162" s="36"/>
      <c r="P162" s="21"/>
      <c r="Q162" s="21"/>
    </row>
    <row r="163" spans="3:17" x14ac:dyDescent="0.2">
      <c r="C163" s="36"/>
      <c r="D163" s="36"/>
      <c r="E163" s="36"/>
      <c r="F163" s="36"/>
      <c r="G163" s="36"/>
      <c r="H163" s="36"/>
      <c r="K163" s="36"/>
      <c r="L163" s="36"/>
      <c r="M163" s="36"/>
      <c r="N163" s="36"/>
      <c r="P163" s="21"/>
      <c r="Q163" s="21"/>
    </row>
    <row r="164" spans="3:17" x14ac:dyDescent="0.2">
      <c r="C164" s="36"/>
      <c r="D164" s="36"/>
      <c r="E164" s="36"/>
      <c r="F164" s="36"/>
      <c r="G164" s="36"/>
      <c r="H164" s="36"/>
      <c r="K164" s="36"/>
      <c r="L164" s="36"/>
      <c r="M164" s="36"/>
      <c r="N164" s="36"/>
      <c r="P164" s="21"/>
      <c r="Q164" s="21"/>
    </row>
    <row r="165" spans="3:17" x14ac:dyDescent="0.2">
      <c r="C165" s="36"/>
      <c r="D165" s="36"/>
      <c r="E165" s="36"/>
      <c r="F165" s="36"/>
      <c r="G165" s="36"/>
      <c r="H165" s="36"/>
      <c r="K165" s="36"/>
      <c r="L165" s="36"/>
      <c r="M165" s="36"/>
      <c r="N165" s="36"/>
      <c r="P165" s="21"/>
      <c r="Q165" s="21"/>
    </row>
    <row r="166" spans="3:17" x14ac:dyDescent="0.2">
      <c r="C166" s="36"/>
      <c r="D166" s="36"/>
      <c r="E166" s="36"/>
      <c r="F166" s="36"/>
      <c r="G166" s="36"/>
      <c r="H166" s="36"/>
      <c r="K166" s="36"/>
      <c r="L166" s="36"/>
      <c r="M166" s="36"/>
      <c r="N166" s="36"/>
      <c r="P166" s="21"/>
      <c r="Q166" s="21"/>
    </row>
    <row r="167" spans="3:17" x14ac:dyDescent="0.2">
      <c r="C167" s="36"/>
      <c r="D167" s="36"/>
      <c r="E167" s="36"/>
      <c r="F167" s="36"/>
      <c r="G167" s="36"/>
      <c r="H167" s="36"/>
      <c r="K167" s="36"/>
      <c r="L167" s="36"/>
      <c r="M167" s="36"/>
      <c r="N167" s="36"/>
      <c r="P167" s="21"/>
      <c r="Q167" s="21"/>
    </row>
    <row r="168" spans="3:17" x14ac:dyDescent="0.2">
      <c r="C168" s="36"/>
      <c r="D168" s="36"/>
      <c r="E168" s="36"/>
      <c r="F168" s="36"/>
      <c r="G168" s="36"/>
      <c r="H168" s="36"/>
      <c r="K168" s="36"/>
      <c r="L168" s="36"/>
      <c r="M168" s="36"/>
      <c r="N168" s="36"/>
      <c r="P168" s="21"/>
      <c r="Q168" s="21"/>
    </row>
    <row r="169" spans="3:17" x14ac:dyDescent="0.2">
      <c r="C169" s="36"/>
      <c r="D169" s="36"/>
      <c r="E169" s="36"/>
      <c r="F169" s="36"/>
      <c r="G169" s="36"/>
      <c r="H169" s="36"/>
      <c r="K169" s="36"/>
      <c r="L169" s="36"/>
      <c r="M169" s="36"/>
      <c r="N169" s="36"/>
      <c r="P169" s="21"/>
      <c r="Q169" s="21"/>
    </row>
    <row r="170" spans="3:17" x14ac:dyDescent="0.2">
      <c r="C170" s="36"/>
      <c r="D170" s="36"/>
      <c r="E170" s="36"/>
      <c r="F170" s="36"/>
      <c r="G170" s="36"/>
      <c r="H170" s="36"/>
      <c r="K170" s="36"/>
      <c r="L170" s="36"/>
      <c r="M170" s="36"/>
      <c r="N170" s="36"/>
      <c r="P170" s="21"/>
      <c r="Q170" s="21"/>
    </row>
    <row r="171" spans="3:17" x14ac:dyDescent="0.2">
      <c r="C171" s="36"/>
      <c r="D171" s="36"/>
      <c r="E171" s="36"/>
      <c r="F171" s="36"/>
      <c r="G171" s="36"/>
      <c r="H171" s="36"/>
      <c r="K171" s="36"/>
      <c r="L171" s="36"/>
      <c r="M171" s="36"/>
      <c r="N171" s="36"/>
      <c r="P171" s="21"/>
      <c r="Q171" s="21"/>
    </row>
    <row r="172" spans="3:17" x14ac:dyDescent="0.2">
      <c r="C172" s="36"/>
      <c r="D172" s="36"/>
      <c r="E172" s="36"/>
      <c r="F172" s="36"/>
      <c r="G172" s="36"/>
      <c r="H172" s="36"/>
      <c r="K172" s="36"/>
      <c r="L172" s="36"/>
      <c r="M172" s="36"/>
      <c r="N172" s="36"/>
      <c r="P172" s="21"/>
      <c r="Q172" s="21"/>
    </row>
    <row r="173" spans="3:17" x14ac:dyDescent="0.2">
      <c r="C173" s="36"/>
      <c r="D173" s="36"/>
      <c r="E173" s="36"/>
      <c r="F173" s="36"/>
      <c r="G173" s="36"/>
      <c r="H173" s="36"/>
      <c r="K173" s="36"/>
      <c r="L173" s="36"/>
      <c r="M173" s="36"/>
      <c r="N173" s="36"/>
      <c r="P173" s="21"/>
      <c r="Q173" s="21"/>
    </row>
    <row r="174" spans="3:17" x14ac:dyDescent="0.2">
      <c r="C174" s="36"/>
      <c r="D174" s="36"/>
      <c r="E174" s="36"/>
      <c r="F174" s="36"/>
      <c r="G174" s="36"/>
      <c r="H174" s="36"/>
      <c r="K174" s="36"/>
      <c r="L174" s="36"/>
      <c r="M174" s="36"/>
      <c r="N174" s="36"/>
      <c r="P174" s="21"/>
      <c r="Q174" s="21"/>
    </row>
    <row r="175" spans="3:17" x14ac:dyDescent="0.2">
      <c r="C175" s="36"/>
      <c r="D175" s="36"/>
      <c r="E175" s="36"/>
      <c r="F175" s="36"/>
      <c r="G175" s="36"/>
      <c r="H175" s="36"/>
      <c r="K175" s="36"/>
      <c r="L175" s="36"/>
      <c r="M175" s="36"/>
      <c r="N175" s="36"/>
      <c r="P175" s="21"/>
      <c r="Q175" s="21"/>
    </row>
    <row r="176" spans="3:17" x14ac:dyDescent="0.2">
      <c r="C176" s="36"/>
      <c r="D176" s="36"/>
      <c r="E176" s="36"/>
      <c r="F176" s="36"/>
      <c r="G176" s="36"/>
      <c r="H176" s="36"/>
      <c r="K176" s="36"/>
      <c r="L176" s="36"/>
      <c r="M176" s="36"/>
      <c r="N176" s="36"/>
      <c r="P176" s="21"/>
      <c r="Q176" s="21"/>
    </row>
    <row r="177" spans="3:17" x14ac:dyDescent="0.2">
      <c r="C177" s="36"/>
      <c r="D177" s="36"/>
      <c r="E177" s="36"/>
      <c r="F177" s="36"/>
      <c r="G177" s="36"/>
      <c r="H177" s="36"/>
      <c r="K177" s="36"/>
      <c r="L177" s="36"/>
      <c r="M177" s="36"/>
      <c r="N177" s="36"/>
      <c r="P177" s="21"/>
      <c r="Q177" s="21"/>
    </row>
    <row r="178" spans="3:17" x14ac:dyDescent="0.2">
      <c r="C178" s="36"/>
      <c r="D178" s="36"/>
      <c r="E178" s="36"/>
      <c r="F178" s="36"/>
      <c r="G178" s="36"/>
      <c r="H178" s="36"/>
      <c r="K178" s="36"/>
      <c r="L178" s="36"/>
      <c r="M178" s="36"/>
      <c r="N178" s="36"/>
      <c r="P178" s="21"/>
      <c r="Q178" s="21"/>
    </row>
    <row r="179" spans="3:17" x14ac:dyDescent="0.2">
      <c r="C179" s="36"/>
      <c r="D179" s="36"/>
      <c r="E179" s="36"/>
      <c r="F179" s="36"/>
      <c r="G179" s="36"/>
      <c r="H179" s="36"/>
      <c r="K179" s="36"/>
      <c r="L179" s="36"/>
      <c r="M179" s="36"/>
      <c r="N179" s="36"/>
      <c r="P179" s="21"/>
      <c r="Q179" s="21"/>
    </row>
    <row r="180" spans="3:17" x14ac:dyDescent="0.2">
      <c r="C180" s="36"/>
      <c r="D180" s="36"/>
      <c r="E180" s="36"/>
      <c r="F180" s="36"/>
      <c r="G180" s="36"/>
      <c r="H180" s="36"/>
      <c r="K180" s="36"/>
      <c r="L180" s="36"/>
      <c r="M180" s="36"/>
      <c r="N180" s="36"/>
      <c r="P180" s="21"/>
      <c r="Q180" s="21"/>
    </row>
    <row r="181" spans="3:17" x14ac:dyDescent="0.2">
      <c r="C181" s="36"/>
      <c r="D181" s="36"/>
      <c r="E181" s="36"/>
      <c r="F181" s="36"/>
      <c r="G181" s="36"/>
      <c r="H181" s="36"/>
      <c r="K181" s="36"/>
      <c r="L181" s="36"/>
      <c r="M181" s="36"/>
      <c r="N181" s="36"/>
      <c r="P181" s="21"/>
      <c r="Q181" s="21"/>
    </row>
    <row r="182" spans="3:17" x14ac:dyDescent="0.2">
      <c r="C182" s="36"/>
      <c r="D182" s="36"/>
      <c r="E182" s="36"/>
      <c r="F182" s="36"/>
      <c r="G182" s="36"/>
      <c r="H182" s="36"/>
      <c r="K182" s="36"/>
      <c r="L182" s="36"/>
      <c r="M182" s="36"/>
      <c r="N182" s="36"/>
      <c r="P182" s="21"/>
      <c r="Q182" s="21"/>
    </row>
    <row r="183" spans="3:17" x14ac:dyDescent="0.2">
      <c r="C183" s="36"/>
      <c r="D183" s="36"/>
      <c r="E183" s="36"/>
      <c r="F183" s="36"/>
      <c r="G183" s="36"/>
      <c r="H183" s="36"/>
      <c r="K183" s="36"/>
      <c r="L183" s="36"/>
      <c r="M183" s="36"/>
      <c r="N183" s="36"/>
      <c r="P183" s="21"/>
      <c r="Q183" s="21"/>
    </row>
    <row r="184" spans="3:17" x14ac:dyDescent="0.2">
      <c r="C184" s="36"/>
      <c r="D184" s="36"/>
      <c r="E184" s="36"/>
      <c r="F184" s="36"/>
      <c r="G184" s="36"/>
      <c r="H184" s="36"/>
      <c r="K184" s="36"/>
      <c r="L184" s="36"/>
      <c r="M184" s="36"/>
      <c r="N184" s="36"/>
      <c r="P184" s="21"/>
      <c r="Q184" s="21"/>
    </row>
    <row r="185" spans="3:17" x14ac:dyDescent="0.2">
      <c r="C185" s="36"/>
      <c r="D185" s="36"/>
      <c r="E185" s="36"/>
      <c r="F185" s="36"/>
      <c r="G185" s="36"/>
      <c r="H185" s="36"/>
      <c r="K185" s="36"/>
      <c r="L185" s="36"/>
      <c r="M185" s="36"/>
      <c r="N185" s="36"/>
      <c r="P185" s="21"/>
      <c r="Q185" s="21"/>
    </row>
    <row r="186" spans="3:17" x14ac:dyDescent="0.2">
      <c r="C186" s="36"/>
      <c r="D186" s="36"/>
      <c r="E186" s="36"/>
      <c r="F186" s="36"/>
      <c r="G186" s="36"/>
      <c r="H186" s="36"/>
      <c r="K186" s="36"/>
      <c r="L186" s="36"/>
      <c r="M186" s="36"/>
      <c r="N186" s="36"/>
      <c r="P186" s="21"/>
      <c r="Q186" s="21"/>
    </row>
    <row r="187" spans="3:17" x14ac:dyDescent="0.2">
      <c r="C187" s="36"/>
      <c r="D187" s="36"/>
      <c r="E187" s="36"/>
      <c r="F187" s="36"/>
      <c r="G187" s="36"/>
      <c r="H187" s="36"/>
      <c r="K187" s="36"/>
      <c r="L187" s="36"/>
      <c r="M187" s="36"/>
      <c r="N187" s="36"/>
      <c r="P187" s="21"/>
      <c r="Q187" s="21"/>
    </row>
    <row r="188" spans="3:17" x14ac:dyDescent="0.2">
      <c r="C188" s="36"/>
      <c r="D188" s="36"/>
      <c r="E188" s="36"/>
      <c r="F188" s="36"/>
      <c r="G188" s="36"/>
      <c r="H188" s="36"/>
      <c r="K188" s="36"/>
      <c r="L188" s="36"/>
      <c r="M188" s="36"/>
      <c r="N188" s="36"/>
      <c r="P188" s="21"/>
      <c r="Q188" s="21"/>
    </row>
    <row r="189" spans="3:17" x14ac:dyDescent="0.2">
      <c r="C189" s="36"/>
      <c r="D189" s="36"/>
      <c r="E189" s="36"/>
      <c r="F189" s="36"/>
      <c r="G189" s="36"/>
      <c r="H189" s="36"/>
      <c r="K189" s="36"/>
      <c r="L189" s="36"/>
      <c r="M189" s="36"/>
      <c r="N189" s="36"/>
      <c r="P189" s="21"/>
      <c r="Q189" s="21"/>
    </row>
    <row r="190" spans="3:17" x14ac:dyDescent="0.2">
      <c r="C190" s="36"/>
      <c r="D190" s="36"/>
      <c r="E190" s="36"/>
      <c r="F190" s="36"/>
      <c r="G190" s="36"/>
      <c r="H190" s="36"/>
      <c r="K190" s="36"/>
      <c r="L190" s="36"/>
      <c r="M190" s="36"/>
      <c r="N190" s="36"/>
      <c r="P190" s="21"/>
      <c r="Q190" s="21"/>
    </row>
    <row r="191" spans="3:17" x14ac:dyDescent="0.2">
      <c r="C191" s="36"/>
      <c r="D191" s="36"/>
      <c r="E191" s="36"/>
      <c r="F191" s="36"/>
      <c r="G191" s="36"/>
      <c r="H191" s="36"/>
      <c r="K191" s="36"/>
      <c r="L191" s="36"/>
      <c r="M191" s="36"/>
      <c r="N191" s="36"/>
      <c r="P191" s="21"/>
      <c r="Q191" s="21"/>
    </row>
    <row r="192" spans="3:17" x14ac:dyDescent="0.2">
      <c r="C192" s="36"/>
      <c r="D192" s="36"/>
      <c r="E192" s="36"/>
      <c r="F192" s="36"/>
      <c r="G192" s="36"/>
      <c r="H192" s="36"/>
      <c r="K192" s="36"/>
      <c r="L192" s="36"/>
      <c r="M192" s="36"/>
      <c r="N192" s="36"/>
      <c r="P192" s="21"/>
      <c r="Q192" s="21"/>
    </row>
    <row r="193" spans="3:17" x14ac:dyDescent="0.2">
      <c r="C193" s="36"/>
      <c r="D193" s="36"/>
      <c r="E193" s="36"/>
      <c r="F193" s="36"/>
      <c r="G193" s="36"/>
      <c r="H193" s="36"/>
      <c r="K193" s="36"/>
      <c r="L193" s="36"/>
      <c r="M193" s="36"/>
      <c r="N193" s="36"/>
      <c r="P193" s="21"/>
      <c r="Q193" s="21"/>
    </row>
    <row r="194" spans="3:17" x14ac:dyDescent="0.2">
      <c r="C194" s="36"/>
      <c r="D194" s="36"/>
      <c r="E194" s="36"/>
      <c r="F194" s="36"/>
      <c r="G194" s="36"/>
      <c r="H194" s="36"/>
      <c r="K194" s="36"/>
      <c r="L194" s="36"/>
      <c r="M194" s="36"/>
      <c r="N194" s="36"/>
      <c r="P194" s="21"/>
      <c r="Q194" s="21"/>
    </row>
    <row r="195" spans="3:17" x14ac:dyDescent="0.2">
      <c r="C195" s="36"/>
      <c r="D195" s="36"/>
      <c r="E195" s="36"/>
      <c r="F195" s="36"/>
      <c r="G195" s="36"/>
      <c r="H195" s="36"/>
      <c r="K195" s="36"/>
      <c r="L195" s="36"/>
      <c r="M195" s="36"/>
      <c r="N195" s="36"/>
      <c r="P195" s="21"/>
      <c r="Q195" s="21"/>
    </row>
    <row r="196" spans="3:17" x14ac:dyDescent="0.2">
      <c r="C196" s="36"/>
      <c r="D196" s="36"/>
      <c r="E196" s="36"/>
      <c r="F196" s="36"/>
      <c r="G196" s="36"/>
      <c r="H196" s="36"/>
      <c r="K196" s="36"/>
      <c r="L196" s="36"/>
      <c r="M196" s="36"/>
      <c r="N196" s="36"/>
      <c r="P196" s="21"/>
      <c r="Q196" s="21"/>
    </row>
    <row r="197" spans="3:17" x14ac:dyDescent="0.2">
      <c r="C197" s="36"/>
      <c r="D197" s="36"/>
      <c r="E197" s="36"/>
      <c r="F197" s="36"/>
      <c r="G197" s="36"/>
      <c r="H197" s="36"/>
      <c r="K197" s="36"/>
      <c r="L197" s="36"/>
      <c r="M197" s="36"/>
      <c r="N197" s="36"/>
      <c r="P197" s="21"/>
      <c r="Q197" s="21"/>
    </row>
    <row r="198" spans="3:17" x14ac:dyDescent="0.2">
      <c r="C198" s="36"/>
      <c r="D198" s="36"/>
      <c r="E198" s="36"/>
      <c r="F198" s="36"/>
      <c r="G198" s="36"/>
      <c r="H198" s="36"/>
      <c r="K198" s="36"/>
      <c r="L198" s="36"/>
      <c r="M198" s="36"/>
      <c r="N198" s="36"/>
      <c r="P198" s="21"/>
      <c r="Q198" s="21"/>
    </row>
    <row r="199" spans="3:17" x14ac:dyDescent="0.2">
      <c r="C199" s="36"/>
      <c r="D199" s="36"/>
      <c r="E199" s="36"/>
      <c r="F199" s="36"/>
      <c r="G199" s="36"/>
      <c r="H199" s="36"/>
      <c r="K199" s="36"/>
      <c r="L199" s="36"/>
      <c r="M199" s="36"/>
      <c r="N199" s="36"/>
      <c r="P199" s="21"/>
      <c r="Q199" s="21"/>
    </row>
    <row r="200" spans="3:17" x14ac:dyDescent="0.2">
      <c r="C200" s="36"/>
      <c r="D200" s="36"/>
      <c r="E200" s="36"/>
      <c r="F200" s="36"/>
      <c r="G200" s="36"/>
      <c r="H200" s="36"/>
      <c r="K200" s="36"/>
      <c r="L200" s="36"/>
      <c r="M200" s="36"/>
      <c r="N200" s="36"/>
      <c r="P200" s="21"/>
      <c r="Q200" s="21"/>
    </row>
    <row r="201" spans="3:17" x14ac:dyDescent="0.2">
      <c r="C201" s="36"/>
      <c r="D201" s="36"/>
      <c r="E201" s="36"/>
      <c r="F201" s="36"/>
      <c r="G201" s="36"/>
      <c r="H201" s="36"/>
      <c r="K201" s="36"/>
      <c r="L201" s="36"/>
      <c r="M201" s="36"/>
      <c r="N201" s="36"/>
      <c r="P201" s="21"/>
      <c r="Q201" s="21"/>
    </row>
    <row r="202" spans="3:17" x14ac:dyDescent="0.2">
      <c r="C202" s="36"/>
      <c r="D202" s="36"/>
      <c r="E202" s="36"/>
      <c r="F202" s="36"/>
      <c r="G202" s="36"/>
      <c r="H202" s="36"/>
      <c r="K202" s="36"/>
      <c r="L202" s="36"/>
      <c r="M202" s="36"/>
      <c r="N202" s="36"/>
      <c r="P202" s="21"/>
      <c r="Q202" s="21"/>
    </row>
    <row r="203" spans="3:17" x14ac:dyDescent="0.2">
      <c r="C203" s="36"/>
      <c r="D203" s="36"/>
      <c r="E203" s="36"/>
      <c r="F203" s="36"/>
      <c r="G203" s="36"/>
      <c r="H203" s="36"/>
      <c r="K203" s="36"/>
      <c r="L203" s="36"/>
      <c r="M203" s="36"/>
      <c r="N203" s="36"/>
      <c r="P203" s="21"/>
      <c r="Q203" s="21"/>
    </row>
    <row r="204" spans="3:17" x14ac:dyDescent="0.2">
      <c r="C204" s="36"/>
      <c r="D204" s="36"/>
      <c r="E204" s="36"/>
      <c r="F204" s="36"/>
      <c r="G204" s="36"/>
      <c r="H204" s="36"/>
      <c r="K204" s="36"/>
      <c r="L204" s="36"/>
      <c r="M204" s="36"/>
      <c r="N204" s="36"/>
      <c r="P204" s="21"/>
      <c r="Q204" s="21"/>
    </row>
    <row r="205" spans="3:17" x14ac:dyDescent="0.2">
      <c r="C205" s="36"/>
      <c r="D205" s="36"/>
      <c r="E205" s="36"/>
      <c r="F205" s="36"/>
      <c r="G205" s="36"/>
      <c r="H205" s="36"/>
      <c r="K205" s="36"/>
      <c r="L205" s="36"/>
      <c r="M205" s="36"/>
      <c r="N205" s="36"/>
      <c r="P205" s="21"/>
      <c r="Q205" s="21"/>
    </row>
    <row r="206" spans="3:17" x14ac:dyDescent="0.2">
      <c r="C206" s="36"/>
      <c r="D206" s="36"/>
      <c r="E206" s="36"/>
      <c r="F206" s="36"/>
      <c r="G206" s="36"/>
      <c r="H206" s="36"/>
      <c r="K206" s="36"/>
      <c r="L206" s="36"/>
      <c r="M206" s="36"/>
      <c r="N206" s="36"/>
      <c r="P206" s="21"/>
      <c r="Q206" s="21"/>
    </row>
    <row r="207" spans="3:17" x14ac:dyDescent="0.2">
      <c r="C207" s="36"/>
      <c r="D207" s="36"/>
      <c r="E207" s="36"/>
      <c r="F207" s="36"/>
      <c r="G207" s="36"/>
      <c r="H207" s="36"/>
      <c r="K207" s="36"/>
      <c r="L207" s="36"/>
      <c r="M207" s="36"/>
      <c r="N207" s="36"/>
      <c r="P207" s="21"/>
      <c r="Q207" s="21"/>
    </row>
    <row r="208" spans="3:17" x14ac:dyDescent="0.2">
      <c r="C208" s="36"/>
      <c r="D208" s="36"/>
      <c r="E208" s="36"/>
      <c r="F208" s="36"/>
      <c r="G208" s="36"/>
      <c r="H208" s="36"/>
      <c r="K208" s="36"/>
      <c r="L208" s="36"/>
      <c r="M208" s="36"/>
      <c r="N208" s="36"/>
      <c r="P208" s="21"/>
      <c r="Q208" s="21"/>
    </row>
    <row r="209" spans="3:17" x14ac:dyDescent="0.2">
      <c r="C209" s="36"/>
      <c r="D209" s="36"/>
      <c r="E209" s="36"/>
      <c r="F209" s="36"/>
      <c r="G209" s="36"/>
      <c r="H209" s="36"/>
      <c r="K209" s="36"/>
      <c r="L209" s="36"/>
      <c r="M209" s="36"/>
      <c r="N209" s="36"/>
      <c r="P209" s="21"/>
      <c r="Q209" s="21"/>
    </row>
    <row r="210" spans="3:17" x14ac:dyDescent="0.2">
      <c r="C210" s="36"/>
      <c r="D210" s="36"/>
      <c r="E210" s="36"/>
      <c r="F210" s="36"/>
      <c r="G210" s="36"/>
      <c r="H210" s="36"/>
      <c r="K210" s="36"/>
      <c r="L210" s="36"/>
      <c r="M210" s="36"/>
      <c r="N210" s="36"/>
      <c r="P210" s="21"/>
      <c r="Q210" s="21"/>
    </row>
    <row r="211" spans="3:17" x14ac:dyDescent="0.2">
      <c r="C211" s="36"/>
      <c r="D211" s="36"/>
      <c r="E211" s="36"/>
      <c r="F211" s="36"/>
      <c r="G211" s="36"/>
      <c r="H211" s="36"/>
      <c r="K211" s="36"/>
      <c r="L211" s="36"/>
      <c r="M211" s="36"/>
      <c r="N211" s="36"/>
      <c r="P211" s="21"/>
      <c r="Q211" s="21"/>
    </row>
    <row r="212" spans="3:17" x14ac:dyDescent="0.2">
      <c r="C212" s="36"/>
      <c r="D212" s="36"/>
      <c r="E212" s="36"/>
      <c r="F212" s="36"/>
      <c r="G212" s="36"/>
      <c r="H212" s="36"/>
      <c r="K212" s="36"/>
      <c r="L212" s="36"/>
      <c r="M212" s="36"/>
      <c r="N212" s="36"/>
      <c r="P212" s="21"/>
      <c r="Q212" s="21"/>
    </row>
    <row r="213" spans="3:17" x14ac:dyDescent="0.2">
      <c r="C213" s="36"/>
      <c r="D213" s="36"/>
      <c r="E213" s="36"/>
      <c r="F213" s="36"/>
      <c r="G213" s="36"/>
      <c r="H213" s="36"/>
      <c r="K213" s="36"/>
      <c r="L213" s="36"/>
      <c r="M213" s="36"/>
      <c r="N213" s="36"/>
      <c r="P213" s="21"/>
      <c r="Q213" s="21"/>
    </row>
    <row r="214" spans="3:17" x14ac:dyDescent="0.2">
      <c r="C214" s="36"/>
      <c r="D214" s="36"/>
      <c r="E214" s="36"/>
      <c r="F214" s="36"/>
      <c r="G214" s="36"/>
      <c r="H214" s="36"/>
      <c r="K214" s="36"/>
      <c r="L214" s="36"/>
      <c r="M214" s="36"/>
      <c r="N214" s="36"/>
      <c r="P214" s="21"/>
      <c r="Q214" s="21"/>
    </row>
    <row r="215" spans="3:17" x14ac:dyDescent="0.2">
      <c r="C215" s="36"/>
      <c r="D215" s="36"/>
      <c r="E215" s="36"/>
      <c r="F215" s="36"/>
      <c r="G215" s="36"/>
      <c r="H215" s="36"/>
      <c r="K215" s="36"/>
      <c r="L215" s="36"/>
      <c r="M215" s="36"/>
      <c r="N215" s="36"/>
      <c r="P215" s="21"/>
      <c r="Q215" s="21"/>
    </row>
    <row r="216" spans="3:17" x14ac:dyDescent="0.2">
      <c r="C216" s="36"/>
      <c r="D216" s="36"/>
      <c r="E216" s="36"/>
      <c r="F216" s="36"/>
      <c r="G216" s="36"/>
      <c r="H216" s="36"/>
      <c r="K216" s="36"/>
      <c r="L216" s="36"/>
      <c r="M216" s="36"/>
      <c r="N216" s="36"/>
      <c r="P216" s="21"/>
      <c r="Q216" s="21"/>
    </row>
    <row r="217" spans="3:17" x14ac:dyDescent="0.2">
      <c r="C217" s="36"/>
      <c r="D217" s="36"/>
      <c r="E217" s="36"/>
      <c r="F217" s="36"/>
      <c r="G217" s="36"/>
      <c r="H217" s="36"/>
      <c r="K217" s="36"/>
      <c r="L217" s="36"/>
      <c r="M217" s="36"/>
      <c r="N217" s="36"/>
      <c r="P217" s="21"/>
      <c r="Q217" s="21"/>
    </row>
    <row r="218" spans="3:17" x14ac:dyDescent="0.2">
      <c r="C218" s="36"/>
      <c r="D218" s="36"/>
      <c r="E218" s="36"/>
      <c r="F218" s="36"/>
      <c r="G218" s="36"/>
      <c r="H218" s="36"/>
      <c r="K218" s="36"/>
      <c r="L218" s="36"/>
      <c r="M218" s="36"/>
      <c r="N218" s="36"/>
      <c r="P218" s="21"/>
      <c r="Q218" s="21"/>
    </row>
    <row r="219" spans="3:17" x14ac:dyDescent="0.2">
      <c r="C219" s="36"/>
      <c r="D219" s="36"/>
      <c r="E219" s="36"/>
      <c r="F219" s="36"/>
      <c r="G219" s="36"/>
      <c r="H219" s="36"/>
      <c r="K219" s="36"/>
      <c r="L219" s="36"/>
      <c r="M219" s="36"/>
      <c r="N219" s="36"/>
      <c r="P219" s="21"/>
      <c r="Q219" s="21"/>
    </row>
    <row r="220" spans="3:17" x14ac:dyDescent="0.2">
      <c r="C220" s="36"/>
      <c r="D220" s="36"/>
      <c r="E220" s="36"/>
      <c r="F220" s="36"/>
      <c r="G220" s="36"/>
      <c r="H220" s="36"/>
      <c r="K220" s="36"/>
      <c r="L220" s="36"/>
      <c r="M220" s="36"/>
      <c r="N220" s="36"/>
      <c r="P220" s="21"/>
      <c r="Q220" s="21"/>
    </row>
    <row r="221" spans="3:17" x14ac:dyDescent="0.2">
      <c r="C221" s="36"/>
      <c r="D221" s="36"/>
      <c r="E221" s="36"/>
      <c r="F221" s="36"/>
      <c r="G221" s="36"/>
      <c r="H221" s="36"/>
      <c r="K221" s="36"/>
      <c r="L221" s="36"/>
      <c r="M221" s="36"/>
      <c r="N221" s="36"/>
      <c r="P221" s="21"/>
      <c r="Q221" s="21"/>
    </row>
    <row r="222" spans="3:17" x14ac:dyDescent="0.2">
      <c r="C222" s="36"/>
      <c r="D222" s="36"/>
      <c r="E222" s="36"/>
      <c r="F222" s="36"/>
      <c r="G222" s="36"/>
      <c r="H222" s="36"/>
      <c r="K222" s="36"/>
      <c r="L222" s="36"/>
      <c r="M222" s="36"/>
      <c r="N222" s="36"/>
      <c r="P222" s="21"/>
      <c r="Q222" s="21"/>
    </row>
    <row r="223" spans="3:17" x14ac:dyDescent="0.2">
      <c r="C223" s="36"/>
      <c r="D223" s="36"/>
      <c r="E223" s="36"/>
      <c r="F223" s="36"/>
      <c r="G223" s="36"/>
      <c r="H223" s="36"/>
      <c r="K223" s="36"/>
      <c r="L223" s="36"/>
      <c r="M223" s="36"/>
      <c r="N223" s="36"/>
      <c r="P223" s="21"/>
      <c r="Q223" s="21"/>
    </row>
    <row r="224" spans="3:17" x14ac:dyDescent="0.2">
      <c r="C224" s="36"/>
      <c r="D224" s="36"/>
      <c r="E224" s="36"/>
      <c r="F224" s="36"/>
      <c r="G224" s="36"/>
      <c r="H224" s="36"/>
      <c r="K224" s="36"/>
      <c r="L224" s="36"/>
      <c r="M224" s="36"/>
      <c r="N224" s="36"/>
      <c r="P224" s="21"/>
      <c r="Q224" s="21"/>
    </row>
    <row r="225" spans="3:17" x14ac:dyDescent="0.2">
      <c r="C225" s="36"/>
      <c r="D225" s="36"/>
      <c r="E225" s="36"/>
      <c r="F225" s="36"/>
      <c r="G225" s="36"/>
      <c r="H225" s="36"/>
      <c r="K225" s="36"/>
      <c r="L225" s="36"/>
      <c r="M225" s="36"/>
      <c r="N225" s="36"/>
      <c r="P225" s="21"/>
      <c r="Q225" s="21"/>
    </row>
    <row r="226" spans="3:17" x14ac:dyDescent="0.2">
      <c r="C226" s="36"/>
      <c r="D226" s="36"/>
      <c r="E226" s="36"/>
      <c r="F226" s="36"/>
      <c r="G226" s="36"/>
      <c r="H226" s="36"/>
      <c r="K226" s="36"/>
      <c r="L226" s="36"/>
      <c r="M226" s="36"/>
      <c r="N226" s="36"/>
      <c r="P226" s="21"/>
      <c r="Q226" s="21"/>
    </row>
    <row r="227" spans="3:17" x14ac:dyDescent="0.2">
      <c r="C227" s="36"/>
      <c r="D227" s="36"/>
      <c r="E227" s="36"/>
      <c r="F227" s="36"/>
      <c r="G227" s="36"/>
      <c r="H227" s="36"/>
      <c r="K227" s="36"/>
      <c r="L227" s="36"/>
      <c r="M227" s="36"/>
      <c r="N227" s="36"/>
      <c r="P227" s="21"/>
      <c r="Q227" s="21"/>
    </row>
    <row r="228" spans="3:17" x14ac:dyDescent="0.2">
      <c r="C228" s="36"/>
      <c r="D228" s="36"/>
      <c r="E228" s="36"/>
      <c r="F228" s="36"/>
      <c r="G228" s="36"/>
      <c r="H228" s="36"/>
      <c r="K228" s="36"/>
      <c r="L228" s="36"/>
      <c r="M228" s="36"/>
      <c r="N228" s="36"/>
      <c r="P228" s="21"/>
      <c r="Q228" s="21"/>
    </row>
    <row r="229" spans="3:17" x14ac:dyDescent="0.2">
      <c r="C229" s="36"/>
      <c r="D229" s="36"/>
      <c r="E229" s="36"/>
      <c r="F229" s="36"/>
      <c r="G229" s="36"/>
      <c r="H229" s="36"/>
      <c r="K229" s="36"/>
      <c r="L229" s="36"/>
      <c r="M229" s="36"/>
      <c r="N229" s="36"/>
      <c r="P229" s="21"/>
      <c r="Q229" s="21"/>
    </row>
    <row r="230" spans="3:17" x14ac:dyDescent="0.2">
      <c r="C230" s="36"/>
      <c r="D230" s="36"/>
      <c r="E230" s="36"/>
      <c r="F230" s="36"/>
      <c r="G230" s="36"/>
      <c r="H230" s="36"/>
      <c r="K230" s="36"/>
      <c r="L230" s="36"/>
      <c r="M230" s="36"/>
      <c r="N230" s="36"/>
      <c r="P230" s="21"/>
      <c r="Q230" s="21"/>
    </row>
    <row r="231" spans="3:17" x14ac:dyDescent="0.2">
      <c r="C231" s="36"/>
      <c r="D231" s="36"/>
      <c r="E231" s="36"/>
      <c r="F231" s="36"/>
      <c r="G231" s="36"/>
      <c r="H231" s="36"/>
      <c r="K231" s="36"/>
      <c r="L231" s="36"/>
      <c r="M231" s="36"/>
      <c r="N231" s="36"/>
      <c r="P231" s="21"/>
      <c r="Q231" s="21"/>
    </row>
    <row r="232" spans="3:17" x14ac:dyDescent="0.2">
      <c r="C232" s="36"/>
      <c r="D232" s="36"/>
      <c r="E232" s="36"/>
      <c r="F232" s="36"/>
      <c r="G232" s="36"/>
      <c r="H232" s="36"/>
      <c r="K232" s="36"/>
      <c r="L232" s="36"/>
      <c r="M232" s="36"/>
      <c r="N232" s="36"/>
      <c r="P232" s="21"/>
      <c r="Q232" s="21"/>
    </row>
    <row r="233" spans="3:17" x14ac:dyDescent="0.2">
      <c r="C233" s="36"/>
      <c r="D233" s="36"/>
      <c r="E233" s="36"/>
      <c r="F233" s="36"/>
      <c r="G233" s="36"/>
      <c r="H233" s="36"/>
      <c r="K233" s="36"/>
      <c r="L233" s="36"/>
      <c r="M233" s="36"/>
      <c r="N233" s="36"/>
      <c r="P233" s="21"/>
      <c r="Q233" s="21"/>
    </row>
    <row r="234" spans="3:17" x14ac:dyDescent="0.2">
      <c r="C234" s="36"/>
      <c r="D234" s="36"/>
      <c r="E234" s="36"/>
      <c r="F234" s="36"/>
      <c r="G234" s="36"/>
      <c r="H234" s="36"/>
      <c r="K234" s="36"/>
      <c r="L234" s="36"/>
      <c r="M234" s="36"/>
      <c r="N234" s="36"/>
      <c r="P234" s="21"/>
      <c r="Q234" s="21"/>
    </row>
    <row r="235" spans="3:17" x14ac:dyDescent="0.2">
      <c r="C235" s="36"/>
      <c r="D235" s="36"/>
      <c r="E235" s="36"/>
      <c r="F235" s="36"/>
      <c r="G235" s="36"/>
      <c r="H235" s="36"/>
      <c r="K235" s="36"/>
      <c r="L235" s="36"/>
      <c r="M235" s="36"/>
      <c r="N235" s="36"/>
      <c r="P235" s="21"/>
      <c r="Q235" s="21"/>
    </row>
    <row r="236" spans="3:17" x14ac:dyDescent="0.2">
      <c r="C236" s="36"/>
      <c r="D236" s="36"/>
      <c r="E236" s="36"/>
      <c r="F236" s="36"/>
      <c r="G236" s="36"/>
      <c r="H236" s="36"/>
      <c r="K236" s="36"/>
      <c r="L236" s="36"/>
      <c r="M236" s="36"/>
      <c r="N236" s="36"/>
      <c r="P236" s="21"/>
      <c r="Q236" s="21"/>
    </row>
    <row r="237" spans="3:17" x14ac:dyDescent="0.2">
      <c r="C237" s="36"/>
      <c r="D237" s="36"/>
      <c r="E237" s="36"/>
      <c r="F237" s="36"/>
      <c r="G237" s="36"/>
      <c r="H237" s="36"/>
      <c r="K237" s="36"/>
      <c r="L237" s="36"/>
      <c r="M237" s="36"/>
      <c r="N237" s="36"/>
      <c r="P237" s="21"/>
      <c r="Q237" s="21"/>
    </row>
    <row r="238" spans="3:17" x14ac:dyDescent="0.2">
      <c r="C238" s="36"/>
      <c r="D238" s="36"/>
      <c r="E238" s="36"/>
      <c r="F238" s="36"/>
      <c r="G238" s="36"/>
      <c r="H238" s="36"/>
      <c r="K238" s="36"/>
      <c r="L238" s="36"/>
      <c r="M238" s="36"/>
      <c r="N238" s="36"/>
      <c r="P238" s="21"/>
      <c r="Q238" s="21"/>
    </row>
    <row r="239" spans="3:17" x14ac:dyDescent="0.2">
      <c r="C239" s="36"/>
      <c r="D239" s="36"/>
      <c r="E239" s="36"/>
      <c r="F239" s="36"/>
      <c r="G239" s="36"/>
      <c r="H239" s="36"/>
      <c r="K239" s="36"/>
      <c r="L239" s="36"/>
      <c r="M239" s="36"/>
      <c r="N239" s="36"/>
      <c r="P239" s="21"/>
      <c r="Q239" s="21"/>
    </row>
    <row r="240" spans="3:17" x14ac:dyDescent="0.2">
      <c r="C240" s="36"/>
      <c r="D240" s="36"/>
      <c r="E240" s="36"/>
      <c r="F240" s="36"/>
      <c r="G240" s="36"/>
      <c r="H240" s="36"/>
      <c r="K240" s="36"/>
      <c r="L240" s="36"/>
      <c r="M240" s="36"/>
      <c r="N240" s="36"/>
      <c r="P240" s="21"/>
      <c r="Q240" s="21"/>
    </row>
    <row r="241" spans="3:17" x14ac:dyDescent="0.2">
      <c r="C241" s="36"/>
      <c r="D241" s="36"/>
      <c r="E241" s="36"/>
      <c r="F241" s="36"/>
      <c r="G241" s="36"/>
      <c r="H241" s="36"/>
      <c r="K241" s="36"/>
      <c r="L241" s="36"/>
      <c r="M241" s="36"/>
      <c r="N241" s="36"/>
      <c r="P241" s="21"/>
      <c r="Q241" s="21"/>
    </row>
    <row r="242" spans="3:17" x14ac:dyDescent="0.2">
      <c r="C242" s="36"/>
      <c r="D242" s="36"/>
      <c r="E242" s="36"/>
      <c r="F242" s="36"/>
      <c r="G242" s="36"/>
      <c r="H242" s="36"/>
      <c r="K242" s="36"/>
      <c r="L242" s="36"/>
      <c r="M242" s="36"/>
      <c r="N242" s="36"/>
      <c r="P242" s="21"/>
      <c r="Q242" s="21"/>
    </row>
    <row r="243" spans="3:17" x14ac:dyDescent="0.2">
      <c r="C243" s="36"/>
      <c r="D243" s="36"/>
      <c r="E243" s="36"/>
      <c r="F243" s="36"/>
      <c r="G243" s="36"/>
      <c r="H243" s="36"/>
      <c r="K243" s="36"/>
      <c r="L243" s="36"/>
      <c r="M243" s="36"/>
      <c r="N243" s="36"/>
      <c r="P243" s="21"/>
      <c r="Q243" s="21"/>
    </row>
    <row r="244" spans="3:17" x14ac:dyDescent="0.2">
      <c r="C244" s="36"/>
      <c r="D244" s="36"/>
      <c r="E244" s="36"/>
      <c r="F244" s="36"/>
      <c r="G244" s="36"/>
      <c r="H244" s="36"/>
      <c r="K244" s="36"/>
      <c r="L244" s="36"/>
      <c r="M244" s="36"/>
      <c r="N244" s="36"/>
      <c r="P244" s="21"/>
      <c r="Q244" s="21"/>
    </row>
    <row r="245" spans="3:17" x14ac:dyDescent="0.2">
      <c r="C245" s="36"/>
      <c r="D245" s="36"/>
      <c r="E245" s="36"/>
      <c r="F245" s="36"/>
      <c r="G245" s="36"/>
      <c r="H245" s="36"/>
      <c r="K245" s="36"/>
      <c r="L245" s="36"/>
      <c r="M245" s="36"/>
      <c r="N245" s="36"/>
      <c r="P245" s="21"/>
      <c r="Q245" s="21"/>
    </row>
    <row r="246" spans="3:17" x14ac:dyDescent="0.2">
      <c r="C246" s="36"/>
      <c r="D246" s="36"/>
      <c r="E246" s="36"/>
      <c r="F246" s="36"/>
      <c r="G246" s="36"/>
      <c r="H246" s="36"/>
      <c r="K246" s="36"/>
      <c r="L246" s="36"/>
      <c r="M246" s="36"/>
      <c r="N246" s="36"/>
      <c r="P246" s="21"/>
      <c r="Q246" s="21"/>
    </row>
    <row r="247" spans="3:17" x14ac:dyDescent="0.2">
      <c r="C247" s="36"/>
      <c r="D247" s="36"/>
      <c r="E247" s="36"/>
      <c r="F247" s="36"/>
      <c r="G247" s="36"/>
      <c r="H247" s="36"/>
      <c r="K247" s="36"/>
      <c r="L247" s="36"/>
      <c r="M247" s="36"/>
      <c r="N247" s="36"/>
      <c r="P247" s="21"/>
      <c r="Q247" s="21"/>
    </row>
    <row r="248" spans="3:17" x14ac:dyDescent="0.2">
      <c r="C248" s="36"/>
      <c r="D248" s="36"/>
      <c r="E248" s="36"/>
      <c r="F248" s="36"/>
      <c r="G248" s="36"/>
      <c r="H248" s="36"/>
      <c r="K248" s="36"/>
      <c r="L248" s="36"/>
      <c r="M248" s="36"/>
      <c r="N248" s="36"/>
      <c r="P248" s="21"/>
      <c r="Q248" s="21"/>
    </row>
    <row r="249" spans="3:17" x14ac:dyDescent="0.2">
      <c r="C249" s="36"/>
      <c r="D249" s="36"/>
      <c r="E249" s="36"/>
      <c r="F249" s="36"/>
      <c r="G249" s="36"/>
      <c r="H249" s="36"/>
      <c r="K249" s="36"/>
      <c r="L249" s="36"/>
      <c r="M249" s="36"/>
      <c r="N249" s="36"/>
      <c r="P249" s="21"/>
      <c r="Q249" s="21"/>
    </row>
    <row r="250" spans="3:17" x14ac:dyDescent="0.2">
      <c r="C250" s="36"/>
      <c r="D250" s="36"/>
      <c r="E250" s="36"/>
      <c r="F250" s="36"/>
      <c r="G250" s="36"/>
      <c r="H250" s="36"/>
      <c r="K250" s="36"/>
      <c r="L250" s="36"/>
      <c r="M250" s="36"/>
      <c r="N250" s="36"/>
      <c r="P250" s="21"/>
      <c r="Q250" s="21"/>
    </row>
    <row r="251" spans="3:17" x14ac:dyDescent="0.2">
      <c r="C251" s="36"/>
      <c r="D251" s="36"/>
      <c r="E251" s="36"/>
      <c r="F251" s="36"/>
      <c r="G251" s="36"/>
      <c r="H251" s="36"/>
      <c r="K251" s="36"/>
      <c r="L251" s="36"/>
      <c r="M251" s="36"/>
      <c r="N251" s="36"/>
      <c r="P251" s="21"/>
      <c r="Q251" s="21"/>
    </row>
    <row r="252" spans="3:17" x14ac:dyDescent="0.2">
      <c r="C252" s="36"/>
      <c r="D252" s="36"/>
      <c r="E252" s="36"/>
      <c r="F252" s="36"/>
      <c r="G252" s="36"/>
      <c r="H252" s="36"/>
      <c r="K252" s="36"/>
      <c r="L252" s="36"/>
      <c r="M252" s="36"/>
      <c r="N252" s="36"/>
      <c r="P252" s="21"/>
      <c r="Q252" s="21"/>
    </row>
    <row r="253" spans="3:17" x14ac:dyDescent="0.2">
      <c r="C253" s="36"/>
      <c r="D253" s="36"/>
      <c r="E253" s="36"/>
      <c r="F253" s="36"/>
      <c r="G253" s="36"/>
      <c r="H253" s="36"/>
      <c r="K253" s="36"/>
      <c r="L253" s="36"/>
      <c r="M253" s="36"/>
      <c r="N253" s="36"/>
      <c r="P253" s="21"/>
      <c r="Q253" s="21"/>
    </row>
    <row r="254" spans="3:17" x14ac:dyDescent="0.2">
      <c r="C254" s="36"/>
      <c r="D254" s="36"/>
      <c r="E254" s="36"/>
      <c r="F254" s="36"/>
      <c r="G254" s="36"/>
      <c r="H254" s="36"/>
      <c r="K254" s="36"/>
      <c r="L254" s="36"/>
      <c r="M254" s="36"/>
      <c r="N254" s="36"/>
      <c r="P254" s="21"/>
      <c r="Q254" s="21"/>
    </row>
    <row r="255" spans="3:17" x14ac:dyDescent="0.2">
      <c r="C255" s="36"/>
      <c r="D255" s="36"/>
      <c r="E255" s="36"/>
      <c r="F255" s="36"/>
      <c r="G255" s="36"/>
      <c r="H255" s="36"/>
      <c r="K255" s="36"/>
      <c r="L255" s="36"/>
      <c r="M255" s="36"/>
      <c r="N255" s="36"/>
      <c r="P255" s="21"/>
      <c r="Q255" s="21"/>
    </row>
    <row r="256" spans="3:17" x14ac:dyDescent="0.2">
      <c r="C256" s="36"/>
      <c r="D256" s="36"/>
      <c r="E256" s="36"/>
      <c r="F256" s="36"/>
      <c r="G256" s="36"/>
      <c r="H256" s="36"/>
      <c r="K256" s="36"/>
      <c r="L256" s="36"/>
      <c r="M256" s="36"/>
      <c r="N256" s="36"/>
      <c r="P256" s="21"/>
      <c r="Q256" s="21"/>
    </row>
    <row r="257" spans="3:17" x14ac:dyDescent="0.2">
      <c r="C257" s="36"/>
      <c r="D257" s="36"/>
      <c r="E257" s="36"/>
      <c r="F257" s="36"/>
      <c r="G257" s="36"/>
      <c r="H257" s="36"/>
      <c r="K257" s="36"/>
      <c r="L257" s="36"/>
      <c r="M257" s="36"/>
      <c r="N257" s="36"/>
      <c r="P257" s="21"/>
      <c r="Q257" s="21"/>
    </row>
    <row r="258" spans="3:17" x14ac:dyDescent="0.2">
      <c r="C258" s="36"/>
      <c r="D258" s="36"/>
      <c r="E258" s="36"/>
      <c r="F258" s="36"/>
      <c r="G258" s="36"/>
      <c r="H258" s="36"/>
      <c r="K258" s="36"/>
      <c r="L258" s="36"/>
      <c r="M258" s="36"/>
      <c r="N258" s="36"/>
      <c r="P258" s="21"/>
      <c r="Q258" s="21"/>
    </row>
    <row r="259" spans="3:17" x14ac:dyDescent="0.2">
      <c r="C259" s="36"/>
      <c r="D259" s="36"/>
      <c r="E259" s="36"/>
      <c r="F259" s="36"/>
      <c r="G259" s="36"/>
      <c r="H259" s="36"/>
      <c r="K259" s="36"/>
      <c r="L259" s="36"/>
      <c r="M259" s="36"/>
      <c r="N259" s="36"/>
      <c r="P259" s="21"/>
      <c r="Q259" s="21"/>
    </row>
    <row r="260" spans="3:17" x14ac:dyDescent="0.2">
      <c r="C260" s="36"/>
      <c r="D260" s="36"/>
      <c r="E260" s="36"/>
      <c r="F260" s="36"/>
      <c r="G260" s="36"/>
      <c r="H260" s="36"/>
      <c r="K260" s="36"/>
      <c r="L260" s="36"/>
      <c r="M260" s="36"/>
      <c r="N260" s="36"/>
      <c r="P260" s="21"/>
      <c r="Q260" s="21"/>
    </row>
    <row r="261" spans="3:17" x14ac:dyDescent="0.2">
      <c r="C261" s="36"/>
      <c r="D261" s="36"/>
      <c r="E261" s="36"/>
      <c r="F261" s="36"/>
      <c r="G261" s="36"/>
      <c r="H261" s="36"/>
      <c r="K261" s="36"/>
      <c r="L261" s="36"/>
      <c r="M261" s="36"/>
      <c r="N261" s="36"/>
      <c r="P261" s="21"/>
      <c r="Q261" s="21"/>
    </row>
    <row r="262" spans="3:17" x14ac:dyDescent="0.2">
      <c r="C262" s="36"/>
      <c r="D262" s="36"/>
      <c r="E262" s="36"/>
      <c r="F262" s="36"/>
      <c r="G262" s="36"/>
      <c r="H262" s="36"/>
      <c r="K262" s="36"/>
      <c r="L262" s="36"/>
      <c r="M262" s="36"/>
      <c r="N262" s="36"/>
      <c r="P262" s="21"/>
      <c r="Q262" s="21"/>
    </row>
    <row r="263" spans="3:17" x14ac:dyDescent="0.2">
      <c r="C263" s="36"/>
      <c r="D263" s="36"/>
      <c r="E263" s="36"/>
      <c r="F263" s="36"/>
      <c r="G263" s="36"/>
      <c r="H263" s="36"/>
      <c r="K263" s="36"/>
      <c r="L263" s="36"/>
      <c r="M263" s="36"/>
      <c r="N263" s="36"/>
      <c r="P263" s="21"/>
      <c r="Q263" s="21"/>
    </row>
    <row r="264" spans="3:17" x14ac:dyDescent="0.2">
      <c r="C264" s="36"/>
      <c r="D264" s="36"/>
      <c r="E264" s="36"/>
      <c r="F264" s="36"/>
      <c r="G264" s="36"/>
      <c r="H264" s="36"/>
      <c r="K264" s="36"/>
      <c r="L264" s="36"/>
      <c r="M264" s="36"/>
      <c r="N264" s="36"/>
      <c r="P264" s="21"/>
      <c r="Q264" s="21"/>
    </row>
    <row r="265" spans="3:17" x14ac:dyDescent="0.2">
      <c r="C265" s="36"/>
      <c r="D265" s="36"/>
      <c r="E265" s="36"/>
      <c r="F265" s="36"/>
      <c r="G265" s="36"/>
      <c r="H265" s="36"/>
      <c r="K265" s="36"/>
      <c r="L265" s="36"/>
      <c r="M265" s="36"/>
      <c r="N265" s="36"/>
      <c r="P265" s="21"/>
      <c r="Q265" s="21"/>
    </row>
    <row r="266" spans="3:17" x14ac:dyDescent="0.2">
      <c r="C266" s="36"/>
      <c r="D266" s="36"/>
      <c r="E266" s="36"/>
      <c r="F266" s="36"/>
      <c r="G266" s="36"/>
      <c r="H266" s="36"/>
      <c r="K266" s="36"/>
      <c r="L266" s="36"/>
      <c r="M266" s="36"/>
      <c r="N266" s="36"/>
      <c r="P266" s="21"/>
      <c r="Q266" s="21"/>
    </row>
    <row r="267" spans="3:17" x14ac:dyDescent="0.2">
      <c r="C267" s="36"/>
      <c r="D267" s="36"/>
      <c r="E267" s="36"/>
      <c r="F267" s="36"/>
      <c r="G267" s="36"/>
      <c r="H267" s="36"/>
      <c r="K267" s="36"/>
      <c r="L267" s="36"/>
      <c r="M267" s="36"/>
      <c r="N267" s="36"/>
      <c r="P267" s="21"/>
      <c r="Q267" s="21"/>
    </row>
    <row r="268" spans="3:17" x14ac:dyDescent="0.2">
      <c r="C268" s="36"/>
      <c r="D268" s="36"/>
      <c r="E268" s="36"/>
      <c r="F268" s="36"/>
      <c r="G268" s="36"/>
      <c r="H268" s="36"/>
      <c r="K268" s="36"/>
      <c r="L268" s="36"/>
      <c r="M268" s="36"/>
      <c r="N268" s="36"/>
      <c r="P268" s="21"/>
      <c r="Q268" s="21"/>
    </row>
    <row r="269" spans="3:17" x14ac:dyDescent="0.2">
      <c r="C269" s="36"/>
      <c r="D269" s="36"/>
      <c r="E269" s="36"/>
      <c r="F269" s="36"/>
      <c r="G269" s="36"/>
      <c r="H269" s="36"/>
      <c r="K269" s="36"/>
      <c r="L269" s="36"/>
      <c r="M269" s="36"/>
      <c r="N269" s="36"/>
      <c r="P269" s="21"/>
      <c r="Q269" s="21"/>
    </row>
    <row r="270" spans="3:17" x14ac:dyDescent="0.2">
      <c r="C270" s="36"/>
      <c r="D270" s="36"/>
      <c r="E270" s="36"/>
      <c r="F270" s="36"/>
      <c r="G270" s="36"/>
      <c r="H270" s="36"/>
      <c r="K270" s="36"/>
      <c r="L270" s="36"/>
      <c r="M270" s="36"/>
      <c r="N270" s="36"/>
      <c r="P270" s="21"/>
      <c r="Q270" s="21"/>
    </row>
    <row r="271" spans="3:17" x14ac:dyDescent="0.2">
      <c r="C271" s="36"/>
      <c r="D271" s="36"/>
      <c r="E271" s="36"/>
      <c r="F271" s="36"/>
      <c r="G271" s="36"/>
      <c r="H271" s="36"/>
      <c r="K271" s="36"/>
      <c r="L271" s="36"/>
      <c r="M271" s="36"/>
      <c r="N271" s="36"/>
      <c r="P271" s="21"/>
      <c r="Q271" s="21"/>
    </row>
    <row r="272" spans="3:17" x14ac:dyDescent="0.2">
      <c r="C272" s="36"/>
      <c r="D272" s="36"/>
      <c r="E272" s="36"/>
      <c r="F272" s="36"/>
      <c r="G272" s="36"/>
      <c r="H272" s="36"/>
      <c r="K272" s="36"/>
      <c r="L272" s="36"/>
      <c r="M272" s="36"/>
      <c r="N272" s="36"/>
      <c r="P272" s="21"/>
      <c r="Q272" s="21"/>
    </row>
    <row r="273" spans="3:17" x14ac:dyDescent="0.2">
      <c r="C273" s="36"/>
      <c r="D273" s="36"/>
      <c r="E273" s="36"/>
      <c r="F273" s="36"/>
      <c r="G273" s="36"/>
      <c r="H273" s="36"/>
      <c r="K273" s="36"/>
      <c r="L273" s="36"/>
      <c r="M273" s="36"/>
      <c r="N273" s="36"/>
      <c r="P273" s="21"/>
      <c r="Q273" s="21"/>
    </row>
    <row r="274" spans="3:17" x14ac:dyDescent="0.2">
      <c r="C274" s="36"/>
      <c r="D274" s="36"/>
      <c r="E274" s="36"/>
      <c r="F274" s="36"/>
      <c r="G274" s="36"/>
      <c r="H274" s="36"/>
      <c r="K274" s="36"/>
      <c r="L274" s="36"/>
      <c r="M274" s="36"/>
      <c r="N274" s="36"/>
      <c r="P274" s="21"/>
      <c r="Q274" s="21"/>
    </row>
    <row r="275" spans="3:17" x14ac:dyDescent="0.2">
      <c r="C275" s="36"/>
      <c r="D275" s="36"/>
      <c r="E275" s="36"/>
      <c r="F275" s="36"/>
      <c r="G275" s="36"/>
      <c r="H275" s="36"/>
      <c r="K275" s="36"/>
      <c r="L275" s="36"/>
      <c r="M275" s="36"/>
      <c r="N275" s="36"/>
      <c r="P275" s="21"/>
      <c r="Q275" s="21"/>
    </row>
    <row r="276" spans="3:17" x14ac:dyDescent="0.2">
      <c r="C276" s="36"/>
      <c r="D276" s="36"/>
      <c r="E276" s="36"/>
      <c r="F276" s="36"/>
      <c r="G276" s="36"/>
      <c r="H276" s="36"/>
      <c r="K276" s="36"/>
      <c r="L276" s="36"/>
      <c r="M276" s="36"/>
      <c r="N276" s="36"/>
      <c r="P276" s="21"/>
      <c r="Q276" s="21"/>
    </row>
    <row r="277" spans="3:17" x14ac:dyDescent="0.2">
      <c r="C277" s="36"/>
      <c r="D277" s="36"/>
      <c r="E277" s="36"/>
      <c r="F277" s="36"/>
      <c r="G277" s="36"/>
      <c r="H277" s="36"/>
      <c r="K277" s="36"/>
      <c r="L277" s="36"/>
      <c r="M277" s="36"/>
      <c r="N277" s="36"/>
      <c r="P277" s="21"/>
      <c r="Q277" s="21"/>
    </row>
    <row r="278" spans="3:17" x14ac:dyDescent="0.2">
      <c r="C278" s="36"/>
      <c r="D278" s="36"/>
      <c r="E278" s="36"/>
      <c r="F278" s="36"/>
      <c r="G278" s="36"/>
      <c r="H278" s="36"/>
      <c r="K278" s="36"/>
      <c r="L278" s="36"/>
      <c r="M278" s="36"/>
      <c r="N278" s="36"/>
      <c r="P278" s="21"/>
      <c r="Q278" s="21"/>
    </row>
    <row r="279" spans="3:17" x14ac:dyDescent="0.2">
      <c r="C279" s="36"/>
      <c r="D279" s="36"/>
      <c r="E279" s="36"/>
      <c r="F279" s="36"/>
      <c r="G279" s="36"/>
      <c r="H279" s="36"/>
      <c r="K279" s="36"/>
      <c r="L279" s="36"/>
      <c r="M279" s="36"/>
      <c r="N279" s="36"/>
      <c r="P279" s="21"/>
      <c r="Q279" s="21"/>
    </row>
    <row r="280" spans="3:17" x14ac:dyDescent="0.2">
      <c r="C280" s="36"/>
      <c r="D280" s="36"/>
      <c r="E280" s="36"/>
      <c r="F280" s="36"/>
      <c r="G280" s="36"/>
      <c r="H280" s="36"/>
      <c r="K280" s="36"/>
      <c r="L280" s="36"/>
      <c r="M280" s="36"/>
      <c r="N280" s="36"/>
      <c r="P280" s="21"/>
      <c r="Q280" s="21"/>
    </row>
    <row r="281" spans="3:17" x14ac:dyDescent="0.2">
      <c r="C281" s="36"/>
      <c r="D281" s="36"/>
      <c r="E281" s="36"/>
      <c r="F281" s="36"/>
      <c r="G281" s="36"/>
      <c r="H281" s="36"/>
      <c r="K281" s="36"/>
      <c r="L281" s="36"/>
      <c r="M281" s="36"/>
      <c r="N281" s="36"/>
      <c r="P281" s="21"/>
      <c r="Q281" s="21"/>
    </row>
    <row r="282" spans="3:17" x14ac:dyDescent="0.2">
      <c r="C282" s="36"/>
      <c r="D282" s="36"/>
      <c r="E282" s="36"/>
      <c r="F282" s="36"/>
      <c r="G282" s="36"/>
      <c r="H282" s="36"/>
      <c r="K282" s="36"/>
      <c r="L282" s="36"/>
      <c r="M282" s="36"/>
      <c r="N282" s="36"/>
      <c r="P282" s="21"/>
      <c r="Q282" s="21"/>
    </row>
    <row r="283" spans="3:17" x14ac:dyDescent="0.2">
      <c r="C283" s="36"/>
      <c r="D283" s="36"/>
      <c r="E283" s="36"/>
      <c r="F283" s="36"/>
      <c r="G283" s="36"/>
      <c r="H283" s="36"/>
      <c r="K283" s="36"/>
      <c r="L283" s="36"/>
      <c r="M283" s="36"/>
      <c r="N283" s="36"/>
      <c r="P283" s="21"/>
      <c r="Q283" s="21"/>
    </row>
    <row r="284" spans="3:17" x14ac:dyDescent="0.2">
      <c r="C284" s="36"/>
      <c r="D284" s="36"/>
      <c r="E284" s="36"/>
      <c r="F284" s="36"/>
      <c r="G284" s="36"/>
      <c r="H284" s="36"/>
      <c r="K284" s="36"/>
      <c r="L284" s="36"/>
      <c r="M284" s="36"/>
      <c r="N284" s="36"/>
      <c r="P284" s="21"/>
      <c r="Q284" s="21"/>
    </row>
    <row r="285" spans="3:17" x14ac:dyDescent="0.2">
      <c r="C285" s="36"/>
      <c r="D285" s="36"/>
      <c r="E285" s="36"/>
      <c r="F285" s="36"/>
      <c r="G285" s="36"/>
      <c r="H285" s="36"/>
      <c r="K285" s="36"/>
      <c r="L285" s="36"/>
      <c r="M285" s="36"/>
      <c r="N285" s="36"/>
      <c r="P285" s="21"/>
      <c r="Q285" s="21"/>
    </row>
    <row r="286" spans="3:17" x14ac:dyDescent="0.2">
      <c r="C286" s="36"/>
      <c r="D286" s="36"/>
      <c r="E286" s="36"/>
      <c r="F286" s="36"/>
      <c r="G286" s="36"/>
      <c r="H286" s="36"/>
      <c r="K286" s="36"/>
      <c r="L286" s="36"/>
      <c r="M286" s="36"/>
      <c r="N286" s="36"/>
      <c r="P286" s="21"/>
      <c r="Q286" s="21"/>
    </row>
    <row r="287" spans="3:17" x14ac:dyDescent="0.2">
      <c r="C287" s="36"/>
      <c r="D287" s="36"/>
      <c r="E287" s="36"/>
      <c r="F287" s="36"/>
      <c r="G287" s="36"/>
      <c r="H287" s="36"/>
      <c r="K287" s="36"/>
      <c r="L287" s="36"/>
      <c r="M287" s="36"/>
      <c r="N287" s="36"/>
      <c r="P287" s="21"/>
      <c r="Q287" s="21"/>
    </row>
    <row r="288" spans="3:17" x14ac:dyDescent="0.2">
      <c r="C288" s="36"/>
      <c r="D288" s="36"/>
      <c r="E288" s="36"/>
      <c r="F288" s="36"/>
      <c r="G288" s="36"/>
      <c r="H288" s="36"/>
      <c r="K288" s="36"/>
      <c r="L288" s="36"/>
      <c r="M288" s="36"/>
      <c r="N288" s="36"/>
      <c r="P288" s="21"/>
      <c r="Q288" s="21"/>
    </row>
    <row r="289" spans="3:17" x14ac:dyDescent="0.2">
      <c r="C289" s="36"/>
      <c r="D289" s="36"/>
      <c r="E289" s="36"/>
      <c r="F289" s="36"/>
      <c r="G289" s="36"/>
      <c r="H289" s="36"/>
      <c r="K289" s="36"/>
      <c r="L289" s="36"/>
      <c r="M289" s="36"/>
      <c r="N289" s="36"/>
      <c r="P289" s="21"/>
      <c r="Q289" s="21"/>
    </row>
    <row r="290" spans="3:17" x14ac:dyDescent="0.2">
      <c r="C290" s="36"/>
      <c r="D290" s="36"/>
      <c r="E290" s="36"/>
      <c r="F290" s="36"/>
      <c r="G290" s="36"/>
      <c r="H290" s="36"/>
      <c r="K290" s="36"/>
      <c r="L290" s="36"/>
      <c r="M290" s="36"/>
      <c r="N290" s="36"/>
      <c r="P290" s="21"/>
      <c r="Q290" s="21"/>
    </row>
    <row r="291" spans="3:17" x14ac:dyDescent="0.2">
      <c r="C291" s="36"/>
      <c r="D291" s="36"/>
      <c r="E291" s="36"/>
      <c r="F291" s="36"/>
      <c r="G291" s="36"/>
      <c r="H291" s="36"/>
      <c r="K291" s="36"/>
      <c r="L291" s="36"/>
      <c r="M291" s="36"/>
      <c r="N291" s="36"/>
      <c r="P291" s="21"/>
      <c r="Q291" s="21"/>
    </row>
    <row r="292" spans="3:17" x14ac:dyDescent="0.2">
      <c r="C292" s="36"/>
      <c r="D292" s="36"/>
      <c r="E292" s="36"/>
      <c r="F292" s="36"/>
      <c r="G292" s="36"/>
      <c r="H292" s="36"/>
      <c r="K292" s="36"/>
      <c r="L292" s="36"/>
      <c r="M292" s="36"/>
      <c r="N292" s="36"/>
      <c r="P292" s="21"/>
      <c r="Q292" s="21"/>
    </row>
    <row r="293" spans="3:17" x14ac:dyDescent="0.2">
      <c r="C293" s="36"/>
      <c r="D293" s="36"/>
      <c r="E293" s="36"/>
      <c r="F293" s="36"/>
      <c r="G293" s="36"/>
      <c r="H293" s="36"/>
      <c r="K293" s="36"/>
      <c r="L293" s="36"/>
      <c r="M293" s="36"/>
      <c r="N293" s="36"/>
      <c r="P293" s="21"/>
      <c r="Q293" s="21"/>
    </row>
    <row r="294" spans="3:17" x14ac:dyDescent="0.2">
      <c r="C294" s="36"/>
      <c r="D294" s="36"/>
      <c r="E294" s="36"/>
      <c r="F294" s="36"/>
      <c r="G294" s="36"/>
      <c r="H294" s="36"/>
      <c r="K294" s="36"/>
      <c r="L294" s="36"/>
      <c r="M294" s="36"/>
      <c r="N294" s="36"/>
      <c r="P294" s="21"/>
      <c r="Q294" s="21"/>
    </row>
    <row r="295" spans="3:17" x14ac:dyDescent="0.2">
      <c r="C295" s="36"/>
      <c r="D295" s="36"/>
      <c r="E295" s="36"/>
      <c r="F295" s="36"/>
      <c r="G295" s="36"/>
      <c r="H295" s="36"/>
      <c r="K295" s="36"/>
      <c r="L295" s="36"/>
      <c r="M295" s="36"/>
      <c r="N295" s="36"/>
      <c r="P295" s="21"/>
      <c r="Q295" s="21"/>
    </row>
    <row r="296" spans="3:17" x14ac:dyDescent="0.2">
      <c r="C296" s="36"/>
      <c r="D296" s="36"/>
      <c r="E296" s="36"/>
      <c r="F296" s="36"/>
      <c r="G296" s="36"/>
      <c r="H296" s="36"/>
      <c r="K296" s="36"/>
      <c r="L296" s="36"/>
      <c r="M296" s="36"/>
      <c r="N296" s="36"/>
      <c r="P296" s="21"/>
      <c r="Q296" s="21"/>
    </row>
    <row r="297" spans="3:17" x14ac:dyDescent="0.2">
      <c r="C297" s="36"/>
      <c r="D297" s="36"/>
      <c r="E297" s="36"/>
      <c r="F297" s="36"/>
      <c r="G297" s="36"/>
      <c r="H297" s="36"/>
      <c r="K297" s="36"/>
      <c r="L297" s="36"/>
      <c r="M297" s="36"/>
      <c r="N297" s="36"/>
      <c r="P297" s="21"/>
      <c r="Q297" s="21"/>
    </row>
    <row r="298" spans="3:17" x14ac:dyDescent="0.2">
      <c r="C298" s="36"/>
      <c r="D298" s="36"/>
      <c r="E298" s="36"/>
      <c r="F298" s="36"/>
      <c r="G298" s="36"/>
      <c r="H298" s="36"/>
      <c r="K298" s="36"/>
      <c r="L298" s="36"/>
      <c r="M298" s="36"/>
      <c r="N298" s="36"/>
      <c r="P298" s="21"/>
      <c r="Q298" s="21"/>
    </row>
    <row r="299" spans="3:17" x14ac:dyDescent="0.2">
      <c r="C299" s="36"/>
      <c r="D299" s="36"/>
      <c r="E299" s="36"/>
      <c r="F299" s="36"/>
      <c r="G299" s="36"/>
      <c r="H299" s="36"/>
      <c r="K299" s="36"/>
      <c r="L299" s="36"/>
      <c r="M299" s="36"/>
      <c r="N299" s="36"/>
      <c r="P299" s="21"/>
      <c r="Q299" s="21"/>
    </row>
    <row r="300" spans="3:17" x14ac:dyDescent="0.2">
      <c r="C300" s="36"/>
      <c r="D300" s="36"/>
      <c r="E300" s="36"/>
      <c r="F300" s="36"/>
      <c r="G300" s="36"/>
      <c r="H300" s="36"/>
      <c r="K300" s="36"/>
      <c r="L300" s="36"/>
      <c r="M300" s="36"/>
      <c r="N300" s="36"/>
      <c r="P300" s="21"/>
      <c r="Q300" s="21"/>
    </row>
    <row r="301" spans="3:17" x14ac:dyDescent="0.2">
      <c r="C301" s="36"/>
      <c r="D301" s="36"/>
      <c r="E301" s="36"/>
      <c r="F301" s="36"/>
      <c r="G301" s="36"/>
      <c r="H301" s="36"/>
      <c r="K301" s="36"/>
      <c r="L301" s="36"/>
      <c r="M301" s="36"/>
      <c r="N301" s="36"/>
      <c r="P301" s="21"/>
      <c r="Q301" s="21"/>
    </row>
    <row r="302" spans="3:17" x14ac:dyDescent="0.2">
      <c r="C302" s="36"/>
      <c r="D302" s="36"/>
      <c r="E302" s="36"/>
      <c r="F302" s="36"/>
      <c r="G302" s="36"/>
      <c r="H302" s="36"/>
      <c r="K302" s="36"/>
      <c r="L302" s="36"/>
      <c r="M302" s="36"/>
      <c r="N302" s="36"/>
      <c r="P302" s="21"/>
      <c r="Q302" s="21"/>
    </row>
    <row r="303" spans="3:17" x14ac:dyDescent="0.2">
      <c r="C303" s="36"/>
      <c r="D303" s="36"/>
      <c r="E303" s="36"/>
      <c r="F303" s="36"/>
      <c r="G303" s="36"/>
      <c r="H303" s="36"/>
      <c r="K303" s="36"/>
      <c r="L303" s="36"/>
      <c r="M303" s="36"/>
      <c r="N303" s="36"/>
      <c r="P303" s="21"/>
      <c r="Q303" s="21"/>
    </row>
    <row r="304" spans="3:17" x14ac:dyDescent="0.2">
      <c r="C304" s="36"/>
      <c r="D304" s="36"/>
      <c r="E304" s="36"/>
      <c r="F304" s="36"/>
      <c r="G304" s="36"/>
      <c r="H304" s="36"/>
      <c r="K304" s="36"/>
      <c r="L304" s="36"/>
      <c r="M304" s="36"/>
      <c r="N304" s="36"/>
      <c r="P304" s="21"/>
      <c r="Q304" s="21"/>
    </row>
    <row r="305" spans="3:17" x14ac:dyDescent="0.2">
      <c r="C305" s="36"/>
      <c r="D305" s="36"/>
      <c r="E305" s="36"/>
      <c r="F305" s="36"/>
      <c r="G305" s="36"/>
      <c r="H305" s="36"/>
      <c r="K305" s="36"/>
      <c r="L305" s="36"/>
      <c r="M305" s="36"/>
      <c r="N305" s="36"/>
      <c r="P305" s="21"/>
      <c r="Q305" s="21"/>
    </row>
    <row r="306" spans="3:17" x14ac:dyDescent="0.2">
      <c r="C306" s="36"/>
      <c r="D306" s="36"/>
      <c r="E306" s="36"/>
      <c r="F306" s="36"/>
      <c r="G306" s="36"/>
      <c r="H306" s="36"/>
      <c r="K306" s="36"/>
      <c r="L306" s="36"/>
      <c r="M306" s="36"/>
      <c r="N306" s="36"/>
      <c r="P306" s="21"/>
      <c r="Q306" s="21"/>
    </row>
    <row r="307" spans="3:17" x14ac:dyDescent="0.2">
      <c r="C307" s="36"/>
      <c r="D307" s="36"/>
      <c r="E307" s="36"/>
      <c r="F307" s="36"/>
      <c r="G307" s="36"/>
      <c r="H307" s="36"/>
      <c r="K307" s="36"/>
      <c r="L307" s="36"/>
      <c r="M307" s="36"/>
      <c r="N307" s="36"/>
      <c r="P307" s="21"/>
      <c r="Q307" s="21"/>
    </row>
    <row r="308" spans="3:17" x14ac:dyDescent="0.2">
      <c r="C308" s="36"/>
      <c r="D308" s="36"/>
      <c r="E308" s="36"/>
      <c r="F308" s="36"/>
      <c r="G308" s="36"/>
      <c r="H308" s="36"/>
      <c r="K308" s="36"/>
      <c r="L308" s="36"/>
      <c r="M308" s="36"/>
      <c r="N308" s="36"/>
      <c r="P308" s="21"/>
      <c r="Q308" s="21"/>
    </row>
    <row r="309" spans="3:17" x14ac:dyDescent="0.2">
      <c r="C309" s="36"/>
      <c r="D309" s="36"/>
      <c r="E309" s="36"/>
      <c r="F309" s="36"/>
      <c r="G309" s="36"/>
      <c r="H309" s="36"/>
      <c r="K309" s="36"/>
      <c r="L309" s="36"/>
      <c r="M309" s="36"/>
      <c r="N309" s="36"/>
      <c r="P309" s="21"/>
      <c r="Q309" s="21"/>
    </row>
    <row r="310" spans="3:17" x14ac:dyDescent="0.2">
      <c r="C310" s="36"/>
      <c r="D310" s="36"/>
      <c r="E310" s="36"/>
      <c r="F310" s="36"/>
      <c r="G310" s="36"/>
      <c r="H310" s="36"/>
      <c r="K310" s="36"/>
      <c r="L310" s="36"/>
      <c r="M310" s="36"/>
      <c r="N310" s="36"/>
      <c r="P310" s="21"/>
      <c r="Q310" s="21"/>
    </row>
    <row r="311" spans="3:17" x14ac:dyDescent="0.2">
      <c r="C311" s="36"/>
      <c r="D311" s="36"/>
      <c r="E311" s="36"/>
      <c r="F311" s="36"/>
      <c r="G311" s="36"/>
      <c r="H311" s="36"/>
      <c r="K311" s="36"/>
      <c r="L311" s="36"/>
      <c r="M311" s="36"/>
      <c r="N311" s="36"/>
      <c r="P311" s="21"/>
      <c r="Q311" s="21"/>
    </row>
    <row r="312" spans="3:17" x14ac:dyDescent="0.2">
      <c r="C312" s="36"/>
      <c r="D312" s="36"/>
      <c r="E312" s="36"/>
      <c r="F312" s="36"/>
      <c r="G312" s="36"/>
      <c r="H312" s="36"/>
      <c r="K312" s="36"/>
      <c r="L312" s="36"/>
      <c r="M312" s="36"/>
      <c r="N312" s="36"/>
      <c r="P312" s="21"/>
      <c r="Q312" s="21"/>
    </row>
    <row r="313" spans="3:17" x14ac:dyDescent="0.2">
      <c r="C313" s="36"/>
      <c r="D313" s="36"/>
      <c r="E313" s="36"/>
      <c r="F313" s="36"/>
      <c r="G313" s="36"/>
      <c r="H313" s="36"/>
      <c r="K313" s="36"/>
      <c r="L313" s="36"/>
      <c r="M313" s="36"/>
      <c r="N313" s="36"/>
      <c r="P313" s="21"/>
      <c r="Q313" s="21"/>
    </row>
    <row r="314" spans="3:17" x14ac:dyDescent="0.2">
      <c r="C314" s="36"/>
      <c r="D314" s="36"/>
      <c r="E314" s="36"/>
      <c r="F314" s="36"/>
      <c r="G314" s="36"/>
      <c r="H314" s="36"/>
      <c r="K314" s="36"/>
      <c r="L314" s="36"/>
      <c r="M314" s="36"/>
      <c r="N314" s="36"/>
      <c r="P314" s="21"/>
      <c r="Q314" s="21"/>
    </row>
    <row r="315" spans="3:17" x14ac:dyDescent="0.2">
      <c r="C315" s="36"/>
      <c r="D315" s="36"/>
      <c r="E315" s="36"/>
      <c r="F315" s="36"/>
      <c r="G315" s="36"/>
      <c r="H315" s="36"/>
      <c r="K315" s="36"/>
      <c r="L315" s="36"/>
      <c r="M315" s="36"/>
      <c r="N315" s="36"/>
      <c r="P315" s="21"/>
      <c r="Q315" s="21"/>
    </row>
    <row r="316" spans="3:17" x14ac:dyDescent="0.2">
      <c r="C316" s="36"/>
      <c r="D316" s="36"/>
      <c r="E316" s="36"/>
      <c r="F316" s="36"/>
      <c r="G316" s="36"/>
      <c r="H316" s="36"/>
      <c r="K316" s="36"/>
      <c r="L316" s="36"/>
      <c r="M316" s="36"/>
      <c r="N316" s="36"/>
      <c r="P316" s="21"/>
      <c r="Q316" s="21"/>
    </row>
    <row r="317" spans="3:17" x14ac:dyDescent="0.2">
      <c r="C317" s="36"/>
      <c r="D317" s="36"/>
      <c r="E317" s="36"/>
      <c r="F317" s="36"/>
      <c r="G317" s="36"/>
      <c r="H317" s="36"/>
      <c r="K317" s="36"/>
      <c r="L317" s="36"/>
      <c r="M317" s="36"/>
      <c r="N317" s="36"/>
      <c r="P317" s="21"/>
      <c r="Q317" s="21"/>
    </row>
    <row r="318" spans="3:17" x14ac:dyDescent="0.2">
      <c r="C318" s="36"/>
      <c r="D318" s="36"/>
      <c r="E318" s="36"/>
      <c r="F318" s="36"/>
      <c r="G318" s="36"/>
      <c r="H318" s="36"/>
      <c r="K318" s="36"/>
      <c r="L318" s="36"/>
      <c r="M318" s="36"/>
      <c r="N318" s="36"/>
      <c r="P318" s="21"/>
      <c r="Q318" s="21"/>
    </row>
    <row r="319" spans="3:17" x14ac:dyDescent="0.2">
      <c r="C319" s="36"/>
      <c r="D319" s="36"/>
      <c r="E319" s="36"/>
      <c r="F319" s="36"/>
      <c r="G319" s="36"/>
      <c r="H319" s="36"/>
      <c r="K319" s="36"/>
      <c r="L319" s="36"/>
      <c r="M319" s="36"/>
      <c r="N319" s="36"/>
      <c r="P319" s="21"/>
      <c r="Q319" s="21"/>
    </row>
    <row r="320" spans="3:17" x14ac:dyDescent="0.2">
      <c r="C320" s="36"/>
      <c r="D320" s="36"/>
      <c r="E320" s="36"/>
      <c r="F320" s="36"/>
      <c r="G320" s="36"/>
      <c r="H320" s="36"/>
      <c r="K320" s="36"/>
      <c r="L320" s="36"/>
      <c r="M320" s="36"/>
      <c r="N320" s="36"/>
      <c r="P320" s="21"/>
      <c r="Q320" s="21"/>
    </row>
    <row r="321" spans="3:17" x14ac:dyDescent="0.2">
      <c r="C321" s="36"/>
      <c r="D321" s="36"/>
      <c r="E321" s="36"/>
      <c r="F321" s="36"/>
      <c r="G321" s="36"/>
      <c r="H321" s="36"/>
      <c r="K321" s="36"/>
      <c r="L321" s="36"/>
      <c r="M321" s="36"/>
      <c r="N321" s="36"/>
      <c r="P321" s="21"/>
      <c r="Q321" s="21"/>
    </row>
    <row r="322" spans="3:17" x14ac:dyDescent="0.2">
      <c r="C322" s="36"/>
      <c r="D322" s="36"/>
      <c r="E322" s="36"/>
      <c r="F322" s="36"/>
      <c r="G322" s="36"/>
      <c r="H322" s="36"/>
      <c r="K322" s="36"/>
      <c r="L322" s="36"/>
      <c r="M322" s="36"/>
      <c r="N322" s="36"/>
      <c r="P322" s="21"/>
      <c r="Q322" s="21"/>
    </row>
    <row r="323" spans="3:17" x14ac:dyDescent="0.2">
      <c r="C323" s="36"/>
      <c r="D323" s="36"/>
      <c r="E323" s="36"/>
      <c r="F323" s="36"/>
      <c r="G323" s="36"/>
      <c r="H323" s="36"/>
      <c r="K323" s="36"/>
      <c r="L323" s="36"/>
      <c r="M323" s="36"/>
      <c r="N323" s="36"/>
      <c r="P323" s="21"/>
      <c r="Q323" s="21"/>
    </row>
    <row r="324" spans="3:17" x14ac:dyDescent="0.2">
      <c r="C324" s="36"/>
      <c r="D324" s="36"/>
      <c r="E324" s="36"/>
      <c r="F324" s="36"/>
      <c r="G324" s="36"/>
      <c r="H324" s="36"/>
      <c r="K324" s="36"/>
      <c r="L324" s="36"/>
      <c r="M324" s="36"/>
      <c r="N324" s="36"/>
      <c r="P324" s="21"/>
      <c r="Q324" s="21"/>
    </row>
    <row r="325" spans="3:17" x14ac:dyDescent="0.2">
      <c r="C325" s="36"/>
      <c r="D325" s="36"/>
      <c r="E325" s="36"/>
      <c r="F325" s="36"/>
      <c r="G325" s="36"/>
      <c r="H325" s="36"/>
      <c r="K325" s="36"/>
      <c r="L325" s="36"/>
      <c r="M325" s="36"/>
      <c r="N325" s="36"/>
      <c r="P325" s="21"/>
      <c r="Q325" s="21"/>
    </row>
    <row r="326" spans="3:17" x14ac:dyDescent="0.2">
      <c r="C326" s="36"/>
      <c r="D326" s="36"/>
      <c r="E326" s="36"/>
      <c r="F326" s="36"/>
      <c r="G326" s="36"/>
      <c r="H326" s="36"/>
      <c r="K326" s="36"/>
      <c r="L326" s="36"/>
      <c r="M326" s="36"/>
      <c r="N326" s="36"/>
      <c r="P326" s="21"/>
      <c r="Q326" s="21"/>
    </row>
    <row r="327" spans="3:17" x14ac:dyDescent="0.2">
      <c r="C327" s="36"/>
      <c r="D327" s="36"/>
      <c r="E327" s="36"/>
      <c r="F327" s="36"/>
      <c r="G327" s="36"/>
      <c r="H327" s="36"/>
      <c r="K327" s="36"/>
      <c r="L327" s="36"/>
      <c r="M327" s="36"/>
      <c r="N327" s="36"/>
      <c r="P327" s="21"/>
      <c r="Q327" s="21"/>
    </row>
    <row r="328" spans="3:17" x14ac:dyDescent="0.2">
      <c r="C328" s="36"/>
      <c r="D328" s="36"/>
      <c r="E328" s="36"/>
      <c r="F328" s="36"/>
      <c r="G328" s="36"/>
      <c r="H328" s="36"/>
      <c r="K328" s="36"/>
      <c r="L328" s="36"/>
      <c r="M328" s="36"/>
      <c r="N328" s="36"/>
      <c r="P328" s="21"/>
      <c r="Q328" s="21"/>
    </row>
    <row r="329" spans="3:17" x14ac:dyDescent="0.2">
      <c r="C329" s="36"/>
      <c r="D329" s="36"/>
      <c r="E329" s="36"/>
      <c r="F329" s="36"/>
      <c r="G329" s="36"/>
      <c r="H329" s="36"/>
      <c r="K329" s="36"/>
      <c r="L329" s="36"/>
      <c r="M329" s="36"/>
      <c r="N329" s="36"/>
      <c r="P329" s="21"/>
      <c r="Q329" s="21"/>
    </row>
    <row r="330" spans="3:17" x14ac:dyDescent="0.2">
      <c r="C330" s="36"/>
      <c r="D330" s="36"/>
      <c r="E330" s="36"/>
      <c r="F330" s="36"/>
      <c r="G330" s="36"/>
      <c r="H330" s="36"/>
      <c r="K330" s="36"/>
      <c r="L330" s="36"/>
      <c r="M330" s="36"/>
      <c r="N330" s="36"/>
      <c r="P330" s="21"/>
      <c r="Q330" s="21"/>
    </row>
    <row r="331" spans="3:17" x14ac:dyDescent="0.2">
      <c r="C331" s="36"/>
      <c r="D331" s="36"/>
      <c r="E331" s="36"/>
      <c r="F331" s="36"/>
      <c r="G331" s="36"/>
      <c r="H331" s="36"/>
      <c r="K331" s="36"/>
      <c r="L331" s="36"/>
      <c r="M331" s="36"/>
      <c r="N331" s="36"/>
      <c r="P331" s="21"/>
      <c r="Q331" s="21"/>
    </row>
    <row r="332" spans="3:17" x14ac:dyDescent="0.2">
      <c r="C332" s="36"/>
      <c r="D332" s="36"/>
      <c r="E332" s="36"/>
      <c r="F332" s="36"/>
      <c r="G332" s="36"/>
      <c r="H332" s="36"/>
      <c r="K332" s="36"/>
      <c r="L332" s="36"/>
      <c r="M332" s="36"/>
      <c r="N332" s="36"/>
      <c r="P332" s="21"/>
      <c r="Q332" s="21"/>
    </row>
    <row r="333" spans="3:17" x14ac:dyDescent="0.2">
      <c r="C333" s="36"/>
      <c r="D333" s="36"/>
      <c r="E333" s="36"/>
      <c r="F333" s="36"/>
      <c r="G333" s="36"/>
      <c r="H333" s="36"/>
      <c r="K333" s="36"/>
      <c r="L333" s="36"/>
      <c r="M333" s="36"/>
      <c r="N333" s="36"/>
      <c r="P333" s="21"/>
      <c r="Q333" s="21"/>
    </row>
    <row r="334" spans="3:17" x14ac:dyDescent="0.2">
      <c r="C334" s="36"/>
      <c r="D334" s="36"/>
      <c r="E334" s="36"/>
      <c r="F334" s="36"/>
      <c r="G334" s="36"/>
      <c r="H334" s="36"/>
      <c r="K334" s="36"/>
      <c r="L334" s="36"/>
      <c r="M334" s="36"/>
      <c r="N334" s="36"/>
      <c r="P334" s="21"/>
      <c r="Q334" s="21"/>
    </row>
    <row r="335" spans="3:17" x14ac:dyDescent="0.2">
      <c r="C335" s="36"/>
      <c r="D335" s="36"/>
      <c r="E335" s="36"/>
      <c r="F335" s="36"/>
      <c r="G335" s="36"/>
      <c r="H335" s="36"/>
      <c r="K335" s="36"/>
      <c r="L335" s="36"/>
      <c r="M335" s="36"/>
      <c r="N335" s="36"/>
      <c r="P335" s="21"/>
      <c r="Q335" s="21"/>
    </row>
    <row r="336" spans="3:17" x14ac:dyDescent="0.2">
      <c r="C336" s="36"/>
      <c r="D336" s="36"/>
      <c r="E336" s="36"/>
      <c r="F336" s="36"/>
      <c r="G336" s="36"/>
      <c r="H336" s="36"/>
      <c r="K336" s="36"/>
      <c r="L336" s="36"/>
      <c r="M336" s="36"/>
      <c r="N336" s="36"/>
      <c r="P336" s="21"/>
      <c r="Q336" s="21"/>
    </row>
    <row r="337" spans="3:17" x14ac:dyDescent="0.2">
      <c r="C337" s="36"/>
      <c r="D337" s="36"/>
      <c r="E337" s="36"/>
      <c r="F337" s="36"/>
      <c r="G337" s="36"/>
      <c r="H337" s="36"/>
      <c r="K337" s="36"/>
      <c r="L337" s="36"/>
      <c r="M337" s="36"/>
      <c r="N337" s="36"/>
      <c r="P337" s="21"/>
      <c r="Q337" s="21"/>
    </row>
    <row r="338" spans="3:17" x14ac:dyDescent="0.2">
      <c r="C338" s="36"/>
      <c r="D338" s="36"/>
      <c r="E338" s="36"/>
      <c r="F338" s="36"/>
      <c r="G338" s="36"/>
      <c r="H338" s="36"/>
      <c r="K338" s="36"/>
      <c r="L338" s="36"/>
      <c r="M338" s="36"/>
      <c r="N338" s="36"/>
      <c r="P338" s="21"/>
      <c r="Q338" s="21"/>
    </row>
    <row r="339" spans="3:17" x14ac:dyDescent="0.2">
      <c r="C339" s="36"/>
      <c r="D339" s="36"/>
      <c r="E339" s="36"/>
      <c r="F339" s="36"/>
      <c r="G339" s="36"/>
      <c r="H339" s="36"/>
      <c r="K339" s="36"/>
      <c r="L339" s="36"/>
      <c r="M339" s="36"/>
      <c r="N339" s="36"/>
      <c r="P339" s="21"/>
      <c r="Q339" s="21"/>
    </row>
    <row r="340" spans="3:17" x14ac:dyDescent="0.2">
      <c r="C340" s="36"/>
      <c r="D340" s="36"/>
      <c r="E340" s="36"/>
      <c r="F340" s="36"/>
      <c r="G340" s="36"/>
      <c r="H340" s="36"/>
      <c r="K340" s="36"/>
      <c r="L340" s="36"/>
      <c r="M340" s="36"/>
      <c r="N340" s="36"/>
      <c r="P340" s="21"/>
      <c r="Q340" s="21"/>
    </row>
    <row r="341" spans="3:17" x14ac:dyDescent="0.2">
      <c r="C341" s="36"/>
      <c r="D341" s="36"/>
      <c r="E341" s="36"/>
      <c r="F341" s="36"/>
      <c r="G341" s="36"/>
      <c r="H341" s="36"/>
      <c r="K341" s="36"/>
      <c r="L341" s="36"/>
      <c r="M341" s="36"/>
      <c r="N341" s="36"/>
      <c r="P341" s="21"/>
      <c r="Q341" s="21"/>
    </row>
    <row r="342" spans="3:17" x14ac:dyDescent="0.2">
      <c r="C342" s="36"/>
      <c r="D342" s="36"/>
      <c r="E342" s="36"/>
      <c r="F342" s="36"/>
      <c r="G342" s="36"/>
      <c r="H342" s="36"/>
      <c r="K342" s="36"/>
      <c r="L342" s="36"/>
      <c r="M342" s="36"/>
      <c r="N342" s="36"/>
      <c r="P342" s="21"/>
      <c r="Q342" s="21"/>
    </row>
    <row r="343" spans="3:17" x14ac:dyDescent="0.2">
      <c r="C343" s="36"/>
      <c r="D343" s="36"/>
      <c r="E343" s="36"/>
      <c r="F343" s="36"/>
      <c r="G343" s="36"/>
      <c r="H343" s="36"/>
      <c r="K343" s="36"/>
      <c r="L343" s="36"/>
      <c r="M343" s="36"/>
      <c r="N343" s="36"/>
      <c r="P343" s="21"/>
      <c r="Q343" s="21"/>
    </row>
    <row r="344" spans="3:17" x14ac:dyDescent="0.2">
      <c r="C344" s="36"/>
      <c r="D344" s="36"/>
      <c r="E344" s="36"/>
      <c r="F344" s="36"/>
      <c r="G344" s="36"/>
      <c r="H344" s="36"/>
      <c r="K344" s="36"/>
      <c r="L344" s="36"/>
      <c r="M344" s="36"/>
      <c r="N344" s="36"/>
      <c r="P344" s="21"/>
      <c r="Q344" s="21"/>
    </row>
    <row r="345" spans="3:17" x14ac:dyDescent="0.2">
      <c r="C345" s="36"/>
      <c r="D345" s="36"/>
      <c r="E345" s="36"/>
      <c r="F345" s="36"/>
      <c r="G345" s="36"/>
      <c r="H345" s="36"/>
      <c r="K345" s="36"/>
      <c r="L345" s="36"/>
      <c r="M345" s="36"/>
      <c r="N345" s="36"/>
      <c r="P345" s="21"/>
      <c r="Q345" s="21"/>
    </row>
    <row r="346" spans="3:17" x14ac:dyDescent="0.2">
      <c r="C346" s="36"/>
      <c r="D346" s="36"/>
      <c r="E346" s="36"/>
      <c r="F346" s="36"/>
      <c r="G346" s="36"/>
      <c r="H346" s="36"/>
      <c r="K346" s="36"/>
      <c r="L346" s="36"/>
      <c r="M346" s="36"/>
      <c r="N346" s="36"/>
      <c r="P346" s="21"/>
      <c r="Q346" s="21"/>
    </row>
    <row r="347" spans="3:17" x14ac:dyDescent="0.2">
      <c r="C347" s="36"/>
      <c r="D347" s="36"/>
      <c r="E347" s="36"/>
      <c r="F347" s="36"/>
      <c r="G347" s="36"/>
      <c r="H347" s="36"/>
      <c r="K347" s="36"/>
      <c r="L347" s="36"/>
      <c r="M347" s="36"/>
      <c r="N347" s="36"/>
      <c r="P347" s="21"/>
      <c r="Q347" s="21"/>
    </row>
    <row r="348" spans="3:17" x14ac:dyDescent="0.2">
      <c r="C348" s="36"/>
      <c r="D348" s="36"/>
      <c r="E348" s="36"/>
      <c r="F348" s="36"/>
      <c r="G348" s="36"/>
      <c r="H348" s="36"/>
      <c r="K348" s="36"/>
      <c r="L348" s="36"/>
      <c r="M348" s="36"/>
      <c r="N348" s="36"/>
      <c r="P348" s="21"/>
      <c r="Q348" s="21"/>
    </row>
    <row r="349" spans="3:17" x14ac:dyDescent="0.2">
      <c r="C349" s="36"/>
      <c r="D349" s="36"/>
      <c r="E349" s="36"/>
      <c r="F349" s="36"/>
      <c r="G349" s="36"/>
      <c r="H349" s="36"/>
      <c r="K349" s="36"/>
      <c r="L349" s="36"/>
      <c r="M349" s="36"/>
      <c r="N349" s="36"/>
      <c r="P349" s="21"/>
      <c r="Q349" s="21"/>
    </row>
    <row r="350" spans="3:17" x14ac:dyDescent="0.2">
      <c r="C350" s="36"/>
      <c r="D350" s="36"/>
      <c r="E350" s="36"/>
      <c r="F350" s="36"/>
      <c r="G350" s="36"/>
      <c r="H350" s="36"/>
      <c r="K350" s="36"/>
      <c r="L350" s="36"/>
      <c r="M350" s="36"/>
      <c r="N350" s="36"/>
      <c r="P350" s="21"/>
      <c r="Q350" s="21"/>
    </row>
    <row r="351" spans="3:17" x14ac:dyDescent="0.2">
      <c r="C351" s="36"/>
      <c r="D351" s="36"/>
      <c r="E351" s="36"/>
      <c r="F351" s="36"/>
      <c r="G351" s="36"/>
      <c r="H351" s="36"/>
      <c r="K351" s="36"/>
      <c r="L351" s="36"/>
      <c r="M351" s="36"/>
      <c r="N351" s="36"/>
      <c r="P351" s="21"/>
      <c r="Q351" s="21"/>
    </row>
    <row r="352" spans="3:17" x14ac:dyDescent="0.2">
      <c r="C352" s="36"/>
      <c r="D352" s="36"/>
      <c r="E352" s="36"/>
      <c r="F352" s="36"/>
      <c r="G352" s="36"/>
      <c r="H352" s="36"/>
      <c r="K352" s="36"/>
      <c r="L352" s="36"/>
      <c r="M352" s="36"/>
      <c r="N352" s="36"/>
      <c r="P352" s="21"/>
      <c r="Q352" s="21"/>
    </row>
    <row r="353" spans="3:17" x14ac:dyDescent="0.2">
      <c r="C353" s="36"/>
      <c r="D353" s="36"/>
      <c r="E353" s="36"/>
      <c r="F353" s="36"/>
      <c r="G353" s="36"/>
      <c r="H353" s="36"/>
      <c r="K353" s="36"/>
      <c r="L353" s="36"/>
      <c r="M353" s="36"/>
      <c r="N353" s="36"/>
      <c r="P353" s="21"/>
      <c r="Q353" s="21"/>
    </row>
    <row r="354" spans="3:17" x14ac:dyDescent="0.2">
      <c r="C354" s="36"/>
      <c r="D354" s="36"/>
      <c r="E354" s="36"/>
      <c r="F354" s="36"/>
      <c r="G354" s="36"/>
      <c r="H354" s="36"/>
      <c r="K354" s="36"/>
      <c r="L354" s="36"/>
      <c r="M354" s="36"/>
      <c r="N354" s="36"/>
      <c r="P354" s="21"/>
      <c r="Q354" s="21"/>
    </row>
    <row r="355" spans="3:17" x14ac:dyDescent="0.2">
      <c r="C355" s="36"/>
      <c r="D355" s="36"/>
      <c r="E355" s="36"/>
      <c r="F355" s="36"/>
      <c r="G355" s="36"/>
      <c r="H355" s="36"/>
      <c r="K355" s="36"/>
      <c r="L355" s="36"/>
      <c r="M355" s="36"/>
      <c r="N355" s="36"/>
      <c r="P355" s="21"/>
      <c r="Q355" s="21"/>
    </row>
    <row r="356" spans="3:17" x14ac:dyDescent="0.2">
      <c r="C356" s="36"/>
      <c r="D356" s="36"/>
      <c r="E356" s="36"/>
      <c r="F356" s="36"/>
      <c r="G356" s="36"/>
      <c r="H356" s="36"/>
      <c r="K356" s="36"/>
      <c r="L356" s="36"/>
      <c r="M356" s="36"/>
      <c r="N356" s="36"/>
      <c r="P356" s="21"/>
      <c r="Q356" s="21"/>
    </row>
    <row r="357" spans="3:17" x14ac:dyDescent="0.2">
      <c r="C357" s="36"/>
      <c r="D357" s="36"/>
      <c r="E357" s="36"/>
      <c r="F357" s="36"/>
      <c r="G357" s="36"/>
      <c r="H357" s="36"/>
      <c r="K357" s="36"/>
      <c r="L357" s="36"/>
      <c r="M357" s="36"/>
      <c r="N357" s="36"/>
      <c r="P357" s="21"/>
      <c r="Q357" s="21"/>
    </row>
    <row r="358" spans="3:17" x14ac:dyDescent="0.2">
      <c r="C358" s="36"/>
      <c r="D358" s="36"/>
      <c r="E358" s="36"/>
      <c r="F358" s="36"/>
      <c r="G358" s="36"/>
      <c r="H358" s="36"/>
      <c r="K358" s="36"/>
      <c r="L358" s="36"/>
      <c r="M358" s="36"/>
      <c r="N358" s="36"/>
      <c r="P358" s="21"/>
      <c r="Q358" s="21"/>
    </row>
    <row r="359" spans="3:17" x14ac:dyDescent="0.2">
      <c r="C359" s="36"/>
      <c r="D359" s="36"/>
      <c r="E359" s="36"/>
      <c r="F359" s="36"/>
      <c r="G359" s="36"/>
      <c r="H359" s="36"/>
      <c r="K359" s="36"/>
      <c r="L359" s="36"/>
      <c r="M359" s="36"/>
      <c r="N359" s="36"/>
      <c r="P359" s="21"/>
      <c r="Q359" s="21"/>
    </row>
    <row r="360" spans="3:17" x14ac:dyDescent="0.2">
      <c r="C360" s="36"/>
      <c r="D360" s="36"/>
      <c r="E360" s="36"/>
      <c r="F360" s="36"/>
      <c r="G360" s="36"/>
      <c r="H360" s="36"/>
      <c r="K360" s="36"/>
      <c r="L360" s="36"/>
      <c r="M360" s="36"/>
      <c r="N360" s="36"/>
      <c r="P360" s="21"/>
      <c r="Q360" s="21"/>
    </row>
    <row r="361" spans="3:17" x14ac:dyDescent="0.2">
      <c r="C361" s="36"/>
      <c r="D361" s="36"/>
      <c r="E361" s="36"/>
      <c r="F361" s="36"/>
      <c r="G361" s="36"/>
      <c r="H361" s="36"/>
      <c r="K361" s="36"/>
      <c r="L361" s="36"/>
      <c r="M361" s="36"/>
      <c r="N361" s="36"/>
      <c r="P361" s="21"/>
      <c r="Q361" s="21"/>
    </row>
    <row r="362" spans="3:17" x14ac:dyDescent="0.2">
      <c r="C362" s="36"/>
      <c r="D362" s="36"/>
      <c r="E362" s="36"/>
      <c r="F362" s="36"/>
      <c r="G362" s="36"/>
      <c r="H362" s="36"/>
      <c r="K362" s="36"/>
      <c r="L362" s="36"/>
      <c r="M362" s="36"/>
      <c r="N362" s="36"/>
      <c r="P362" s="21"/>
      <c r="Q362" s="21"/>
    </row>
    <row r="363" spans="3:17" x14ac:dyDescent="0.2">
      <c r="C363" s="36"/>
      <c r="D363" s="36"/>
      <c r="E363" s="36"/>
      <c r="F363" s="36"/>
      <c r="G363" s="36"/>
      <c r="H363" s="36"/>
      <c r="K363" s="36"/>
      <c r="L363" s="36"/>
      <c r="M363" s="36"/>
      <c r="N363" s="36"/>
      <c r="P363" s="21"/>
      <c r="Q363" s="21"/>
    </row>
    <row r="364" spans="3:17" x14ac:dyDescent="0.2">
      <c r="C364" s="36"/>
      <c r="D364" s="36"/>
      <c r="E364" s="36"/>
      <c r="F364" s="36"/>
      <c r="G364" s="36"/>
      <c r="H364" s="36"/>
      <c r="K364" s="36"/>
      <c r="L364" s="36"/>
      <c r="M364" s="36"/>
      <c r="N364" s="36"/>
      <c r="P364" s="21"/>
      <c r="Q364" s="21"/>
    </row>
    <row r="365" spans="3:17" x14ac:dyDescent="0.2">
      <c r="C365" s="36"/>
      <c r="D365" s="36"/>
      <c r="E365" s="36"/>
      <c r="F365" s="36"/>
      <c r="G365" s="36"/>
      <c r="H365" s="36"/>
      <c r="K365" s="36"/>
      <c r="L365" s="36"/>
      <c r="M365" s="36"/>
      <c r="N365" s="36"/>
      <c r="P365" s="21"/>
      <c r="Q365" s="21"/>
    </row>
    <row r="366" spans="3:17" x14ac:dyDescent="0.2">
      <c r="C366" s="36"/>
      <c r="D366" s="36"/>
      <c r="E366" s="36"/>
      <c r="F366" s="36"/>
      <c r="G366" s="36"/>
      <c r="H366" s="36"/>
      <c r="K366" s="36"/>
      <c r="L366" s="36"/>
      <c r="M366" s="36"/>
      <c r="N366" s="36"/>
      <c r="P366" s="21"/>
      <c r="Q366" s="21"/>
    </row>
    <row r="367" spans="3:17" x14ac:dyDescent="0.2">
      <c r="C367" s="36"/>
      <c r="D367" s="36"/>
      <c r="E367" s="36"/>
      <c r="F367" s="36"/>
      <c r="G367" s="36"/>
      <c r="H367" s="36"/>
      <c r="K367" s="36"/>
      <c r="L367" s="36"/>
      <c r="M367" s="36"/>
      <c r="N367" s="36"/>
      <c r="P367" s="21"/>
      <c r="Q367" s="21"/>
    </row>
    <row r="368" spans="3:17" x14ac:dyDescent="0.2">
      <c r="C368" s="36"/>
      <c r="D368" s="36"/>
      <c r="E368" s="36"/>
      <c r="F368" s="36"/>
      <c r="G368" s="36"/>
      <c r="H368" s="36"/>
      <c r="K368" s="36"/>
      <c r="L368" s="36"/>
      <c r="M368" s="36"/>
      <c r="N368" s="36"/>
      <c r="P368" s="21"/>
      <c r="Q368" s="21"/>
    </row>
    <row r="369" spans="3:17" x14ac:dyDescent="0.2">
      <c r="C369" s="36"/>
      <c r="D369" s="36"/>
      <c r="E369" s="36"/>
      <c r="F369" s="36"/>
      <c r="G369" s="36"/>
      <c r="H369" s="36"/>
      <c r="K369" s="36"/>
      <c r="L369" s="36"/>
      <c r="M369" s="36"/>
      <c r="N369" s="36"/>
      <c r="P369" s="21"/>
      <c r="Q369" s="21"/>
    </row>
    <row r="370" spans="3:17" x14ac:dyDescent="0.2">
      <c r="C370" s="36"/>
      <c r="D370" s="36"/>
      <c r="E370" s="36"/>
      <c r="F370" s="36"/>
      <c r="G370" s="36"/>
      <c r="H370" s="36"/>
      <c r="K370" s="36"/>
      <c r="L370" s="36"/>
      <c r="M370" s="36"/>
      <c r="N370" s="36"/>
      <c r="P370" s="21"/>
      <c r="Q370" s="21"/>
    </row>
    <row r="371" spans="3:17" x14ac:dyDescent="0.2">
      <c r="C371" s="36"/>
      <c r="D371" s="36"/>
      <c r="E371" s="36"/>
      <c r="F371" s="36"/>
      <c r="G371" s="36"/>
      <c r="H371" s="36"/>
      <c r="K371" s="36"/>
      <c r="L371" s="36"/>
      <c r="M371" s="36"/>
      <c r="N371" s="36"/>
      <c r="P371" s="21"/>
      <c r="Q371" s="21"/>
    </row>
    <row r="372" spans="3:17" x14ac:dyDescent="0.2">
      <c r="C372" s="36"/>
      <c r="D372" s="36"/>
      <c r="E372" s="36"/>
      <c r="F372" s="36"/>
      <c r="G372" s="36"/>
      <c r="H372" s="36"/>
      <c r="K372" s="36"/>
      <c r="L372" s="36"/>
      <c r="M372" s="36"/>
      <c r="N372" s="36"/>
      <c r="P372" s="21"/>
      <c r="Q372" s="21"/>
    </row>
    <row r="373" spans="3:17" x14ac:dyDescent="0.2">
      <c r="C373" s="36"/>
      <c r="D373" s="36"/>
      <c r="E373" s="36"/>
      <c r="F373" s="36"/>
      <c r="G373" s="36"/>
      <c r="H373" s="36"/>
      <c r="K373" s="36"/>
      <c r="L373" s="36"/>
      <c r="M373" s="36"/>
      <c r="N373" s="36"/>
      <c r="P373" s="21"/>
      <c r="Q373" s="21"/>
    </row>
    <row r="374" spans="3:17" x14ac:dyDescent="0.2">
      <c r="C374" s="36"/>
      <c r="D374" s="36"/>
      <c r="E374" s="36"/>
      <c r="F374" s="36"/>
      <c r="G374" s="36"/>
      <c r="H374" s="36"/>
      <c r="K374" s="36"/>
      <c r="L374" s="36"/>
      <c r="M374" s="36"/>
      <c r="N374" s="36"/>
      <c r="P374" s="21"/>
      <c r="Q374" s="21"/>
    </row>
    <row r="375" spans="3:17" x14ac:dyDescent="0.2">
      <c r="C375" s="36"/>
      <c r="D375" s="36"/>
      <c r="E375" s="36"/>
      <c r="F375" s="36"/>
      <c r="G375" s="36"/>
      <c r="H375" s="36"/>
      <c r="K375" s="36"/>
      <c r="L375" s="36"/>
      <c r="M375" s="36"/>
      <c r="N375" s="36"/>
      <c r="P375" s="21"/>
      <c r="Q375" s="21"/>
    </row>
    <row r="376" spans="3:17" x14ac:dyDescent="0.2">
      <c r="C376" s="36"/>
      <c r="D376" s="36"/>
      <c r="E376" s="36"/>
      <c r="F376" s="36"/>
      <c r="G376" s="36"/>
      <c r="H376" s="36"/>
      <c r="K376" s="36"/>
      <c r="L376" s="36"/>
      <c r="M376" s="36"/>
      <c r="N376" s="36"/>
      <c r="P376" s="21"/>
      <c r="Q376" s="21"/>
    </row>
    <row r="377" spans="3:17" x14ac:dyDescent="0.2">
      <c r="C377" s="36"/>
      <c r="D377" s="36"/>
      <c r="E377" s="36"/>
      <c r="F377" s="36"/>
      <c r="G377" s="36"/>
      <c r="H377" s="36"/>
      <c r="K377" s="36"/>
      <c r="L377" s="36"/>
      <c r="M377" s="36"/>
      <c r="N377" s="36"/>
      <c r="P377" s="21"/>
      <c r="Q377" s="21"/>
    </row>
    <row r="378" spans="3:17" x14ac:dyDescent="0.2">
      <c r="C378" s="36"/>
      <c r="D378" s="36"/>
      <c r="E378" s="36"/>
      <c r="F378" s="36"/>
      <c r="G378" s="36"/>
      <c r="H378" s="36"/>
      <c r="K378" s="36"/>
      <c r="L378" s="36"/>
      <c r="M378" s="36"/>
      <c r="N378" s="36"/>
      <c r="P378" s="21"/>
      <c r="Q378" s="21"/>
    </row>
    <row r="379" spans="3:17" x14ac:dyDescent="0.2">
      <c r="C379" s="36"/>
      <c r="D379" s="36"/>
      <c r="E379" s="36"/>
      <c r="F379" s="36"/>
      <c r="G379" s="36"/>
      <c r="H379" s="36"/>
      <c r="K379" s="36"/>
      <c r="L379" s="36"/>
      <c r="M379" s="36"/>
      <c r="N379" s="36"/>
      <c r="P379" s="21"/>
      <c r="Q379" s="21"/>
    </row>
    <row r="380" spans="3:17" x14ac:dyDescent="0.2">
      <c r="C380" s="36"/>
      <c r="D380" s="36"/>
      <c r="E380" s="36"/>
      <c r="F380" s="36"/>
      <c r="G380" s="36"/>
      <c r="H380" s="36"/>
      <c r="K380" s="36"/>
      <c r="L380" s="36"/>
      <c r="M380" s="36"/>
      <c r="N380" s="36"/>
      <c r="P380" s="21"/>
      <c r="Q380" s="21"/>
    </row>
    <row r="381" spans="3:17" x14ac:dyDescent="0.2">
      <c r="C381" s="36"/>
      <c r="D381" s="36"/>
      <c r="E381" s="36"/>
      <c r="F381" s="36"/>
      <c r="G381" s="36"/>
      <c r="H381" s="36"/>
      <c r="K381" s="36"/>
      <c r="L381" s="36"/>
      <c r="M381" s="36"/>
      <c r="N381" s="36"/>
      <c r="P381" s="21"/>
      <c r="Q381" s="21"/>
    </row>
    <row r="382" spans="3:17" x14ac:dyDescent="0.2">
      <c r="C382" s="36"/>
      <c r="D382" s="36"/>
      <c r="E382" s="36"/>
      <c r="F382" s="36"/>
      <c r="G382" s="36"/>
      <c r="H382" s="36"/>
      <c r="K382" s="36"/>
      <c r="L382" s="36"/>
      <c r="M382" s="36"/>
      <c r="N382" s="36"/>
      <c r="P382" s="21"/>
      <c r="Q382" s="21"/>
    </row>
    <row r="383" spans="3:17" x14ac:dyDescent="0.2">
      <c r="C383" s="36"/>
      <c r="D383" s="36"/>
      <c r="E383" s="36"/>
      <c r="F383" s="36"/>
      <c r="G383" s="36"/>
      <c r="H383" s="36"/>
      <c r="K383" s="36"/>
      <c r="L383" s="36"/>
      <c r="M383" s="36"/>
      <c r="N383" s="36"/>
      <c r="P383" s="21"/>
      <c r="Q383" s="21"/>
    </row>
    <row r="384" spans="3:17" x14ac:dyDescent="0.2">
      <c r="C384" s="36"/>
      <c r="D384" s="36"/>
      <c r="E384" s="36"/>
      <c r="F384" s="36"/>
      <c r="G384" s="36"/>
      <c r="H384" s="36"/>
      <c r="K384" s="36"/>
      <c r="L384" s="36"/>
      <c r="M384" s="36"/>
      <c r="N384" s="36"/>
      <c r="P384" s="21"/>
      <c r="Q384" s="21"/>
    </row>
    <row r="385" spans="3:17" x14ac:dyDescent="0.2">
      <c r="C385" s="36"/>
      <c r="D385" s="36"/>
      <c r="E385" s="36"/>
      <c r="F385" s="36"/>
      <c r="G385" s="36"/>
      <c r="H385" s="36"/>
      <c r="K385" s="36"/>
      <c r="L385" s="36"/>
      <c r="M385" s="36"/>
      <c r="N385" s="36"/>
      <c r="P385" s="21"/>
      <c r="Q385" s="21"/>
    </row>
    <row r="386" spans="3:17" x14ac:dyDescent="0.2">
      <c r="C386" s="36"/>
      <c r="D386" s="36"/>
      <c r="E386" s="36"/>
      <c r="F386" s="36"/>
      <c r="G386" s="36"/>
      <c r="H386" s="36"/>
      <c r="K386" s="36"/>
      <c r="L386" s="36"/>
      <c r="M386" s="36"/>
      <c r="N386" s="36"/>
      <c r="P386" s="21"/>
      <c r="Q386" s="21"/>
    </row>
    <row r="387" spans="3:17" x14ac:dyDescent="0.2">
      <c r="C387" s="36"/>
      <c r="D387" s="36"/>
      <c r="E387" s="36"/>
      <c r="F387" s="36"/>
      <c r="G387" s="36"/>
      <c r="H387" s="36"/>
      <c r="K387" s="36"/>
      <c r="L387" s="36"/>
      <c r="M387" s="36"/>
      <c r="N387" s="36"/>
      <c r="P387" s="21"/>
      <c r="Q387" s="21"/>
    </row>
    <row r="388" spans="3:17" x14ac:dyDescent="0.2">
      <c r="C388" s="36"/>
      <c r="D388" s="36"/>
      <c r="E388" s="36"/>
      <c r="F388" s="36"/>
      <c r="G388" s="36"/>
      <c r="H388" s="36"/>
      <c r="K388" s="36"/>
      <c r="L388" s="36"/>
      <c r="M388" s="36"/>
      <c r="N388" s="36"/>
      <c r="P388" s="21"/>
      <c r="Q388" s="21"/>
    </row>
    <row r="389" spans="3:17" x14ac:dyDescent="0.2">
      <c r="C389" s="36"/>
      <c r="D389" s="36"/>
      <c r="E389" s="36"/>
      <c r="F389" s="36"/>
      <c r="G389" s="36"/>
      <c r="H389" s="36"/>
      <c r="K389" s="36"/>
      <c r="L389" s="36"/>
      <c r="M389" s="36"/>
      <c r="N389" s="36"/>
      <c r="P389" s="21"/>
      <c r="Q389" s="21"/>
    </row>
    <row r="390" spans="3:17" x14ac:dyDescent="0.2">
      <c r="C390" s="36"/>
      <c r="D390" s="36"/>
      <c r="E390" s="36"/>
      <c r="F390" s="36"/>
      <c r="G390" s="36"/>
      <c r="H390" s="36"/>
      <c r="K390" s="36"/>
      <c r="L390" s="36"/>
      <c r="M390" s="36"/>
      <c r="N390" s="36"/>
      <c r="P390" s="21"/>
      <c r="Q390" s="21"/>
    </row>
    <row r="391" spans="3:17" x14ac:dyDescent="0.2">
      <c r="C391" s="36"/>
      <c r="D391" s="36"/>
      <c r="E391" s="36"/>
      <c r="F391" s="36"/>
      <c r="G391" s="36"/>
      <c r="H391" s="36"/>
      <c r="K391" s="36"/>
      <c r="L391" s="36"/>
      <c r="M391" s="36"/>
      <c r="N391" s="36"/>
      <c r="P391" s="21"/>
      <c r="Q391" s="21"/>
    </row>
    <row r="392" spans="3:17" x14ac:dyDescent="0.2">
      <c r="C392" s="36"/>
      <c r="D392" s="36"/>
      <c r="E392" s="36"/>
      <c r="F392" s="36"/>
      <c r="G392" s="36"/>
      <c r="H392" s="36"/>
      <c r="K392" s="36"/>
      <c r="L392" s="36"/>
      <c r="M392" s="36"/>
      <c r="N392" s="36"/>
      <c r="P392" s="21"/>
      <c r="Q392" s="21"/>
    </row>
    <row r="393" spans="3:17" x14ac:dyDescent="0.2">
      <c r="C393" s="36"/>
      <c r="D393" s="36"/>
      <c r="E393" s="36"/>
      <c r="F393" s="36"/>
      <c r="G393" s="36"/>
      <c r="H393" s="36"/>
      <c r="K393" s="36"/>
      <c r="L393" s="36"/>
      <c r="M393" s="36"/>
      <c r="N393" s="36"/>
      <c r="P393" s="21"/>
      <c r="Q393" s="21"/>
    </row>
    <row r="394" spans="3:17" x14ac:dyDescent="0.2">
      <c r="C394" s="36"/>
      <c r="D394" s="36"/>
      <c r="E394" s="36"/>
      <c r="F394" s="36"/>
      <c r="G394" s="36"/>
      <c r="H394" s="36"/>
      <c r="K394" s="36"/>
      <c r="L394" s="36"/>
      <c r="M394" s="36"/>
      <c r="N394" s="36"/>
      <c r="P394" s="21"/>
      <c r="Q394" s="21"/>
    </row>
    <row r="395" spans="3:17" x14ac:dyDescent="0.2">
      <c r="C395" s="36"/>
      <c r="D395" s="36"/>
      <c r="E395" s="36"/>
      <c r="F395" s="36"/>
      <c r="G395" s="36"/>
      <c r="H395" s="36"/>
      <c r="K395" s="36"/>
      <c r="L395" s="36"/>
      <c r="M395" s="36"/>
      <c r="N395" s="36"/>
      <c r="P395" s="21"/>
      <c r="Q395" s="21"/>
    </row>
    <row r="396" spans="3:17" x14ac:dyDescent="0.2">
      <c r="C396" s="36"/>
      <c r="D396" s="36"/>
      <c r="E396" s="36"/>
      <c r="F396" s="36"/>
      <c r="G396" s="36"/>
      <c r="H396" s="36"/>
      <c r="K396" s="36"/>
      <c r="L396" s="36"/>
      <c r="M396" s="36"/>
      <c r="N396" s="36"/>
      <c r="P396" s="21"/>
      <c r="Q396" s="21"/>
    </row>
    <row r="397" spans="3:17" x14ac:dyDescent="0.2">
      <c r="C397" s="36"/>
      <c r="D397" s="36"/>
      <c r="E397" s="36"/>
      <c r="F397" s="36"/>
      <c r="G397" s="36"/>
      <c r="H397" s="36"/>
      <c r="K397" s="36"/>
      <c r="L397" s="36"/>
      <c r="M397" s="36"/>
      <c r="N397" s="36"/>
      <c r="P397" s="21"/>
      <c r="Q397" s="21"/>
    </row>
    <row r="398" spans="3:17" x14ac:dyDescent="0.2">
      <c r="C398" s="36"/>
      <c r="D398" s="36"/>
      <c r="E398" s="36"/>
      <c r="F398" s="36"/>
      <c r="G398" s="36"/>
      <c r="H398" s="36"/>
      <c r="K398" s="36"/>
      <c r="L398" s="36"/>
      <c r="M398" s="36"/>
      <c r="N398" s="36"/>
      <c r="P398" s="21"/>
      <c r="Q398" s="21"/>
    </row>
    <row r="399" spans="3:17" x14ac:dyDescent="0.2">
      <c r="C399" s="36"/>
      <c r="D399" s="36"/>
      <c r="E399" s="36"/>
      <c r="F399" s="36"/>
      <c r="G399" s="36"/>
      <c r="H399" s="36"/>
      <c r="K399" s="36"/>
      <c r="L399" s="36"/>
      <c r="M399" s="36"/>
      <c r="N399" s="36"/>
      <c r="P399" s="21"/>
      <c r="Q399" s="21"/>
    </row>
    <row r="400" spans="3:17" x14ac:dyDescent="0.2">
      <c r="C400" s="36"/>
      <c r="D400" s="36"/>
      <c r="E400" s="36"/>
      <c r="F400" s="36"/>
      <c r="G400" s="36"/>
      <c r="H400" s="36"/>
      <c r="K400" s="36"/>
      <c r="L400" s="36"/>
      <c r="M400" s="36"/>
      <c r="N400" s="36"/>
      <c r="P400" s="21"/>
      <c r="Q400" s="21"/>
    </row>
    <row r="401" spans="3:17" x14ac:dyDescent="0.2">
      <c r="C401" s="36"/>
      <c r="D401" s="36"/>
      <c r="E401" s="36"/>
      <c r="F401" s="36"/>
      <c r="G401" s="36"/>
      <c r="H401" s="36"/>
      <c r="K401" s="36"/>
      <c r="L401" s="36"/>
      <c r="M401" s="36"/>
      <c r="N401" s="36"/>
      <c r="P401" s="21"/>
      <c r="Q401" s="21"/>
    </row>
    <row r="402" spans="3:17" x14ac:dyDescent="0.2">
      <c r="C402" s="36"/>
      <c r="D402" s="36"/>
      <c r="E402" s="36"/>
      <c r="F402" s="36"/>
      <c r="G402" s="36"/>
      <c r="H402" s="36"/>
      <c r="K402" s="36"/>
      <c r="L402" s="36"/>
      <c r="M402" s="36"/>
      <c r="N402" s="36"/>
      <c r="P402" s="21"/>
      <c r="Q402" s="21"/>
    </row>
    <row r="403" spans="3:17" x14ac:dyDescent="0.2">
      <c r="C403" s="36"/>
      <c r="D403" s="36"/>
      <c r="E403" s="36"/>
      <c r="F403" s="36"/>
      <c r="G403" s="36"/>
      <c r="H403" s="36"/>
      <c r="K403" s="36"/>
      <c r="L403" s="36"/>
      <c r="M403" s="36"/>
      <c r="N403" s="36"/>
      <c r="P403" s="21"/>
      <c r="Q403" s="21"/>
    </row>
    <row r="404" spans="3:17" x14ac:dyDescent="0.2">
      <c r="C404" s="36"/>
      <c r="D404" s="36"/>
      <c r="E404" s="36"/>
      <c r="F404" s="36"/>
      <c r="G404" s="36"/>
      <c r="H404" s="36"/>
      <c r="K404" s="36"/>
      <c r="L404" s="36"/>
      <c r="M404" s="36"/>
      <c r="N404" s="36"/>
      <c r="P404" s="21"/>
      <c r="Q404" s="21"/>
    </row>
    <row r="405" spans="3:17" x14ac:dyDescent="0.2">
      <c r="C405" s="36"/>
      <c r="D405" s="36"/>
      <c r="E405" s="36"/>
      <c r="F405" s="36"/>
      <c r="G405" s="36"/>
      <c r="H405" s="36"/>
      <c r="K405" s="36"/>
      <c r="L405" s="36"/>
      <c r="M405" s="36"/>
      <c r="N405" s="36"/>
      <c r="P405" s="21"/>
      <c r="Q405" s="21"/>
    </row>
    <row r="406" spans="3:17" x14ac:dyDescent="0.2">
      <c r="C406" s="36"/>
      <c r="D406" s="36"/>
      <c r="E406" s="36"/>
      <c r="F406" s="36"/>
      <c r="G406" s="36"/>
      <c r="H406" s="36"/>
      <c r="K406" s="36"/>
      <c r="L406" s="36"/>
      <c r="M406" s="36"/>
      <c r="N406" s="36"/>
      <c r="P406" s="21"/>
      <c r="Q406" s="21"/>
    </row>
    <row r="407" spans="3:17" x14ac:dyDescent="0.2">
      <c r="C407" s="36"/>
      <c r="D407" s="36"/>
      <c r="E407" s="36"/>
      <c r="F407" s="36"/>
      <c r="G407" s="36"/>
      <c r="H407" s="36"/>
      <c r="K407" s="36"/>
      <c r="L407" s="36"/>
      <c r="M407" s="36"/>
      <c r="N407" s="36"/>
      <c r="P407" s="21"/>
      <c r="Q407" s="21"/>
    </row>
    <row r="408" spans="3:17" x14ac:dyDescent="0.2">
      <c r="C408" s="36"/>
      <c r="D408" s="36"/>
      <c r="E408" s="36"/>
      <c r="F408" s="36"/>
      <c r="G408" s="36"/>
      <c r="H408" s="36"/>
      <c r="K408" s="36"/>
      <c r="L408" s="36"/>
      <c r="M408" s="36"/>
      <c r="N408" s="36"/>
      <c r="P408" s="21"/>
      <c r="Q408" s="21"/>
    </row>
    <row r="409" spans="3:17" x14ac:dyDescent="0.2">
      <c r="C409" s="36"/>
      <c r="D409" s="36"/>
      <c r="E409" s="36"/>
      <c r="F409" s="36"/>
      <c r="G409" s="36"/>
      <c r="H409" s="36"/>
      <c r="K409" s="36"/>
      <c r="L409" s="36"/>
      <c r="M409" s="36"/>
      <c r="N409" s="36"/>
      <c r="P409" s="21"/>
      <c r="Q409" s="21"/>
    </row>
    <row r="410" spans="3:17" x14ac:dyDescent="0.2">
      <c r="C410" s="36"/>
      <c r="D410" s="36"/>
      <c r="E410" s="36"/>
      <c r="F410" s="36"/>
      <c r="G410" s="36"/>
      <c r="H410" s="36"/>
      <c r="K410" s="36"/>
      <c r="L410" s="36"/>
      <c r="M410" s="36"/>
      <c r="N410" s="36"/>
      <c r="P410" s="21"/>
      <c r="Q410" s="21"/>
    </row>
    <row r="411" spans="3:17" x14ac:dyDescent="0.2">
      <c r="C411" s="36"/>
      <c r="D411" s="36"/>
      <c r="E411" s="36"/>
      <c r="F411" s="36"/>
      <c r="G411" s="36"/>
      <c r="H411" s="36"/>
      <c r="K411" s="36"/>
      <c r="L411" s="36"/>
      <c r="M411" s="36"/>
      <c r="N411" s="36"/>
      <c r="P411" s="21"/>
      <c r="Q411" s="21"/>
    </row>
    <row r="412" spans="3:17" x14ac:dyDescent="0.2">
      <c r="C412" s="36"/>
      <c r="D412" s="36"/>
      <c r="E412" s="36"/>
      <c r="F412" s="36"/>
      <c r="G412" s="36"/>
      <c r="H412" s="36"/>
      <c r="K412" s="36"/>
      <c r="L412" s="36"/>
      <c r="M412" s="36"/>
      <c r="N412" s="36"/>
      <c r="P412" s="21"/>
      <c r="Q412" s="21"/>
    </row>
    <row r="413" spans="3:17" x14ac:dyDescent="0.2">
      <c r="C413" s="36"/>
      <c r="D413" s="36"/>
      <c r="E413" s="36"/>
      <c r="F413" s="36"/>
      <c r="G413" s="36"/>
      <c r="H413" s="36"/>
      <c r="K413" s="36"/>
      <c r="L413" s="36"/>
      <c r="M413" s="36"/>
      <c r="N413" s="36"/>
      <c r="P413" s="21"/>
      <c r="Q413" s="21"/>
    </row>
    <row r="414" spans="3:17" x14ac:dyDescent="0.2">
      <c r="C414" s="36"/>
      <c r="D414" s="36"/>
      <c r="E414" s="36"/>
      <c r="F414" s="36"/>
      <c r="G414" s="36"/>
      <c r="H414" s="36"/>
      <c r="K414" s="36"/>
      <c r="L414" s="36"/>
      <c r="M414" s="36"/>
      <c r="N414" s="36"/>
      <c r="P414" s="21"/>
      <c r="Q414" s="21"/>
    </row>
    <row r="415" spans="3:17" x14ac:dyDescent="0.2">
      <c r="C415" s="36"/>
      <c r="D415" s="36"/>
      <c r="E415" s="36"/>
      <c r="F415" s="36"/>
      <c r="G415" s="36"/>
      <c r="H415" s="36"/>
      <c r="K415" s="36"/>
      <c r="L415" s="36"/>
      <c r="M415" s="36"/>
      <c r="N415" s="36"/>
      <c r="P415" s="21"/>
      <c r="Q415" s="21"/>
    </row>
    <row r="416" spans="3:17" x14ac:dyDescent="0.2">
      <c r="C416" s="36"/>
      <c r="D416" s="36"/>
      <c r="E416" s="36"/>
      <c r="F416" s="36"/>
      <c r="G416" s="36"/>
      <c r="H416" s="36"/>
      <c r="K416" s="36"/>
      <c r="L416" s="36"/>
      <c r="M416" s="36"/>
      <c r="N416" s="36"/>
      <c r="P416" s="21"/>
      <c r="Q416" s="21"/>
    </row>
    <row r="417" spans="3:14" x14ac:dyDescent="0.2">
      <c r="C417" s="36"/>
      <c r="D417" s="36"/>
      <c r="E417" s="36"/>
      <c r="F417" s="36"/>
      <c r="G417" s="36"/>
      <c r="H417" s="36"/>
      <c r="K417" s="36"/>
      <c r="L417" s="36"/>
      <c r="M417" s="36"/>
      <c r="N417" s="36"/>
    </row>
    <row r="418" spans="3:14" x14ac:dyDescent="0.2">
      <c r="C418" s="36"/>
      <c r="D418" s="36"/>
      <c r="E418" s="36"/>
      <c r="F418" s="36"/>
      <c r="G418" s="36"/>
      <c r="H418" s="36"/>
      <c r="K418" s="36"/>
      <c r="L418" s="36"/>
      <c r="M418" s="36"/>
      <c r="N418" s="36"/>
    </row>
    <row r="419" spans="3:14" x14ac:dyDescent="0.2">
      <c r="C419" s="36"/>
      <c r="D419" s="36"/>
      <c r="E419" s="36"/>
      <c r="F419" s="36"/>
      <c r="G419" s="36"/>
      <c r="H419" s="36"/>
      <c r="K419" s="36"/>
      <c r="L419" s="36"/>
      <c r="M419" s="36"/>
      <c r="N419" s="36"/>
    </row>
  </sheetData>
  <mergeCells count="14">
    <mergeCell ref="P1:P5"/>
    <mergeCell ref="A1:A5"/>
    <mergeCell ref="C2:D2"/>
    <mergeCell ref="G2:H2"/>
    <mergeCell ref="I2:J2"/>
    <mergeCell ref="E1:F1"/>
    <mergeCell ref="C1:D1"/>
    <mergeCell ref="G1:H1"/>
    <mergeCell ref="K2:L2"/>
    <mergeCell ref="M2:N2"/>
    <mergeCell ref="E2:F2"/>
    <mergeCell ref="M1:N1"/>
    <mergeCell ref="K1:L1"/>
    <mergeCell ref="I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Y90"/>
  <sheetViews>
    <sheetView workbookViewId="0">
      <pane xSplit="8860" ySplit="1060" topLeftCell="AL1" activePane="bottomLeft"/>
      <selection sqref="A1:AK1048576"/>
      <selection pane="topRight" activeCell="AV2" sqref="AV1:EY1048576"/>
      <selection pane="bottomLeft" activeCell="A3" sqref="A3:XFD8"/>
      <selection pane="bottomRight" activeCell="AM74" sqref="AM74:BL75"/>
    </sheetView>
  </sheetViews>
  <sheetFormatPr baseColWidth="10" defaultColWidth="8.83203125" defaultRowHeight="15" x14ac:dyDescent="0.2"/>
  <cols>
    <col min="2" max="155" width="25.6640625" customWidth="1"/>
  </cols>
  <sheetData>
    <row r="1" spans="1:155" s="2" customFormat="1" ht="20.5" customHeight="1" x14ac:dyDescent="0.2">
      <c r="A1" s="27" t="s">
        <v>63</v>
      </c>
      <c r="B1" s="3" t="s">
        <v>3</v>
      </c>
      <c r="C1" s="31" t="s">
        <v>4</v>
      </c>
      <c r="D1" s="31" t="s">
        <v>67</v>
      </c>
      <c r="E1" s="31" t="s">
        <v>0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56" t="s">
        <v>14</v>
      </c>
      <c r="P1" s="56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56" t="s">
        <v>22</v>
      </c>
      <c r="X1" s="56" t="s">
        <v>23</v>
      </c>
      <c r="Y1" s="54" t="s">
        <v>24</v>
      </c>
      <c r="Z1" s="54" t="s">
        <v>71</v>
      </c>
      <c r="AA1" s="55" t="s">
        <v>26</v>
      </c>
      <c r="AB1" s="55" t="s">
        <v>70</v>
      </c>
      <c r="AC1" s="43" t="s">
        <v>28</v>
      </c>
      <c r="AD1" s="44" t="s">
        <v>29</v>
      </c>
      <c r="AE1" s="31" t="s">
        <v>30</v>
      </c>
      <c r="AF1" s="31" t="s">
        <v>31</v>
      </c>
      <c r="AG1" s="31" t="s">
        <v>32</v>
      </c>
      <c r="AH1" s="31" t="s">
        <v>33</v>
      </c>
      <c r="AI1" s="31" t="s">
        <v>34</v>
      </c>
      <c r="AJ1" s="31" t="s">
        <v>35</v>
      </c>
      <c r="AK1" s="32" t="s">
        <v>36</v>
      </c>
      <c r="AL1" s="32"/>
      <c r="AM1" s="183" t="s">
        <v>104</v>
      </c>
      <c r="AN1" s="183"/>
      <c r="AO1" s="193" t="s">
        <v>109</v>
      </c>
      <c r="AP1" s="193"/>
      <c r="AQ1" s="186" t="s">
        <v>103</v>
      </c>
      <c r="AR1" s="186"/>
      <c r="AS1" s="184" t="s">
        <v>105</v>
      </c>
      <c r="AT1" s="184"/>
      <c r="AU1" s="194" t="s">
        <v>106</v>
      </c>
      <c r="AV1" s="194"/>
      <c r="AW1" s="195" t="s">
        <v>107</v>
      </c>
      <c r="AX1" s="195"/>
      <c r="AY1" s="187" t="s">
        <v>108</v>
      </c>
      <c r="AZ1" s="187"/>
      <c r="BA1" s="188" t="s">
        <v>114</v>
      </c>
      <c r="BB1" s="188"/>
      <c r="BC1" s="196" t="s">
        <v>110</v>
      </c>
      <c r="BD1" s="196"/>
      <c r="BE1" s="189" t="s">
        <v>112</v>
      </c>
      <c r="BF1" s="189"/>
      <c r="BG1" s="190" t="s">
        <v>111</v>
      </c>
      <c r="BH1" s="190"/>
      <c r="BI1" s="191" t="s">
        <v>113</v>
      </c>
      <c r="BJ1" s="191"/>
      <c r="BK1" s="192" t="s">
        <v>117</v>
      </c>
      <c r="BL1" s="192"/>
      <c r="BM1" s="178" t="s">
        <v>46</v>
      </c>
      <c r="BN1" s="178" t="s">
        <v>45</v>
      </c>
      <c r="BO1" s="178" t="s">
        <v>87</v>
      </c>
      <c r="BP1" s="183" t="s">
        <v>86</v>
      </c>
      <c r="BQ1" s="178" t="s">
        <v>56</v>
      </c>
      <c r="BR1" s="178" t="s">
        <v>57</v>
      </c>
      <c r="BS1" s="178" t="s">
        <v>58</v>
      </c>
      <c r="BT1" s="208" t="s">
        <v>46</v>
      </c>
      <c r="BU1" s="208" t="s">
        <v>45</v>
      </c>
      <c r="BV1" s="208" t="s">
        <v>87</v>
      </c>
      <c r="BW1" s="193" t="s">
        <v>86</v>
      </c>
      <c r="BX1" s="208" t="s">
        <v>56</v>
      </c>
      <c r="BY1" s="208" t="s">
        <v>57</v>
      </c>
      <c r="BZ1" s="208" t="s">
        <v>58</v>
      </c>
      <c r="CA1" s="197" t="s">
        <v>116</v>
      </c>
      <c r="CB1" s="197" t="s">
        <v>45</v>
      </c>
      <c r="CC1" s="197" t="s">
        <v>87</v>
      </c>
      <c r="CD1" s="186" t="s">
        <v>86</v>
      </c>
      <c r="CE1" s="197" t="s">
        <v>56</v>
      </c>
      <c r="CF1" s="197" t="s">
        <v>57</v>
      </c>
      <c r="CG1" s="197" t="s">
        <v>58</v>
      </c>
      <c r="CH1" s="198" t="s">
        <v>46</v>
      </c>
      <c r="CI1" s="198" t="s">
        <v>45</v>
      </c>
      <c r="CJ1" s="198" t="s">
        <v>87</v>
      </c>
      <c r="CK1" s="184" t="s">
        <v>86</v>
      </c>
      <c r="CL1" s="198" t="s">
        <v>56</v>
      </c>
      <c r="CM1" s="198" t="s">
        <v>57</v>
      </c>
      <c r="CN1" s="198" t="s">
        <v>58</v>
      </c>
      <c r="CO1" s="199" t="s">
        <v>46</v>
      </c>
      <c r="CP1" s="199" t="s">
        <v>45</v>
      </c>
      <c r="CQ1" s="199" t="s">
        <v>87</v>
      </c>
      <c r="CR1" s="194" t="s">
        <v>86</v>
      </c>
      <c r="CS1" s="199" t="s">
        <v>56</v>
      </c>
      <c r="CT1" s="199" t="s">
        <v>57</v>
      </c>
      <c r="CU1" s="199" t="s">
        <v>58</v>
      </c>
      <c r="CV1" s="200" t="s">
        <v>46</v>
      </c>
      <c r="CW1" s="200" t="s">
        <v>45</v>
      </c>
      <c r="CX1" s="200" t="s">
        <v>87</v>
      </c>
      <c r="CY1" s="195" t="s">
        <v>86</v>
      </c>
      <c r="CZ1" s="200" t="s">
        <v>56</v>
      </c>
      <c r="DA1" s="200" t="s">
        <v>57</v>
      </c>
      <c r="DB1" s="200" t="s">
        <v>58</v>
      </c>
      <c r="DC1" s="201" t="s">
        <v>46</v>
      </c>
      <c r="DD1" s="201" t="s">
        <v>45</v>
      </c>
      <c r="DE1" s="201" t="s">
        <v>87</v>
      </c>
      <c r="DF1" s="187" t="s">
        <v>86</v>
      </c>
      <c r="DG1" s="201" t="s">
        <v>56</v>
      </c>
      <c r="DH1" s="201" t="s">
        <v>57</v>
      </c>
      <c r="DI1" s="201" t="s">
        <v>58</v>
      </c>
      <c r="DJ1" s="202" t="s">
        <v>116</v>
      </c>
      <c r="DK1" s="202" t="s">
        <v>45</v>
      </c>
      <c r="DL1" s="202" t="s">
        <v>87</v>
      </c>
      <c r="DM1" s="188" t="s">
        <v>86</v>
      </c>
      <c r="DN1" s="202" t="s">
        <v>56</v>
      </c>
      <c r="DO1" s="202" t="s">
        <v>57</v>
      </c>
      <c r="DP1" s="202" t="s">
        <v>58</v>
      </c>
      <c r="DQ1" s="203" t="s">
        <v>46</v>
      </c>
      <c r="DR1" s="203" t="s">
        <v>45</v>
      </c>
      <c r="DS1" s="203" t="s">
        <v>87</v>
      </c>
      <c r="DT1" s="196" t="s">
        <v>86</v>
      </c>
      <c r="DU1" s="203" t="s">
        <v>56</v>
      </c>
      <c r="DV1" s="203" t="s">
        <v>57</v>
      </c>
      <c r="DW1" s="203" t="s">
        <v>58</v>
      </c>
      <c r="DX1" s="204" t="s">
        <v>46</v>
      </c>
      <c r="DY1" s="204" t="s">
        <v>45</v>
      </c>
      <c r="DZ1" s="204" t="s">
        <v>87</v>
      </c>
      <c r="EA1" s="189" t="s">
        <v>86</v>
      </c>
      <c r="EB1" s="204" t="s">
        <v>56</v>
      </c>
      <c r="EC1" s="204" t="s">
        <v>57</v>
      </c>
      <c r="ED1" s="204" t="s">
        <v>58</v>
      </c>
      <c r="EE1" s="205" t="s">
        <v>46</v>
      </c>
      <c r="EF1" s="205" t="s">
        <v>45</v>
      </c>
      <c r="EG1" s="205" t="s">
        <v>87</v>
      </c>
      <c r="EH1" s="190" t="s">
        <v>86</v>
      </c>
      <c r="EI1" s="205" t="s">
        <v>56</v>
      </c>
      <c r="EJ1" s="205" t="s">
        <v>57</v>
      </c>
      <c r="EK1" s="205" t="s">
        <v>58</v>
      </c>
      <c r="EL1" s="206" t="s">
        <v>46</v>
      </c>
      <c r="EM1" s="206" t="s">
        <v>45</v>
      </c>
      <c r="EN1" s="206" t="s">
        <v>87</v>
      </c>
      <c r="EO1" s="191" t="s">
        <v>86</v>
      </c>
      <c r="EP1" s="206" t="s">
        <v>56</v>
      </c>
      <c r="EQ1" s="206" t="s">
        <v>57</v>
      </c>
      <c r="ER1" s="206" t="s">
        <v>58</v>
      </c>
      <c r="ES1" s="207" t="s">
        <v>116</v>
      </c>
      <c r="ET1" s="207" t="s">
        <v>45</v>
      </c>
      <c r="EU1" s="207" t="s">
        <v>87</v>
      </c>
      <c r="EV1" s="209" t="s">
        <v>86</v>
      </c>
      <c r="EW1" s="207" t="s">
        <v>56</v>
      </c>
      <c r="EX1" s="207" t="s">
        <v>57</v>
      </c>
      <c r="EY1" s="207" t="s">
        <v>58</v>
      </c>
    </row>
    <row r="2" spans="1:155" s="2" customFormat="1" ht="17.5" customHeight="1" x14ac:dyDescent="0.2">
      <c r="A2" s="27" t="s">
        <v>64</v>
      </c>
      <c r="B2" s="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6"/>
      <c r="P2" s="56"/>
      <c r="Q2" s="31"/>
      <c r="R2" s="31"/>
      <c r="S2" s="31"/>
      <c r="T2" s="31"/>
      <c r="U2" s="31"/>
      <c r="V2" s="31"/>
      <c r="W2" s="31"/>
      <c r="X2" s="31"/>
      <c r="Y2" s="54"/>
      <c r="Z2" s="54"/>
      <c r="AA2" s="55" t="s">
        <v>68</v>
      </c>
      <c r="AB2" s="55"/>
      <c r="AC2" s="43"/>
      <c r="AD2" s="44"/>
      <c r="AE2" s="31"/>
      <c r="AF2" s="31"/>
      <c r="AG2" s="31"/>
      <c r="AH2" s="31"/>
      <c r="AI2" s="31"/>
      <c r="AJ2" s="31"/>
      <c r="AK2" s="32" t="s">
        <v>40</v>
      </c>
      <c r="AL2" s="32"/>
      <c r="AM2" s="117" t="s">
        <v>92</v>
      </c>
      <c r="AN2" s="84" t="s">
        <v>91</v>
      </c>
      <c r="AO2" s="122" t="s">
        <v>92</v>
      </c>
      <c r="AP2" s="85" t="s">
        <v>91</v>
      </c>
      <c r="AQ2" s="123" t="s">
        <v>92</v>
      </c>
      <c r="AR2" s="106" t="s">
        <v>91</v>
      </c>
      <c r="AS2" s="118" t="s">
        <v>92</v>
      </c>
      <c r="AT2" s="83" t="s">
        <v>91</v>
      </c>
      <c r="AU2" s="119" t="s">
        <v>92</v>
      </c>
      <c r="AV2" s="95" t="s">
        <v>91</v>
      </c>
      <c r="AW2" s="120" t="s">
        <v>92</v>
      </c>
      <c r="AX2" s="94" t="s">
        <v>91</v>
      </c>
      <c r="AY2" s="121" t="s">
        <v>92</v>
      </c>
      <c r="AZ2" s="82" t="s">
        <v>91</v>
      </c>
      <c r="BA2" s="124" t="s">
        <v>92</v>
      </c>
      <c r="BB2" s="103" t="s">
        <v>91</v>
      </c>
      <c r="BC2" s="100" t="s">
        <v>92</v>
      </c>
      <c r="BD2" s="100" t="s">
        <v>91</v>
      </c>
      <c r="BE2" s="96" t="s">
        <v>92</v>
      </c>
      <c r="BF2" s="96" t="s">
        <v>91</v>
      </c>
      <c r="BG2" s="98" t="s">
        <v>92</v>
      </c>
      <c r="BH2" s="98" t="s">
        <v>91</v>
      </c>
      <c r="BI2" s="97" t="s">
        <v>92</v>
      </c>
      <c r="BJ2" s="97" t="s">
        <v>91</v>
      </c>
      <c r="BK2" s="107" t="s">
        <v>92</v>
      </c>
      <c r="BL2" s="108" t="s">
        <v>91</v>
      </c>
      <c r="BM2" s="178"/>
      <c r="BN2" s="178"/>
      <c r="BO2" s="178"/>
      <c r="BP2" s="183"/>
      <c r="BQ2" s="178"/>
      <c r="BR2" s="178"/>
      <c r="BS2" s="178"/>
      <c r="BT2" s="208"/>
      <c r="BU2" s="208"/>
      <c r="BV2" s="208"/>
      <c r="BW2" s="193"/>
      <c r="BX2" s="208"/>
      <c r="BY2" s="208"/>
      <c r="BZ2" s="208"/>
      <c r="CA2" s="197"/>
      <c r="CB2" s="197"/>
      <c r="CC2" s="197"/>
      <c r="CD2" s="186"/>
      <c r="CE2" s="197"/>
      <c r="CF2" s="197"/>
      <c r="CG2" s="197"/>
      <c r="CH2" s="198"/>
      <c r="CI2" s="198"/>
      <c r="CJ2" s="198"/>
      <c r="CK2" s="184"/>
      <c r="CL2" s="198"/>
      <c r="CM2" s="198"/>
      <c r="CN2" s="198"/>
      <c r="CO2" s="199"/>
      <c r="CP2" s="199"/>
      <c r="CQ2" s="199"/>
      <c r="CR2" s="194"/>
      <c r="CS2" s="199"/>
      <c r="CT2" s="199"/>
      <c r="CU2" s="199"/>
      <c r="CV2" s="200"/>
      <c r="CW2" s="200"/>
      <c r="CX2" s="200"/>
      <c r="CY2" s="195"/>
      <c r="CZ2" s="200"/>
      <c r="DA2" s="200"/>
      <c r="DB2" s="200"/>
      <c r="DC2" s="201"/>
      <c r="DD2" s="201"/>
      <c r="DE2" s="201"/>
      <c r="DF2" s="187"/>
      <c r="DG2" s="201"/>
      <c r="DH2" s="201"/>
      <c r="DI2" s="201"/>
      <c r="DJ2" s="202"/>
      <c r="DK2" s="202"/>
      <c r="DL2" s="202"/>
      <c r="DM2" s="188"/>
      <c r="DN2" s="202"/>
      <c r="DO2" s="202"/>
      <c r="DP2" s="202"/>
      <c r="DQ2" s="203"/>
      <c r="DR2" s="203"/>
      <c r="DS2" s="203"/>
      <c r="DT2" s="196"/>
      <c r="DU2" s="203"/>
      <c r="DV2" s="203"/>
      <c r="DW2" s="203"/>
      <c r="DX2" s="204"/>
      <c r="DY2" s="204"/>
      <c r="DZ2" s="204"/>
      <c r="EA2" s="189"/>
      <c r="EB2" s="204"/>
      <c r="EC2" s="204"/>
      <c r="ED2" s="204"/>
      <c r="EE2" s="205"/>
      <c r="EF2" s="205"/>
      <c r="EG2" s="205"/>
      <c r="EH2" s="190"/>
      <c r="EI2" s="205"/>
      <c r="EJ2" s="205"/>
      <c r="EK2" s="205"/>
      <c r="EL2" s="206"/>
      <c r="EM2" s="206"/>
      <c r="EN2" s="206"/>
      <c r="EO2" s="191"/>
      <c r="EP2" s="206"/>
      <c r="EQ2" s="206"/>
      <c r="ER2" s="206"/>
      <c r="ES2" s="207"/>
      <c r="ET2" s="207"/>
      <c r="EU2" s="207"/>
      <c r="EV2" s="209"/>
      <c r="EW2" s="207"/>
      <c r="EX2" s="207"/>
      <c r="EY2" s="207"/>
    </row>
    <row r="3" spans="1:155" x14ac:dyDescent="0.2">
      <c r="A3" s="15"/>
      <c r="B3" s="14" t="s">
        <v>122</v>
      </c>
      <c r="C3" s="15"/>
      <c r="D3" s="15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</row>
    <row r="4" spans="1:155" x14ac:dyDescent="0.2">
      <c r="A4" s="141" t="s">
        <v>2401</v>
      </c>
      <c r="B4" s="109" t="s">
        <v>141</v>
      </c>
      <c r="C4" s="21" t="s">
        <v>146</v>
      </c>
      <c r="D4" s="21" t="s">
        <v>94</v>
      </c>
      <c r="E4" s="21" t="s">
        <v>122</v>
      </c>
      <c r="F4" s="21" t="s">
        <v>145</v>
      </c>
      <c r="G4" s="57">
        <v>-2.69</v>
      </c>
      <c r="H4" s="57">
        <v>0</v>
      </c>
      <c r="I4" s="57">
        <v>-2.74</v>
      </c>
      <c r="J4" s="57">
        <v>0</v>
      </c>
      <c r="K4" s="57">
        <v>28.04</v>
      </c>
      <c r="L4" s="57">
        <v>0</v>
      </c>
      <c r="M4" s="57">
        <v>3.597</v>
      </c>
      <c r="N4" s="57">
        <v>1.2999999999999999E-2</v>
      </c>
      <c r="O4" s="57">
        <v>-0.249</v>
      </c>
      <c r="P4" s="57">
        <v>1.2999999999999999E-2</v>
      </c>
      <c r="Q4" s="57">
        <v>5.8479999999999999</v>
      </c>
      <c r="R4" s="57">
        <v>8.5999999999999993E-2</v>
      </c>
      <c r="S4" s="57">
        <v>3.2000000000000001E-2</v>
      </c>
      <c r="T4" s="57">
        <v>8.5000000000000006E-2</v>
      </c>
      <c r="U4" s="57">
        <v>-0.84399999999999997</v>
      </c>
      <c r="V4" s="57">
        <v>0.70499999999999996</v>
      </c>
      <c r="W4" s="57">
        <v>-7.5350000000000001</v>
      </c>
      <c r="X4" s="57">
        <v>0.70299999999999996</v>
      </c>
      <c r="Y4" s="57">
        <v>-2.68</v>
      </c>
      <c r="Z4" s="57"/>
      <c r="AA4" s="57">
        <v>-10.28</v>
      </c>
      <c r="AB4" s="57"/>
      <c r="AC4" s="57">
        <v>0.72299999999999998</v>
      </c>
      <c r="AD4" s="57"/>
      <c r="AE4" s="80">
        <v>3.7250490537907499E-3</v>
      </c>
      <c r="AF4" s="35">
        <f>O4-M4*AE4</f>
        <v>-0.26239900144648531</v>
      </c>
      <c r="AG4" s="80">
        <v>-0.26200000000000001</v>
      </c>
      <c r="AH4" s="80">
        <v>1.3349293046291699</v>
      </c>
      <c r="AI4" s="80">
        <v>0.991069994232887</v>
      </c>
      <c r="AJ4" s="80">
        <v>0.64100000000000001</v>
      </c>
      <c r="AK4" s="35">
        <f>AJ4+0.082</f>
        <v>0.72299999999999998</v>
      </c>
      <c r="AL4" s="36"/>
      <c r="AM4" s="51">
        <f>SQRT(('Temperature Estimates'!$C$4*10^6)/(Exclusions!AC4+'Temperature Estimates'!$D$4))-273.15</f>
        <v>18.161491913897748</v>
      </c>
      <c r="AN4" s="50"/>
      <c r="AO4" s="51" t="e">
        <f>SQRT(('Temperature Estimates'!#REF!*10^6)/(Exclusions!AC4+'Temperature Estimates'!#REF!))-273.15</f>
        <v>#REF!</v>
      </c>
      <c r="AP4" s="50"/>
      <c r="AQ4" s="51">
        <f>SQRT(('Temperature Estimates'!$E$4*10^6)/(Exclusions!AC4+'Temperature Estimates'!$F$4))-273.15</f>
        <v>14.898843467406152</v>
      </c>
      <c r="AR4" s="138"/>
      <c r="AS4" s="51">
        <f>SQRT(('Temperature Estimates'!$G$4*10^6)/(Exclusions!AC4+'Temperature Estimates'!$H$4))-273.15</f>
        <v>14.141459212386906</v>
      </c>
      <c r="AT4" s="50"/>
      <c r="AU4" s="51" t="e">
        <f>SQRT(('Temperature Estimates'!#REF!*10^6)/(Exclusions!AC4+'Temperature Estimates'!#REF!))-273.15</f>
        <v>#REF!</v>
      </c>
      <c r="AV4" s="50"/>
      <c r="AW4" s="51">
        <f>SQRT(('Temperature Estimates'!$I$4*10^6)/(Exclusions!AC4+'Temperature Estimates'!$J$4))-273.15</f>
        <v>15.070169560931845</v>
      </c>
      <c r="AX4" s="50"/>
      <c r="AY4" s="51">
        <f>SQRT(('Temperature Estimates'!$K$4*10^6)/(Exclusions!AC4+'Temperature Estimates'!$L$4))-273.15</f>
        <v>13.861287107672979</v>
      </c>
      <c r="AZ4" s="50"/>
      <c r="BA4" s="51">
        <f>SQRT(('Temperature Estimates'!$M$4*10^6)/(Exclusions!AC4+'Temperature Estimates'!$N$4))-273.15</f>
        <v>18.298254312982579</v>
      </c>
      <c r="BB4" s="50"/>
      <c r="BC4" s="99" t="e">
        <f>SQRT(('Temperature Estimates'!#REF!*10^6)/(Exclusions!AC4+'Temperature Estimates'!#REF!))-273.15</f>
        <v>#REF!</v>
      </c>
      <c r="BD4" s="50"/>
      <c r="BE4" s="99" t="e">
        <f>SQRT(('Temperature Estimates'!#REF!*10^6)/(Exclusions!AC4+'Temperature Estimates'!#REF!))-273.15</f>
        <v>#REF!</v>
      </c>
      <c r="BF4" s="50"/>
      <c r="BG4" s="99" t="e">
        <f>SQRT(('Temperature Estimates'!#REF!*10^6)/(Exclusions!AC4+'Temperature Estimates'!#REF!))-273.15</f>
        <v>#REF!</v>
      </c>
      <c r="BH4" s="50"/>
      <c r="BI4" s="99" t="e">
        <f>SQRT(('Temperature Estimates'!#REF!*10^6)/(Exclusions!AC4+'Temperature Estimates'!#REF!))-273.15</f>
        <v>#REF!</v>
      </c>
      <c r="BJ4" s="50"/>
      <c r="BK4" s="51" t="e">
        <f>SQRT(('Temperature Estimates'!#REF!*10^6)/(Exclusions!AC4+'Temperature Estimates'!#REF!))-273.15</f>
        <v>#REF!</v>
      </c>
      <c r="BL4" s="51"/>
      <c r="BM4" s="50">
        <f>(((((Exclusions!AA4/1000)+1)*0.002067200784)/0.0020052)-1)*1000</f>
        <v>20.322142399999965</v>
      </c>
      <c r="BN4" s="52">
        <f>EXP((((18.03*10^3)/(Exclusions!AM4+273.15))-32.42)/1000)</f>
        <v>1.0299111248539066</v>
      </c>
      <c r="BO4" s="144">
        <f>((BM4+1000)/BN4)-1000</f>
        <v>-9.3104950733169289</v>
      </c>
      <c r="BP4" s="53"/>
      <c r="BQ4" s="53">
        <f>EXP((((18.03*10^3)/(Exclusions!AM4+Exclusions!AN4+273.15))-32.42)/1000)</f>
        <v>1.0299111248539066</v>
      </c>
      <c r="BR4" s="53">
        <f>((BM4+1000)/BQ4)-1000</f>
        <v>-9.3104950733169289</v>
      </c>
      <c r="BS4" s="53">
        <f>BR4-BO4</f>
        <v>0</v>
      </c>
      <c r="BT4" s="50">
        <f>(((((Exclusions!AA4/1000)+1)*0.002067200784)/0.0020052)-1)*1000</f>
        <v>20.322142399999965</v>
      </c>
      <c r="BU4" s="52" t="e">
        <f>EXP((((18.03*10^3)/(Exclusions!AO4+273.15))-32.42)/1000)</f>
        <v>#REF!</v>
      </c>
      <c r="BV4" s="53" t="e">
        <f>((BT4+1000)/BU4)-1000</f>
        <v>#REF!</v>
      </c>
      <c r="BW4" s="53"/>
      <c r="BX4" s="53" t="e">
        <f>EXP((((18.03*10^3)/(Exclusions!AO4+Exclusions!AP4+273.15))-32.42)/1000)</f>
        <v>#REF!</v>
      </c>
      <c r="BY4" s="53" t="e">
        <f>((BT4+1000)/BX4)-1000</f>
        <v>#REF!</v>
      </c>
      <c r="BZ4" s="53" t="e">
        <f>BY4-BV4</f>
        <v>#REF!</v>
      </c>
      <c r="CA4" s="50">
        <f>(((((Exclusions!AA4/1000)+1)*0.002067200784)/0.0020052)-1)*1000</f>
        <v>20.322142399999965</v>
      </c>
      <c r="CB4" s="52">
        <f>EXP((((18.03*10^3)/(Exclusions!AQ4+273.15))-32.42)/1000)</f>
        <v>1.03063338598064</v>
      </c>
      <c r="CC4" s="53">
        <f>((CA4+1000)/CB4)-1000</f>
        <v>-10.004763789821368</v>
      </c>
      <c r="CD4" s="52"/>
      <c r="CE4" s="53">
        <f>EXP((((18.03*10^3)/(Exclusions!AQ4+Exclusions!AR4+273.15))-32.42)/1000)</f>
        <v>1.03063338598064</v>
      </c>
      <c r="CF4" s="53">
        <f>((CA4+1000)/CE4)-1000</f>
        <v>-10.004763789821368</v>
      </c>
      <c r="CG4" s="53">
        <f>CF4-CC4</f>
        <v>0</v>
      </c>
      <c r="CH4" s="50">
        <f>(((((Exclusions!AA4/1000)+1)*0.002067200784)/0.0020052)-1)*1000</f>
        <v>20.322142399999965</v>
      </c>
      <c r="CI4" s="52">
        <f>EXP((((18.03*10^3)/(Exclusions!AS4+273.15))-32.42)/1000)</f>
        <v>1.0308034698737178</v>
      </c>
      <c r="CJ4" s="53">
        <f>((CH4+1000)/CI4)-1000</f>
        <v>-10.168114272065736</v>
      </c>
      <c r="CK4" s="53"/>
      <c r="CL4" s="53">
        <f>EXP((((18.03*10^3)/(Exclusions!AS4+Exclusions!AT4+273.15))-32.42)/1000)</f>
        <v>1.0308034698737178</v>
      </c>
      <c r="CM4" s="53">
        <f>((CH4+1000)/CL4)-1000</f>
        <v>-10.168114272065736</v>
      </c>
      <c r="CN4" s="53">
        <f>CM4-CJ4</f>
        <v>0</v>
      </c>
      <c r="CO4" s="50">
        <f>(((((Exclusions!AA4/1000)+1)*0.002067200784)/0.0020052)-1)*1000</f>
        <v>20.322142399999965</v>
      </c>
      <c r="CP4" s="52" t="e">
        <f>EXP((((18.03*10^3)/(Exclusions!AU4+273.15))-32.42)/1000)</f>
        <v>#REF!</v>
      </c>
      <c r="CQ4" s="53" t="e">
        <f>((CO4+1000)/CP4)-1000</f>
        <v>#REF!</v>
      </c>
      <c r="CR4" s="53"/>
      <c r="CS4" s="53" t="e">
        <f>EXP((((18.03*10^3)/(Exclusions!AU4+Exclusions!AV4+273.15))-32.42)/1000)</f>
        <v>#REF!</v>
      </c>
      <c r="CT4" s="53" t="e">
        <f>((CO4+1000)/CS4)-1000</f>
        <v>#REF!</v>
      </c>
      <c r="CU4" s="53" t="e">
        <f>CT4-CQ4</f>
        <v>#REF!</v>
      </c>
      <c r="CV4" s="50">
        <f>(((((Exclusions!AA4/1000)+1)*0.002067200784)/0.0020052)-1)*1000</f>
        <v>20.322142399999965</v>
      </c>
      <c r="CW4" s="52">
        <f>EXP((((18.03*10^3)/(Exclusions!AW4+273.15))-32.42)/1000)</f>
        <v>1.0305950395574075</v>
      </c>
      <c r="CX4" s="53">
        <f>((CV4+1000)/CW4)-1000</f>
        <v>-9.9679280057657706</v>
      </c>
      <c r="CY4" s="53"/>
      <c r="CZ4" s="53">
        <f>EXP((((18.03*10^3)/(Exclusions!AW4+Exclusions!AX4+273.15))-32.42)/1000)</f>
        <v>1.0305950395574075</v>
      </c>
      <c r="DA4" s="53">
        <f>((CV4+1000)/CZ4)-1000</f>
        <v>-9.9679280057657706</v>
      </c>
      <c r="DB4" s="53">
        <f>DA4-CX4</f>
        <v>0</v>
      </c>
      <c r="DC4" s="50">
        <f>(((((Exclusions!AA4/1000)+1)*0.002067200784)/0.0020052)-1)*1000</f>
        <v>20.322142399999965</v>
      </c>
      <c r="DD4" s="52">
        <f>EXP((((18.03*10^3)/(Exclusions!AY4+273.15))-32.42)/1000)</f>
        <v>1.0308666220182312</v>
      </c>
      <c r="DE4" s="53">
        <f>((DC4+1000)/DD4)-1000</f>
        <v>-10.228752578667468</v>
      </c>
      <c r="DF4" s="53"/>
      <c r="DG4" s="53">
        <f>EXP((((18.03*10^3)/(Exclusions!AY4+Exclusions!AZ4+273.15))-32.42)/1000)</f>
        <v>1.0308666220182312</v>
      </c>
      <c r="DH4" s="53">
        <f>((DC4+1000)/DG4)-1000</f>
        <v>-10.228752578667468</v>
      </c>
      <c r="DI4" s="53">
        <f>DH4-DE4</f>
        <v>0</v>
      </c>
      <c r="DJ4" s="50">
        <f>(((((Exclusions!AA4/1000)+1)*0.002067200784)/0.0020052)-1)*1000</f>
        <v>20.322142399999965</v>
      </c>
      <c r="DK4" s="52">
        <f>EXP((((18.03*10^3)/(Exclusions!BA4+273.15))-32.42)/1000)</f>
        <v>1.0298812134495252</v>
      </c>
      <c r="DL4" s="53">
        <f>((DJ4+1000)/DK4)-1000</f>
        <v>-9.2817219352003804</v>
      </c>
      <c r="DM4" s="53"/>
      <c r="DN4" s="53">
        <f>EXP((((18.03*10^3)/(Exclusions!BA4+Exclusions!BB4+273.15))-32.42)/1000)</f>
        <v>1.0298812134495252</v>
      </c>
      <c r="DO4" s="53">
        <f>((DJ4+1000)/DN4)-1000</f>
        <v>-9.2817219352003804</v>
      </c>
      <c r="DP4" s="53">
        <f>DO4-DL4</f>
        <v>0</v>
      </c>
      <c r="DQ4" s="50">
        <f>(((((Exclusions!AA4/1000)+1)*0.002067200784)/0.0020052)-1)*1000</f>
        <v>20.322142399999965</v>
      </c>
      <c r="DR4" s="52" t="e">
        <f>EXP((((18.03*10^3)/(Exclusions!BC4+273.15))-32.42)/1000)</f>
        <v>#REF!</v>
      </c>
      <c r="DS4" s="53" t="e">
        <f>((DQ4+1000)/DR4)-1000</f>
        <v>#REF!</v>
      </c>
      <c r="DT4" s="53"/>
      <c r="DU4" s="53" t="e">
        <f>EXP((((18.03*10^3)/(Exclusions!BC4+Exclusions!BD4+273.15))-32.42)/1000)</f>
        <v>#REF!</v>
      </c>
      <c r="DV4" s="53" t="e">
        <f>((DQ4+1000)/DU4)-1000</f>
        <v>#REF!</v>
      </c>
      <c r="DW4" s="53" t="e">
        <f>DV4-DS4</f>
        <v>#REF!</v>
      </c>
      <c r="DX4" s="50">
        <f>(((((Exclusions!AA4/1000)+1)*0.002067200784)/0.0020052)-1)*1000</f>
        <v>20.322142399999965</v>
      </c>
      <c r="DY4" s="52" t="e">
        <f>EXP((((18.03*10^3)/(Exclusions!BE4+273.15))-32.42)/1000)</f>
        <v>#REF!</v>
      </c>
      <c r="DZ4" s="53" t="e">
        <f>((DX4+1000)/DY4)-1000</f>
        <v>#REF!</v>
      </c>
      <c r="EA4" s="53"/>
      <c r="EB4" s="53" t="e">
        <f>EXP((((18.03*10^3)/(Exclusions!BE4+Exclusions!BF4+273.15))-32.42)/1000)</f>
        <v>#REF!</v>
      </c>
      <c r="EC4" s="53" t="e">
        <f>((DX4+1000)/EB4)-1000</f>
        <v>#REF!</v>
      </c>
      <c r="ED4" s="53" t="e">
        <f>EC4-DZ4</f>
        <v>#REF!</v>
      </c>
      <c r="EE4" s="50">
        <f>(((((Exclusions!AA4/1000)+1)*0.002067200784)/0.0020052)-1)*1000</f>
        <v>20.322142399999965</v>
      </c>
      <c r="EF4" s="52" t="e">
        <f>EXP((((18.03*10^3)/(Exclusions!BG4+273.15))-32.42)/1000)</f>
        <v>#REF!</v>
      </c>
      <c r="EG4" s="53" t="e">
        <f>((EE4+1000)/EF4)-1000</f>
        <v>#REF!</v>
      </c>
      <c r="EH4" s="53"/>
      <c r="EI4" s="53" t="e">
        <f>EXP((((18.03*10^3)/(Exclusions!BG4+Exclusions!BH4+273.15))-32.42)/1000)</f>
        <v>#REF!</v>
      </c>
      <c r="EJ4" s="53" t="e">
        <f>((EE4+1000)/EI4)-1000</f>
        <v>#REF!</v>
      </c>
      <c r="EK4" s="53" t="e">
        <f>EJ4-EG4</f>
        <v>#REF!</v>
      </c>
      <c r="EL4" s="50">
        <f>(((((Exclusions!AA4/1000)+1)*0.002067200784)/0.0020052)-1)*1000</f>
        <v>20.322142399999965</v>
      </c>
      <c r="EM4" s="52" t="e">
        <f>EXP((((18.03*10^3)/(Exclusions!BI4+273.15))-32.42)/1000)</f>
        <v>#REF!</v>
      </c>
      <c r="EN4" s="53" t="e">
        <f>((EL4+1000)/EM4)-1000</f>
        <v>#REF!</v>
      </c>
      <c r="EO4" s="53"/>
      <c r="EP4" s="53" t="e">
        <f>EXP((((18.03*10^3)/(Exclusions!BI4+Exclusions!BJ4+273.15))-32.42)/1000)</f>
        <v>#REF!</v>
      </c>
      <c r="EQ4" s="53" t="e">
        <f>((EL4+1000)/EP4)-1000</f>
        <v>#REF!</v>
      </c>
      <c r="ER4" s="53" t="e">
        <f>EQ4-EN4</f>
        <v>#REF!</v>
      </c>
      <c r="ES4" s="50">
        <f>(((((Exclusions!AA4/1000)+1)*0.002067200784)/0.0020052)-1)*1000</f>
        <v>20.322142399999965</v>
      </c>
      <c r="ET4" s="52" t="e">
        <f>EXP((((18.03*10^3)/(Exclusions!BK4+273.15))-32.42)/1000)</f>
        <v>#REF!</v>
      </c>
      <c r="EU4" s="53" t="e">
        <f>((ES4+1000)/ET4)-1000</f>
        <v>#REF!</v>
      </c>
      <c r="EV4" s="53"/>
      <c r="EW4" s="53" t="e">
        <f>EXP((((18.03*10^3)/(Exclusions!BK4+Exclusions!BL4+273.15))-32.42)/1000)</f>
        <v>#REF!</v>
      </c>
      <c r="EX4" s="53" t="e">
        <f>((ES4+1000)/EW4)-1000</f>
        <v>#REF!</v>
      </c>
      <c r="EY4" s="53" t="e">
        <f>EX4-EU4</f>
        <v>#REF!</v>
      </c>
    </row>
    <row r="5" spans="1:155" x14ac:dyDescent="0.2">
      <c r="AL5" s="36"/>
      <c r="AM5" s="51"/>
      <c r="AN5" s="51"/>
      <c r="AO5" s="50"/>
      <c r="AP5" s="52"/>
      <c r="AQ5" s="53"/>
      <c r="AR5" s="53"/>
      <c r="AS5" s="53"/>
      <c r="AT5" s="53"/>
      <c r="AU5" s="53"/>
      <c r="AV5" s="21"/>
      <c r="AW5" s="21"/>
      <c r="AX5" s="21"/>
      <c r="AY5" s="21"/>
    </row>
    <row r="6" spans="1:155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36"/>
      <c r="AM6" s="51"/>
      <c r="AN6" s="51"/>
      <c r="AO6" s="50"/>
      <c r="AP6" s="52"/>
      <c r="AQ6" s="53"/>
      <c r="AR6" s="53"/>
      <c r="AS6" s="53"/>
      <c r="AT6" s="53"/>
      <c r="AU6" s="53"/>
      <c r="AV6" s="21"/>
      <c r="AW6" s="21"/>
      <c r="AX6" s="21"/>
      <c r="AY6" s="47"/>
    </row>
    <row r="7" spans="1:155" x14ac:dyDescent="0.2">
      <c r="A7" s="15"/>
      <c r="B7" s="14" t="s">
        <v>123</v>
      </c>
      <c r="C7" s="15"/>
      <c r="D7" s="15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</row>
    <row r="8" spans="1:155" s="21" customFormat="1" x14ac:dyDescent="0.2">
      <c r="A8" s="141" t="s">
        <v>2401</v>
      </c>
      <c r="B8" s="109" t="s">
        <v>141</v>
      </c>
      <c r="C8" s="21" t="s">
        <v>152</v>
      </c>
      <c r="D8" s="21" t="s">
        <v>94</v>
      </c>
      <c r="E8" s="21" t="s">
        <v>123</v>
      </c>
      <c r="F8" s="21" t="s">
        <v>145</v>
      </c>
      <c r="G8" s="57">
        <v>-3.09</v>
      </c>
      <c r="H8" s="57">
        <v>0</v>
      </c>
      <c r="I8" s="57">
        <v>-3.73</v>
      </c>
      <c r="J8" s="57">
        <v>0</v>
      </c>
      <c r="K8" s="57">
        <v>27.01</v>
      </c>
      <c r="L8" s="57">
        <v>0</v>
      </c>
      <c r="M8" s="57">
        <v>2.1429999999999998</v>
      </c>
      <c r="N8" s="57">
        <v>1.0999999999999999E-2</v>
      </c>
      <c r="O8" s="57">
        <v>-0.29799999999999999</v>
      </c>
      <c r="P8" s="57">
        <v>8.9999999999999993E-3</v>
      </c>
      <c r="Q8" s="57">
        <v>3.8780000000000001</v>
      </c>
      <c r="R8" s="57">
        <v>8.4000000000000005E-2</v>
      </c>
      <c r="S8" s="57">
        <v>6.6000000000000003E-2</v>
      </c>
      <c r="T8" s="57">
        <v>8.1000000000000003E-2</v>
      </c>
      <c r="U8" s="57">
        <v>-0.623</v>
      </c>
      <c r="V8" s="57">
        <v>0.64400000000000002</v>
      </c>
      <c r="W8" s="57">
        <v>-4.9370000000000003</v>
      </c>
      <c r="X8" s="57">
        <v>0.64</v>
      </c>
      <c r="Y8" s="57">
        <v>-3.08</v>
      </c>
      <c r="Z8" s="57"/>
      <c r="AA8" s="57">
        <v>-11.28</v>
      </c>
      <c r="AB8" s="57"/>
      <c r="AC8" s="57">
        <v>0.66500000000000004</v>
      </c>
      <c r="AD8" s="57"/>
      <c r="AE8" s="80">
        <v>3.7250490537907399E-3</v>
      </c>
      <c r="AF8" s="35">
        <f>O8-M8*AE8</f>
        <v>-0.30598278012227353</v>
      </c>
      <c r="AG8" s="80">
        <v>-0.30599999999999999</v>
      </c>
      <c r="AH8" s="80">
        <v>1.3349293046291699</v>
      </c>
      <c r="AI8" s="80">
        <v>0.991069994232887</v>
      </c>
      <c r="AJ8" s="80">
        <v>0.58299999999999996</v>
      </c>
      <c r="AK8" s="35">
        <f>AJ8+0.082</f>
        <v>0.66499999999999992</v>
      </c>
      <c r="AL8" s="57"/>
      <c r="AM8" s="51">
        <f>SQRT(('Temperature Estimates'!$C$4*10^6)/(Exclusions!AC8+'Temperature Estimates'!$D$4))-273.15</f>
        <v>39.713545149635308</v>
      </c>
      <c r="AN8" s="50"/>
      <c r="AO8" s="51" t="e">
        <f>SQRT(('Temperature Estimates'!#REF!*10^6)/(Exclusions!AC8+'Temperature Estimates'!#REF!))-273.15</f>
        <v>#REF!</v>
      </c>
      <c r="AP8" s="50"/>
      <c r="AQ8" s="51">
        <f>SQRT(('Temperature Estimates'!$E$4*10^6)/(Exclusions!AC8+'Temperature Estimates'!$F$4))-273.15</f>
        <v>37.123569224079176</v>
      </c>
      <c r="AR8" s="138"/>
      <c r="AS8" s="51">
        <f>SQRT(('Temperature Estimates'!$G$4*10^6)/(Exclusions!AC8+'Temperature Estimates'!$H$4))-273.15</f>
        <v>33.205068337347882</v>
      </c>
      <c r="AT8" s="50"/>
      <c r="AU8" s="51" t="e">
        <f>SQRT(('Temperature Estimates'!#REF!*10^6)/(Exclusions!AC8+'Temperature Estimates'!#REF!))-273.15</f>
        <v>#REF!</v>
      </c>
      <c r="AV8" s="50"/>
      <c r="AW8" s="51">
        <f>SQRT(('Temperature Estimates'!$I$4*10^6)/(Exclusions!AC8+'Temperature Estimates'!$J$4))-273.15</f>
        <v>33.081575409489403</v>
      </c>
      <c r="AX8" s="50"/>
      <c r="AY8" s="51">
        <f>SQRT(('Temperature Estimates'!$K$4*10^6)/(Exclusions!AC8+'Temperature Estimates'!$L$4))-273.15</f>
        <v>33.407758110596603</v>
      </c>
      <c r="AZ8" s="50"/>
      <c r="BA8" s="51">
        <f>SQRT(('Temperature Estimates'!$M$4*10^6)/(Exclusions!AC8+'Temperature Estimates'!$N$4))-273.15</f>
        <v>36.126856413543294</v>
      </c>
      <c r="BB8" s="50"/>
      <c r="BC8" s="99" t="e">
        <f>SQRT(('Temperature Estimates'!#REF!*10^6)/(Exclusions!AC8+'Temperature Estimates'!#REF!))-273.15</f>
        <v>#REF!</v>
      </c>
      <c r="BD8" s="50"/>
      <c r="BE8" s="99" t="e">
        <f>SQRT(('Temperature Estimates'!#REF!*10^6)/(Exclusions!AC8+'Temperature Estimates'!#REF!))-273.15</f>
        <v>#REF!</v>
      </c>
      <c r="BF8" s="50"/>
      <c r="BG8" s="99" t="e">
        <f>SQRT(('Temperature Estimates'!#REF!*10^6)/(Exclusions!AC8+'Temperature Estimates'!#REF!))-273.15</f>
        <v>#REF!</v>
      </c>
      <c r="BH8" s="50"/>
      <c r="BI8" s="99" t="e">
        <f>SQRT(('Temperature Estimates'!#REF!*10^6)/(Exclusions!AC8+'Temperature Estimates'!#REF!))-273.15</f>
        <v>#REF!</v>
      </c>
      <c r="BJ8" s="50"/>
      <c r="BK8" s="51" t="e">
        <f>SQRT(('Temperature Estimates'!#REF!*10^6)/(Exclusions!AC8+'Temperature Estimates'!#REF!))-273.15</f>
        <v>#REF!</v>
      </c>
      <c r="BL8" s="51"/>
      <c r="BM8" s="50">
        <f>(((((Exclusions!AA8/1000)+1)*0.002067200784)/0.0020052)-1)*1000</f>
        <v>19.291222399999917</v>
      </c>
      <c r="BN8" s="52">
        <f>EXP((((18.03*10^3)/(Exclusions!AM8+273.15))-32.42)/1000)</f>
        <v>1.0255293903691938</v>
      </c>
      <c r="BO8" s="144">
        <f>((BM8+1000)/BN8)-1000</f>
        <v>-6.0828758568762851</v>
      </c>
      <c r="BP8" s="53"/>
      <c r="BQ8" s="53">
        <f>EXP((((18.03*10^3)/(Exclusions!AM8+Exclusions!AN8+273.15))-32.42)/1000)</f>
        <v>1.0255293903691938</v>
      </c>
      <c r="BR8" s="53">
        <f>((BM8+1000)/BQ8)-1000</f>
        <v>-6.0828758568762851</v>
      </c>
      <c r="BS8" s="53">
        <f>BR8-BO8</f>
        <v>0</v>
      </c>
      <c r="BT8" s="50">
        <f>(((((Exclusions!AA8/1000)+1)*0.002067200784)/0.0020052)-1)*1000</f>
        <v>19.291222399999917</v>
      </c>
      <c r="BU8" s="52" t="e">
        <f>EXP((((18.03*10^3)/(Exclusions!AO8+273.15))-32.42)/1000)</f>
        <v>#REF!</v>
      </c>
      <c r="BV8" s="53" t="e">
        <f>((BT8+1000)/BU8)-1000</f>
        <v>#REF!</v>
      </c>
      <c r="BW8" s="53"/>
      <c r="BX8" s="53" t="e">
        <f>EXP((((18.03*10^3)/(Exclusions!AO8+Exclusions!AP8+273.15))-32.42)/1000)</f>
        <v>#REF!</v>
      </c>
      <c r="BY8" s="53" t="e">
        <f>((BT8+1000)/BX8)-1000</f>
        <v>#REF!</v>
      </c>
      <c r="BZ8" s="53" t="e">
        <f>BY8-BV8</f>
        <v>#REF!</v>
      </c>
      <c r="CA8" s="50">
        <f>(((((Exclusions!AA8/1000)+1)*0.002067200784)/0.0020052)-1)*1000</f>
        <v>19.291222399999917</v>
      </c>
      <c r="CB8" s="52">
        <f>EXP((((18.03*10^3)/(Exclusions!AQ8+273.15))-32.42)/1000)</f>
        <v>1.0260228416546486</v>
      </c>
      <c r="CC8" s="53">
        <f>((CA8+1000)/CB8)-1000</f>
        <v>-6.5608863480980517</v>
      </c>
      <c r="CD8" s="52"/>
      <c r="CE8" s="53">
        <f>EXP((((18.03*10^3)/(Exclusions!AQ8+Exclusions!AR8+273.15))-32.42)/1000)</f>
        <v>1.0260228416546486</v>
      </c>
      <c r="CF8" s="53">
        <f>((CA8+1000)/CE8)-1000</f>
        <v>-6.5608863480980517</v>
      </c>
      <c r="CG8" s="53">
        <f>CF8-CC8</f>
        <v>0</v>
      </c>
      <c r="CH8" s="50">
        <f>(((((Exclusions!AA8/1000)+1)*0.002067200784)/0.0020052)-1)*1000</f>
        <v>19.291222399999917</v>
      </c>
      <c r="CI8" s="52">
        <f>EXP((((18.03*10^3)/(Exclusions!AS8+273.15))-32.42)/1000)</f>
        <v>1.0267857357662784</v>
      </c>
      <c r="CJ8" s="53">
        <f>((CH8+1000)/CI8)-1000</f>
        <v>-7.2990041692441991</v>
      </c>
      <c r="CK8" s="53"/>
      <c r="CL8" s="53">
        <f>EXP((((18.03*10^3)/(Exclusions!AS8+Exclusions!AT8+273.15))-32.42)/1000)</f>
        <v>1.0267857357662784</v>
      </c>
      <c r="CM8" s="53">
        <f>((CH8+1000)/CL8)-1000</f>
        <v>-7.2990041692441991</v>
      </c>
      <c r="CN8" s="53">
        <f>CM8-CJ8</f>
        <v>0</v>
      </c>
      <c r="CO8" s="50">
        <f>(((((Exclusions!AA8/1000)+1)*0.002067200784)/0.0020052)-1)*1000</f>
        <v>19.291222399999917</v>
      </c>
      <c r="CP8" s="52" t="e">
        <f>EXP((((18.03*10^3)/(Exclusions!AU8+273.15))-32.42)/1000)</f>
        <v>#REF!</v>
      </c>
      <c r="CQ8" s="53" t="e">
        <f>((CO8+1000)/CP8)-1000</f>
        <v>#REF!</v>
      </c>
      <c r="CR8" s="53"/>
      <c r="CS8" s="53" t="e">
        <f>EXP((((18.03*10^3)/(Exclusions!AU8+Exclusions!AV8+273.15))-32.42)/1000)</f>
        <v>#REF!</v>
      </c>
      <c r="CT8" s="53" t="e">
        <f>((CO8+1000)/CS8)-1000</f>
        <v>#REF!</v>
      </c>
      <c r="CU8" s="53" t="e">
        <f>CT8-CQ8</f>
        <v>#REF!</v>
      </c>
      <c r="CV8" s="50">
        <f>(((((Exclusions!AA8/1000)+1)*0.002067200784)/0.0020052)-1)*1000</f>
        <v>19.291222399999917</v>
      </c>
      <c r="CW8" s="52">
        <f>EXP((((18.03*10^3)/(Exclusions!AW8+273.15))-32.42)/1000)</f>
        <v>1.0268101053301091</v>
      </c>
      <c r="CX8" s="53">
        <f>((CV8+1000)/CW8)-1000</f>
        <v>-7.3225642122911268</v>
      </c>
      <c r="CY8" s="53"/>
      <c r="CZ8" s="53">
        <f>EXP((((18.03*10^3)/(Exclusions!AW8+Exclusions!AX8+273.15))-32.42)/1000)</f>
        <v>1.0268101053301091</v>
      </c>
      <c r="DA8" s="53">
        <f>((CV8+1000)/CZ8)-1000</f>
        <v>-7.3225642122911268</v>
      </c>
      <c r="DB8" s="53">
        <f>DA8-CX8</f>
        <v>0</v>
      </c>
      <c r="DC8" s="50">
        <f>(((((Exclusions!AA8/1000)+1)*0.002067200784)/0.0020052)-1)*1000</f>
        <v>19.291222399999917</v>
      </c>
      <c r="DD8" s="52">
        <f>EXP((((18.03*10^3)/(Exclusions!AY8+273.15))-32.42)/1000)</f>
        <v>1.0267457816472103</v>
      </c>
      <c r="DE8" s="53">
        <f>((DC8+1000)/DD8)-1000</f>
        <v>-7.2603748468789036</v>
      </c>
      <c r="DF8" s="53"/>
      <c r="DG8" s="53">
        <f>EXP((((18.03*10^3)/(Exclusions!AY8+Exclusions!AZ8+273.15))-32.42)/1000)</f>
        <v>1.0267457816472103</v>
      </c>
      <c r="DH8" s="53">
        <f>((DC8+1000)/DG8)-1000</f>
        <v>-7.2603748468789036</v>
      </c>
      <c r="DI8" s="53">
        <f>DH8-DE8</f>
        <v>0</v>
      </c>
      <c r="DJ8" s="50">
        <f>(((((Exclusions!AA8/1000)+1)*0.002067200784)/0.0020052)-1)*1000</f>
        <v>19.291222399999917</v>
      </c>
      <c r="DK8" s="52">
        <f>EXP((((18.03*10^3)/(Exclusions!BA8+273.15))-32.42)/1000)</f>
        <v>1.0262150053131707</v>
      </c>
      <c r="DL8" s="53">
        <f>((DJ8+1000)/DK8)-1000</f>
        <v>-6.7469125644462338</v>
      </c>
      <c r="DM8" s="53"/>
      <c r="DN8" s="53">
        <f>EXP((((18.03*10^3)/(Exclusions!BA8+Exclusions!BB8+273.15))-32.42)/1000)</f>
        <v>1.0262150053131707</v>
      </c>
      <c r="DO8" s="53">
        <f>((DJ8+1000)/DN8)-1000</f>
        <v>-6.7469125644462338</v>
      </c>
      <c r="DP8" s="53">
        <f>DO8-DL8</f>
        <v>0</v>
      </c>
      <c r="DQ8" s="50">
        <f>(((((Exclusions!AA8/1000)+1)*0.002067200784)/0.0020052)-1)*1000</f>
        <v>19.291222399999917</v>
      </c>
      <c r="DR8" s="52" t="e">
        <f>EXP((((18.03*10^3)/(Exclusions!BC8+273.15))-32.42)/1000)</f>
        <v>#REF!</v>
      </c>
      <c r="DS8" s="53" t="e">
        <f>((DQ8+1000)/DR8)-1000</f>
        <v>#REF!</v>
      </c>
      <c r="DT8" s="53"/>
      <c r="DU8" s="53" t="e">
        <f>EXP((((18.03*10^3)/(Exclusions!BC8+Exclusions!BD8+273.15))-32.42)/1000)</f>
        <v>#REF!</v>
      </c>
      <c r="DV8" s="53" t="e">
        <f>((DQ8+1000)/DU8)-1000</f>
        <v>#REF!</v>
      </c>
      <c r="DW8" s="53" t="e">
        <f>DV8-DS8</f>
        <v>#REF!</v>
      </c>
      <c r="DX8" s="50">
        <f>(((((Exclusions!AA8/1000)+1)*0.002067200784)/0.0020052)-1)*1000</f>
        <v>19.291222399999917</v>
      </c>
      <c r="DY8" s="52" t="e">
        <f>EXP((((18.03*10^3)/(Exclusions!BE8+273.15))-32.42)/1000)</f>
        <v>#REF!</v>
      </c>
      <c r="DZ8" s="53" t="e">
        <f>((DX8+1000)/DY8)-1000</f>
        <v>#REF!</v>
      </c>
      <c r="EA8" s="53"/>
      <c r="EB8" s="53" t="e">
        <f>EXP((((18.03*10^3)/(Exclusions!BE8+Exclusions!BF8+273.15))-32.42)/1000)</f>
        <v>#REF!</v>
      </c>
      <c r="EC8" s="53" t="e">
        <f>((DX8+1000)/EB8)-1000</f>
        <v>#REF!</v>
      </c>
      <c r="ED8" s="53" t="e">
        <f>EC8-DZ8</f>
        <v>#REF!</v>
      </c>
      <c r="EE8" s="50">
        <f>(((((Exclusions!AA8/1000)+1)*0.002067200784)/0.0020052)-1)*1000</f>
        <v>19.291222399999917</v>
      </c>
      <c r="EF8" s="52" t="e">
        <f>EXP((((18.03*10^3)/(Exclusions!BG8+273.15))-32.42)/1000)</f>
        <v>#REF!</v>
      </c>
      <c r="EG8" s="53" t="e">
        <f>((EE8+1000)/EF8)-1000</f>
        <v>#REF!</v>
      </c>
      <c r="EH8" s="53"/>
      <c r="EI8" s="53" t="e">
        <f>EXP((((18.03*10^3)/(Exclusions!BG8+Exclusions!BH8+273.15))-32.42)/1000)</f>
        <v>#REF!</v>
      </c>
      <c r="EJ8" s="53" t="e">
        <f>((EE8+1000)/EI8)-1000</f>
        <v>#REF!</v>
      </c>
      <c r="EK8" s="53" t="e">
        <f>EJ8-EG8</f>
        <v>#REF!</v>
      </c>
      <c r="EL8" s="50">
        <f>(((((Exclusions!AA8/1000)+1)*0.002067200784)/0.0020052)-1)*1000</f>
        <v>19.291222399999917</v>
      </c>
      <c r="EM8" s="52" t="e">
        <f>EXP((((18.03*10^3)/(Exclusions!BI8+273.15))-32.42)/1000)</f>
        <v>#REF!</v>
      </c>
      <c r="EN8" s="53" t="e">
        <f>((EL8+1000)/EM8)-1000</f>
        <v>#REF!</v>
      </c>
      <c r="EO8" s="53"/>
      <c r="EP8" s="53" t="e">
        <f>EXP((((18.03*10^3)/(Exclusions!BI8+Exclusions!BJ8+273.15))-32.42)/1000)</f>
        <v>#REF!</v>
      </c>
      <c r="EQ8" s="53" t="e">
        <f>((EL8+1000)/EP8)-1000</f>
        <v>#REF!</v>
      </c>
      <c r="ER8" s="53" t="e">
        <f>EQ8-EN8</f>
        <v>#REF!</v>
      </c>
      <c r="ES8" s="50">
        <f>(((((Exclusions!AA8/1000)+1)*0.002067200784)/0.0020052)-1)*1000</f>
        <v>19.291222399999917</v>
      </c>
      <c r="ET8" s="52" t="e">
        <f>EXP((((18.03*10^3)/(Exclusions!BK8+273.15))-32.42)/1000)</f>
        <v>#REF!</v>
      </c>
      <c r="EU8" s="53" t="e">
        <f>((ES8+1000)/ET8)-1000</f>
        <v>#REF!</v>
      </c>
      <c r="EV8" s="53"/>
      <c r="EW8" s="53" t="e">
        <f>EXP((((18.03*10^3)/(Exclusions!BK8+Exclusions!BL8+273.15))-32.42)/1000)</f>
        <v>#REF!</v>
      </c>
      <c r="EX8" s="53" t="e">
        <f>((ES8+1000)/EW8)-1000</f>
        <v>#REF!</v>
      </c>
      <c r="EY8" s="53" t="e">
        <f>EX8-EU8</f>
        <v>#REF!</v>
      </c>
    </row>
    <row r="9" spans="1:155" x14ac:dyDescent="0.2"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155" x14ac:dyDescent="0.2"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155" s="21" customFormat="1" x14ac:dyDescent="0.2">
      <c r="A11" s="15"/>
      <c r="B11" s="14" t="s">
        <v>124</v>
      </c>
      <c r="C11" s="15"/>
      <c r="D11" s="15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</row>
    <row r="12" spans="1:155" x14ac:dyDescent="0.2">
      <c r="A12" s="141" t="s">
        <v>2398</v>
      </c>
      <c r="B12" s="109" t="s">
        <v>142</v>
      </c>
      <c r="C12" s="21" t="s">
        <v>156</v>
      </c>
      <c r="D12" s="21" t="s">
        <v>94</v>
      </c>
      <c r="E12" s="21" t="s">
        <v>124</v>
      </c>
      <c r="F12" s="21" t="s">
        <v>145</v>
      </c>
      <c r="G12" s="57">
        <v>-0.09</v>
      </c>
      <c r="H12" s="57">
        <v>0</v>
      </c>
      <c r="I12" s="57">
        <v>1.46</v>
      </c>
      <c r="J12" s="57">
        <v>0</v>
      </c>
      <c r="K12" s="57">
        <v>32.369999999999997</v>
      </c>
      <c r="L12" s="57">
        <v>0</v>
      </c>
      <c r="M12" s="57">
        <v>10.489000000000001</v>
      </c>
      <c r="N12" s="57">
        <v>1.2E-2</v>
      </c>
      <c r="O12" s="57">
        <v>-0.20499999999999999</v>
      </c>
      <c r="P12" s="57">
        <v>1.2E-2</v>
      </c>
      <c r="Q12" s="57">
        <v>15.129</v>
      </c>
      <c r="R12" s="57">
        <v>4.2000000000000003E-2</v>
      </c>
      <c r="S12" s="57">
        <v>0.80300000000000005</v>
      </c>
      <c r="T12" s="57">
        <v>4.1000000000000002E-2</v>
      </c>
      <c r="U12" s="57">
        <v>-3.7360000000000002</v>
      </c>
      <c r="V12" s="57">
        <v>0.64300000000000002</v>
      </c>
      <c r="W12" s="57">
        <v>-21.251999999999999</v>
      </c>
      <c r="X12" s="57">
        <v>0.63200000000000001</v>
      </c>
      <c r="Y12" s="57">
        <v>-7.0000000000000007E-2</v>
      </c>
      <c r="Z12" s="57"/>
      <c r="AA12" s="57">
        <v>-6.03</v>
      </c>
      <c r="AB12" s="57"/>
      <c r="AC12" s="57">
        <v>0.747</v>
      </c>
      <c r="AD12" s="57"/>
      <c r="AE12" s="80">
        <v>3.7250490537907499E-3</v>
      </c>
      <c r="AF12" s="35">
        <f>O12-M12*AE12</f>
        <v>-0.24407203952521117</v>
      </c>
      <c r="AG12" s="80">
        <v>-0.24399999999999999</v>
      </c>
      <c r="AH12" s="80">
        <v>1.3349293046291699</v>
      </c>
      <c r="AI12" s="80">
        <v>0.991069994232887</v>
      </c>
      <c r="AJ12" s="80">
        <v>0.66500000000000004</v>
      </c>
      <c r="AK12" s="35">
        <f>AJ12+0.082</f>
        <v>0.747</v>
      </c>
      <c r="AL12" s="57"/>
      <c r="AM12" s="51">
        <f>SQRT(('Temperature Estimates'!$C$4*10^6)/(Exclusions!AC12+'Temperature Estimates'!$D$4))-273.15</f>
        <v>10.460265344355378</v>
      </c>
      <c r="AN12" s="50"/>
      <c r="AO12" s="51" t="e">
        <f>SQRT(('Temperature Estimates'!#REF!*10^6)/(Exclusions!AC12+'Temperature Estimates'!#REF!))-273.15</f>
        <v>#REF!</v>
      </c>
      <c r="AP12" s="50"/>
      <c r="AQ12" s="51">
        <f>SQRT(('Temperature Estimates'!$E$4*10^6)/(Exclusions!AC12+'Temperature Estimates'!$F$4))-273.15</f>
        <v>7.0037890664199836</v>
      </c>
      <c r="AR12" s="138"/>
      <c r="AS12" s="51">
        <f>SQRT(('Temperature Estimates'!$G$4*10^6)/(Exclusions!AC12+'Temperature Estimates'!$H$4))-273.15</f>
        <v>7.231635251202988</v>
      </c>
      <c r="AT12" s="50"/>
      <c r="AU12" s="51" t="e">
        <f>SQRT(('Temperature Estimates'!#REF!*10^6)/(Exclusions!AC12+'Temperature Estimates'!#REF!))-273.15</f>
        <v>#REF!</v>
      </c>
      <c r="AV12" s="50"/>
      <c r="AW12" s="51">
        <f>SQRT(('Temperature Estimates'!$I$4*10^6)/(Exclusions!AC12+'Temperature Estimates'!$J$4))-273.15</f>
        <v>8.493938814022215</v>
      </c>
      <c r="AX12" s="50"/>
      <c r="AY12" s="51">
        <f>SQRT(('Temperature Estimates'!$K$4*10^6)/(Exclusions!AC12+'Temperature Estimates'!$L$4))-273.15</f>
        <v>6.799656991350389</v>
      </c>
      <c r="AZ12" s="50"/>
      <c r="BA12" s="51">
        <f>SQRT(('Temperature Estimates'!$M$4*10^6)/(Exclusions!AC12+'Temperature Estimates'!$N$4))-273.15</f>
        <v>11.772466309903507</v>
      </c>
      <c r="BB12" s="50"/>
      <c r="BC12" s="99" t="e">
        <f>SQRT(('Temperature Estimates'!#REF!*10^6)/(Exclusions!AC12+'Temperature Estimates'!#REF!))-273.15</f>
        <v>#REF!</v>
      </c>
      <c r="BD12" s="50"/>
      <c r="BE12" s="99" t="e">
        <f>SQRT(('Temperature Estimates'!#REF!*10^6)/(Exclusions!AC12+'Temperature Estimates'!#REF!))-273.15</f>
        <v>#REF!</v>
      </c>
      <c r="BF12" s="50"/>
      <c r="BG12" s="99" t="e">
        <f>SQRT(('Temperature Estimates'!#REF!*10^6)/(Exclusions!AC12+'Temperature Estimates'!#REF!))-273.15</f>
        <v>#REF!</v>
      </c>
      <c r="BH12" s="50"/>
      <c r="BI12" s="99" t="e">
        <f>SQRT(('Temperature Estimates'!#REF!*10^6)/(Exclusions!AC12+'Temperature Estimates'!#REF!))-273.15</f>
        <v>#REF!</v>
      </c>
      <c r="BJ12" s="50"/>
      <c r="BK12" s="51" t="e">
        <f>SQRT(('Temperature Estimates'!#REF!*10^6)/(Exclusions!AC12+'Temperature Estimates'!#REF!))-273.15</f>
        <v>#REF!</v>
      </c>
      <c r="BL12" s="52"/>
      <c r="BM12" s="50">
        <f>(((((Exclusions!AA12/1000)+1)*0.002067200784)/0.0020052)-1)*1000</f>
        <v>24.703552399999886</v>
      </c>
      <c r="BN12" s="52">
        <f>EXP((((18.03*10^3)/(Exclusions!AM12+273.15))-32.42)/1000)</f>
        <v>1.031643495481092</v>
      </c>
      <c r="BO12" s="53">
        <f>((BM12+1000)/BN12)-1000</f>
        <v>-6.7270749163749315</v>
      </c>
      <c r="BP12" s="53"/>
      <c r="BQ12" s="53">
        <f>EXP((((18.03*10^3)/(Exclusions!AM12+Exclusions!AN12+273.15))-32.42)/1000)</f>
        <v>1.031643495481092</v>
      </c>
      <c r="BR12" s="53">
        <f>((BM12+1000)/BQ12)-1000</f>
        <v>-6.7270749163749315</v>
      </c>
      <c r="BS12" s="53">
        <f>BR12-BO12</f>
        <v>0</v>
      </c>
      <c r="BT12" s="50">
        <f>(((((Exclusions!AA12/1000)+1)*0.002067200784)/0.0020052)-1)*1000</f>
        <v>24.703552399999886</v>
      </c>
      <c r="BU12" s="52" t="e">
        <f>EXP((((18.03*10^3)/(Exclusions!AO12+273.15))-32.42)/1000)</f>
        <v>#REF!</v>
      </c>
      <c r="BV12" s="53" t="e">
        <f>((BT12+1000)/BU12)-1000</f>
        <v>#REF!</v>
      </c>
      <c r="BW12" s="53"/>
      <c r="BX12" s="53" t="e">
        <f>EXP((((18.03*10^3)/(Exclusions!AO12+Exclusions!AP12+273.15))-32.42)/1000)</f>
        <v>#REF!</v>
      </c>
      <c r="BY12" s="53" t="e">
        <f>((BT12+1000)/BX12)-1000</f>
        <v>#REF!</v>
      </c>
      <c r="BZ12" s="53" t="e">
        <f>BY12-BV12</f>
        <v>#REF!</v>
      </c>
      <c r="CA12" s="50">
        <f>(((((Exclusions!AA12/1000)+1)*0.002067200784)/0.0020052)-1)*1000</f>
        <v>24.703552399999886</v>
      </c>
      <c r="CB12" s="52">
        <f>EXP((((18.03*10^3)/(Exclusions!AQ12+273.15))-32.42)/1000)</f>
        <v>1.0324529842651884</v>
      </c>
      <c r="CC12" s="53">
        <f>((CA12+1000)/CB12)-1000</f>
        <v>-7.5058448019344723</v>
      </c>
      <c r="CD12" s="52"/>
      <c r="CE12" s="53">
        <f>EXP((((18.03*10^3)/(Exclusions!AQ12+Exclusions!AR12+273.15))-32.42)/1000)</f>
        <v>1.0324529842651884</v>
      </c>
      <c r="CF12" s="53">
        <f>((CA12+1000)/CE12)-1000</f>
        <v>-7.5058448019344723</v>
      </c>
      <c r="CG12" s="53">
        <f>CF12-CC12</f>
        <v>0</v>
      </c>
      <c r="CH12" s="50">
        <f>(((((Exclusions!AA12/1000)+1)*0.002067200784)/0.0020052)-1)*1000</f>
        <v>24.703552399999886</v>
      </c>
      <c r="CI12" s="52">
        <f>EXP((((18.03*10^3)/(Exclusions!AS12+273.15))-32.42)/1000)</f>
        <v>1.0323989896624746</v>
      </c>
      <c r="CJ12" s="53">
        <f>((CH12+1000)/CI12)-1000</f>
        <v>-7.4539372273026174</v>
      </c>
      <c r="CK12" s="53"/>
      <c r="CL12" s="53">
        <f>EXP((((18.03*10^3)/(Exclusions!AS12+Exclusions!AT12+273.15))-32.42)/1000)</f>
        <v>1.0323989896624746</v>
      </c>
      <c r="CM12" s="53">
        <f>((CH12+1000)/CL12)-1000</f>
        <v>-7.4539372273026174</v>
      </c>
      <c r="CN12" s="53">
        <f>CM12-CJ12</f>
        <v>0</v>
      </c>
      <c r="CO12" s="50">
        <f>(((((Exclusions!AA12/1000)+1)*0.002067200784)/0.0020052)-1)*1000</f>
        <v>24.703552399999886</v>
      </c>
      <c r="CP12" s="52" t="e">
        <f>EXP((((18.03*10^3)/(Exclusions!AU12+273.15))-32.42)/1000)</f>
        <v>#REF!</v>
      </c>
      <c r="CQ12" s="53" t="e">
        <f>((CO12+1000)/CP12)-1000</f>
        <v>#REF!</v>
      </c>
      <c r="CR12" s="53"/>
      <c r="CS12" s="53" t="e">
        <f>EXP((((18.03*10^3)/(Exclusions!AU12+Exclusions!AV12+273.15))-32.42)/1000)</f>
        <v>#REF!</v>
      </c>
      <c r="CT12" s="53" t="e">
        <f>((CO12+1000)/CS12)-1000</f>
        <v>#REF!</v>
      </c>
      <c r="CU12" s="53" t="e">
        <f>CT12-CQ12</f>
        <v>#REF!</v>
      </c>
      <c r="CV12" s="50">
        <f>(((((Exclusions!AA12/1000)+1)*0.002067200784)/0.0020052)-1)*1000</f>
        <v>24.703552399999886</v>
      </c>
      <c r="CW12" s="52">
        <f>EXP((((18.03*10^3)/(Exclusions!AW12+273.15))-32.42)/1000)</f>
        <v>1.032101484470475</v>
      </c>
      <c r="CX12" s="53">
        <f>((CV12+1000)/CW12)-1000</f>
        <v>-7.1678339599237688</v>
      </c>
      <c r="CY12" s="53"/>
      <c r="CZ12" s="53">
        <f>EXP((((18.03*10^3)/(Exclusions!AW12+Exclusions!AX12+273.15))-32.42)/1000)</f>
        <v>1.032101484470475</v>
      </c>
      <c r="DA12" s="53">
        <f>((CV12+1000)/CZ12)-1000</f>
        <v>-7.1678339599237688</v>
      </c>
      <c r="DB12" s="53">
        <f>DA12-CX12</f>
        <v>0</v>
      </c>
      <c r="DC12" s="50">
        <f>(((((Exclusions!AA12/1000)+1)*0.002067200784)/0.0020052)-1)*1000</f>
        <v>24.703552399999886</v>
      </c>
      <c r="DD12" s="52">
        <f>EXP((((18.03*10^3)/(Exclusions!AY12+273.15))-32.42)/1000)</f>
        <v>1.0325014361873559</v>
      </c>
      <c r="DE12" s="53">
        <f>((DC12+1000)/DD12)-1000</f>
        <v>-7.5524193129946298</v>
      </c>
      <c r="DF12" s="53"/>
      <c r="DG12" s="53">
        <f>EXP((((18.03*10^3)/(Exclusions!AY12+Exclusions!AZ12+273.15))-32.42)/1000)</f>
        <v>1.0325014361873559</v>
      </c>
      <c r="DH12" s="53">
        <f>((DC12+1000)/DG12)-1000</f>
        <v>-7.5524193129946298</v>
      </c>
      <c r="DI12" s="53">
        <f>DH12-DE12</f>
        <v>0</v>
      </c>
      <c r="DJ12" s="50">
        <f>(((((Exclusions!AA12/1000)+1)*0.002067200784)/0.0020052)-1)*1000</f>
        <v>24.703552399999886</v>
      </c>
      <c r="DK12" s="52">
        <f>EXP((((18.03*10^3)/(Exclusions!BA12+273.15))-32.42)/1000)</f>
        <v>1.0313414909164562</v>
      </c>
      <c r="DL12" s="53">
        <f>((DJ12+1000)/DK12)-1000</f>
        <v>-6.436217853077892</v>
      </c>
      <c r="DM12" s="53"/>
      <c r="DN12" s="53">
        <f>EXP((((18.03*10^3)/(Exclusions!BA12+Exclusions!BB12+273.15))-32.42)/1000)</f>
        <v>1.0313414909164562</v>
      </c>
      <c r="DO12" s="53">
        <f>((DJ12+1000)/DN12)-1000</f>
        <v>-6.436217853077892</v>
      </c>
      <c r="DP12" s="53">
        <f>DO12-DL12</f>
        <v>0</v>
      </c>
      <c r="DQ12" s="50">
        <f>(((((Exclusions!AA12/1000)+1)*0.002067200784)/0.0020052)-1)*1000</f>
        <v>24.703552399999886</v>
      </c>
      <c r="DR12" s="52" t="e">
        <f>EXP((((18.03*10^3)/(Exclusions!BC12+273.15))-32.42)/1000)</f>
        <v>#REF!</v>
      </c>
      <c r="DS12" s="53" t="e">
        <f>((DQ12+1000)/DR12)-1000</f>
        <v>#REF!</v>
      </c>
      <c r="DT12" s="53"/>
      <c r="DU12" s="53" t="e">
        <f>EXP((((18.03*10^3)/(Exclusions!BC12+Exclusions!BD12+273.15))-32.42)/1000)</f>
        <v>#REF!</v>
      </c>
      <c r="DV12" s="53" t="e">
        <f>((DQ12+1000)/DU12)-1000</f>
        <v>#REF!</v>
      </c>
      <c r="DW12" s="53" t="e">
        <f>DV12-DS12</f>
        <v>#REF!</v>
      </c>
      <c r="DX12" s="50">
        <f>(((((Exclusions!AA12/1000)+1)*0.002067200784)/0.0020052)-1)*1000</f>
        <v>24.703552399999886</v>
      </c>
      <c r="DY12" s="52" t="e">
        <f>EXP((((18.03*10^3)/(Exclusions!BE12+273.15))-32.42)/1000)</f>
        <v>#REF!</v>
      </c>
      <c r="DZ12" s="53" t="e">
        <f>((DX12+1000)/DY12)-1000</f>
        <v>#REF!</v>
      </c>
      <c r="EA12" s="53"/>
      <c r="EB12" s="53" t="e">
        <f>EXP((((18.03*10^3)/(Exclusions!BE12+Exclusions!BF12+273.15))-32.42)/1000)</f>
        <v>#REF!</v>
      </c>
      <c r="EC12" s="53" t="e">
        <f>((DX12+1000)/EB12)-1000</f>
        <v>#REF!</v>
      </c>
      <c r="ED12" s="53" t="e">
        <f>EC12-DZ12</f>
        <v>#REF!</v>
      </c>
      <c r="EE12" s="50">
        <f>(((((Exclusions!AA12/1000)+1)*0.002067200784)/0.0020052)-1)*1000</f>
        <v>24.703552399999886</v>
      </c>
      <c r="EF12" s="52" t="e">
        <f>EXP((((18.03*10^3)/(Exclusions!BG12+273.15))-32.42)/1000)</f>
        <v>#REF!</v>
      </c>
      <c r="EG12" s="53" t="e">
        <f>((EE12+1000)/EF12)-1000</f>
        <v>#REF!</v>
      </c>
      <c r="EH12" s="53"/>
      <c r="EI12" s="53" t="e">
        <f>EXP((((18.03*10^3)/(Exclusions!BG12+Exclusions!BH12+273.15))-32.42)/1000)</f>
        <v>#REF!</v>
      </c>
      <c r="EJ12" s="53" t="e">
        <f>((EE12+1000)/EI12)-1000</f>
        <v>#REF!</v>
      </c>
      <c r="EK12" s="53" t="e">
        <f>EJ12-EG12</f>
        <v>#REF!</v>
      </c>
      <c r="EL12" s="50">
        <f>(((((Exclusions!AA12/1000)+1)*0.002067200784)/0.0020052)-1)*1000</f>
        <v>24.703552399999886</v>
      </c>
      <c r="EM12" s="52" t="e">
        <f>EXP((((18.03*10^3)/(Exclusions!BI12+273.15))-32.42)/1000)</f>
        <v>#REF!</v>
      </c>
      <c r="EN12" s="53" t="e">
        <f>((EL12+1000)/EM12)-1000</f>
        <v>#REF!</v>
      </c>
      <c r="EO12" s="53"/>
      <c r="EP12" s="53" t="e">
        <f>EXP((((18.03*10^3)/(Exclusions!BI12+Exclusions!BJ12+273.15))-32.42)/1000)</f>
        <v>#REF!</v>
      </c>
      <c r="EQ12" s="53" t="e">
        <f>((EL12+1000)/EP12)-1000</f>
        <v>#REF!</v>
      </c>
      <c r="ER12" s="53" t="e">
        <f>EQ12-EN12</f>
        <v>#REF!</v>
      </c>
      <c r="ES12" s="50">
        <f>(((((Exclusions!AA12/1000)+1)*0.002067200784)/0.0020052)-1)*1000</f>
        <v>24.703552399999886</v>
      </c>
      <c r="ET12" s="52" t="e">
        <f>EXP((((18.03*10^3)/(Exclusions!BK12+273.15))-32.42)/1000)</f>
        <v>#REF!</v>
      </c>
      <c r="EU12" s="53" t="e">
        <f>((ES12+1000)/ET12)-1000</f>
        <v>#REF!</v>
      </c>
      <c r="EV12" s="53"/>
      <c r="EW12" s="53" t="e">
        <f>EXP((((18.03*10^3)/(Exclusions!BK12+Exclusions!BL12+273.15))-32.42)/1000)</f>
        <v>#REF!</v>
      </c>
      <c r="EX12" s="53" t="e">
        <f>((ES12+1000)/EW12)-1000</f>
        <v>#REF!</v>
      </c>
      <c r="EY12" s="53" t="e">
        <f>EX12-EU12</f>
        <v>#REF!</v>
      </c>
    </row>
    <row r="13" spans="1:155" x14ac:dyDescent="0.2">
      <c r="A13" s="141" t="s">
        <v>2401</v>
      </c>
      <c r="B13" s="109" t="s">
        <v>141</v>
      </c>
      <c r="C13" s="21" t="s">
        <v>155</v>
      </c>
      <c r="D13" s="21" t="s">
        <v>94</v>
      </c>
      <c r="E13" s="21" t="s">
        <v>124</v>
      </c>
      <c r="F13" s="21" t="s">
        <v>145</v>
      </c>
      <c r="G13" s="57">
        <v>0.04</v>
      </c>
      <c r="H13" s="57">
        <v>0</v>
      </c>
      <c r="I13" s="57">
        <v>1.73</v>
      </c>
      <c r="J13" s="57">
        <v>0</v>
      </c>
      <c r="K13" s="57">
        <v>32.65</v>
      </c>
      <c r="L13" s="57">
        <v>0</v>
      </c>
      <c r="M13" s="57">
        <v>10.885999999999999</v>
      </c>
      <c r="N13" s="57">
        <v>1.2E-2</v>
      </c>
      <c r="O13" s="57">
        <v>-0.21</v>
      </c>
      <c r="P13" s="57">
        <v>1.0999999999999999E-2</v>
      </c>
      <c r="Q13" s="57">
        <v>15.59</v>
      </c>
      <c r="R13" s="57">
        <v>6.7000000000000004E-2</v>
      </c>
      <c r="S13" s="57">
        <v>0.72</v>
      </c>
      <c r="T13" s="57">
        <v>6.5000000000000002E-2</v>
      </c>
      <c r="U13" s="57">
        <v>-1.5369999999999999</v>
      </c>
      <c r="V13" s="57">
        <v>1.222</v>
      </c>
      <c r="W13" s="57">
        <v>-19.744</v>
      </c>
      <c r="X13" s="57">
        <v>1.202</v>
      </c>
      <c r="Y13" s="57">
        <v>0.06</v>
      </c>
      <c r="Z13" s="57"/>
      <c r="AA13" s="57">
        <v>-5.76</v>
      </c>
      <c r="AB13" s="57"/>
      <c r="AC13" s="57">
        <v>0.73899999999999999</v>
      </c>
      <c r="AD13" s="57"/>
      <c r="AE13" s="80">
        <v>3.7250490537907499E-3</v>
      </c>
      <c r="AF13" s="35">
        <f>O13-M13*AE13</f>
        <v>-0.2505508839995661</v>
      </c>
      <c r="AG13" s="80">
        <v>-0.25</v>
      </c>
      <c r="AH13" s="80">
        <v>1.3349293046291699</v>
      </c>
      <c r="AI13" s="80">
        <v>0.991069994232887</v>
      </c>
      <c r="AJ13" s="80">
        <v>0.65700000000000003</v>
      </c>
      <c r="AK13" s="35">
        <f>AJ13+0.082</f>
        <v>0.73899999999999999</v>
      </c>
      <c r="AL13" s="36"/>
      <c r="AM13" s="51">
        <f>SQRT(('Temperature Estimates'!$C$4*10^6)/(Exclusions!AC13+'Temperature Estimates'!$D$4))-273.15</f>
        <v>12.95908248366743</v>
      </c>
      <c r="AN13" s="50"/>
      <c r="AO13" s="51" t="e">
        <f>SQRT(('Temperature Estimates'!#REF!*10^6)/(Exclusions!AC13+'Temperature Estimates'!#REF!))-273.15</f>
        <v>#REF!</v>
      </c>
      <c r="AP13" s="50"/>
      <c r="AQ13" s="51">
        <f>SQRT(('Temperature Estimates'!$E$4*10^6)/(Exclusions!AC13+'Temperature Estimates'!$F$4))-273.15</f>
        <v>9.5629085611859637</v>
      </c>
      <c r="AR13" s="138"/>
      <c r="AS13" s="51">
        <f>SQRT(('Temperature Estimates'!$G$4*10^6)/(Exclusions!AC13+'Temperature Estimates'!$H$4))-273.15</f>
        <v>9.4792193916325118</v>
      </c>
      <c r="AT13" s="50"/>
      <c r="AU13" s="51" t="e">
        <f>SQRT(('Temperature Estimates'!#REF!*10^6)/(Exclusions!AC13+'Temperature Estimates'!#REF!))-273.15</f>
        <v>#REF!</v>
      </c>
      <c r="AV13" s="50"/>
      <c r="AW13" s="51">
        <f>SQRT(('Temperature Estimates'!$I$4*10^6)/(Exclusions!AC13+'Temperature Estimates'!$J$4))-273.15</f>
        <v>10.635748664442588</v>
      </c>
      <c r="AX13" s="50"/>
      <c r="AY13" s="51">
        <f>SQRT(('Temperature Estimates'!$K$4*10^6)/(Exclusions!AC13+'Temperature Estimates'!$L$4))-273.15</f>
        <v>9.0953055684690298</v>
      </c>
      <c r="AZ13" s="50"/>
      <c r="BA13" s="51">
        <f>SQRT(('Temperature Estimates'!$M$4*10^6)/(Exclusions!AC13+'Temperature Estimates'!$N$4))-273.15</f>
        <v>13.898782866812326</v>
      </c>
      <c r="BB13" s="50"/>
      <c r="BC13" s="99" t="e">
        <f>SQRT(('Temperature Estimates'!#REF!*10^6)/(Exclusions!AC13+'Temperature Estimates'!#REF!))-273.15</f>
        <v>#REF!</v>
      </c>
      <c r="BD13" s="50"/>
      <c r="BE13" s="99" t="e">
        <f>SQRT(('Temperature Estimates'!#REF!*10^6)/(Exclusions!AC13+'Temperature Estimates'!#REF!))-273.15</f>
        <v>#REF!</v>
      </c>
      <c r="BF13" s="50"/>
      <c r="BG13" s="99" t="e">
        <f>SQRT(('Temperature Estimates'!#REF!*10^6)/(Exclusions!AC13+'Temperature Estimates'!#REF!))-273.15</f>
        <v>#REF!</v>
      </c>
      <c r="BH13" s="50"/>
      <c r="BI13" s="99" t="e">
        <f>SQRT(('Temperature Estimates'!#REF!*10^6)/(Exclusions!AC13+'Temperature Estimates'!#REF!))-273.15</f>
        <v>#REF!</v>
      </c>
      <c r="BJ13" s="50"/>
      <c r="BK13" s="51" t="e">
        <f>SQRT(('Temperature Estimates'!#REF!*10^6)/(Exclusions!AC13+'Temperature Estimates'!#REF!))-273.15</f>
        <v>#REF!</v>
      </c>
      <c r="BL13" s="51"/>
      <c r="BM13" s="50">
        <f>(((((Exclusions!AA13/1000)+1)*0.002067200784)/0.0020052)-1)*1000</f>
        <v>24.981900800000069</v>
      </c>
      <c r="BN13" s="52">
        <f>EXP((((18.03*10^3)/(Exclusions!AM13+273.15))-32.42)/1000)</f>
        <v>1.0310708501895349</v>
      </c>
      <c r="BO13" s="144">
        <f>((BM13+1000)/BN13)-1000</f>
        <v>-5.9054616745448811</v>
      </c>
      <c r="BP13" s="53"/>
      <c r="BQ13" s="53">
        <f>EXP((((18.03*10^3)/(Exclusions!AM13+Exclusions!AN13+273.15))-32.42)/1000)</f>
        <v>1.0310708501895349</v>
      </c>
      <c r="BR13" s="53">
        <f>((BM13+1000)/BQ13)-1000</f>
        <v>-5.9054616745448811</v>
      </c>
      <c r="BS13" s="53">
        <f>BR13-BO13</f>
        <v>0</v>
      </c>
      <c r="BT13" s="50">
        <f>(((((Exclusions!AA13/1000)+1)*0.002067200784)/0.0020052)-1)*1000</f>
        <v>24.981900800000069</v>
      </c>
      <c r="BU13" s="52" t="e">
        <f>EXP((((18.03*10^3)/(Exclusions!AO13+273.15))-32.42)/1000)</f>
        <v>#REF!</v>
      </c>
      <c r="BV13" s="53" t="e">
        <f>((BT13+1000)/BU13)-1000</f>
        <v>#REF!</v>
      </c>
      <c r="BW13" s="53"/>
      <c r="BX13" s="53" t="e">
        <f>EXP((((18.03*10^3)/(Exclusions!AO13+Exclusions!AP13+273.15))-32.42)/1000)</f>
        <v>#REF!</v>
      </c>
      <c r="BY13" s="53" t="e">
        <f>((BT13+1000)/BX13)-1000</f>
        <v>#REF!</v>
      </c>
      <c r="BZ13" s="53" t="e">
        <f>BY13-BV13</f>
        <v>#REF!</v>
      </c>
      <c r="CA13" s="50">
        <f>(((((Exclusions!AA13/1000)+1)*0.002067200784)/0.0020052)-1)*1000</f>
        <v>24.981900800000069</v>
      </c>
      <c r="CB13" s="52">
        <f>EXP((((18.03*10^3)/(Exclusions!AQ13+273.15))-32.42)/1000)</f>
        <v>1.031851688783644</v>
      </c>
      <c r="CC13" s="53">
        <f>((CA13+1000)/CB13)-1000</f>
        <v>-6.6577281001904112</v>
      </c>
      <c r="CD13" s="52"/>
      <c r="CE13" s="53">
        <f>EXP((((18.03*10^3)/(Exclusions!AQ13+Exclusions!AR13+273.15))-32.42)/1000)</f>
        <v>1.031851688783644</v>
      </c>
      <c r="CF13" s="53">
        <f>((CA13+1000)/CE13)-1000</f>
        <v>-6.6577281001904112</v>
      </c>
      <c r="CG13" s="53">
        <f>CF13-CC13</f>
        <v>0</v>
      </c>
      <c r="CH13" s="50">
        <f>(((((Exclusions!AA13/1000)+1)*0.002067200784)/0.0020052)-1)*1000</f>
        <v>24.981900800000069</v>
      </c>
      <c r="CI13" s="52">
        <f>EXP((((18.03*10^3)/(Exclusions!AS13+273.15))-32.42)/1000)</f>
        <v>1.0318711748271305</v>
      </c>
      <c r="CJ13" s="53">
        <f>((CH13+1000)/CI13)-1000</f>
        <v>-6.6764865568461573</v>
      </c>
      <c r="CK13" s="53"/>
      <c r="CL13" s="53">
        <f>EXP((((18.03*10^3)/(Exclusions!AS13+Exclusions!AT13+273.15))-32.42)/1000)</f>
        <v>1.0318711748271305</v>
      </c>
      <c r="CM13" s="53">
        <f>((CH13+1000)/CL13)-1000</f>
        <v>-6.6764865568461573</v>
      </c>
      <c r="CN13" s="53">
        <f>CM13-CJ13</f>
        <v>0</v>
      </c>
      <c r="CO13" s="50">
        <f>(((((Exclusions!AA13/1000)+1)*0.002067200784)/0.0020052)-1)*1000</f>
        <v>24.981900800000069</v>
      </c>
      <c r="CP13" s="52" t="e">
        <f>EXP((((18.03*10^3)/(Exclusions!AU13+273.15))-32.42)/1000)</f>
        <v>#REF!</v>
      </c>
      <c r="CQ13" s="53" t="e">
        <f>((CO13+1000)/CP13)-1000</f>
        <v>#REF!</v>
      </c>
      <c r="CR13" s="53"/>
      <c r="CS13" s="53" t="e">
        <f>EXP((((18.03*10^3)/(Exclusions!AU13+Exclusions!AV13+273.15))-32.42)/1000)</f>
        <v>#REF!</v>
      </c>
      <c r="CT13" s="53" t="e">
        <f>((CO13+1000)/CS13)-1000</f>
        <v>#REF!</v>
      </c>
      <c r="CU13" s="53" t="e">
        <f>CT13-CQ13</f>
        <v>#REF!</v>
      </c>
      <c r="CV13" s="50">
        <f>(((((Exclusions!AA13/1000)+1)*0.002067200784)/0.0020052)-1)*1000</f>
        <v>24.981900800000069</v>
      </c>
      <c r="CW13" s="52">
        <f>EXP((((18.03*10^3)/(Exclusions!AW13+273.15))-32.42)/1000)</f>
        <v>1.0316029408785889</v>
      </c>
      <c r="CX13" s="53">
        <f>((CV13+1000)/CW13)-1000</f>
        <v>-6.4182058970768594</v>
      </c>
      <c r="CY13" s="53"/>
      <c r="CZ13" s="53">
        <f>EXP((((18.03*10^3)/(Exclusions!AW13+Exclusions!AX13+273.15))-32.42)/1000)</f>
        <v>1.0316029408785889</v>
      </c>
      <c r="DA13" s="53">
        <f>((CV13+1000)/CZ13)-1000</f>
        <v>-6.4182058970768594</v>
      </c>
      <c r="DB13" s="53">
        <f>DA13-CX13</f>
        <v>0</v>
      </c>
      <c r="DC13" s="50">
        <f>(((((Exclusions!AA13/1000)+1)*0.002067200784)/0.0020052)-1)*1000</f>
        <v>24.981900800000069</v>
      </c>
      <c r="DD13" s="52">
        <f>EXP((((18.03*10^3)/(Exclusions!AY13+273.15))-32.42)/1000)</f>
        <v>1.0319607174916157</v>
      </c>
      <c r="DE13" s="53">
        <f>((DC13+1000)/DD13)-1000</f>
        <v>-6.7626766923636978</v>
      </c>
      <c r="DF13" s="53"/>
      <c r="DG13" s="53">
        <f>EXP((((18.03*10^3)/(Exclusions!AY13+Exclusions!AZ13+273.15))-32.42)/1000)</f>
        <v>1.0319607174916157</v>
      </c>
      <c r="DH13" s="53">
        <f>((DC13+1000)/DG13)-1000</f>
        <v>-6.7626766923636978</v>
      </c>
      <c r="DI13" s="53">
        <f>DH13-DE13</f>
        <v>0</v>
      </c>
      <c r="DJ13" s="50">
        <f>(((((Exclusions!AA13/1000)+1)*0.002067200784)/0.0020052)-1)*1000</f>
        <v>24.981900800000069</v>
      </c>
      <c r="DK13" s="52">
        <f>EXP((((18.03*10^3)/(Exclusions!BA13+273.15))-32.42)/1000)</f>
        <v>1.0308581629235183</v>
      </c>
      <c r="DL13" s="53">
        <f>((DJ13+1000)/DK13)-1000</f>
        <v>-5.7003595013042059</v>
      </c>
      <c r="DM13" s="53"/>
      <c r="DN13" s="53">
        <f>EXP((((18.03*10^3)/(Exclusions!BA13+Exclusions!BB13+273.15))-32.42)/1000)</f>
        <v>1.0308581629235183</v>
      </c>
      <c r="DO13" s="53">
        <f>((DJ13+1000)/DN13)-1000</f>
        <v>-5.7003595013042059</v>
      </c>
      <c r="DP13" s="53">
        <f>DO13-DL13</f>
        <v>0</v>
      </c>
      <c r="DQ13" s="50">
        <f>(((((Exclusions!AA13/1000)+1)*0.002067200784)/0.0020052)-1)*1000</f>
        <v>24.981900800000069</v>
      </c>
      <c r="DR13" s="52" t="e">
        <f>EXP((((18.03*10^3)/(Exclusions!BC13+273.15))-32.42)/1000)</f>
        <v>#REF!</v>
      </c>
      <c r="DS13" s="53" t="e">
        <f>((DQ13+1000)/DR13)-1000</f>
        <v>#REF!</v>
      </c>
      <c r="DT13" s="53"/>
      <c r="DU13" s="53" t="e">
        <f>EXP((((18.03*10^3)/(Exclusions!BC13+Exclusions!BD13+273.15))-32.42)/1000)</f>
        <v>#REF!</v>
      </c>
      <c r="DV13" s="53" t="e">
        <f>((DQ13+1000)/DU13)-1000</f>
        <v>#REF!</v>
      </c>
      <c r="DW13" s="53" t="e">
        <f>DV13-DS13</f>
        <v>#REF!</v>
      </c>
      <c r="DX13" s="50">
        <f>(((((Exclusions!AA13/1000)+1)*0.002067200784)/0.0020052)-1)*1000</f>
        <v>24.981900800000069</v>
      </c>
      <c r="DY13" s="52" t="e">
        <f>EXP((((18.03*10^3)/(Exclusions!BE13+273.15))-32.42)/1000)</f>
        <v>#REF!</v>
      </c>
      <c r="DZ13" s="53" t="e">
        <f>((DX13+1000)/DY13)-1000</f>
        <v>#REF!</v>
      </c>
      <c r="EA13" s="53"/>
      <c r="EB13" s="53" t="e">
        <f>EXP((((18.03*10^3)/(Exclusions!BE13+Exclusions!BF13+273.15))-32.42)/1000)</f>
        <v>#REF!</v>
      </c>
      <c r="EC13" s="53" t="e">
        <f>((DX13+1000)/EB13)-1000</f>
        <v>#REF!</v>
      </c>
      <c r="ED13" s="53" t="e">
        <f>EC13-DZ13</f>
        <v>#REF!</v>
      </c>
      <c r="EE13" s="50">
        <f>(((((Exclusions!AA13/1000)+1)*0.002067200784)/0.0020052)-1)*1000</f>
        <v>24.981900800000069</v>
      </c>
      <c r="EF13" s="52" t="e">
        <f>EXP((((18.03*10^3)/(Exclusions!BG13+273.15))-32.42)/1000)</f>
        <v>#REF!</v>
      </c>
      <c r="EG13" s="53" t="e">
        <f>((EE13+1000)/EF13)-1000</f>
        <v>#REF!</v>
      </c>
      <c r="EH13" s="53"/>
      <c r="EI13" s="53" t="e">
        <f>EXP((((18.03*10^3)/(Exclusions!BG13+Exclusions!BH13+273.15))-32.42)/1000)</f>
        <v>#REF!</v>
      </c>
      <c r="EJ13" s="53" t="e">
        <f>((EE13+1000)/EI13)-1000</f>
        <v>#REF!</v>
      </c>
      <c r="EK13" s="53" t="e">
        <f>EJ13-EG13</f>
        <v>#REF!</v>
      </c>
      <c r="EL13" s="50">
        <f>(((((Exclusions!AA13/1000)+1)*0.002067200784)/0.0020052)-1)*1000</f>
        <v>24.981900800000069</v>
      </c>
      <c r="EM13" s="52" t="e">
        <f>EXP((((18.03*10^3)/(Exclusions!BI13+273.15))-32.42)/1000)</f>
        <v>#REF!</v>
      </c>
      <c r="EN13" s="53" t="e">
        <f>((EL13+1000)/EM13)-1000</f>
        <v>#REF!</v>
      </c>
      <c r="EO13" s="53"/>
      <c r="EP13" s="53" t="e">
        <f>EXP((((18.03*10^3)/(Exclusions!BI13+Exclusions!BJ13+273.15))-32.42)/1000)</f>
        <v>#REF!</v>
      </c>
      <c r="EQ13" s="53" t="e">
        <f>((EL13+1000)/EP13)-1000</f>
        <v>#REF!</v>
      </c>
      <c r="ER13" s="53" t="e">
        <f>EQ13-EN13</f>
        <v>#REF!</v>
      </c>
      <c r="ES13" s="50">
        <f>(((((Exclusions!AA13/1000)+1)*0.002067200784)/0.0020052)-1)*1000</f>
        <v>24.981900800000069</v>
      </c>
      <c r="ET13" s="52" t="e">
        <f>EXP((((18.03*10^3)/(Exclusions!BK13+273.15))-32.42)/1000)</f>
        <v>#REF!</v>
      </c>
      <c r="EU13" s="53" t="e">
        <f>((ES13+1000)/ET13)-1000</f>
        <v>#REF!</v>
      </c>
      <c r="EV13" s="53"/>
      <c r="EW13" s="53" t="e">
        <f>EXP((((18.03*10^3)/(Exclusions!BK13+Exclusions!BL13+273.15))-32.42)/1000)</f>
        <v>#REF!</v>
      </c>
      <c r="EX13" s="53" t="e">
        <f>((ES13+1000)/EW13)-1000</f>
        <v>#REF!</v>
      </c>
      <c r="EY13" s="53" t="e">
        <f>EX13-EU13</f>
        <v>#REF!</v>
      </c>
    </row>
    <row r="14" spans="1:155" x14ac:dyDescent="0.2">
      <c r="AL14" s="36"/>
      <c r="AM14" s="51"/>
      <c r="AN14" s="51"/>
      <c r="AO14" s="50"/>
      <c r="AP14" s="52"/>
      <c r="AQ14" s="53"/>
      <c r="AR14" s="53"/>
      <c r="AS14" s="53"/>
      <c r="AT14" s="53"/>
      <c r="AU14" s="53"/>
      <c r="AV14" s="21"/>
      <c r="AW14" s="21"/>
      <c r="AX14" s="21"/>
      <c r="AY14" s="47"/>
      <c r="AZ14" s="26"/>
      <c r="BA14" s="6"/>
    </row>
    <row r="15" spans="1:155" x14ac:dyDescent="0.2">
      <c r="A15" s="15"/>
      <c r="B15" s="14" t="s">
        <v>125</v>
      </c>
      <c r="C15" s="15"/>
      <c r="D15" s="15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</row>
    <row r="16" spans="1:155" x14ac:dyDescent="0.2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155" x14ac:dyDescent="0.2">
      <c r="AL17" s="57"/>
      <c r="AM17" s="53"/>
      <c r="AN17" s="53"/>
      <c r="AO17" s="50"/>
      <c r="AP17" s="52"/>
      <c r="AQ17" s="53"/>
      <c r="AR17" s="57"/>
      <c r="AS17" s="53"/>
      <c r="AT17" s="53"/>
      <c r="AU17" s="53"/>
      <c r="AV17" s="1"/>
      <c r="AW17" s="1"/>
      <c r="AX17" s="1"/>
      <c r="AY17" s="1"/>
    </row>
    <row r="18" spans="1:155" s="21" customFormat="1" x14ac:dyDescent="0.2">
      <c r="AL18" s="1"/>
      <c r="AM18" s="1"/>
      <c r="AN18" s="1"/>
      <c r="AO18" s="1"/>
      <c r="AP18" s="1"/>
      <c r="AQ18" s="1"/>
      <c r="AR18" s="1"/>
      <c r="AS18" s="1"/>
      <c r="AT18" s="1"/>
      <c r="AU18" s="1"/>
      <c r="AY18" s="47"/>
      <c r="AZ18" s="26"/>
    </row>
    <row r="19" spans="1:155" x14ac:dyDescent="0.2">
      <c r="A19" s="15"/>
      <c r="B19" s="14" t="s">
        <v>126</v>
      </c>
      <c r="C19" s="15"/>
      <c r="D19" s="15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</row>
    <row r="20" spans="1:155" x14ac:dyDescent="0.2">
      <c r="A20" s="141" t="s">
        <v>2401</v>
      </c>
      <c r="B20" s="109" t="s">
        <v>93</v>
      </c>
      <c r="C20" s="21" t="s">
        <v>162</v>
      </c>
      <c r="D20" s="21" t="s">
        <v>94</v>
      </c>
      <c r="E20" s="21" t="s">
        <v>126</v>
      </c>
      <c r="F20" s="21" t="s">
        <v>145</v>
      </c>
      <c r="G20" s="57">
        <v>-10.7</v>
      </c>
      <c r="H20" s="57">
        <v>0</v>
      </c>
      <c r="I20" s="57">
        <v>-0.22</v>
      </c>
      <c r="J20" s="57">
        <v>0</v>
      </c>
      <c r="K20" s="57">
        <v>30.63</v>
      </c>
      <c r="L20" s="57">
        <v>0</v>
      </c>
      <c r="M20" s="57">
        <v>-1.821</v>
      </c>
      <c r="N20" s="57">
        <v>1.7999999999999999E-2</v>
      </c>
      <c r="O20" s="57">
        <v>-0.44</v>
      </c>
      <c r="P20" s="57">
        <v>1.7000000000000001E-2</v>
      </c>
      <c r="Q20" s="57">
        <v>11.324</v>
      </c>
      <c r="R20" s="57">
        <v>8.2000000000000003E-2</v>
      </c>
      <c r="S20" s="57">
        <v>0.46</v>
      </c>
      <c r="T20" s="57">
        <v>7.9000000000000001E-2</v>
      </c>
      <c r="U20" s="57">
        <v>2.1469999999999998</v>
      </c>
      <c r="V20" s="57">
        <v>0.83299999999999996</v>
      </c>
      <c r="W20" s="57">
        <v>-1.5509999999999999</v>
      </c>
      <c r="X20" s="57">
        <v>0.82899999999999996</v>
      </c>
      <c r="Y20" s="57">
        <v>-10.74</v>
      </c>
      <c r="Z20" s="57"/>
      <c r="AA20" s="57">
        <v>-7.74</v>
      </c>
      <c r="AB20" s="57"/>
      <c r="AC20" s="57">
        <v>0.495</v>
      </c>
      <c r="AD20" s="57"/>
      <c r="AE20" s="80">
        <v>3.7250490537907499E-3</v>
      </c>
      <c r="AF20" s="35">
        <f>O20-M20*AE20</f>
        <v>-0.43321668567304705</v>
      </c>
      <c r="AG20" s="80">
        <v>-0.433</v>
      </c>
      <c r="AH20" s="80">
        <v>1.3349293046291699</v>
      </c>
      <c r="AI20" s="80">
        <v>0.991069994232887</v>
      </c>
      <c r="AJ20" s="80">
        <v>0.41299999999999998</v>
      </c>
      <c r="AK20" s="35">
        <f>AJ20+0.082</f>
        <v>0.495</v>
      </c>
      <c r="AL20" s="1"/>
      <c r="AM20" s="51">
        <f>SQRT(('Temperature Estimates'!$C$4*10^6)/(Exclusions!AC20+'Temperature Estimates'!$D$4))-273.15</f>
        <v>148.61369614348672</v>
      </c>
      <c r="AN20" s="50"/>
      <c r="AO20" s="51" t="e">
        <f>SQRT(('Temperature Estimates'!#REF!*10^6)/(Exclusions!AC20+'Temperature Estimates'!#REF!))-273.15</f>
        <v>#REF!</v>
      </c>
      <c r="AP20" s="50"/>
      <c r="AQ20" s="51">
        <f>SQRT(('Temperature Estimates'!$E$4*10^6)/(Exclusions!AC20+'Temperature Estimates'!$F$4))-273.15</f>
        <v>152.94023942272884</v>
      </c>
      <c r="AR20" s="138"/>
      <c r="AS20" s="51">
        <f>SQRT(('Temperature Estimates'!$G$4*10^6)/(Exclusions!AC20+'Temperature Estimates'!$H$4))-273.15</f>
        <v>122.97749973642431</v>
      </c>
      <c r="AT20" s="50"/>
      <c r="AU20" s="51" t="e">
        <f>SQRT(('Temperature Estimates'!#REF!*10^6)/(Exclusions!AC20+'Temperature Estimates'!#REF!))-273.15</f>
        <v>#REF!</v>
      </c>
      <c r="AV20" s="50"/>
      <c r="AW20" s="51">
        <f>SQRT(('Temperature Estimates'!$I$4*10^6)/(Exclusions!AC20+'Temperature Estimates'!$J$4))-273.15</f>
        <v>115.06937833431977</v>
      </c>
      <c r="AX20" s="50"/>
      <c r="AY20" s="51">
        <f>SQRT(('Temperature Estimates'!$K$4*10^6)/(Exclusions!AC20+'Temperature Estimates'!$L$4))-273.15</f>
        <v>126.91202992981385</v>
      </c>
      <c r="AZ20" s="50"/>
      <c r="BA20" s="51">
        <f>SQRT(('Temperature Estimates'!$M$4*10^6)/(Exclusions!AC20+'Temperature Estimates'!$N$4))-273.15</f>
        <v>116.36782748808105</v>
      </c>
      <c r="BB20" s="50"/>
      <c r="BC20" s="99" t="e">
        <f>SQRT(('Temperature Estimates'!#REF!*10^6)/(Exclusions!AC20+'Temperature Estimates'!#REF!))-273.15</f>
        <v>#REF!</v>
      </c>
      <c r="BD20" s="50"/>
      <c r="BE20" s="99" t="e">
        <f>SQRT(('Temperature Estimates'!#REF!*10^6)/(Exclusions!AC20+'Temperature Estimates'!#REF!))-273.15</f>
        <v>#REF!</v>
      </c>
      <c r="BF20" s="50"/>
      <c r="BG20" s="99" t="e">
        <f>SQRT(('Temperature Estimates'!#REF!*10^6)/(Exclusions!AC20+'Temperature Estimates'!#REF!))-273.15</f>
        <v>#REF!</v>
      </c>
      <c r="BH20" s="50"/>
      <c r="BI20" s="99" t="e">
        <f>SQRT(('Temperature Estimates'!#REF!*10^6)/(Exclusions!AC20+'Temperature Estimates'!#REF!))-273.15</f>
        <v>#REF!</v>
      </c>
      <c r="BJ20" s="50"/>
      <c r="BK20" s="51" t="e">
        <f>SQRT(('Temperature Estimates'!#REF!*10^6)/(Exclusions!AC20+'Temperature Estimates'!#REF!))-273.15</f>
        <v>#REF!</v>
      </c>
      <c r="BL20" s="53"/>
      <c r="BM20" s="50">
        <f>(((((Exclusions!AA20/1000)+1)*0.002067200784)/0.0020052)-1)*1000</f>
        <v>22.94067919999998</v>
      </c>
      <c r="BN20" s="52">
        <f>EXP((((18.03*10^3)/(Exclusions!AM20+273.15))-32.42)/1000)</f>
        <v>1.0103825851638943</v>
      </c>
      <c r="BO20" s="144">
        <f>((BM20+1000)/BN20)-1000</f>
        <v>12.429048382765359</v>
      </c>
      <c r="BP20" s="53"/>
      <c r="BQ20" s="53">
        <f>EXP((((18.03*10^3)/(Exclusions!AM20+Exclusions!AN20+273.15))-32.42)/1000)</f>
        <v>1.0103825851638943</v>
      </c>
      <c r="BR20" s="53">
        <f>((BM20+1000)/BQ20)-1000</f>
        <v>12.429048382765359</v>
      </c>
      <c r="BS20" s="53">
        <f>BR20-BO20</f>
        <v>0</v>
      </c>
      <c r="BT20" s="50">
        <f>(((((Exclusions!AA20/1000)+1)*0.002067200784)/0.0020052)-1)*1000</f>
        <v>22.94067919999998</v>
      </c>
      <c r="BU20" s="52" t="e">
        <f>EXP((((18.03*10^3)/(Exclusions!AO20+273.15))-32.42)/1000)</f>
        <v>#REF!</v>
      </c>
      <c r="BV20" s="53" t="e">
        <f>((BT20+1000)/BU20)-1000</f>
        <v>#REF!</v>
      </c>
      <c r="BW20" s="53"/>
      <c r="BX20" s="53" t="e">
        <f>EXP((((18.03*10^3)/(Exclusions!AO20+Exclusions!AP20+273.15))-32.42)/1000)</f>
        <v>#REF!</v>
      </c>
      <c r="BY20" s="53" t="e">
        <f>((BT20+1000)/BX20)-1000</f>
        <v>#REF!</v>
      </c>
      <c r="BZ20" s="53" t="e">
        <f>BY20-BV20</f>
        <v>#REF!</v>
      </c>
      <c r="CA20" s="50">
        <f>(((((Exclusions!AA20/1000)+1)*0.002067200784)/0.0020052)-1)*1000</f>
        <v>22.94067919999998</v>
      </c>
      <c r="CB20" s="52">
        <f>EXP((((18.03*10^3)/(Exclusions!AQ20+273.15))-32.42)/1000)</f>
        <v>1.009944097281757</v>
      </c>
      <c r="CC20" s="53">
        <f>((CA20+1000)/CB20)-1000</f>
        <v>12.868615157237855</v>
      </c>
      <c r="CD20" s="52"/>
      <c r="CE20" s="53">
        <f>EXP((((18.03*10^3)/(Exclusions!AQ20+Exclusions!AR20+273.15))-32.42)/1000)</f>
        <v>1.009944097281757</v>
      </c>
      <c r="CF20" s="53">
        <f>((CA20+1000)/CE20)-1000</f>
        <v>12.868615157237855</v>
      </c>
      <c r="CG20" s="53">
        <f>CF20-CC20</f>
        <v>0</v>
      </c>
      <c r="CH20" s="50">
        <f>(((((Exclusions!AA20/1000)+1)*0.002067200784)/0.0020052)-1)*1000</f>
        <v>22.94067919999998</v>
      </c>
      <c r="CI20" s="52">
        <f>EXP((((18.03*10^3)/(Exclusions!AS20+273.15))-32.42)/1000)</f>
        <v>1.0131817719418357</v>
      </c>
      <c r="CJ20" s="53">
        <f>((CH20+1000)/CI20)-1000</f>
        <v>9.6319412058318221</v>
      </c>
      <c r="CK20" s="53"/>
      <c r="CL20" s="53">
        <f>EXP((((18.03*10^3)/(Exclusions!AS20+Exclusions!AT20+273.15))-32.42)/1000)</f>
        <v>1.0131817719418357</v>
      </c>
      <c r="CM20" s="53">
        <f>((CH20+1000)/CL20)-1000</f>
        <v>9.6319412058318221</v>
      </c>
      <c r="CN20" s="53">
        <f>CM20-CJ20</f>
        <v>0</v>
      </c>
      <c r="CO20" s="50">
        <f>(((((Exclusions!AA20/1000)+1)*0.002067200784)/0.0020052)-1)*1000</f>
        <v>22.94067919999998</v>
      </c>
      <c r="CP20" s="52" t="e">
        <f>EXP((((18.03*10^3)/(Exclusions!AU20+273.15))-32.42)/1000)</f>
        <v>#REF!</v>
      </c>
      <c r="CQ20" s="53" t="e">
        <f>((CO20+1000)/CP20)-1000</f>
        <v>#REF!</v>
      </c>
      <c r="CR20" s="53"/>
      <c r="CS20" s="53" t="e">
        <f>EXP((((18.03*10^3)/(Exclusions!AU20+Exclusions!AV20+273.15))-32.42)/1000)</f>
        <v>#REF!</v>
      </c>
      <c r="CT20" s="53" t="e">
        <f>((CO20+1000)/CS20)-1000</f>
        <v>#REF!</v>
      </c>
      <c r="CU20" s="53" t="e">
        <f>CT20-CQ20</f>
        <v>#REF!</v>
      </c>
      <c r="CV20" s="50">
        <f>(((((Exclusions!AA20/1000)+1)*0.002067200784)/0.0020052)-1)*1000</f>
        <v>22.94067919999998</v>
      </c>
      <c r="CW20" s="52">
        <f>EXP((((18.03*10^3)/(Exclusions!AW20+273.15))-32.42)/1000)</f>
        <v>1.0141215938541455</v>
      </c>
      <c r="CX20" s="53">
        <f>((CV20+1000)/CW20)-1000</f>
        <v>8.6962800114903303</v>
      </c>
      <c r="CY20" s="53"/>
      <c r="CZ20" s="53">
        <f>EXP((((18.03*10^3)/(Exclusions!AW20+Exclusions!AX20+273.15))-32.42)/1000)</f>
        <v>1.0141215938541455</v>
      </c>
      <c r="DA20" s="53">
        <f>((CV20+1000)/CZ20)-1000</f>
        <v>8.6962800114903303</v>
      </c>
      <c r="DB20" s="53">
        <f>DA20-CX20</f>
        <v>0</v>
      </c>
      <c r="DC20" s="50">
        <f>(((((Exclusions!AA20/1000)+1)*0.002067200784)/0.0020052)-1)*1000</f>
        <v>22.94067919999998</v>
      </c>
      <c r="DD20" s="52">
        <f>EXP((((18.03*10^3)/(Exclusions!AY20+273.15))-32.42)/1000)</f>
        <v>1.0127283354689649</v>
      </c>
      <c r="DE20" s="53">
        <f>((DC20+1000)/DD20)-1000</f>
        <v>10.083991306815847</v>
      </c>
      <c r="DF20" s="53"/>
      <c r="DG20" s="53">
        <f>EXP((((18.03*10^3)/(Exclusions!AY20+Exclusions!AZ20+273.15))-32.42)/1000)</f>
        <v>1.0127283354689649</v>
      </c>
      <c r="DH20" s="53">
        <f>((DC20+1000)/DG20)-1000</f>
        <v>10.083991306815847</v>
      </c>
      <c r="DI20" s="53">
        <f>DH20-DE20</f>
        <v>0</v>
      </c>
      <c r="DJ20" s="50">
        <f>(((((Exclusions!AA20/1000)+1)*0.002067200784)/0.0020052)-1)*1000</f>
        <v>22.94067919999998</v>
      </c>
      <c r="DK20" s="52">
        <f>EXP((((18.03*10^3)/(Exclusions!BA20+273.15))-32.42)/1000)</f>
        <v>1.0139646036558028</v>
      </c>
      <c r="DL20" s="53">
        <f>((DJ20+1000)/DK20)-1000</f>
        <v>8.8524545253694669</v>
      </c>
      <c r="DM20" s="53"/>
      <c r="DN20" s="53">
        <f>EXP((((18.03*10^3)/(Exclusions!BA20+Exclusions!BB20+273.15))-32.42)/1000)</f>
        <v>1.0139646036558028</v>
      </c>
      <c r="DO20" s="53">
        <f>((DJ20+1000)/DN20)-1000</f>
        <v>8.8524545253694669</v>
      </c>
      <c r="DP20" s="53">
        <f>DO20-DL20</f>
        <v>0</v>
      </c>
      <c r="DQ20" s="50">
        <f>(((((Exclusions!AA20/1000)+1)*0.002067200784)/0.0020052)-1)*1000</f>
        <v>22.94067919999998</v>
      </c>
      <c r="DR20" s="52" t="e">
        <f>EXP((((18.03*10^3)/(Exclusions!BC20+273.15))-32.42)/1000)</f>
        <v>#REF!</v>
      </c>
      <c r="DS20" s="53" t="e">
        <f>((DQ20+1000)/DR20)-1000</f>
        <v>#REF!</v>
      </c>
      <c r="DT20" s="53"/>
      <c r="DU20" s="53" t="e">
        <f>EXP((((18.03*10^3)/(Exclusions!BC20+Exclusions!BD20+273.15))-32.42)/1000)</f>
        <v>#REF!</v>
      </c>
      <c r="DV20" s="53" t="e">
        <f>((DQ20+1000)/DU20)-1000</f>
        <v>#REF!</v>
      </c>
      <c r="DW20" s="53" t="e">
        <f>DV20-DS20</f>
        <v>#REF!</v>
      </c>
      <c r="DX20" s="50">
        <f>(((((Exclusions!AA20/1000)+1)*0.002067200784)/0.0020052)-1)*1000</f>
        <v>22.94067919999998</v>
      </c>
      <c r="DY20" s="52" t="e">
        <f>EXP((((18.03*10^3)/(Exclusions!BE20+273.15))-32.42)/1000)</f>
        <v>#REF!</v>
      </c>
      <c r="DZ20" s="53" t="e">
        <f>((DX20+1000)/DY20)-1000</f>
        <v>#REF!</v>
      </c>
      <c r="EA20" s="53"/>
      <c r="EB20" s="53" t="e">
        <f>EXP((((18.03*10^3)/(Exclusions!BE20+Exclusions!BF20+273.15))-32.42)/1000)</f>
        <v>#REF!</v>
      </c>
      <c r="EC20" s="53" t="e">
        <f>((DX20+1000)/EB20)-1000</f>
        <v>#REF!</v>
      </c>
      <c r="ED20" s="53" t="e">
        <f>EC20-DZ20</f>
        <v>#REF!</v>
      </c>
      <c r="EE20" s="50">
        <f>(((((Exclusions!AA20/1000)+1)*0.002067200784)/0.0020052)-1)*1000</f>
        <v>22.94067919999998</v>
      </c>
      <c r="EF20" s="52" t="e">
        <f>EXP((((18.03*10^3)/(Exclusions!BG20+273.15))-32.42)/1000)</f>
        <v>#REF!</v>
      </c>
      <c r="EG20" s="53" t="e">
        <f>((EE20+1000)/EF20)-1000</f>
        <v>#REF!</v>
      </c>
      <c r="EH20" s="53"/>
      <c r="EI20" s="53" t="e">
        <f>EXP((((18.03*10^3)/(Exclusions!BG20+Exclusions!BH20+273.15))-32.42)/1000)</f>
        <v>#REF!</v>
      </c>
      <c r="EJ20" s="53" t="e">
        <f>((EE20+1000)/EI20)-1000</f>
        <v>#REF!</v>
      </c>
      <c r="EK20" s="53" t="e">
        <f>EJ20-EG20</f>
        <v>#REF!</v>
      </c>
      <c r="EL20" s="50">
        <f>(((((Exclusions!AA20/1000)+1)*0.002067200784)/0.0020052)-1)*1000</f>
        <v>22.94067919999998</v>
      </c>
      <c r="EM20" s="52" t="e">
        <f>EXP((((18.03*10^3)/(Exclusions!BI20+273.15))-32.42)/1000)</f>
        <v>#REF!</v>
      </c>
      <c r="EN20" s="53" t="e">
        <f>((EL20+1000)/EM20)-1000</f>
        <v>#REF!</v>
      </c>
      <c r="EO20" s="53"/>
      <c r="EP20" s="53" t="e">
        <f>EXP((((18.03*10^3)/(Exclusions!BI20+Exclusions!BJ20+273.15))-32.42)/1000)</f>
        <v>#REF!</v>
      </c>
      <c r="EQ20" s="53" t="e">
        <f>((EL20+1000)/EP20)-1000</f>
        <v>#REF!</v>
      </c>
      <c r="ER20" s="53" t="e">
        <f>EQ20-EN20</f>
        <v>#REF!</v>
      </c>
      <c r="ES20" s="50">
        <f>(((((Exclusions!AA20/1000)+1)*0.002067200784)/0.0020052)-1)*1000</f>
        <v>22.94067919999998</v>
      </c>
      <c r="ET20" s="52" t="e">
        <f>EXP((((18.03*10^3)/(Exclusions!BK20+273.15))-32.42)/1000)</f>
        <v>#REF!</v>
      </c>
      <c r="EU20" s="53" t="e">
        <f>((ES20+1000)/ET20)-1000</f>
        <v>#REF!</v>
      </c>
      <c r="EV20" s="53"/>
      <c r="EW20" s="53" t="e">
        <f>EXP((((18.03*10^3)/(Exclusions!BK20+Exclusions!BL20+273.15))-32.42)/1000)</f>
        <v>#REF!</v>
      </c>
      <c r="EX20" s="53" t="e">
        <f>((ES20+1000)/EW20)-1000</f>
        <v>#REF!</v>
      </c>
      <c r="EY20" s="53" t="e">
        <f>EX20-EU20</f>
        <v>#REF!</v>
      </c>
    </row>
    <row r="21" spans="1:155" s="21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57"/>
      <c r="AM21" s="53"/>
      <c r="AN21" s="53"/>
      <c r="AO21" s="50"/>
      <c r="AP21" s="52"/>
      <c r="AQ21" s="53"/>
      <c r="AR21" s="57"/>
      <c r="AS21" s="53"/>
      <c r="AT21" s="53"/>
      <c r="AU21" s="53"/>
      <c r="AY21" s="47"/>
      <c r="AZ21" s="26"/>
    </row>
    <row r="22" spans="1:155" x14ac:dyDescent="0.2"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155" x14ac:dyDescent="0.2">
      <c r="A23" s="15"/>
      <c r="B23" s="14" t="s">
        <v>127</v>
      </c>
      <c r="C23" s="15"/>
      <c r="D23" s="15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</row>
    <row r="24" spans="1:155" s="21" customFormat="1" x14ac:dyDescent="0.2">
      <c r="A24" s="143" t="s">
        <v>2399</v>
      </c>
      <c r="B24" s="109" t="s">
        <v>142</v>
      </c>
      <c r="C24" s="21" t="s">
        <v>169</v>
      </c>
      <c r="D24" s="21" t="s">
        <v>94</v>
      </c>
      <c r="E24" s="21" t="s">
        <v>127</v>
      </c>
      <c r="F24" s="21" t="s">
        <v>145</v>
      </c>
      <c r="G24" s="57">
        <v>-4.16</v>
      </c>
      <c r="H24" s="57">
        <v>0</v>
      </c>
      <c r="I24" s="57">
        <v>-3.09</v>
      </c>
      <c r="J24" s="57">
        <v>0</v>
      </c>
      <c r="K24" s="57">
        <v>27.67</v>
      </c>
      <c r="L24" s="57">
        <v>0</v>
      </c>
      <c r="M24" s="57">
        <v>1.58</v>
      </c>
      <c r="N24" s="57">
        <v>1.6E-2</v>
      </c>
      <c r="O24" s="57">
        <v>-0.47899999999999998</v>
      </c>
      <c r="P24" s="57">
        <v>1.6E-2</v>
      </c>
      <c r="Q24" s="57">
        <v>5.1920000000000002</v>
      </c>
      <c r="R24" s="57">
        <v>6.9000000000000006E-2</v>
      </c>
      <c r="S24" s="57">
        <v>9.6000000000000002E-2</v>
      </c>
      <c r="T24" s="57">
        <v>6.8000000000000005E-2</v>
      </c>
      <c r="U24" s="57">
        <v>5.8999999999999997E-2</v>
      </c>
      <c r="V24" s="57">
        <v>0.60899999999999999</v>
      </c>
      <c r="W24" s="57">
        <v>-4.47</v>
      </c>
      <c r="X24" s="57">
        <v>0.60499999999999998</v>
      </c>
      <c r="Y24" s="57">
        <v>-4.16</v>
      </c>
      <c r="Z24" s="57"/>
      <c r="AA24" s="57">
        <v>-10.64</v>
      </c>
      <c r="AB24" s="57"/>
      <c r="AC24" s="57">
        <v>0.42599999999999999</v>
      </c>
      <c r="AD24" s="57"/>
      <c r="AE24" s="80">
        <v>3.7250490537907499E-3</v>
      </c>
      <c r="AF24" s="35">
        <f>O24-M24*AE24</f>
        <v>-0.48488557750498934</v>
      </c>
      <c r="AG24" s="80">
        <v>-0.48499999999999999</v>
      </c>
      <c r="AH24" s="80">
        <v>1.3349293046291699</v>
      </c>
      <c r="AI24" s="80">
        <v>0.991069994232887</v>
      </c>
      <c r="AJ24" s="80">
        <v>0.34399999999999997</v>
      </c>
      <c r="AK24" s="35">
        <f>AJ24+0.082</f>
        <v>0.42599999999999999</v>
      </c>
      <c r="AM24" s="51">
        <f>SQRT(('Temperature Estimates'!$C$4*10^6)/(Exclusions!AC24+'Temperature Estimates'!$D$4))-273.15</f>
        <v>242.78318400710793</v>
      </c>
      <c r="AN24" s="50"/>
      <c r="AO24" s="51" t="e">
        <f>SQRT(('Temperature Estimates'!#REF!*10^6)/(Exclusions!AC24+'Temperature Estimates'!#REF!))-273.15</f>
        <v>#REF!</v>
      </c>
      <c r="AP24" s="50"/>
      <c r="AQ24" s="51">
        <f>SQRT(('Temperature Estimates'!$E$4*10^6)/(Exclusions!AC24+'Temperature Estimates'!$F$4))-273.15</f>
        <v>259.28075240121359</v>
      </c>
      <c r="AR24" s="138"/>
      <c r="AS24" s="51">
        <f>SQRT(('Temperature Estimates'!$G$4*10^6)/(Exclusions!AC24+'Temperature Estimates'!$H$4))-273.15</f>
        <v>191.35066691579402</v>
      </c>
      <c r="AT24" s="50"/>
      <c r="AU24" s="51" t="e">
        <f>SQRT(('Temperature Estimates'!#REF!*10^6)/(Exclusions!AC24+'Temperature Estimates'!#REF!))-273.15</f>
        <v>#REF!</v>
      </c>
      <c r="AV24" s="50"/>
      <c r="AW24" s="51">
        <f>SQRT(('Temperature Estimates'!$I$4*10^6)/(Exclusions!AC24+'Temperature Estimates'!$J$4))-273.15</f>
        <v>174.06359549995796</v>
      </c>
      <c r="AX24" s="50"/>
      <c r="AY24" s="51">
        <f>SQRT(('Temperature Estimates'!$K$4*10^6)/(Exclusions!AC24+'Temperature Estimates'!$L$4))-273.15</f>
        <v>200.09236215002278</v>
      </c>
      <c r="AZ24" s="50"/>
      <c r="BA24" s="51">
        <f>SQRT(('Temperature Estimates'!$M$4*10^6)/(Exclusions!AC24+'Temperature Estimates'!$N$4))-273.15</f>
        <v>173.05065287316017</v>
      </c>
      <c r="BB24" s="50"/>
      <c r="BC24" s="99" t="e">
        <f>SQRT(('Temperature Estimates'!#REF!*10^6)/(Exclusions!AC24+'Temperature Estimates'!#REF!))-273.15</f>
        <v>#REF!</v>
      </c>
      <c r="BD24" s="50"/>
      <c r="BE24" s="99" t="e">
        <f>SQRT(('Temperature Estimates'!#REF!*10^6)/(Exclusions!AC24+'Temperature Estimates'!#REF!))-273.15</f>
        <v>#REF!</v>
      </c>
      <c r="BF24" s="50"/>
      <c r="BG24" s="99" t="e">
        <f>SQRT(('Temperature Estimates'!#REF!*10^6)/(Exclusions!AC24+'Temperature Estimates'!#REF!))-273.15</f>
        <v>#REF!</v>
      </c>
      <c r="BH24" s="50"/>
      <c r="BI24" s="99" t="e">
        <f>SQRT(('Temperature Estimates'!#REF!*10^6)/(Exclusions!AC24+'Temperature Estimates'!#REF!))-273.15</f>
        <v>#REF!</v>
      </c>
      <c r="BJ24" s="50"/>
      <c r="BK24" s="51" t="e">
        <f>SQRT(('Temperature Estimates'!#REF!*10^6)/(Exclusions!AC24+'Temperature Estimates'!#REF!))-273.15</f>
        <v>#REF!</v>
      </c>
      <c r="BL24" s="53"/>
      <c r="BM24" s="50">
        <f>(((((Exclusions!AA24/1000)+1)*0.002067200784)/0.0020052)-1)*1000</f>
        <v>19.951011200000089</v>
      </c>
      <c r="BN24" s="52">
        <f>EXP((((18.03*10^3)/(Exclusions!AM24+273.15))-32.42)/1000)</f>
        <v>1.0025295796165505</v>
      </c>
      <c r="BO24" s="53">
        <f>((BM24+1000)/BN24)-1000</f>
        <v>17.377473879736158</v>
      </c>
      <c r="BP24" s="53"/>
      <c r="BQ24" s="53">
        <f>EXP((((18.03*10^3)/(Exclusions!AM24+Exclusions!AN24+273.15))-32.42)/1000)</f>
        <v>1.0025295796165505</v>
      </c>
      <c r="BR24" s="53">
        <f>((BM24+1000)/BQ24)-1000</f>
        <v>17.377473879736158</v>
      </c>
      <c r="BS24" s="53">
        <f>BR24-BO24</f>
        <v>0</v>
      </c>
      <c r="BT24" s="50">
        <f>(((((Exclusions!AA24/1000)+1)*0.002067200784)/0.0020052)-1)*1000</f>
        <v>19.951011200000089</v>
      </c>
      <c r="BU24" s="52" t="e">
        <f>EXP((((18.03*10^3)/(Exclusions!AO24+273.15))-32.42)/1000)</f>
        <v>#REF!</v>
      </c>
      <c r="BV24" s="53" t="e">
        <f>((BT24+1000)/BU24)-1000</f>
        <v>#REF!</v>
      </c>
      <c r="BW24" s="53"/>
      <c r="BX24" s="53" t="e">
        <f>EXP((((18.03*10^3)/(Exclusions!AO24+Exclusions!AP24+273.15))-32.42)/1000)</f>
        <v>#REF!</v>
      </c>
      <c r="BY24" s="53" t="e">
        <f>((BT24+1000)/BX24)-1000</f>
        <v>#REF!</v>
      </c>
      <c r="BZ24" s="53" t="e">
        <f>BY24-BV24</f>
        <v>#REF!</v>
      </c>
      <c r="CA24" s="50">
        <f>(((((Exclusions!AA24/1000)+1)*0.002067200784)/0.0020052)-1)*1000</f>
        <v>19.951011200000089</v>
      </c>
      <c r="CB24" s="52">
        <f>EXP((((18.03*10^3)/(Exclusions!AQ24+273.15))-32.42)/1000)</f>
        <v>1.001444601061638</v>
      </c>
      <c r="CC24" s="53">
        <f>((CA24+1000)/CB24)-1000</f>
        <v>18.479714323431608</v>
      </c>
      <c r="CD24" s="52"/>
      <c r="CE24" s="53">
        <f>EXP((((18.03*10^3)/(Exclusions!AQ24+Exclusions!AR24+273.15))-32.42)/1000)</f>
        <v>1.001444601061638</v>
      </c>
      <c r="CF24" s="53">
        <f>((CA24+1000)/CE24)-1000</f>
        <v>18.479714323431608</v>
      </c>
      <c r="CG24" s="53">
        <f>CF24-CC24</f>
        <v>0</v>
      </c>
      <c r="CH24" s="50">
        <f>(((((Exclusions!AA24/1000)+1)*0.002067200784)/0.0020052)-1)*1000</f>
        <v>19.951011200000089</v>
      </c>
      <c r="CI24" s="52">
        <f>EXP((((18.03*10^3)/(Exclusions!AS24+273.15))-32.42)/1000)</f>
        <v>1.0064163726649857</v>
      </c>
      <c r="CJ24" s="53">
        <f>((CH24+1000)/CI24)-1000</f>
        <v>13.448348916636405</v>
      </c>
      <c r="CK24" s="53"/>
      <c r="CL24" s="53">
        <f>EXP((((18.03*10^3)/(Exclusions!AS24+Exclusions!AT24+273.15))-32.42)/1000)</f>
        <v>1.0064163726649857</v>
      </c>
      <c r="CM24" s="53">
        <f>((CH24+1000)/CL24)-1000</f>
        <v>13.448348916636405</v>
      </c>
      <c r="CN24" s="53">
        <f>CM24-CJ24</f>
        <v>0</v>
      </c>
      <c r="CO24" s="50">
        <f>(((((Exclusions!AA24/1000)+1)*0.002067200784)/0.0020052)-1)*1000</f>
        <v>19.951011200000089</v>
      </c>
      <c r="CP24" s="52" t="e">
        <f>EXP((((18.03*10^3)/(Exclusions!AU24+273.15))-32.42)/1000)</f>
        <v>#REF!</v>
      </c>
      <c r="CQ24" s="53" t="e">
        <f>((CO24+1000)/CP24)-1000</f>
        <v>#REF!</v>
      </c>
      <c r="CR24" s="53"/>
      <c r="CS24" s="53" t="e">
        <f>EXP((((18.03*10^3)/(Exclusions!AU24+Exclusions!AV24+273.15))-32.42)/1000)</f>
        <v>#REF!</v>
      </c>
      <c r="CT24" s="53" t="e">
        <f>((CO24+1000)/CS24)-1000</f>
        <v>#REF!</v>
      </c>
      <c r="CU24" s="53" t="e">
        <f>CT24-CQ24</f>
        <v>#REF!</v>
      </c>
      <c r="CV24" s="50">
        <f>(((((Exclusions!AA24/1000)+1)*0.002067200784)/0.0020052)-1)*1000</f>
        <v>19.951011200000089</v>
      </c>
      <c r="CW24" s="52">
        <f>EXP((((18.03*10^3)/(Exclusions!AW24+273.15))-32.42)/1000)</f>
        <v>1.0079275636758391</v>
      </c>
      <c r="CX24" s="53">
        <f>((CV24+1000)/CW24)-1000</f>
        <v>11.928880563909047</v>
      </c>
      <c r="CY24" s="53"/>
      <c r="CZ24" s="53">
        <f>EXP((((18.03*10^3)/(Exclusions!AW24+Exclusions!AX24+273.15))-32.42)/1000)</f>
        <v>1.0079275636758391</v>
      </c>
      <c r="DA24" s="53">
        <f>((CV24+1000)/CZ24)-1000</f>
        <v>11.928880563909047</v>
      </c>
      <c r="DB24" s="53">
        <f>DA24-CX24</f>
        <v>0</v>
      </c>
      <c r="DC24" s="50">
        <f>(((((Exclusions!AA24/1000)+1)*0.002067200784)/0.0020052)-1)*1000</f>
        <v>19.951011200000089</v>
      </c>
      <c r="DD24" s="52">
        <f>EXP((((18.03*10^3)/(Exclusions!AY24+273.15))-32.42)/1000)</f>
        <v>1.0056950269768765</v>
      </c>
      <c r="DE24" s="53">
        <f>((DC24+1000)/DD24)-1000</f>
        <v>14.175255759170909</v>
      </c>
      <c r="DF24" s="53"/>
      <c r="DG24" s="53">
        <f>EXP((((18.03*10^3)/(Exclusions!AY24+Exclusions!AZ24+273.15))-32.42)/1000)</f>
        <v>1.0056950269768765</v>
      </c>
      <c r="DH24" s="53">
        <f>((DC24+1000)/DG24)-1000</f>
        <v>14.175255759170909</v>
      </c>
      <c r="DI24" s="53">
        <f>DH24-DE24</f>
        <v>0</v>
      </c>
      <c r="DJ24" s="50">
        <f>(((((Exclusions!AA24/1000)+1)*0.002067200784)/0.0020052)-1)*1000</f>
        <v>19.951011200000089</v>
      </c>
      <c r="DK24" s="52">
        <f>EXP((((18.03*10^3)/(Exclusions!BA24+273.15))-32.42)/1000)</f>
        <v>1.0080198175411099</v>
      </c>
      <c r="DL24" s="53">
        <f>((DJ24+1000)/DK24)-1000</f>
        <v>11.836268941610911</v>
      </c>
      <c r="DM24" s="53"/>
      <c r="DN24" s="53">
        <f>EXP((((18.03*10^3)/(Exclusions!BA24+Exclusions!BB24+273.15))-32.42)/1000)</f>
        <v>1.0080198175411099</v>
      </c>
      <c r="DO24" s="53">
        <f>((DJ24+1000)/DN24)-1000</f>
        <v>11.836268941610911</v>
      </c>
      <c r="DP24" s="53">
        <f>DO24-DL24</f>
        <v>0</v>
      </c>
      <c r="DQ24" s="50">
        <f>(((((Exclusions!AA24/1000)+1)*0.002067200784)/0.0020052)-1)*1000</f>
        <v>19.951011200000089</v>
      </c>
      <c r="DR24" s="52" t="e">
        <f>EXP((((18.03*10^3)/(Exclusions!BC24+273.15))-32.42)/1000)</f>
        <v>#REF!</v>
      </c>
      <c r="DS24" s="53" t="e">
        <f>((DQ24+1000)/DR24)-1000</f>
        <v>#REF!</v>
      </c>
      <c r="DT24" s="53"/>
      <c r="DU24" s="53" t="e">
        <f>EXP((((18.03*10^3)/(Exclusions!BC24+Exclusions!BD24+273.15))-32.42)/1000)</f>
        <v>#REF!</v>
      </c>
      <c r="DV24" s="53" t="e">
        <f>((DQ24+1000)/DU24)-1000</f>
        <v>#REF!</v>
      </c>
      <c r="DW24" s="53" t="e">
        <f>DV24-DS24</f>
        <v>#REF!</v>
      </c>
      <c r="DX24" s="50">
        <f>(((((Exclusions!AA24/1000)+1)*0.002067200784)/0.0020052)-1)*1000</f>
        <v>19.951011200000089</v>
      </c>
      <c r="DY24" s="52" t="e">
        <f>EXP((((18.03*10^3)/(Exclusions!BE24+273.15))-32.42)/1000)</f>
        <v>#REF!</v>
      </c>
      <c r="DZ24" s="53" t="e">
        <f>((DX24+1000)/DY24)-1000</f>
        <v>#REF!</v>
      </c>
      <c r="EA24" s="53"/>
      <c r="EB24" s="53" t="e">
        <f>EXP((((18.03*10^3)/(Exclusions!BE24+Exclusions!BF24+273.15))-32.42)/1000)</f>
        <v>#REF!</v>
      </c>
      <c r="EC24" s="53" t="e">
        <f>((DX24+1000)/EB24)-1000</f>
        <v>#REF!</v>
      </c>
      <c r="ED24" s="53" t="e">
        <f>EC24-DZ24</f>
        <v>#REF!</v>
      </c>
      <c r="EE24" s="50">
        <f>(((((Exclusions!AA24/1000)+1)*0.002067200784)/0.0020052)-1)*1000</f>
        <v>19.951011200000089</v>
      </c>
      <c r="EF24" s="52" t="e">
        <f>EXP((((18.03*10^3)/(Exclusions!BG24+273.15))-32.42)/1000)</f>
        <v>#REF!</v>
      </c>
      <c r="EG24" s="53" t="e">
        <f>((EE24+1000)/EF24)-1000</f>
        <v>#REF!</v>
      </c>
      <c r="EH24" s="53"/>
      <c r="EI24" s="53" t="e">
        <f>EXP((((18.03*10^3)/(Exclusions!BG24+Exclusions!BH24+273.15))-32.42)/1000)</f>
        <v>#REF!</v>
      </c>
      <c r="EJ24" s="53" t="e">
        <f>((EE24+1000)/EI24)-1000</f>
        <v>#REF!</v>
      </c>
      <c r="EK24" s="53" t="e">
        <f>EJ24-EG24</f>
        <v>#REF!</v>
      </c>
      <c r="EL24" s="50">
        <f>(((((Exclusions!AA24/1000)+1)*0.002067200784)/0.0020052)-1)*1000</f>
        <v>19.951011200000089</v>
      </c>
      <c r="EM24" s="52" t="e">
        <f>EXP((((18.03*10^3)/(Exclusions!BI24+273.15))-32.42)/1000)</f>
        <v>#REF!</v>
      </c>
      <c r="EN24" s="53" t="e">
        <f>((EL24+1000)/EM24)-1000</f>
        <v>#REF!</v>
      </c>
      <c r="EO24" s="53"/>
      <c r="EP24" s="53" t="e">
        <f>EXP((((18.03*10^3)/(Exclusions!BI24+Exclusions!BJ24+273.15))-32.42)/1000)</f>
        <v>#REF!</v>
      </c>
      <c r="EQ24" s="53" t="e">
        <f>((EL24+1000)/EP24)-1000</f>
        <v>#REF!</v>
      </c>
      <c r="ER24" s="53" t="e">
        <f>EQ24-EN24</f>
        <v>#REF!</v>
      </c>
      <c r="ES24" s="50">
        <f>(((((Exclusions!AA24/1000)+1)*0.002067200784)/0.0020052)-1)*1000</f>
        <v>19.951011200000089</v>
      </c>
      <c r="ET24" s="52" t="e">
        <f>EXP((((18.03*10^3)/(Exclusions!BK24+273.15))-32.42)/1000)</f>
        <v>#REF!</v>
      </c>
      <c r="EU24" s="53" t="e">
        <f>((ES24+1000)/ET24)-1000</f>
        <v>#REF!</v>
      </c>
      <c r="EV24" s="53"/>
      <c r="EW24" s="53" t="e">
        <f>EXP((((18.03*10^3)/(Exclusions!BK24+Exclusions!BL24+273.15))-32.42)/1000)</f>
        <v>#REF!</v>
      </c>
      <c r="EX24" s="53" t="e">
        <f>((ES24+1000)/EW24)-1000</f>
        <v>#REF!</v>
      </c>
      <c r="EY24" s="53" t="e">
        <f>EX24-EU24</f>
        <v>#REF!</v>
      </c>
    </row>
    <row r="25" spans="1:155" x14ac:dyDescent="0.2">
      <c r="AL25" s="57"/>
      <c r="AM25" s="53"/>
      <c r="AN25" s="53"/>
      <c r="AO25" s="50"/>
      <c r="AP25" s="52"/>
      <c r="AQ25" s="53"/>
      <c r="AR25" s="57"/>
      <c r="AS25" s="53"/>
      <c r="AT25" s="53"/>
      <c r="AU25" s="53"/>
      <c r="AV25" s="1"/>
      <c r="AW25" s="1"/>
      <c r="AX25" s="1"/>
      <c r="AY25" s="1"/>
    </row>
    <row r="26" spans="1:155" x14ac:dyDescent="0.2">
      <c r="AL26" s="36"/>
      <c r="AM26" s="51"/>
      <c r="AN26" s="51"/>
      <c r="AO26" s="50"/>
      <c r="AP26" s="52"/>
      <c r="AQ26" s="53"/>
      <c r="AR26" s="53"/>
      <c r="AS26" s="53"/>
      <c r="AT26" s="53"/>
      <c r="AU26" s="53"/>
      <c r="AV26" s="21"/>
      <c r="AW26" s="21"/>
      <c r="AX26" s="21"/>
      <c r="AY26" s="47"/>
      <c r="AZ26" s="26"/>
      <c r="BA26" s="6"/>
    </row>
    <row r="27" spans="1:155" x14ac:dyDescent="0.2">
      <c r="A27" s="15"/>
      <c r="B27" s="14" t="s">
        <v>128</v>
      </c>
      <c r="C27" s="15"/>
      <c r="D27" s="15"/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</row>
    <row r="28" spans="1:155" x14ac:dyDescent="0.2">
      <c r="A28" s="141" t="s">
        <v>2401</v>
      </c>
      <c r="B28" s="109" t="s">
        <v>93</v>
      </c>
      <c r="C28" s="21" t="s">
        <v>170</v>
      </c>
      <c r="D28" s="21" t="s">
        <v>94</v>
      </c>
      <c r="E28" s="21" t="s">
        <v>128</v>
      </c>
      <c r="F28" s="21" t="s">
        <v>145</v>
      </c>
      <c r="G28" s="57">
        <v>0.68</v>
      </c>
      <c r="H28" s="57">
        <v>0</v>
      </c>
      <c r="I28" s="57">
        <v>-2.27</v>
      </c>
      <c r="J28" s="57">
        <v>0</v>
      </c>
      <c r="K28" s="57">
        <v>28.52</v>
      </c>
      <c r="L28" s="57">
        <v>0</v>
      </c>
      <c r="M28" s="57">
        <v>7.2530000000000001</v>
      </c>
      <c r="N28" s="57">
        <v>1.2999999999999999E-2</v>
      </c>
      <c r="O28" s="57">
        <v>-0.35599999999999998</v>
      </c>
      <c r="P28" s="57">
        <v>1.2999999999999999E-2</v>
      </c>
      <c r="Q28" s="57">
        <v>7.0670000000000002</v>
      </c>
      <c r="R28" s="57">
        <v>6.3E-2</v>
      </c>
      <c r="S28" s="57">
        <v>0.28999999999999998</v>
      </c>
      <c r="T28" s="57">
        <v>6.3E-2</v>
      </c>
      <c r="U28" s="57">
        <v>-1.712</v>
      </c>
      <c r="V28" s="57">
        <v>0.83599999999999997</v>
      </c>
      <c r="W28" s="57">
        <v>-12.670999999999999</v>
      </c>
      <c r="X28" s="57">
        <v>0.82699999999999996</v>
      </c>
      <c r="Y28" s="57">
        <v>0.71</v>
      </c>
      <c r="Z28" s="57"/>
      <c r="AA28" s="57">
        <v>-9.8000000000000007</v>
      </c>
      <c r="AB28" s="57"/>
      <c r="AC28" s="57">
        <v>0.56200000000000006</v>
      </c>
      <c r="AD28" s="57"/>
      <c r="AE28" s="80">
        <v>3.7250490537907499E-3</v>
      </c>
      <c r="AF28" s="35">
        <f>O28-M28*AE28</f>
        <v>-0.38301778078714427</v>
      </c>
      <c r="AG28" s="80">
        <v>-0.38300000000000001</v>
      </c>
      <c r="AH28" s="80">
        <v>1.3349293046291699</v>
      </c>
      <c r="AI28" s="80">
        <v>0.991069994232887</v>
      </c>
      <c r="AJ28" s="80">
        <v>0.48</v>
      </c>
      <c r="AK28" s="35">
        <f>AJ28+0.082</f>
        <v>0.56199999999999994</v>
      </c>
      <c r="AL28" s="36"/>
      <c r="AM28" s="51">
        <f>SQRT(('Temperature Estimates'!$C$4*10^6)/(Exclusions!AC28+'Temperature Estimates'!$D$4))-273.15</f>
        <v>93.65438185149111</v>
      </c>
      <c r="AN28" s="50"/>
      <c r="AO28" s="51" t="e">
        <f>SQRT(('Temperature Estimates'!#REF!*10^6)/(Exclusions!AC28+'Temperature Estimates'!#REF!))-273.15</f>
        <v>#REF!</v>
      </c>
      <c r="AP28" s="50"/>
      <c r="AQ28" s="51">
        <f>SQRT(('Temperature Estimates'!$E$4*10^6)/(Exclusions!AC28+'Temperature Estimates'!$F$4))-273.15</f>
        <v>93.686928059778666</v>
      </c>
      <c r="AR28" s="138"/>
      <c r="AS28" s="51">
        <f>SQRT(('Temperature Estimates'!$G$4*10^6)/(Exclusions!AC28+'Temperature Estimates'!$H$4))-273.15</f>
        <v>79.075070090134261</v>
      </c>
      <c r="AT28" s="50"/>
      <c r="AU28" s="51" t="e">
        <f>SQRT(('Temperature Estimates'!#REF!*10^6)/(Exclusions!AC28+'Temperature Estimates'!#REF!))-273.15</f>
        <v>#REF!</v>
      </c>
      <c r="AV28" s="50"/>
      <c r="AW28" s="51">
        <f>SQRT(('Temperature Estimates'!$I$4*10^6)/(Exclusions!AC28+'Temperature Estimates'!$J$4))-273.15</f>
        <v>75.581749132518667</v>
      </c>
      <c r="AX28" s="50"/>
      <c r="AY28" s="51">
        <f>SQRT(('Temperature Estimates'!$K$4*10^6)/(Exclusions!AC28+'Temperature Estimates'!$L$4))-273.15</f>
        <v>80.861065076914201</v>
      </c>
      <c r="AZ28" s="50"/>
      <c r="BA28" s="51">
        <f>SQRT(('Temperature Estimates'!$M$4*10^6)/(Exclusions!AC28+'Temperature Estimates'!$N$4))-273.15</f>
        <v>77.918796277720958</v>
      </c>
      <c r="BB28" s="50"/>
      <c r="BC28" s="99" t="e">
        <f>SQRT(('Temperature Estimates'!#REF!*10^6)/(Exclusions!AC28+'Temperature Estimates'!#REF!))-273.15</f>
        <v>#REF!</v>
      </c>
      <c r="BD28" s="50"/>
      <c r="BE28" s="99" t="e">
        <f>SQRT(('Temperature Estimates'!#REF!*10^6)/(Exclusions!AC28+'Temperature Estimates'!#REF!))-273.15</f>
        <v>#REF!</v>
      </c>
      <c r="BF28" s="50"/>
      <c r="BG28" s="99" t="e">
        <f>SQRT(('Temperature Estimates'!#REF!*10^6)/(Exclusions!AC28+'Temperature Estimates'!#REF!))-273.15</f>
        <v>#REF!</v>
      </c>
      <c r="BH28" s="50"/>
      <c r="BI28" s="99" t="e">
        <f>SQRT(('Temperature Estimates'!#REF!*10^6)/(Exclusions!AC28+'Temperature Estimates'!#REF!))-273.15</f>
        <v>#REF!</v>
      </c>
      <c r="BJ28" s="50"/>
      <c r="BK28" s="51" t="e">
        <f>SQRT(('Temperature Estimates'!#REF!*10^6)/(Exclusions!AC28+'Temperature Estimates'!#REF!))-273.15</f>
        <v>#REF!</v>
      </c>
      <c r="BL28" s="53"/>
      <c r="BM28" s="50">
        <f>(((((Exclusions!AA28/1000)+1)*0.002067200784)/0.0020052)-1)*1000</f>
        <v>20.816984000000094</v>
      </c>
      <c r="BN28" s="52">
        <f>EXP((((18.03*10^3)/(Exclusions!AM28+273.15))-32.42)/1000)</f>
        <v>1.016875067708543</v>
      </c>
      <c r="BO28" s="144">
        <f>((BM28+1000)/BN28)-1000</f>
        <v>3.8765000899667257</v>
      </c>
      <c r="BP28" s="53"/>
      <c r="BQ28" s="53">
        <f>EXP((((18.03*10^3)/(Exclusions!AM28+Exclusions!AN28+273.15))-32.42)/1000)</f>
        <v>1.016875067708543</v>
      </c>
      <c r="BR28" s="53">
        <f>((BM28+1000)/BQ28)-1000</f>
        <v>3.8765000899667257</v>
      </c>
      <c r="BS28" s="53">
        <f>BR28-BO28</f>
        <v>0</v>
      </c>
      <c r="BT28" s="50">
        <f>(((((Exclusions!AA28/1000)+1)*0.002067200784)/0.0020052)-1)*1000</f>
        <v>20.816984000000094</v>
      </c>
      <c r="BU28" s="52" t="e">
        <f>EXP((((18.03*10^3)/(Exclusions!AO28+273.15))-32.42)/1000)</f>
        <v>#REF!</v>
      </c>
      <c r="BV28" s="53" t="e">
        <f>((BT28+1000)/BU28)-1000</f>
        <v>#REF!</v>
      </c>
      <c r="BW28" s="53"/>
      <c r="BX28" s="53" t="e">
        <f>EXP((((18.03*10^3)/(Exclusions!AO28+Exclusions!AP28+273.15))-32.42)/1000)</f>
        <v>#REF!</v>
      </c>
      <c r="BY28" s="53" t="e">
        <f>((BT28+1000)/BX28)-1000</f>
        <v>#REF!</v>
      </c>
      <c r="BZ28" s="53" t="e">
        <f>BY28-BV28</f>
        <v>#REF!</v>
      </c>
      <c r="CA28" s="50">
        <f>(((((Exclusions!AA28/1000)+1)*0.002067200784)/0.0020052)-1)*1000</f>
        <v>20.816984000000094</v>
      </c>
      <c r="CB28" s="52">
        <f>EXP((((18.03*10^3)/(Exclusions!AQ28+273.15))-32.42)/1000)</f>
        <v>1.0168706331007551</v>
      </c>
      <c r="CC28" s="53">
        <f>((CA28+1000)/CB28)-1000</f>
        <v>3.8808780298937791</v>
      </c>
      <c r="CD28" s="52"/>
      <c r="CE28" s="53">
        <f>EXP((((18.03*10^3)/(Exclusions!AQ28+Exclusions!AR28+273.15))-32.42)/1000)</f>
        <v>1.0168706331007551</v>
      </c>
      <c r="CF28" s="53">
        <f>((CA28+1000)/CE28)-1000</f>
        <v>3.8808780298937791</v>
      </c>
      <c r="CG28" s="53">
        <f>CF28-CC28</f>
        <v>0</v>
      </c>
      <c r="CH28" s="50">
        <f>(((((Exclusions!AA28/1000)+1)*0.002067200784)/0.0020052)-1)*1000</f>
        <v>20.816984000000094</v>
      </c>
      <c r="CI28" s="52">
        <f>EXP((((18.03*10^3)/(Exclusions!AS28+273.15))-32.42)/1000)</f>
        <v>1.0189461027690128</v>
      </c>
      <c r="CJ28" s="53">
        <f>((CH28+1000)/CI28)-1000</f>
        <v>1.8360943978323121</v>
      </c>
      <c r="CK28" s="53"/>
      <c r="CL28" s="53">
        <f>EXP((((18.03*10^3)/(Exclusions!AS28+Exclusions!AT28+273.15))-32.42)/1000)</f>
        <v>1.0189461027690128</v>
      </c>
      <c r="CM28" s="53">
        <f>((CH28+1000)/CL28)-1000</f>
        <v>1.8360943978323121</v>
      </c>
      <c r="CN28" s="53">
        <f>CM28-CJ28</f>
        <v>0</v>
      </c>
      <c r="CO28" s="50">
        <f>(((((Exclusions!AA28/1000)+1)*0.002067200784)/0.0020052)-1)*1000</f>
        <v>20.816984000000094</v>
      </c>
      <c r="CP28" s="52" t="e">
        <f>EXP((((18.03*10^3)/(Exclusions!AU28+273.15))-32.42)/1000)</f>
        <v>#REF!</v>
      </c>
      <c r="CQ28" s="53" t="e">
        <f>((CO28+1000)/CP28)-1000</f>
        <v>#REF!</v>
      </c>
      <c r="CR28" s="53"/>
      <c r="CS28" s="53" t="e">
        <f>EXP((((18.03*10^3)/(Exclusions!AU28+Exclusions!AV28+273.15))-32.42)/1000)</f>
        <v>#REF!</v>
      </c>
      <c r="CT28" s="53" t="e">
        <f>((CO28+1000)/CS28)-1000</f>
        <v>#REF!</v>
      </c>
      <c r="CU28" s="53" t="e">
        <f>CT28-CQ28</f>
        <v>#REF!</v>
      </c>
      <c r="CV28" s="50">
        <f>(((((Exclusions!AA28/1000)+1)*0.002067200784)/0.0020052)-1)*1000</f>
        <v>20.816984000000094</v>
      </c>
      <c r="CW28" s="52">
        <f>EXP((((18.03*10^3)/(Exclusions!AW28+273.15))-32.42)/1000)</f>
        <v>1.0194687215681177</v>
      </c>
      <c r="CX28" s="53">
        <f>((CV28+1000)/CW28)-1000</f>
        <v>1.3225147602453262</v>
      </c>
      <c r="CY28" s="53"/>
      <c r="CZ28" s="53">
        <f>EXP((((18.03*10^3)/(Exclusions!AW28+Exclusions!AX28+273.15))-32.42)/1000)</f>
        <v>1.0194687215681177</v>
      </c>
      <c r="DA28" s="53">
        <f>((CV28+1000)/CZ28)-1000</f>
        <v>1.3225147602453262</v>
      </c>
      <c r="DB28" s="53">
        <f>DA28-CX28</f>
        <v>0</v>
      </c>
      <c r="DC28" s="50">
        <f>(((((Exclusions!AA28/1000)+1)*0.002067200784)/0.0020052)-1)*1000</f>
        <v>20.816984000000094</v>
      </c>
      <c r="DD28" s="52">
        <f>EXP((((18.03*10^3)/(Exclusions!AY28+273.15))-32.42)/1000)</f>
        <v>1.0186829948031313</v>
      </c>
      <c r="DE28" s="53">
        <f>((DC28+1000)/DD28)-1000</f>
        <v>2.094851104568761</v>
      </c>
      <c r="DF28" s="53"/>
      <c r="DG28" s="53">
        <f>EXP((((18.03*10^3)/(Exclusions!AY28+Exclusions!AZ28+273.15))-32.42)/1000)</f>
        <v>1.0186829948031313</v>
      </c>
      <c r="DH28" s="53">
        <f>((DC28+1000)/DG28)-1000</f>
        <v>2.094851104568761</v>
      </c>
      <c r="DI28" s="53">
        <f>DH28-DE28</f>
        <v>0</v>
      </c>
      <c r="DJ28" s="50">
        <f>(((((Exclusions!AA28/1000)+1)*0.002067200784)/0.0020052)-1)*1000</f>
        <v>20.816984000000094</v>
      </c>
      <c r="DK28" s="52">
        <f>EXP((((18.03*10^3)/(Exclusions!BA28+273.15))-32.42)/1000)</f>
        <v>1.0191179061653428</v>
      </c>
      <c r="DL28" s="53">
        <f>((DJ28+1000)/DK28)-1000</f>
        <v>1.6672043778039551</v>
      </c>
      <c r="DM28" s="53"/>
      <c r="DN28" s="53">
        <f>EXP((((18.03*10^3)/(Exclusions!BA28+Exclusions!BB28+273.15))-32.42)/1000)</f>
        <v>1.0191179061653428</v>
      </c>
      <c r="DO28" s="53">
        <f>((DJ28+1000)/DN28)-1000</f>
        <v>1.6672043778039551</v>
      </c>
      <c r="DP28" s="53">
        <f>DO28-DL28</f>
        <v>0</v>
      </c>
      <c r="DQ28" s="50">
        <f>(((((Exclusions!AA28/1000)+1)*0.002067200784)/0.0020052)-1)*1000</f>
        <v>20.816984000000094</v>
      </c>
      <c r="DR28" s="52" t="e">
        <f>EXP((((18.03*10^3)/(Exclusions!BC28+273.15))-32.42)/1000)</f>
        <v>#REF!</v>
      </c>
      <c r="DS28" s="53" t="e">
        <f>((DQ28+1000)/DR28)-1000</f>
        <v>#REF!</v>
      </c>
      <c r="DT28" s="53"/>
      <c r="DU28" s="53" t="e">
        <f>EXP((((18.03*10^3)/(Exclusions!BC28+Exclusions!BD28+273.15))-32.42)/1000)</f>
        <v>#REF!</v>
      </c>
      <c r="DV28" s="53" t="e">
        <f>((DQ28+1000)/DU28)-1000</f>
        <v>#REF!</v>
      </c>
      <c r="DW28" s="53" t="e">
        <f>DV28-DS28</f>
        <v>#REF!</v>
      </c>
      <c r="DX28" s="50">
        <f>(((((Exclusions!AA28/1000)+1)*0.002067200784)/0.0020052)-1)*1000</f>
        <v>20.816984000000094</v>
      </c>
      <c r="DY28" s="52" t="e">
        <f>EXP((((18.03*10^3)/(Exclusions!BE28+273.15))-32.42)/1000)</f>
        <v>#REF!</v>
      </c>
      <c r="DZ28" s="53" t="e">
        <f>((DX28+1000)/DY28)-1000</f>
        <v>#REF!</v>
      </c>
      <c r="EA28" s="53"/>
      <c r="EB28" s="53" t="e">
        <f>EXP((((18.03*10^3)/(Exclusions!BE28+Exclusions!BF28+273.15))-32.42)/1000)</f>
        <v>#REF!</v>
      </c>
      <c r="EC28" s="53" t="e">
        <f>((DX28+1000)/EB28)-1000</f>
        <v>#REF!</v>
      </c>
      <c r="ED28" s="53" t="e">
        <f>EC28-DZ28</f>
        <v>#REF!</v>
      </c>
      <c r="EE28" s="50">
        <f>(((((Exclusions!AA28/1000)+1)*0.002067200784)/0.0020052)-1)*1000</f>
        <v>20.816984000000094</v>
      </c>
      <c r="EF28" s="52" t="e">
        <f>EXP((((18.03*10^3)/(Exclusions!BG28+273.15))-32.42)/1000)</f>
        <v>#REF!</v>
      </c>
      <c r="EG28" s="53" t="e">
        <f>((EE28+1000)/EF28)-1000</f>
        <v>#REF!</v>
      </c>
      <c r="EH28" s="53"/>
      <c r="EI28" s="53" t="e">
        <f>EXP((((18.03*10^3)/(Exclusions!BG28+Exclusions!BH28+273.15))-32.42)/1000)</f>
        <v>#REF!</v>
      </c>
      <c r="EJ28" s="53" t="e">
        <f>((EE28+1000)/EI28)-1000</f>
        <v>#REF!</v>
      </c>
      <c r="EK28" s="53" t="e">
        <f>EJ28-EG28</f>
        <v>#REF!</v>
      </c>
      <c r="EL28" s="50">
        <f>(((((Exclusions!AA28/1000)+1)*0.002067200784)/0.0020052)-1)*1000</f>
        <v>20.816984000000094</v>
      </c>
      <c r="EM28" s="52" t="e">
        <f>EXP((((18.03*10^3)/(Exclusions!BI28+273.15))-32.42)/1000)</f>
        <v>#REF!</v>
      </c>
      <c r="EN28" s="53" t="e">
        <f>((EL28+1000)/EM28)-1000</f>
        <v>#REF!</v>
      </c>
      <c r="EO28" s="53"/>
      <c r="EP28" s="53" t="e">
        <f>EXP((((18.03*10^3)/(Exclusions!BI28+Exclusions!BJ28+273.15))-32.42)/1000)</f>
        <v>#REF!</v>
      </c>
      <c r="EQ28" s="53" t="e">
        <f>((EL28+1000)/EP28)-1000</f>
        <v>#REF!</v>
      </c>
      <c r="ER28" s="53" t="e">
        <f>EQ28-EN28</f>
        <v>#REF!</v>
      </c>
      <c r="ES28" s="50">
        <f>(((((Exclusions!AA28/1000)+1)*0.002067200784)/0.0020052)-1)*1000</f>
        <v>20.816984000000094</v>
      </c>
      <c r="ET28" s="52" t="e">
        <f>EXP((((18.03*10^3)/(Exclusions!BK28+273.15))-32.42)/1000)</f>
        <v>#REF!</v>
      </c>
      <c r="EU28" s="53" t="e">
        <f>((ES28+1000)/ET28)-1000</f>
        <v>#REF!</v>
      </c>
      <c r="EV28" s="53"/>
      <c r="EW28" s="53" t="e">
        <f>EXP((((18.03*10^3)/(Exclusions!BK28+Exclusions!BL28+273.15))-32.42)/1000)</f>
        <v>#REF!</v>
      </c>
      <c r="EX28" s="53" t="e">
        <f>((ES28+1000)/EW28)-1000</f>
        <v>#REF!</v>
      </c>
      <c r="EY28" s="53" t="e">
        <f>EX28-EU28</f>
        <v>#REF!</v>
      </c>
    </row>
    <row r="29" spans="1:155" x14ac:dyDescent="0.2">
      <c r="A29" s="141" t="s">
        <v>2401</v>
      </c>
      <c r="B29" s="109" t="s">
        <v>141</v>
      </c>
      <c r="C29" s="21" t="s">
        <v>171</v>
      </c>
      <c r="D29" s="21" t="s">
        <v>94</v>
      </c>
      <c r="E29" s="21" t="s">
        <v>128</v>
      </c>
      <c r="F29" s="21" t="s">
        <v>145</v>
      </c>
      <c r="G29" s="57">
        <v>0.67</v>
      </c>
      <c r="H29" s="57">
        <v>0</v>
      </c>
      <c r="I29" s="57">
        <v>-2.2000000000000002</v>
      </c>
      <c r="J29" s="57">
        <v>0</v>
      </c>
      <c r="K29" s="57">
        <v>28.59</v>
      </c>
      <c r="L29" s="57">
        <v>0</v>
      </c>
      <c r="M29" s="57">
        <v>7.327</v>
      </c>
      <c r="N29" s="57">
        <v>0.01</v>
      </c>
      <c r="O29" s="57">
        <v>-0.34399999999999997</v>
      </c>
      <c r="P29" s="57">
        <v>1.0999999999999999E-2</v>
      </c>
      <c r="Q29" s="57">
        <v>7.234</v>
      </c>
      <c r="R29" s="57">
        <v>7.0999999999999994E-2</v>
      </c>
      <c r="S29" s="57">
        <v>0.312</v>
      </c>
      <c r="T29" s="57">
        <v>7.0000000000000007E-2</v>
      </c>
      <c r="U29" s="57">
        <v>-1.8440000000000001</v>
      </c>
      <c r="V29" s="57">
        <v>0.39300000000000002</v>
      </c>
      <c r="W29" s="57">
        <v>-12.930999999999999</v>
      </c>
      <c r="X29" s="57">
        <v>0.38800000000000001</v>
      </c>
      <c r="Y29" s="57">
        <v>0.7</v>
      </c>
      <c r="Z29" s="57"/>
      <c r="AA29" s="57">
        <v>-9.73</v>
      </c>
      <c r="AB29" s="57"/>
      <c r="AC29" s="57">
        <v>0.57799999999999996</v>
      </c>
      <c r="AD29" s="57"/>
      <c r="AE29" s="80">
        <v>3.7250490537907499E-3</v>
      </c>
      <c r="AF29" s="35">
        <f>O29-M29*AE29</f>
        <v>-0.37129343441712481</v>
      </c>
      <c r="AG29" s="80">
        <v>-0.371</v>
      </c>
      <c r="AH29" s="80">
        <v>1.3349293046291699</v>
      </c>
      <c r="AI29" s="80">
        <v>0.991069994232887</v>
      </c>
      <c r="AJ29" s="80">
        <v>0.496</v>
      </c>
      <c r="AK29" s="35">
        <f>AJ29+0.082</f>
        <v>0.57799999999999996</v>
      </c>
      <c r="AL29" s="36"/>
      <c r="AM29" s="51">
        <f>SQRT(('Temperature Estimates'!$C$4*10^6)/(Exclusions!AC29+'Temperature Estimates'!$D$4))-273.15</f>
        <v>83.42785450448838</v>
      </c>
      <c r="AN29" s="50"/>
      <c r="AO29" s="51" t="e">
        <f>SQRT(('Temperature Estimates'!#REF!*10^6)/(Exclusions!AC29+'Temperature Estimates'!#REF!))-273.15</f>
        <v>#REF!</v>
      </c>
      <c r="AP29" s="50"/>
      <c r="AQ29" s="51">
        <f>SQRT(('Temperature Estimates'!$E$4*10^6)/(Exclusions!AC29+'Temperature Estimates'!$F$4))-273.15</f>
        <v>82.851397849794466</v>
      </c>
      <c r="AR29" s="138"/>
      <c r="AS29" s="51">
        <f>SQRT(('Temperature Estimates'!$G$4*10^6)/(Exclusions!AC29+'Temperature Estimates'!$H$4))-273.15</f>
        <v>70.5864715952643</v>
      </c>
      <c r="AT29" s="50"/>
      <c r="AU29" s="51" t="e">
        <f>SQRT(('Temperature Estimates'!#REF!*10^6)/(Exclusions!AC29+'Temperature Estimates'!#REF!))-273.15</f>
        <v>#REF!</v>
      </c>
      <c r="AV29" s="50"/>
      <c r="AW29" s="51">
        <f>SQRT(('Temperature Estimates'!$I$4*10^6)/(Exclusions!AC29+'Temperature Estimates'!$J$4))-273.15</f>
        <v>67.809592219035267</v>
      </c>
      <c r="AX29" s="50"/>
      <c r="AY29" s="51">
        <f>SQRT(('Temperature Estimates'!$K$4*10^6)/(Exclusions!AC29+'Temperature Estimates'!$L$4))-273.15</f>
        <v>72.031468658760332</v>
      </c>
      <c r="AZ29" s="50"/>
      <c r="BA29" s="51">
        <f>SQRT(('Temperature Estimates'!$M$4*10^6)/(Exclusions!AC29+'Temperature Estimates'!$N$4))-273.15</f>
        <v>70.306644262322664</v>
      </c>
      <c r="BB29" s="50"/>
      <c r="BC29" s="99" t="e">
        <f>SQRT(('Temperature Estimates'!#REF!*10^6)/(Exclusions!AC29+'Temperature Estimates'!#REF!))-273.15</f>
        <v>#REF!</v>
      </c>
      <c r="BD29" s="50"/>
      <c r="BE29" s="99" t="e">
        <f>SQRT(('Temperature Estimates'!#REF!*10^6)/(Exclusions!AC29+'Temperature Estimates'!#REF!))-273.15</f>
        <v>#REF!</v>
      </c>
      <c r="BF29" s="50"/>
      <c r="BG29" s="99" t="e">
        <f>SQRT(('Temperature Estimates'!#REF!*10^6)/(Exclusions!AC29+'Temperature Estimates'!#REF!))-273.15</f>
        <v>#REF!</v>
      </c>
      <c r="BH29" s="50"/>
      <c r="BI29" s="99" t="e">
        <f>SQRT(('Temperature Estimates'!#REF!*10^6)/(Exclusions!AC29+'Temperature Estimates'!#REF!))-273.15</f>
        <v>#REF!</v>
      </c>
      <c r="BJ29" s="50"/>
      <c r="BK29" s="51" t="e">
        <f>SQRT(('Temperature Estimates'!#REF!*10^6)/(Exclusions!AC29+'Temperature Estimates'!#REF!))-273.15</f>
        <v>#REF!</v>
      </c>
      <c r="BL29" s="53"/>
      <c r="BM29" s="50">
        <f>(((((Exclusions!AA29/1000)+1)*0.002067200784)/0.0020052)-1)*1000</f>
        <v>20.889148400000003</v>
      </c>
      <c r="BN29" s="52">
        <f>EXP((((18.03*10^3)/(Exclusions!AM29+273.15))-32.42)/1000)</f>
        <v>1.0183095948897505</v>
      </c>
      <c r="BO29" s="144">
        <f>((BM29+1000)/BN29)-1000</f>
        <v>2.5331721543178674</v>
      </c>
      <c r="BP29" s="53"/>
      <c r="BQ29" s="53">
        <f>EXP((((18.03*10^3)/(Exclusions!AM29+Exclusions!AN29+273.15))-32.42)/1000)</f>
        <v>1.0183095948897505</v>
      </c>
      <c r="BR29" s="53">
        <f>((BM29+1000)/BQ29)-1000</f>
        <v>2.5331721543178674</v>
      </c>
      <c r="BS29" s="53">
        <f>BR29-BO29</f>
        <v>0</v>
      </c>
      <c r="BT29" s="50">
        <f>(((((Exclusions!AA29/1000)+1)*0.002067200784)/0.0020052)-1)*1000</f>
        <v>20.889148400000003</v>
      </c>
      <c r="BU29" s="52" t="e">
        <f>EXP((((18.03*10^3)/(Exclusions!AO29+273.15))-32.42)/1000)</f>
        <v>#REF!</v>
      </c>
      <c r="BV29" s="53" t="e">
        <f>((BT29+1000)/BU29)-1000</f>
        <v>#REF!</v>
      </c>
      <c r="BW29" s="53"/>
      <c r="BX29" s="53" t="e">
        <f>EXP((((18.03*10^3)/(Exclusions!AO29+Exclusions!AP29+273.15))-32.42)/1000)</f>
        <v>#REF!</v>
      </c>
      <c r="BY29" s="53" t="e">
        <f>((BT29+1000)/BX29)-1000</f>
        <v>#REF!</v>
      </c>
      <c r="BZ29" s="53" t="e">
        <f>BY29-BV29</f>
        <v>#REF!</v>
      </c>
      <c r="CA29" s="50">
        <f>(((((Exclusions!AA29/1000)+1)*0.002067200784)/0.0020052)-1)*1000</f>
        <v>20.889148400000003</v>
      </c>
      <c r="CB29" s="52">
        <f>EXP((((18.03*10^3)/(Exclusions!AQ29+273.15))-32.42)/1000)</f>
        <v>1.0183929733610237</v>
      </c>
      <c r="CC29" s="53">
        <f>((CA29+1000)/CB29)-1000</f>
        <v>2.4510921660604481</v>
      </c>
      <c r="CD29" s="52"/>
      <c r="CE29" s="53">
        <f>EXP((((18.03*10^3)/(Exclusions!AQ29+Exclusions!AR29+273.15))-32.42)/1000)</f>
        <v>1.0183929733610237</v>
      </c>
      <c r="CF29" s="53">
        <f>((CA29+1000)/CE29)-1000</f>
        <v>2.4510921660604481</v>
      </c>
      <c r="CG29" s="53">
        <f>CF29-CC29</f>
        <v>0</v>
      </c>
      <c r="CH29" s="50">
        <f>(((((Exclusions!AA29/1000)+1)*0.002067200784)/0.0020052)-1)*1000</f>
        <v>20.889148400000003</v>
      </c>
      <c r="CI29" s="52">
        <f>EXP((((18.03*10^3)/(Exclusions!AS29+273.15))-32.42)/1000)</f>
        <v>1.0202349800846811</v>
      </c>
      <c r="CJ29" s="53">
        <f>((CH29+1000)/CI29)-1000</f>
        <v>0.64119377210988659</v>
      </c>
      <c r="CK29" s="53"/>
      <c r="CL29" s="53">
        <f>EXP((((18.03*10^3)/(Exclusions!AS29+Exclusions!AT29+273.15))-32.42)/1000)</f>
        <v>1.0202349800846811</v>
      </c>
      <c r="CM29" s="53">
        <f>((CH29+1000)/CL29)-1000</f>
        <v>0.64119377210988659</v>
      </c>
      <c r="CN29" s="53">
        <f>CM29-CJ29</f>
        <v>0</v>
      </c>
      <c r="CO29" s="50">
        <f>(((((Exclusions!AA29/1000)+1)*0.002067200784)/0.0020052)-1)*1000</f>
        <v>20.889148400000003</v>
      </c>
      <c r="CP29" s="52" t="e">
        <f>EXP((((18.03*10^3)/(Exclusions!AU29+273.15))-32.42)/1000)</f>
        <v>#REF!</v>
      </c>
      <c r="CQ29" s="53" t="e">
        <f>((CO29+1000)/CP29)-1000</f>
        <v>#REF!</v>
      </c>
      <c r="CR29" s="53"/>
      <c r="CS29" s="53" t="e">
        <f>EXP((((18.03*10^3)/(Exclusions!AU29+Exclusions!AV29+273.15))-32.42)/1000)</f>
        <v>#REF!</v>
      </c>
      <c r="CT29" s="53" t="e">
        <f>((CO29+1000)/CS29)-1000</f>
        <v>#REF!</v>
      </c>
      <c r="CU29" s="53" t="e">
        <f>CT29-CQ29</f>
        <v>#REF!</v>
      </c>
      <c r="CV29" s="50">
        <f>(((((Exclusions!AA29/1000)+1)*0.002067200784)/0.0020052)-1)*1000</f>
        <v>20.889148400000003</v>
      </c>
      <c r="CW29" s="52">
        <f>EXP((((18.03*10^3)/(Exclusions!AW29+273.15))-32.42)/1000)</f>
        <v>1.0206709105198115</v>
      </c>
      <c r="CX29" s="53">
        <f>((CV29+1000)/CW29)-1000</f>
        <v>0.21381806607701037</v>
      </c>
      <c r="CY29" s="53"/>
      <c r="CZ29" s="53">
        <f>EXP((((18.03*10^3)/(Exclusions!AW29+Exclusions!AX29+273.15))-32.42)/1000)</f>
        <v>1.0206709105198115</v>
      </c>
      <c r="DA29" s="53">
        <f>((CV29+1000)/CZ29)-1000</f>
        <v>0.21381806607701037</v>
      </c>
      <c r="DB29" s="53">
        <f>DA29-CX29</f>
        <v>0</v>
      </c>
      <c r="DC29" s="50">
        <f>(((((Exclusions!AA29/1000)+1)*0.002067200784)/0.0020052)-1)*1000</f>
        <v>20.889148400000003</v>
      </c>
      <c r="DD29" s="52">
        <f>EXP((((18.03*10^3)/(Exclusions!AY29+273.15))-32.42)/1000)</f>
        <v>1.0200109831195896</v>
      </c>
      <c r="DE29" s="53">
        <f>((DC29+1000)/DD29)-1000</f>
        <v>0.86093708297585181</v>
      </c>
      <c r="DF29" s="53"/>
      <c r="DG29" s="53">
        <f>EXP((((18.03*10^3)/(Exclusions!AY29+Exclusions!AZ29+273.15))-32.42)/1000)</f>
        <v>1.0200109831195896</v>
      </c>
      <c r="DH29" s="53">
        <f>((DC29+1000)/DG29)-1000</f>
        <v>0.86093708297585181</v>
      </c>
      <c r="DI29" s="53">
        <f>DH29-DE29</f>
        <v>0</v>
      </c>
      <c r="DJ29" s="50">
        <f>(((((Exclusions!AA29/1000)+1)*0.002067200784)/0.0020052)-1)*1000</f>
        <v>20.889148400000003</v>
      </c>
      <c r="DK29" s="52">
        <f>EXP((((18.03*10^3)/(Exclusions!BA29+273.15))-32.42)/1000)</f>
        <v>1.020278581221477</v>
      </c>
      <c r="DL29" s="53">
        <f>((DJ29+1000)/DK29)-1000</f>
        <v>0.59843183005182254</v>
      </c>
      <c r="DM29" s="53"/>
      <c r="DN29" s="53">
        <f>EXP((((18.03*10^3)/(Exclusions!BA29+Exclusions!BB29+273.15))-32.42)/1000)</f>
        <v>1.020278581221477</v>
      </c>
      <c r="DO29" s="53">
        <f>((DJ29+1000)/DN29)-1000</f>
        <v>0.59843183005182254</v>
      </c>
      <c r="DP29" s="53">
        <f>DO29-DL29</f>
        <v>0</v>
      </c>
      <c r="DQ29" s="50">
        <f>(((((Exclusions!AA29/1000)+1)*0.002067200784)/0.0020052)-1)*1000</f>
        <v>20.889148400000003</v>
      </c>
      <c r="DR29" s="52" t="e">
        <f>EXP((((18.03*10^3)/(Exclusions!BC29+273.15))-32.42)/1000)</f>
        <v>#REF!</v>
      </c>
      <c r="DS29" s="53" t="e">
        <f>((DQ29+1000)/DR29)-1000</f>
        <v>#REF!</v>
      </c>
      <c r="DT29" s="53"/>
      <c r="DU29" s="53" t="e">
        <f>EXP((((18.03*10^3)/(Exclusions!BC29+Exclusions!BD29+273.15))-32.42)/1000)</f>
        <v>#REF!</v>
      </c>
      <c r="DV29" s="53" t="e">
        <f>((DQ29+1000)/DU29)-1000</f>
        <v>#REF!</v>
      </c>
      <c r="DW29" s="53" t="e">
        <f>DV29-DS29</f>
        <v>#REF!</v>
      </c>
      <c r="DX29" s="50">
        <f>(((((Exclusions!AA29/1000)+1)*0.002067200784)/0.0020052)-1)*1000</f>
        <v>20.889148400000003</v>
      </c>
      <c r="DY29" s="52" t="e">
        <f>EXP((((18.03*10^3)/(Exclusions!BE29+273.15))-32.42)/1000)</f>
        <v>#REF!</v>
      </c>
      <c r="DZ29" s="53" t="e">
        <f>((DX29+1000)/DY29)-1000</f>
        <v>#REF!</v>
      </c>
      <c r="EA29" s="53"/>
      <c r="EB29" s="53" t="e">
        <f>EXP((((18.03*10^3)/(Exclusions!BE29+Exclusions!BF29+273.15))-32.42)/1000)</f>
        <v>#REF!</v>
      </c>
      <c r="EC29" s="53" t="e">
        <f>((DX29+1000)/EB29)-1000</f>
        <v>#REF!</v>
      </c>
      <c r="ED29" s="53" t="e">
        <f>EC29-DZ29</f>
        <v>#REF!</v>
      </c>
      <c r="EE29" s="50">
        <f>(((((Exclusions!AA29/1000)+1)*0.002067200784)/0.0020052)-1)*1000</f>
        <v>20.889148400000003</v>
      </c>
      <c r="EF29" s="52" t="e">
        <f>EXP((((18.03*10^3)/(Exclusions!BG29+273.15))-32.42)/1000)</f>
        <v>#REF!</v>
      </c>
      <c r="EG29" s="53" t="e">
        <f>((EE29+1000)/EF29)-1000</f>
        <v>#REF!</v>
      </c>
      <c r="EH29" s="53"/>
      <c r="EI29" s="53" t="e">
        <f>EXP((((18.03*10^3)/(Exclusions!BG29+Exclusions!BH29+273.15))-32.42)/1000)</f>
        <v>#REF!</v>
      </c>
      <c r="EJ29" s="53" t="e">
        <f>((EE29+1000)/EI29)-1000</f>
        <v>#REF!</v>
      </c>
      <c r="EK29" s="53" t="e">
        <f>EJ29-EG29</f>
        <v>#REF!</v>
      </c>
      <c r="EL29" s="50">
        <f>(((((Exclusions!AA29/1000)+1)*0.002067200784)/0.0020052)-1)*1000</f>
        <v>20.889148400000003</v>
      </c>
      <c r="EM29" s="52" t="e">
        <f>EXP((((18.03*10^3)/(Exclusions!BI29+273.15))-32.42)/1000)</f>
        <v>#REF!</v>
      </c>
      <c r="EN29" s="53" t="e">
        <f>((EL29+1000)/EM29)-1000</f>
        <v>#REF!</v>
      </c>
      <c r="EO29" s="53"/>
      <c r="EP29" s="53" t="e">
        <f>EXP((((18.03*10^3)/(Exclusions!BI29+Exclusions!BJ29+273.15))-32.42)/1000)</f>
        <v>#REF!</v>
      </c>
      <c r="EQ29" s="53" t="e">
        <f>((EL29+1000)/EP29)-1000</f>
        <v>#REF!</v>
      </c>
      <c r="ER29" s="53" t="e">
        <f>EQ29-EN29</f>
        <v>#REF!</v>
      </c>
      <c r="ES29" s="50">
        <f>(((((Exclusions!AA29/1000)+1)*0.002067200784)/0.0020052)-1)*1000</f>
        <v>20.889148400000003</v>
      </c>
      <c r="ET29" s="52" t="e">
        <f>EXP((((18.03*10^3)/(Exclusions!BK29+273.15))-32.42)/1000)</f>
        <v>#REF!</v>
      </c>
      <c r="EU29" s="53" t="e">
        <f>((ES29+1000)/ET29)-1000</f>
        <v>#REF!</v>
      </c>
      <c r="EV29" s="53"/>
      <c r="EW29" s="53" t="e">
        <f>EXP((((18.03*10^3)/(Exclusions!BK29+Exclusions!BL29+273.15))-32.42)/1000)</f>
        <v>#REF!</v>
      </c>
      <c r="EX29" s="53" t="e">
        <f>((ES29+1000)/EW29)-1000</f>
        <v>#REF!</v>
      </c>
      <c r="EY29" s="53" t="e">
        <f>EX29-EU29</f>
        <v>#REF!</v>
      </c>
    </row>
    <row r="30" spans="1:155" x14ac:dyDescent="0.2">
      <c r="AL30" s="36"/>
      <c r="AM30" s="51"/>
      <c r="AN30" s="51"/>
      <c r="AO30" s="50"/>
      <c r="AP30" s="52"/>
      <c r="AQ30" s="53"/>
      <c r="AR30" s="53"/>
      <c r="AS30" s="53"/>
      <c r="AT30" s="53"/>
      <c r="AU30" s="53"/>
      <c r="AV30" s="21"/>
      <c r="AW30" s="21"/>
      <c r="AX30" s="21"/>
      <c r="AY30" s="47"/>
      <c r="AZ30" s="26"/>
      <c r="BA30" s="6"/>
    </row>
    <row r="31" spans="1:155" x14ac:dyDescent="0.2">
      <c r="A31" s="15"/>
      <c r="B31" s="14" t="s">
        <v>129</v>
      </c>
      <c r="C31" s="15"/>
      <c r="D31" s="15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</row>
    <row r="32" spans="1:155" x14ac:dyDescent="0.2">
      <c r="A32" s="141" t="s">
        <v>2401</v>
      </c>
      <c r="B32" s="109" t="s">
        <v>142</v>
      </c>
      <c r="C32" s="21" t="s">
        <v>177</v>
      </c>
      <c r="D32" s="21" t="s">
        <v>94</v>
      </c>
      <c r="E32" s="21" t="s">
        <v>129</v>
      </c>
      <c r="F32" s="21" t="s">
        <v>145</v>
      </c>
      <c r="G32" s="57">
        <v>0.74</v>
      </c>
      <c r="H32" s="57">
        <v>0</v>
      </c>
      <c r="I32" s="57">
        <v>-2.9</v>
      </c>
      <c r="J32" s="57">
        <v>0</v>
      </c>
      <c r="K32" s="57">
        <v>27.87</v>
      </c>
      <c r="L32" s="57">
        <v>0</v>
      </c>
      <c r="M32" s="57">
        <v>6.6840000000000002</v>
      </c>
      <c r="N32" s="57">
        <v>1.4E-2</v>
      </c>
      <c r="O32" s="57">
        <v>-0.33100000000000002</v>
      </c>
      <c r="P32" s="57">
        <v>1.4E-2</v>
      </c>
      <c r="Q32" s="57">
        <v>5.7389999999999999</v>
      </c>
      <c r="R32" s="57">
        <v>4.3999999999999997E-2</v>
      </c>
      <c r="S32" s="57">
        <v>0.23400000000000001</v>
      </c>
      <c r="T32" s="57">
        <v>4.2000000000000003E-2</v>
      </c>
      <c r="U32" s="57">
        <v>-3.5710000000000002</v>
      </c>
      <c r="V32" s="57">
        <v>0.73499999999999999</v>
      </c>
      <c r="W32" s="57">
        <v>-13.317</v>
      </c>
      <c r="X32" s="57">
        <v>0.72799999999999998</v>
      </c>
      <c r="Y32" s="57">
        <v>0.76</v>
      </c>
      <c r="Z32" s="57"/>
      <c r="AA32" s="57">
        <v>-10.44</v>
      </c>
      <c r="AB32" s="57"/>
      <c r="AC32" s="57">
        <v>0.59799999999999998</v>
      </c>
      <c r="AD32" s="57"/>
      <c r="AE32" s="80">
        <v>3.7250490537907499E-3</v>
      </c>
      <c r="AF32" s="35">
        <f>O32-M32*AE32</f>
        <v>-0.35589822787553738</v>
      </c>
      <c r="AG32" s="80">
        <v>-0.35599999999999998</v>
      </c>
      <c r="AH32" s="80">
        <v>1.3349293046291699</v>
      </c>
      <c r="AI32" s="80">
        <v>0.991069994232887</v>
      </c>
      <c r="AJ32" s="80">
        <v>0.51600000000000001</v>
      </c>
      <c r="AK32" s="35">
        <f>AJ32+0.082</f>
        <v>0.59799999999999998</v>
      </c>
      <c r="AL32" s="36"/>
      <c r="AM32" s="51">
        <f>SQRT(('Temperature Estimates'!$C$4*10^6)/(Exclusions!AC32+'Temperature Estimates'!$D$4))-273.15</f>
        <v>71.771818812970423</v>
      </c>
      <c r="AN32" s="50"/>
      <c r="AO32" s="51" t="e">
        <f>SQRT(('Temperature Estimates'!#REF!*10^6)/(Exclusions!AC32+'Temperature Estimates'!#REF!))-273.15</f>
        <v>#REF!</v>
      </c>
      <c r="AP32" s="50"/>
      <c r="AQ32" s="51">
        <f>SQRT(('Temperature Estimates'!$E$4*10^6)/(Exclusions!AC32+'Temperature Estimates'!$F$4))-273.15</f>
        <v>70.567533686770958</v>
      </c>
      <c r="AR32" s="138"/>
      <c r="AS32" s="51">
        <f>SQRT(('Temperature Estimates'!$G$4*10^6)/(Exclusions!AC32+'Temperature Estimates'!$H$4))-273.15</f>
        <v>60.79139296077733</v>
      </c>
      <c r="AT32" s="50"/>
      <c r="AU32" s="51" t="e">
        <f>SQRT(('Temperature Estimates'!#REF!*10^6)/(Exclusions!AC32+'Temperature Estimates'!#REF!))-273.15</f>
        <v>#REF!</v>
      </c>
      <c r="AV32" s="50"/>
      <c r="AW32" s="51">
        <f>SQRT(('Temperature Estimates'!$I$4*10^6)/(Exclusions!AC32+'Temperature Estimates'!$J$4))-273.15</f>
        <v>58.787897239861593</v>
      </c>
      <c r="AX32" s="50"/>
      <c r="AY32" s="51">
        <f>SQRT(('Temperature Estimates'!$K$4*10^6)/(Exclusions!AC32+'Temperature Estimates'!$L$4))-273.15</f>
        <v>61.87086370602276</v>
      </c>
      <c r="AZ32" s="50"/>
      <c r="BA32" s="51">
        <f>SQRT(('Temperature Estimates'!$M$4*10^6)/(Exclusions!AC32+'Temperature Estimates'!$N$4))-273.15</f>
        <v>61.453179201582941</v>
      </c>
      <c r="BB32" s="50"/>
      <c r="BC32" s="99" t="e">
        <f>SQRT(('Temperature Estimates'!#REF!*10^6)/(Exclusions!AC32+'Temperature Estimates'!#REF!))-273.15</f>
        <v>#REF!</v>
      </c>
      <c r="BD32" s="50"/>
      <c r="BE32" s="99" t="e">
        <f>SQRT(('Temperature Estimates'!#REF!*10^6)/(Exclusions!AC32+'Temperature Estimates'!#REF!))-273.15</f>
        <v>#REF!</v>
      </c>
      <c r="BF32" s="50"/>
      <c r="BG32" s="99" t="e">
        <f>SQRT(('Temperature Estimates'!#REF!*10^6)/(Exclusions!AC32+'Temperature Estimates'!#REF!))-273.15</f>
        <v>#REF!</v>
      </c>
      <c r="BH32" s="50"/>
      <c r="BI32" s="99" t="e">
        <f>SQRT(('Temperature Estimates'!#REF!*10^6)/(Exclusions!AC32+'Temperature Estimates'!#REF!))-273.15</f>
        <v>#REF!</v>
      </c>
      <c r="BJ32" s="50"/>
      <c r="BK32" s="51" t="e">
        <f>SQRT(('Temperature Estimates'!#REF!*10^6)/(Exclusions!AC32+'Temperature Estimates'!#REF!))-273.15</f>
        <v>#REF!</v>
      </c>
      <c r="BL32" s="51"/>
      <c r="BM32" s="50">
        <f>(((((Exclusions!AA32/1000)+1)*0.002067200784)/0.0020052)-1)*1000</f>
        <v>20.157195199999922</v>
      </c>
      <c r="BN32" s="52">
        <f>EXP((((18.03*10^3)/(Exclusions!AM32+273.15))-32.42)/1000)</f>
        <v>1.0200510909382219</v>
      </c>
      <c r="BO32" s="144">
        <f>((BM32+1000)/BN32)-1000</f>
        <v>0.10401857585429752</v>
      </c>
      <c r="BP32" s="53"/>
      <c r="BQ32" s="53">
        <f>EXP((((18.03*10^3)/(Exclusions!AM32+Exclusions!AN32+273.15))-32.42)/1000)</f>
        <v>1.0200510909382219</v>
      </c>
      <c r="BR32" s="53">
        <f>((BM32+1000)/BQ32)-1000</f>
        <v>0.10401857585429752</v>
      </c>
      <c r="BS32" s="53">
        <f>BR32-BO32</f>
        <v>0</v>
      </c>
      <c r="BT32" s="50">
        <f>(((((Exclusions!AA32/1000)+1)*0.002067200784)/0.0020052)-1)*1000</f>
        <v>20.157195199999922</v>
      </c>
      <c r="BU32" s="52" t="e">
        <f>EXP((((18.03*10^3)/(Exclusions!AO32+273.15))-32.42)/1000)</f>
        <v>#REF!</v>
      </c>
      <c r="BV32" s="53" t="e">
        <f>((BT32+1000)/BU32)-1000</f>
        <v>#REF!</v>
      </c>
      <c r="BW32" s="53"/>
      <c r="BX32" s="53" t="e">
        <f>EXP((((18.03*10^3)/(Exclusions!AO32+Exclusions!AP32+273.15))-32.42)/1000)</f>
        <v>#REF!</v>
      </c>
      <c r="BY32" s="53" t="e">
        <f>((BT32+1000)/BX32)-1000</f>
        <v>#REF!</v>
      </c>
      <c r="BZ32" s="53" t="e">
        <f>BY32-BV32</f>
        <v>#REF!</v>
      </c>
      <c r="CA32" s="50">
        <f>(((((Exclusions!AA32/1000)+1)*0.002067200784)/0.0020052)-1)*1000</f>
        <v>20.157195199999922</v>
      </c>
      <c r="CB32" s="52">
        <f>EXP((((18.03*10^3)/(Exclusions!AQ32+273.15))-32.42)/1000)</f>
        <v>1.0202379285856595</v>
      </c>
      <c r="CC32" s="53">
        <f>((CA32+1000)/CB32)-1000</f>
        <v>-7.913191952343368E-2</v>
      </c>
      <c r="CD32" s="52"/>
      <c r="CE32" s="53">
        <f>EXP((((18.03*10^3)/(Exclusions!AQ32+Exclusions!AR32+273.15))-32.42)/1000)</f>
        <v>1.0202379285856595</v>
      </c>
      <c r="CF32" s="53">
        <f>((CA32+1000)/CE32)-1000</f>
        <v>-7.913191952343368E-2</v>
      </c>
      <c r="CG32" s="53">
        <f>CF32-CC32</f>
        <v>0</v>
      </c>
      <c r="CH32" s="50">
        <f>(((((Exclusions!AA32/1000)+1)*0.002067200784)/0.0020052)-1)*1000</f>
        <v>20.157195199999922</v>
      </c>
      <c r="CI32" s="52">
        <f>EXP((((18.03*10^3)/(Exclusions!AS32+273.15))-32.42)/1000)</f>
        <v>1.0218058568858834</v>
      </c>
      <c r="CJ32" s="53">
        <f>((CH32+1000)/CI32)-1000</f>
        <v>-1.6134784066593966</v>
      </c>
      <c r="CK32" s="53"/>
      <c r="CL32" s="53">
        <f>EXP((((18.03*10^3)/(Exclusions!AS32+Exclusions!AT32+273.15))-32.42)/1000)</f>
        <v>1.0218058568858834</v>
      </c>
      <c r="CM32" s="53">
        <f>((CH32+1000)/CL32)-1000</f>
        <v>-1.6134784066593966</v>
      </c>
      <c r="CN32" s="53">
        <f>CM32-CJ32</f>
        <v>0</v>
      </c>
      <c r="CO32" s="50">
        <f>(((((Exclusions!AA32/1000)+1)*0.002067200784)/0.0020052)-1)*1000</f>
        <v>20.157195199999922</v>
      </c>
      <c r="CP32" s="52" t="e">
        <f>EXP((((18.03*10^3)/(Exclusions!AU32+273.15))-32.42)/1000)</f>
        <v>#REF!</v>
      </c>
      <c r="CQ32" s="53" t="e">
        <f>((CO32+1000)/CP32)-1000</f>
        <v>#REF!</v>
      </c>
      <c r="CR32" s="53"/>
      <c r="CS32" s="53" t="e">
        <f>EXP((((18.03*10^3)/(Exclusions!AU32+Exclusions!AV32+273.15))-32.42)/1000)</f>
        <v>#REF!</v>
      </c>
      <c r="CT32" s="53" t="e">
        <f>((CO32+1000)/CS32)-1000</f>
        <v>#REF!</v>
      </c>
      <c r="CU32" s="53" t="e">
        <f>CT32-CQ32</f>
        <v>#REF!</v>
      </c>
      <c r="CV32" s="50">
        <f>(((((Exclusions!AA32/1000)+1)*0.002067200784)/0.0020052)-1)*1000</f>
        <v>20.157195199999922</v>
      </c>
      <c r="CW32" s="52">
        <f>EXP((((18.03*10^3)/(Exclusions!AW32+273.15))-32.42)/1000)</f>
        <v>1.0221388967391034</v>
      </c>
      <c r="CX32" s="53">
        <f>((CV32+1000)/CW32)-1000</f>
        <v>-1.9387791086178368</v>
      </c>
      <c r="CY32" s="53"/>
      <c r="CZ32" s="53">
        <f>EXP((((18.03*10^3)/(Exclusions!AW32+Exclusions!AX32+273.15))-32.42)/1000)</f>
        <v>1.0221388967391034</v>
      </c>
      <c r="DA32" s="53">
        <f>((CV32+1000)/CZ32)-1000</f>
        <v>-1.9387791086178368</v>
      </c>
      <c r="DB32" s="53">
        <f>DA32-CX32</f>
        <v>0</v>
      </c>
      <c r="DC32" s="50">
        <f>(((((Exclusions!AA32/1000)+1)*0.002067200784)/0.0020052)-1)*1000</f>
        <v>20.157195199999922</v>
      </c>
      <c r="DD32" s="52">
        <f>EXP((((18.03*10^3)/(Exclusions!AY32+273.15))-32.42)/1000)</f>
        <v>1.0216281128212343</v>
      </c>
      <c r="DE32" s="53">
        <f>((DC32+1000)/DD32)-1000</f>
        <v>-1.43977794147861</v>
      </c>
      <c r="DF32" s="53"/>
      <c r="DG32" s="53">
        <f>EXP((((18.03*10^3)/(Exclusions!AY32+Exclusions!AZ32+273.15))-32.42)/1000)</f>
        <v>1.0216281128212343</v>
      </c>
      <c r="DH32" s="53">
        <f>((DC32+1000)/DG32)-1000</f>
        <v>-1.43977794147861</v>
      </c>
      <c r="DI32" s="53">
        <f>DH32-DE32</f>
        <v>0</v>
      </c>
      <c r="DJ32" s="50">
        <f>(((((Exclusions!AA32/1000)+1)*0.002067200784)/0.0020052)-1)*1000</f>
        <v>20.157195199999922</v>
      </c>
      <c r="DK32" s="52">
        <f>EXP((((18.03*10^3)/(Exclusions!BA32+273.15))-32.42)/1000)</f>
        <v>1.0216967484468789</v>
      </c>
      <c r="DL32" s="53">
        <f>((DJ32+1000)/DK32)-1000</f>
        <v>-1.506859299708367</v>
      </c>
      <c r="DM32" s="53"/>
      <c r="DN32" s="53">
        <f>EXP((((18.03*10^3)/(Exclusions!BA32+Exclusions!BB32+273.15))-32.42)/1000)</f>
        <v>1.0216967484468789</v>
      </c>
      <c r="DO32" s="53">
        <f>((DJ32+1000)/DN32)-1000</f>
        <v>-1.506859299708367</v>
      </c>
      <c r="DP32" s="53">
        <f>DO32-DL32</f>
        <v>0</v>
      </c>
      <c r="DQ32" s="50">
        <f>(((((Exclusions!AA32/1000)+1)*0.002067200784)/0.0020052)-1)*1000</f>
        <v>20.157195199999922</v>
      </c>
      <c r="DR32" s="52" t="e">
        <f>EXP((((18.03*10^3)/(Exclusions!BC32+273.15))-32.42)/1000)</f>
        <v>#REF!</v>
      </c>
      <c r="DS32" s="53" t="e">
        <f>((DQ32+1000)/DR32)-1000</f>
        <v>#REF!</v>
      </c>
      <c r="DT32" s="53"/>
      <c r="DU32" s="53" t="e">
        <f>EXP((((18.03*10^3)/(Exclusions!BC32+Exclusions!BD32+273.15))-32.42)/1000)</f>
        <v>#REF!</v>
      </c>
      <c r="DV32" s="53" t="e">
        <f>((DQ32+1000)/DU32)-1000</f>
        <v>#REF!</v>
      </c>
      <c r="DW32" s="53" t="e">
        <f>DV32-DS32</f>
        <v>#REF!</v>
      </c>
      <c r="DX32" s="50">
        <f>(((((Exclusions!AA32/1000)+1)*0.002067200784)/0.0020052)-1)*1000</f>
        <v>20.157195199999922</v>
      </c>
      <c r="DY32" s="52" t="e">
        <f>EXP((((18.03*10^3)/(Exclusions!BE32+273.15))-32.42)/1000)</f>
        <v>#REF!</v>
      </c>
      <c r="DZ32" s="53" t="e">
        <f>((DX32+1000)/DY32)-1000</f>
        <v>#REF!</v>
      </c>
      <c r="EA32" s="53"/>
      <c r="EB32" s="53" t="e">
        <f>EXP((((18.03*10^3)/(Exclusions!BE32+Exclusions!BF32+273.15))-32.42)/1000)</f>
        <v>#REF!</v>
      </c>
      <c r="EC32" s="53" t="e">
        <f>((DX32+1000)/EB32)-1000</f>
        <v>#REF!</v>
      </c>
      <c r="ED32" s="53" t="e">
        <f>EC32-DZ32</f>
        <v>#REF!</v>
      </c>
      <c r="EE32" s="50">
        <f>(((((Exclusions!AA32/1000)+1)*0.002067200784)/0.0020052)-1)*1000</f>
        <v>20.157195199999922</v>
      </c>
      <c r="EF32" s="52" t="e">
        <f>EXP((((18.03*10^3)/(Exclusions!BG32+273.15))-32.42)/1000)</f>
        <v>#REF!</v>
      </c>
      <c r="EG32" s="53" t="e">
        <f>((EE32+1000)/EF32)-1000</f>
        <v>#REF!</v>
      </c>
      <c r="EH32" s="53"/>
      <c r="EI32" s="53" t="e">
        <f>EXP((((18.03*10^3)/(Exclusions!BG32+Exclusions!BH32+273.15))-32.42)/1000)</f>
        <v>#REF!</v>
      </c>
      <c r="EJ32" s="53" t="e">
        <f>((EE32+1000)/EI32)-1000</f>
        <v>#REF!</v>
      </c>
      <c r="EK32" s="53" t="e">
        <f>EJ32-EG32</f>
        <v>#REF!</v>
      </c>
      <c r="EL32" s="50">
        <f>(((((Exclusions!AA32/1000)+1)*0.002067200784)/0.0020052)-1)*1000</f>
        <v>20.157195199999922</v>
      </c>
      <c r="EM32" s="52" t="e">
        <f>EXP((((18.03*10^3)/(Exclusions!BI32+273.15))-32.42)/1000)</f>
        <v>#REF!</v>
      </c>
      <c r="EN32" s="53" t="e">
        <f>((EL32+1000)/EM32)-1000</f>
        <v>#REF!</v>
      </c>
      <c r="EO32" s="53"/>
      <c r="EP32" s="53" t="e">
        <f>EXP((((18.03*10^3)/(Exclusions!BI32+Exclusions!BJ32+273.15))-32.42)/1000)</f>
        <v>#REF!</v>
      </c>
      <c r="EQ32" s="53" t="e">
        <f>((EL32+1000)/EP32)-1000</f>
        <v>#REF!</v>
      </c>
      <c r="ER32" s="53" t="e">
        <f>EQ32-EN32</f>
        <v>#REF!</v>
      </c>
      <c r="ES32" s="50">
        <f>(((((Exclusions!AA32/1000)+1)*0.002067200784)/0.0020052)-1)*1000</f>
        <v>20.157195199999922</v>
      </c>
      <c r="ET32" s="52" t="e">
        <f>EXP((((18.03*10^3)/(Exclusions!BK32+273.15))-32.42)/1000)</f>
        <v>#REF!</v>
      </c>
      <c r="EU32" s="53" t="e">
        <f>((ES32+1000)/ET32)-1000</f>
        <v>#REF!</v>
      </c>
      <c r="EV32" s="53"/>
      <c r="EW32" s="53" t="e">
        <f>EXP((((18.03*10^3)/(Exclusions!BK32+Exclusions!BL32+273.15))-32.42)/1000)</f>
        <v>#REF!</v>
      </c>
      <c r="EX32" s="53" t="e">
        <f>((ES32+1000)/EW32)-1000</f>
        <v>#REF!</v>
      </c>
      <c r="EY32" s="53" t="e">
        <f>EX32-EU32</f>
        <v>#REF!</v>
      </c>
    </row>
    <row r="33" spans="1:155" x14ac:dyDescent="0.2"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155" x14ac:dyDescent="0.2">
      <c r="AL34" s="57"/>
      <c r="AM34" s="53"/>
      <c r="AN34" s="53"/>
      <c r="AO34" s="50"/>
      <c r="AP34" s="52"/>
      <c r="AQ34" s="53"/>
      <c r="AR34" s="57"/>
      <c r="AS34" s="53"/>
      <c r="AT34" s="53"/>
      <c r="AU34" s="53"/>
      <c r="AV34" s="1"/>
      <c r="AW34" s="1"/>
      <c r="AX34" s="1"/>
      <c r="AY34" s="1"/>
    </row>
    <row r="35" spans="1:155" x14ac:dyDescent="0.2">
      <c r="A35" s="15"/>
      <c r="B35" s="14" t="s">
        <v>130</v>
      </c>
      <c r="C35" s="15"/>
      <c r="D35" s="15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</row>
    <row r="36" spans="1:155" x14ac:dyDescent="0.2">
      <c r="AL36" s="36"/>
      <c r="AM36" s="51"/>
      <c r="AN36" s="51"/>
      <c r="AO36" s="50"/>
      <c r="AP36" s="52"/>
      <c r="AQ36" s="53"/>
      <c r="AR36" s="53"/>
      <c r="AS36" s="53"/>
      <c r="AT36" s="53"/>
      <c r="AU36" s="53"/>
      <c r="AV36" s="21"/>
      <c r="AW36" s="21"/>
      <c r="AX36" s="21"/>
      <c r="AY36" s="47"/>
      <c r="AZ36" s="26"/>
      <c r="BA36" s="25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155" x14ac:dyDescent="0.2">
      <c r="AL37" s="36"/>
      <c r="AM37" s="51"/>
      <c r="AN37" s="51"/>
      <c r="AO37" s="50"/>
      <c r="AP37" s="52"/>
      <c r="AQ37" s="53"/>
      <c r="AR37" s="53"/>
      <c r="AS37" s="53"/>
      <c r="AT37" s="53"/>
      <c r="AU37" s="53"/>
      <c r="AV37" s="21"/>
      <c r="AW37" s="21"/>
      <c r="AX37" s="21"/>
      <c r="AY37" s="47"/>
      <c r="AZ37" s="26"/>
      <c r="BA37" s="25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155" x14ac:dyDescent="0.2">
      <c r="AL38" s="36"/>
      <c r="AM38" s="51"/>
      <c r="AN38" s="51"/>
      <c r="AO38" s="50"/>
      <c r="AP38" s="52"/>
      <c r="AQ38" s="53"/>
      <c r="AR38" s="53"/>
      <c r="AS38" s="53"/>
      <c r="AT38" s="53"/>
      <c r="AU38" s="53"/>
      <c r="AV38" s="21"/>
      <c r="AW38" s="21"/>
      <c r="AX38" s="21"/>
      <c r="AY38" s="47"/>
      <c r="AZ38" s="26"/>
      <c r="BA38" s="25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155" s="21" customFormat="1" x14ac:dyDescent="0.2">
      <c r="A39" s="15"/>
      <c r="B39" s="14" t="s">
        <v>131</v>
      </c>
      <c r="C39" s="15"/>
      <c r="D39" s="15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</row>
    <row r="40" spans="1:155" x14ac:dyDescent="0.2">
      <c r="A40" s="141" t="s">
        <v>2401</v>
      </c>
      <c r="B40" s="109" t="s">
        <v>93</v>
      </c>
      <c r="C40" s="21" t="s">
        <v>187</v>
      </c>
      <c r="D40" s="21" t="s">
        <v>94</v>
      </c>
      <c r="E40" s="21" t="s">
        <v>131</v>
      </c>
      <c r="F40" s="21" t="s">
        <v>179</v>
      </c>
      <c r="G40" s="57">
        <v>-2.4500000000000002</v>
      </c>
      <c r="H40" s="57">
        <v>0</v>
      </c>
      <c r="I40" s="57">
        <v>-1.87</v>
      </c>
      <c r="J40" s="57">
        <v>0</v>
      </c>
      <c r="K40" s="57">
        <v>28.94</v>
      </c>
      <c r="L40" s="57">
        <v>0</v>
      </c>
      <c r="M40" s="57">
        <v>10.186</v>
      </c>
      <c r="N40" s="57">
        <v>1.2999999999999999E-2</v>
      </c>
      <c r="O40" s="57">
        <v>-0.33600000000000002</v>
      </c>
      <c r="P40" s="57">
        <v>1.2E-2</v>
      </c>
      <c r="Q40" s="57">
        <v>18.507000000000001</v>
      </c>
      <c r="R40" s="57">
        <v>5.8000000000000003E-2</v>
      </c>
      <c r="S40" s="57">
        <v>-0.44600000000000001</v>
      </c>
      <c r="T40" s="57">
        <v>5.6000000000000001E-2</v>
      </c>
      <c r="U40" s="57">
        <v>113.48</v>
      </c>
      <c r="V40" s="57">
        <v>0.56499999999999995</v>
      </c>
      <c r="W40" s="57">
        <v>91.721999999999994</v>
      </c>
      <c r="X40" s="57">
        <v>0.55500000000000005</v>
      </c>
      <c r="Y40" s="57">
        <v>-2.5</v>
      </c>
      <c r="Z40" s="57"/>
      <c r="AA40" s="57">
        <v>-9.31</v>
      </c>
      <c r="AB40" s="57"/>
      <c r="AC40" s="57">
        <v>0.60099999999999998</v>
      </c>
      <c r="AD40" s="57"/>
      <c r="AE40" s="80">
        <v>4.8291171967924902E-3</v>
      </c>
      <c r="AF40" s="35">
        <f>O40-M40*AE40</f>
        <v>-0.38518938776652833</v>
      </c>
      <c r="AG40" s="80">
        <v>-0.38500000000000001</v>
      </c>
      <c r="AH40" s="80">
        <v>1.1563598808651401</v>
      </c>
      <c r="AI40" s="80">
        <v>0.964607687296969</v>
      </c>
      <c r="AJ40" s="80">
        <v>0.51900000000000002</v>
      </c>
      <c r="AK40" s="35">
        <f>AJ40+0.082</f>
        <v>0.60099999999999998</v>
      </c>
      <c r="AL40" s="36"/>
      <c r="AM40" s="51">
        <f>SQRT(('Temperature Estimates'!$C$4*10^6)/(Exclusions!AC40+'Temperature Estimates'!$D$4))-273.15</f>
        <v>70.120148577557813</v>
      </c>
      <c r="AN40" s="50"/>
      <c r="AO40" s="51" t="e">
        <f>SQRT(('Temperature Estimates'!#REF!*10^6)/(Exclusions!AC40+'Temperature Estimates'!#REF!))-273.15</f>
        <v>#REF!</v>
      </c>
      <c r="AP40" s="50"/>
      <c r="AQ40" s="51">
        <f>SQRT(('Temperature Estimates'!$E$4*10^6)/(Exclusions!AC40+'Temperature Estimates'!$F$4))-273.15</f>
        <v>68.832451764027041</v>
      </c>
      <c r="AR40" s="138"/>
      <c r="AS40" s="51">
        <f>SQRT(('Temperature Estimates'!$G$4*10^6)/(Exclusions!AC40+'Temperature Estimates'!$H$4))-273.15</f>
        <v>59.393167449385771</v>
      </c>
      <c r="AT40" s="50"/>
      <c r="AU40" s="51" t="e">
        <f>SQRT(('Temperature Estimates'!#REF!*10^6)/(Exclusions!AC40+'Temperature Estimates'!#REF!))-273.15</f>
        <v>#REF!</v>
      </c>
      <c r="AV40" s="50"/>
      <c r="AW40" s="51">
        <f>SQRT(('Temperature Estimates'!$I$4*10^6)/(Exclusions!AC40+'Temperature Estimates'!$J$4))-273.15</f>
        <v>57.495467034505623</v>
      </c>
      <c r="AX40" s="50"/>
      <c r="AY40" s="51">
        <f>SQRT(('Temperature Estimates'!$K$4*10^6)/(Exclusions!AC40+'Temperature Estimates'!$L$4))-273.15</f>
        <v>60.422848585430472</v>
      </c>
      <c r="AZ40" s="50"/>
      <c r="BA40" s="51">
        <f>SQRT(('Temperature Estimates'!$M$4*10^6)/(Exclusions!AC40+'Temperature Estimates'!$N$4))-273.15</f>
        <v>60.183333333333337</v>
      </c>
      <c r="BB40" s="50"/>
      <c r="BC40" s="99" t="e">
        <f>SQRT(('Temperature Estimates'!#REF!*10^6)/(Exclusions!AC40+'Temperature Estimates'!#REF!))-273.15</f>
        <v>#REF!</v>
      </c>
      <c r="BD40" s="50"/>
      <c r="BE40" s="99" t="e">
        <f>SQRT(('Temperature Estimates'!#REF!*10^6)/(Exclusions!AC40+'Temperature Estimates'!#REF!))-273.15</f>
        <v>#REF!</v>
      </c>
      <c r="BF40" s="50"/>
      <c r="BG40" s="99" t="e">
        <f>SQRT(('Temperature Estimates'!#REF!*10^6)/(Exclusions!AC40+'Temperature Estimates'!#REF!))-273.15</f>
        <v>#REF!</v>
      </c>
      <c r="BH40" s="50"/>
      <c r="BI40" s="99" t="e">
        <f>SQRT(('Temperature Estimates'!#REF!*10^6)/(Exclusions!AC40+'Temperature Estimates'!#REF!))-273.15</f>
        <v>#REF!</v>
      </c>
      <c r="BJ40" s="50"/>
      <c r="BK40" s="51" t="e">
        <f>SQRT(('Temperature Estimates'!#REF!*10^6)/(Exclusions!AC40+'Temperature Estimates'!#REF!))-273.15</f>
        <v>#REF!</v>
      </c>
      <c r="BL40" s="51"/>
      <c r="BM40" s="50">
        <f>(((((Exclusions!AA44/1000)+1)*0.002067200784)/0.0020052)-1)*1000</f>
        <v>21.703575200000103</v>
      </c>
      <c r="BN40" s="52">
        <f>EXP((((18.03*10^3)/(Exclusions!AM44+273.15))-32.42)/1000)</f>
        <v>1.0258413143149809</v>
      </c>
      <c r="BO40" s="144">
        <f>((BM40+1000)/BN40)-1000</f>
        <v>-4.0335079677930707</v>
      </c>
      <c r="BP40" s="53"/>
      <c r="BQ40" s="53">
        <f>EXP((((18.03*10^3)/(Exclusions!AM44+Exclusions!AN44+273.15))-32.42)/1000)</f>
        <v>1.0258413143149809</v>
      </c>
      <c r="BR40" s="53">
        <f>((BM40+1000)/BQ40)-1000</f>
        <v>-4.0335079677930707</v>
      </c>
      <c r="BS40" s="53">
        <f>BR40-BO40</f>
        <v>0</v>
      </c>
      <c r="BT40" s="50">
        <f>(((((Exclusions!AA44/1000)+1)*0.002067200784)/0.0020052)-1)*1000</f>
        <v>21.703575200000103</v>
      </c>
      <c r="BU40" s="52" t="e">
        <f>EXP((((18.03*10^3)/(Exclusions!AO44+273.15))-32.42)/1000)</f>
        <v>#REF!</v>
      </c>
      <c r="BV40" s="53" t="e">
        <f>((BT40+1000)/BU40)-1000</f>
        <v>#REF!</v>
      </c>
      <c r="BW40" s="53"/>
      <c r="BX40" s="53" t="e">
        <f>EXP((((18.03*10^3)/(Exclusions!AO44+Exclusions!AP44+273.15))-32.42)/1000)</f>
        <v>#REF!</v>
      </c>
      <c r="BY40" s="53" t="e">
        <f>((BT40+1000)/BX40)-1000</f>
        <v>#REF!</v>
      </c>
      <c r="BZ40" s="53" t="e">
        <f>BY40-BV40</f>
        <v>#REF!</v>
      </c>
      <c r="CA40" s="50">
        <f>(((((Exclusions!AA44/1000)+1)*0.002067200784)/0.0020052)-1)*1000</f>
        <v>21.703575200000103</v>
      </c>
      <c r="CB40" s="52">
        <f>EXP((((18.03*10^3)/(Exclusions!AQ44+273.15))-32.42)/1000)</f>
        <v>1.0263514842374808</v>
      </c>
      <c r="CC40" s="53">
        <f>((CA40+1000)/CB40)-1000</f>
        <v>-4.5285743810599115</v>
      </c>
      <c r="CD40" s="52"/>
      <c r="CE40" s="53">
        <f>EXP((((18.03*10^3)/(Exclusions!AQ44+Exclusions!AR44+273.15))-32.42)/1000)</f>
        <v>1.0263514842374808</v>
      </c>
      <c r="CF40" s="53">
        <f>((CA40+1000)/CE40)-1000</f>
        <v>-4.5285743810599115</v>
      </c>
      <c r="CG40" s="53">
        <f>CF40-CC40</f>
        <v>0</v>
      </c>
      <c r="CH40" s="50">
        <f>(((((Exclusions!AA44/1000)+1)*0.002067200784)/0.0020052)-1)*1000</f>
        <v>21.703575200000103</v>
      </c>
      <c r="CI40" s="52">
        <f>EXP((((18.03*10^3)/(Exclusions!AS44+273.15))-32.42)/1000)</f>
        <v>1.0270708227026086</v>
      </c>
      <c r="CJ40" s="53">
        <f>((CH40+1000)/CI40)-1000</f>
        <v>-5.2257813034599394</v>
      </c>
      <c r="CK40" s="53"/>
      <c r="CL40" s="53">
        <f>EXP((((18.03*10^3)/(Exclusions!AS44+Exclusions!AT44+273.15))-32.42)/1000)</f>
        <v>1.0270708227026086</v>
      </c>
      <c r="CM40" s="53">
        <f>((CH40+1000)/CL40)-1000</f>
        <v>-5.2257813034599394</v>
      </c>
      <c r="CN40" s="53">
        <f>CM40-CJ40</f>
        <v>0</v>
      </c>
      <c r="CO40" s="50">
        <f>(((((Exclusions!AA44/1000)+1)*0.002067200784)/0.0020052)-1)*1000</f>
        <v>21.703575200000103</v>
      </c>
      <c r="CP40" s="52" t="e">
        <f>EXP((((18.03*10^3)/(Exclusions!AU44+273.15))-32.42)/1000)</f>
        <v>#REF!</v>
      </c>
      <c r="CQ40" s="53" t="e">
        <f>((CO40+1000)/CP40)-1000</f>
        <v>#REF!</v>
      </c>
      <c r="CR40" s="53"/>
      <c r="CS40" s="53" t="e">
        <f>EXP((((18.03*10^3)/(Exclusions!AU44+Exclusions!AV44+273.15))-32.42)/1000)</f>
        <v>#REF!</v>
      </c>
      <c r="CT40" s="53" t="e">
        <f>((CO40+1000)/CS40)-1000</f>
        <v>#REF!</v>
      </c>
      <c r="CU40" s="53" t="e">
        <f>CT40-CQ40</f>
        <v>#REF!</v>
      </c>
      <c r="CV40" s="50">
        <f>(((((Exclusions!AA44/1000)+1)*0.002067200784)/0.0020052)-1)*1000</f>
        <v>21.703575200000103</v>
      </c>
      <c r="CW40" s="52">
        <f>EXP((((18.03*10^3)/(Exclusions!AW44+273.15))-32.42)/1000)</f>
        <v>1.0270782370377984</v>
      </c>
      <c r="CX40" s="53">
        <f>((CV40+1000)/CW40)-1000</f>
        <v>-5.2329624404264905</v>
      </c>
      <c r="CY40" s="53"/>
      <c r="CZ40" s="53">
        <f>EXP((((18.03*10^3)/(Exclusions!AW44+Exclusions!AX44+273.15))-32.42)/1000)</f>
        <v>1.0270782370377984</v>
      </c>
      <c r="DA40" s="53">
        <f>((CV40+1000)/CZ40)-1000</f>
        <v>-5.2329624404264905</v>
      </c>
      <c r="DB40" s="53">
        <f>DA40-CX40</f>
        <v>0</v>
      </c>
      <c r="DC40" s="50">
        <f>(((((Exclusions!AA44/1000)+1)*0.002067200784)/0.0020052)-1)*1000</f>
        <v>21.703575200000103</v>
      </c>
      <c r="DD40" s="52">
        <f>EXP((((18.03*10^3)/(Exclusions!AY44+273.15))-32.42)/1000)</f>
        <v>1.0270383996695367</v>
      </c>
      <c r="DE40" s="53">
        <f>((DC40+1000)/DD40)-1000</f>
        <v>-5.1943768326998452</v>
      </c>
      <c r="DF40" s="53"/>
      <c r="DG40" s="53">
        <f>EXP((((18.03*10^3)/(Exclusions!AY44+Exclusions!AZ44+273.15))-32.42)/1000)</f>
        <v>1.0270383996695367</v>
      </c>
      <c r="DH40" s="53">
        <f>((DC40+1000)/DG40)-1000</f>
        <v>-5.1943768326998452</v>
      </c>
      <c r="DI40" s="53">
        <f>DH40-DE40</f>
        <v>0</v>
      </c>
      <c r="DJ40" s="50">
        <f>(((((Exclusions!AA44/1000)+1)*0.002067200784)/0.0020052)-1)*1000</f>
        <v>21.703575200000103</v>
      </c>
      <c r="DK40" s="52">
        <f>EXP((((18.03*10^3)/(Exclusions!BA44+273.15))-32.42)/1000)</f>
        <v>1.0264745861904876</v>
      </c>
      <c r="DL40" s="53">
        <f>((DJ40+1000)/DK40)-1000</f>
        <v>-4.6479582199826837</v>
      </c>
      <c r="DM40" s="53"/>
      <c r="DN40" s="53">
        <f>EXP((((18.03*10^3)/(Exclusions!BA44+Exclusions!BB44+273.15))-32.42)/1000)</f>
        <v>1.0264745861904876</v>
      </c>
      <c r="DO40" s="53">
        <f>((DJ40+1000)/DN40)-1000</f>
        <v>-4.6479582199826837</v>
      </c>
      <c r="DP40" s="53">
        <f>DO40-DL40</f>
        <v>0</v>
      </c>
      <c r="DQ40" s="50">
        <f>(((((Exclusions!AA44/1000)+1)*0.002067200784)/0.0020052)-1)*1000</f>
        <v>21.703575200000103</v>
      </c>
      <c r="DR40" s="52" t="e">
        <f>EXP((((18.03*10^3)/(Exclusions!BC44+273.15))-32.42)/1000)</f>
        <v>#REF!</v>
      </c>
      <c r="DS40" s="53" t="e">
        <f>((DQ40+1000)/DR40)-1000</f>
        <v>#REF!</v>
      </c>
      <c r="DT40" s="53"/>
      <c r="DU40" s="53" t="e">
        <f>EXP((((18.03*10^3)/(Exclusions!BC44+Exclusions!BD44+273.15))-32.42)/1000)</f>
        <v>#REF!</v>
      </c>
      <c r="DV40" s="53" t="e">
        <f>((DQ40+1000)/DU40)-1000</f>
        <v>#REF!</v>
      </c>
      <c r="DW40" s="53" t="e">
        <f>DV40-DS40</f>
        <v>#REF!</v>
      </c>
      <c r="DX40" s="50">
        <f>(((((Exclusions!AA44/1000)+1)*0.002067200784)/0.0020052)-1)*1000</f>
        <v>21.703575200000103</v>
      </c>
      <c r="DY40" s="52" t="e">
        <f>EXP((((18.03*10^3)/(Exclusions!BE44+273.15))-32.42)/1000)</f>
        <v>#REF!</v>
      </c>
      <c r="DZ40" s="53" t="e">
        <f>((DX40+1000)/DY40)-1000</f>
        <v>#REF!</v>
      </c>
      <c r="EA40" s="53"/>
      <c r="EB40" s="53" t="e">
        <f>EXP((((18.03*10^3)/(Exclusions!BE44+Exclusions!BF44+273.15))-32.42)/1000)</f>
        <v>#REF!</v>
      </c>
      <c r="EC40" s="53" t="e">
        <f>((DX40+1000)/EB40)-1000</f>
        <v>#REF!</v>
      </c>
      <c r="ED40" s="53" t="e">
        <f>EC40-DZ40</f>
        <v>#REF!</v>
      </c>
      <c r="EE40" s="50">
        <f>(((((Exclusions!AA44/1000)+1)*0.002067200784)/0.0020052)-1)*1000</f>
        <v>21.703575200000103</v>
      </c>
      <c r="EF40" s="52" t="e">
        <f>EXP((((18.03*10^3)/(Exclusions!BG44+273.15))-32.42)/1000)</f>
        <v>#REF!</v>
      </c>
      <c r="EG40" s="53" t="e">
        <f>((EE40+1000)/EF40)-1000</f>
        <v>#REF!</v>
      </c>
      <c r="EH40" s="53"/>
      <c r="EI40" s="53" t="e">
        <f>EXP((((18.03*10^3)/(Exclusions!BG44+Exclusions!BH44+273.15))-32.42)/1000)</f>
        <v>#REF!</v>
      </c>
      <c r="EJ40" s="53" t="e">
        <f>((EE40+1000)/EI40)-1000</f>
        <v>#REF!</v>
      </c>
      <c r="EK40" s="53" t="e">
        <f>EJ40-EG40</f>
        <v>#REF!</v>
      </c>
      <c r="EL40" s="50">
        <f>(((((Exclusions!AA44/1000)+1)*0.002067200784)/0.0020052)-1)*1000</f>
        <v>21.703575200000103</v>
      </c>
      <c r="EM40" s="52" t="e">
        <f>EXP((((18.03*10^3)/(Exclusions!BI44+273.15))-32.42)/1000)</f>
        <v>#REF!</v>
      </c>
      <c r="EN40" s="53" t="e">
        <f>((EL40+1000)/EM40)-1000</f>
        <v>#REF!</v>
      </c>
      <c r="EO40" s="53"/>
      <c r="EP40" s="53" t="e">
        <f>EXP((((18.03*10^3)/(Exclusions!BI44+Exclusions!BJ44+273.15))-32.42)/1000)</f>
        <v>#REF!</v>
      </c>
      <c r="EQ40" s="53" t="e">
        <f>((EL40+1000)/EP40)-1000</f>
        <v>#REF!</v>
      </c>
      <c r="ER40" s="53" t="e">
        <f>EQ40-EN40</f>
        <v>#REF!</v>
      </c>
      <c r="ES40" s="50">
        <f>(((((Exclusions!AA44/1000)+1)*0.002067200784)/0.0020052)-1)*1000</f>
        <v>21.703575200000103</v>
      </c>
      <c r="ET40" s="52" t="e">
        <f>EXP((((18.03*10^3)/(Exclusions!BK44+273.15))-32.42)/1000)</f>
        <v>#REF!</v>
      </c>
      <c r="EU40" s="53" t="e">
        <f>((ES40+1000)/ET40)-1000</f>
        <v>#REF!</v>
      </c>
      <c r="EV40" s="53"/>
      <c r="EW40" s="53" t="e">
        <f>EXP((((18.03*10^3)/(Exclusions!BK44+Exclusions!BL44+273.15))-32.42)/1000)</f>
        <v>#REF!</v>
      </c>
      <c r="EX40" s="53" t="e">
        <f>((ES40+1000)/EW40)-1000</f>
        <v>#REF!</v>
      </c>
      <c r="EY40" s="53" t="e">
        <f>EX40-EU40</f>
        <v>#REF!</v>
      </c>
    </row>
    <row r="41" spans="1:155" x14ac:dyDescent="0.2">
      <c r="AL41" s="36"/>
    </row>
    <row r="42" spans="1:155" x14ac:dyDescent="0.2">
      <c r="AL42" s="36"/>
      <c r="AM42" s="51"/>
      <c r="AN42" s="51"/>
      <c r="AO42" s="50"/>
      <c r="AP42" s="52"/>
      <c r="AQ42" s="53"/>
      <c r="AR42" s="53"/>
      <c r="AS42" s="53"/>
      <c r="AT42" s="53"/>
      <c r="AU42" s="53"/>
      <c r="AV42" s="21"/>
      <c r="AW42" s="21"/>
      <c r="AX42" s="21"/>
      <c r="AY42" s="47"/>
    </row>
    <row r="43" spans="1:155" x14ac:dyDescent="0.2">
      <c r="A43" s="15"/>
      <c r="B43" s="14" t="s">
        <v>132</v>
      </c>
      <c r="C43" s="15"/>
      <c r="D43" s="15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</row>
    <row r="44" spans="1:155" x14ac:dyDescent="0.2">
      <c r="A44" s="141" t="s">
        <v>2401</v>
      </c>
      <c r="B44" s="109" t="s">
        <v>93</v>
      </c>
      <c r="C44" s="21" t="s">
        <v>191</v>
      </c>
      <c r="D44" s="21" t="s">
        <v>94</v>
      </c>
      <c r="E44" s="21" t="s">
        <v>132</v>
      </c>
      <c r="F44" s="21" t="s">
        <v>145</v>
      </c>
      <c r="G44" s="57">
        <v>-1.93</v>
      </c>
      <c r="H44" s="57">
        <v>0</v>
      </c>
      <c r="I44" s="57">
        <v>-1.41</v>
      </c>
      <c r="J44" s="57">
        <v>0</v>
      </c>
      <c r="K44" s="57">
        <v>29.41</v>
      </c>
      <c r="L44" s="57">
        <v>0</v>
      </c>
      <c r="M44" s="57">
        <v>5.67</v>
      </c>
      <c r="N44" s="57">
        <v>1.4E-2</v>
      </c>
      <c r="O44" s="57">
        <v>-0.28199999999999997</v>
      </c>
      <c r="P44" s="57">
        <v>1.4E-2</v>
      </c>
      <c r="Q44" s="57">
        <v>8.875</v>
      </c>
      <c r="R44" s="57">
        <v>6.6000000000000003E-2</v>
      </c>
      <c r="S44" s="57">
        <v>0.375</v>
      </c>
      <c r="T44" s="57">
        <v>6.7000000000000004E-2</v>
      </c>
      <c r="U44" s="57">
        <v>-1.7290000000000001</v>
      </c>
      <c r="V44" s="57">
        <v>0.83399999999999996</v>
      </c>
      <c r="W44" s="57">
        <v>-11.808</v>
      </c>
      <c r="X44" s="57">
        <v>0.82599999999999996</v>
      </c>
      <c r="Y44" s="57">
        <v>-1.91</v>
      </c>
      <c r="Z44" s="57"/>
      <c r="AA44" s="57">
        <v>-8.94</v>
      </c>
      <c r="AB44" s="57"/>
      <c r="AC44" s="57">
        <v>0.66900000000000004</v>
      </c>
      <c r="AD44" s="57"/>
      <c r="AE44" s="80">
        <v>3.7250490537907499E-3</v>
      </c>
      <c r="AF44" s="35">
        <f>O44-M44*AE44</f>
        <v>-0.30312102813499353</v>
      </c>
      <c r="AG44" s="80">
        <v>-0.30299999999999999</v>
      </c>
      <c r="AH44" s="80">
        <v>1.3349293046291699</v>
      </c>
      <c r="AI44" s="80">
        <v>0.991069994232887</v>
      </c>
      <c r="AJ44" s="80">
        <v>0.58699999999999997</v>
      </c>
      <c r="AK44" s="35">
        <f>AJ44+0.082</f>
        <v>0.66899999999999993</v>
      </c>
      <c r="AL44" s="36"/>
      <c r="AM44" s="51">
        <f>SQRT(('Temperature Estimates'!$C$4*10^6)/(Exclusions!AC44+'Temperature Estimates'!$D$4))-273.15</f>
        <v>38.071205484869722</v>
      </c>
      <c r="AN44" s="50"/>
      <c r="AO44" s="51" t="e">
        <f>SQRT(('Temperature Estimates'!#REF!*10^6)/(Exclusions!AC44+'Temperature Estimates'!#REF!))-273.15</f>
        <v>#REF!</v>
      </c>
      <c r="AP44" s="50"/>
      <c r="AQ44" s="51">
        <f>SQRT(('Temperature Estimates'!$E$4*10^6)/(Exclusions!AC44+'Temperature Estimates'!$F$4))-273.15</f>
        <v>35.42296135406832</v>
      </c>
      <c r="AR44" s="138"/>
      <c r="AS44" s="51">
        <f>SQRT(('Temperature Estimates'!$G$4*10^6)/(Exclusions!AC44+'Temperature Estimates'!$H$4))-273.15</f>
        <v>31.766773687309978</v>
      </c>
      <c r="AT44" s="50"/>
      <c r="AU44" s="51" t="e">
        <f>SQRT(('Temperature Estimates'!#REF!*10^6)/(Exclusions!AC44+'Temperature Estimates'!#REF!))-273.15</f>
        <v>#REF!</v>
      </c>
      <c r="AV44" s="50"/>
      <c r="AW44" s="51">
        <f>SQRT(('Temperature Estimates'!$I$4*10^6)/(Exclusions!AC44+'Temperature Estimates'!$J$4))-273.15</f>
        <v>31.72955302089423</v>
      </c>
      <c r="AX44" s="50"/>
      <c r="AY44" s="51">
        <f>SQRT(('Temperature Estimates'!$K$4*10^6)/(Exclusions!AC44+'Temperature Estimates'!$L$4))-273.15</f>
        <v>31.929650376083032</v>
      </c>
      <c r="AZ44" s="50"/>
      <c r="BA44" s="51">
        <f>SQRT(('Temperature Estimates'!$M$4*10^6)/(Exclusions!AC44+'Temperature Estimates'!$N$4))-273.15</f>
        <v>34.790881025719841</v>
      </c>
      <c r="BB44" s="50"/>
      <c r="BC44" s="99" t="e">
        <f>SQRT(('Temperature Estimates'!#REF!*10^6)/(Exclusions!AC44+'Temperature Estimates'!#REF!))-273.15</f>
        <v>#REF!</v>
      </c>
      <c r="BD44" s="50"/>
      <c r="BE44" s="99" t="e">
        <f>SQRT(('Temperature Estimates'!#REF!*10^6)/(Exclusions!AC44+'Temperature Estimates'!#REF!))-273.15</f>
        <v>#REF!</v>
      </c>
      <c r="BF44" s="50"/>
      <c r="BG44" s="99" t="e">
        <f>SQRT(('Temperature Estimates'!#REF!*10^6)/(Exclusions!AC44+'Temperature Estimates'!#REF!))-273.15</f>
        <v>#REF!</v>
      </c>
      <c r="BH44" s="50"/>
      <c r="BI44" s="99" t="e">
        <f>SQRT(('Temperature Estimates'!#REF!*10^6)/(Exclusions!AC44+'Temperature Estimates'!#REF!))-273.15</f>
        <v>#REF!</v>
      </c>
      <c r="BJ44" s="50"/>
      <c r="BK44" s="51" t="e">
        <f>SQRT(('Temperature Estimates'!#REF!*10^6)/(Exclusions!AC44+'Temperature Estimates'!#REF!))-273.15</f>
        <v>#REF!</v>
      </c>
      <c r="BL44" s="53"/>
    </row>
    <row r="45" spans="1:155" x14ac:dyDescent="0.2">
      <c r="AL45" s="36"/>
      <c r="AM45" s="51"/>
      <c r="AN45" s="51"/>
      <c r="AO45" s="50"/>
      <c r="AP45" s="52"/>
      <c r="AQ45" s="53"/>
      <c r="AR45" s="53"/>
      <c r="AS45" s="53"/>
      <c r="AT45" s="53"/>
      <c r="AU45" s="53"/>
      <c r="AV45" s="21"/>
      <c r="AW45" s="21"/>
      <c r="AX45" s="21"/>
      <c r="AY45" s="21"/>
    </row>
    <row r="46" spans="1:15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36"/>
      <c r="AM46" s="51"/>
      <c r="AN46" s="51"/>
      <c r="AO46" s="50"/>
      <c r="AP46" s="52"/>
      <c r="AQ46" s="53"/>
      <c r="AR46" s="53"/>
      <c r="AS46" s="53"/>
      <c r="AT46" s="53"/>
      <c r="AU46" s="53"/>
      <c r="AV46" s="21"/>
      <c r="AW46" s="21"/>
      <c r="AX46" s="21"/>
      <c r="AY46" s="47"/>
    </row>
    <row r="47" spans="1:155" x14ac:dyDescent="0.2">
      <c r="A47" s="15"/>
      <c r="B47" s="14" t="s">
        <v>133</v>
      </c>
      <c r="C47" s="15"/>
      <c r="D47" s="15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</row>
    <row r="48" spans="1:155" s="21" customFormat="1" x14ac:dyDescent="0.2">
      <c r="A48" s="141" t="s">
        <v>2401</v>
      </c>
      <c r="B48" s="109" t="s">
        <v>93</v>
      </c>
      <c r="C48" s="21" t="s">
        <v>195</v>
      </c>
      <c r="D48" s="21" t="s">
        <v>94</v>
      </c>
      <c r="E48" s="21" t="s">
        <v>133</v>
      </c>
      <c r="F48" s="21" t="s">
        <v>179</v>
      </c>
      <c r="G48" s="57">
        <v>-5.75</v>
      </c>
      <c r="H48" s="57">
        <v>0</v>
      </c>
      <c r="I48" s="57">
        <v>-3.8</v>
      </c>
      <c r="J48" s="57">
        <v>0</v>
      </c>
      <c r="K48" s="57">
        <v>26.94</v>
      </c>
      <c r="L48" s="57">
        <v>0</v>
      </c>
      <c r="M48" s="57">
        <v>5.0540000000000003</v>
      </c>
      <c r="N48" s="57">
        <v>1.0999999999999999E-2</v>
      </c>
      <c r="O48" s="57">
        <v>-0.248</v>
      </c>
      <c r="P48" s="57">
        <v>1.2E-2</v>
      </c>
      <c r="Q48" s="57">
        <v>14.254</v>
      </c>
      <c r="R48" s="57">
        <v>7.5999999999999998E-2</v>
      </c>
      <c r="S48" s="57">
        <v>-0.73199999999999998</v>
      </c>
      <c r="T48" s="57">
        <v>7.6999999999999999E-2</v>
      </c>
      <c r="U48" s="57">
        <v>112.348</v>
      </c>
      <c r="V48" s="57">
        <v>0.44500000000000001</v>
      </c>
      <c r="W48" s="57">
        <v>98.495999999999995</v>
      </c>
      <c r="X48" s="57">
        <v>0.438</v>
      </c>
      <c r="Y48" s="57">
        <v>-5.81</v>
      </c>
      <c r="Z48" s="57"/>
      <c r="AA48" s="57">
        <v>-11.23</v>
      </c>
      <c r="AB48" s="57"/>
      <c r="AC48" s="57">
        <v>0.73199999999999998</v>
      </c>
      <c r="AD48" s="57"/>
      <c r="AE48" s="80">
        <v>4.8291171967924902E-3</v>
      </c>
      <c r="AF48" s="35">
        <f>O48-M48*AE48</f>
        <v>-0.27240635831258925</v>
      </c>
      <c r="AG48" s="80">
        <v>-0.27200000000000002</v>
      </c>
      <c r="AH48" s="80">
        <v>1.1563598808651401</v>
      </c>
      <c r="AI48" s="80">
        <v>0.964607687296969</v>
      </c>
      <c r="AJ48" s="80">
        <v>0.65</v>
      </c>
      <c r="AK48" s="35">
        <f>AJ48+0.082</f>
        <v>0.73199999999999998</v>
      </c>
      <c r="AL48" s="57"/>
      <c r="AM48" s="51">
        <f>SQRT(('Temperature Estimates'!$C$4*10^6)/(Exclusions!AC48+'Temperature Estimates'!$D$4))-273.15</f>
        <v>15.200598084571936</v>
      </c>
      <c r="AN48" s="50"/>
      <c r="AO48" s="51" t="e">
        <f>SQRT(('Temperature Estimates'!#REF!*10^6)/(Exclusions!AC48+'Temperature Estimates'!#REF!))-273.15</f>
        <v>#REF!</v>
      </c>
      <c r="AP48" s="50"/>
      <c r="AQ48" s="51">
        <f>SQRT(('Temperature Estimates'!$E$4*10^6)/(Exclusions!AC48+'Temperature Estimates'!$F$4))-273.15</f>
        <v>11.860624697140281</v>
      </c>
      <c r="AR48" s="138"/>
      <c r="AS48" s="51">
        <f>SQRT(('Temperature Estimates'!$G$4*10^6)/(Exclusions!AC48+'Temperature Estimates'!$H$4))-273.15</f>
        <v>11.490840645303933</v>
      </c>
      <c r="AT48" s="50"/>
      <c r="AU48" s="51" t="e">
        <f>SQRT(('Temperature Estimates'!#REF!*10^6)/(Exclusions!AC48+'Temperature Estimates'!#REF!))-273.15</f>
        <v>#REF!</v>
      </c>
      <c r="AV48" s="50"/>
      <c r="AW48" s="51">
        <f>SQRT(('Temperature Estimates'!$I$4*10^6)/(Exclusions!AC48+'Temperature Estimates'!$J$4))-273.15</f>
        <v>12.550469408964943</v>
      </c>
      <c r="AX48" s="50"/>
      <c r="AY48" s="51">
        <f>SQRT(('Temperature Estimates'!$K$4*10^6)/(Exclusions!AC48+'Temperature Estimates'!$L$4))-273.15</f>
        <v>11.151015948189922</v>
      </c>
      <c r="AZ48" s="50"/>
      <c r="BA48" s="51">
        <f>SQRT(('Temperature Estimates'!$M$4*10^6)/(Exclusions!AC48+'Temperature Estimates'!$N$4))-273.15</f>
        <v>15.798890118251336</v>
      </c>
      <c r="BB48" s="50"/>
      <c r="BC48" s="99" t="e">
        <f>SQRT(('Temperature Estimates'!#REF!*10^6)/(Exclusions!AC48+'Temperature Estimates'!#REF!))-273.15</f>
        <v>#REF!</v>
      </c>
      <c r="BD48" s="50"/>
      <c r="BE48" s="99" t="e">
        <f>SQRT(('Temperature Estimates'!#REF!*10^6)/(Exclusions!AC48+'Temperature Estimates'!#REF!))-273.15</f>
        <v>#REF!</v>
      </c>
      <c r="BF48" s="50"/>
      <c r="BG48" s="99" t="e">
        <f>SQRT(('Temperature Estimates'!#REF!*10^6)/(Exclusions!AC48+'Temperature Estimates'!#REF!))-273.15</f>
        <v>#REF!</v>
      </c>
      <c r="BH48" s="50"/>
      <c r="BI48" s="99" t="e">
        <f>SQRT(('Temperature Estimates'!#REF!*10^6)/(Exclusions!AC48+'Temperature Estimates'!#REF!))-273.15</f>
        <v>#REF!</v>
      </c>
      <c r="BJ48" s="50"/>
      <c r="BK48" s="51" t="e">
        <f>SQRT(('Temperature Estimates'!#REF!*10^6)/(Exclusions!AC48+'Temperature Estimates'!#REF!))-273.15</f>
        <v>#REF!</v>
      </c>
      <c r="BL48" s="51"/>
      <c r="BM48" s="50">
        <f>(((((Exclusions!AA48/1000)+1)*0.002067200784)/0.0020052)-1)*1000</f>
        <v>19.342768400000043</v>
      </c>
      <c r="BN48" s="52">
        <f>EXP((((18.03*10^3)/(Exclusions!AM48+273.15))-32.42)/1000)</f>
        <v>1.0305658783848572</v>
      </c>
      <c r="BO48" s="144">
        <f>((BM48+1000)/BN48)-1000</f>
        <v>-10.890240226511764</v>
      </c>
      <c r="BP48" s="53"/>
      <c r="BQ48" s="53">
        <f>EXP((((18.03*10^3)/(Exclusions!AM48+Exclusions!AN48+273.15))-32.42)/1000)</f>
        <v>1.0305658783848572</v>
      </c>
      <c r="BR48" s="53">
        <f>((BM48+1000)/BQ48)-1000</f>
        <v>-10.890240226511764</v>
      </c>
      <c r="BS48" s="53">
        <f>BR48-BO48</f>
        <v>0</v>
      </c>
      <c r="BT48" s="50">
        <f>(((((Exclusions!AA48/1000)+1)*0.002067200784)/0.0020052)-1)*1000</f>
        <v>19.342768400000043</v>
      </c>
      <c r="BU48" s="52" t="e">
        <f>EXP((((18.03*10^3)/(Exclusions!AO48+273.15))-32.42)/1000)</f>
        <v>#REF!</v>
      </c>
      <c r="BV48" s="53" t="e">
        <f>((BT48+1000)/BU48)-1000</f>
        <v>#REF!</v>
      </c>
      <c r="BW48" s="53"/>
      <c r="BX48" s="53" t="e">
        <f>EXP((((18.03*10^3)/(Exclusions!AO48+Exclusions!AP48+273.15))-32.42)/1000)</f>
        <v>#REF!</v>
      </c>
      <c r="BY48" s="53" t="e">
        <f>((BT48+1000)/BX48)-1000</f>
        <v>#REF!</v>
      </c>
      <c r="BZ48" s="53" t="e">
        <f>BY48-BV48</f>
        <v>#REF!</v>
      </c>
      <c r="CA48" s="50">
        <f>(((((Exclusions!AA48/1000)+1)*0.002067200784)/0.0020052)-1)*1000</f>
        <v>19.342768400000043</v>
      </c>
      <c r="CB48" s="52">
        <f>EXP((((18.03*10^3)/(Exclusions!AQ48+273.15))-32.42)/1000)</f>
        <v>1.0313213040059466</v>
      </c>
      <c r="CC48" s="53">
        <f>((CA48+1000)/CB48)-1000</f>
        <v>-11.614746596834948</v>
      </c>
      <c r="CD48" s="52"/>
      <c r="CE48" s="53">
        <f>EXP((((18.03*10^3)/(Exclusions!AQ48+Exclusions!AR48+273.15))-32.42)/1000)</f>
        <v>1.0313213040059466</v>
      </c>
      <c r="CF48" s="53">
        <f>((CA48+1000)/CE48)-1000</f>
        <v>-11.614746596834948</v>
      </c>
      <c r="CG48" s="53">
        <f>CF48-CC48</f>
        <v>0</v>
      </c>
      <c r="CH48" s="50">
        <f>(((((Exclusions!AA48/1000)+1)*0.002067200784)/0.0020052)-1)*1000</f>
        <v>19.342768400000043</v>
      </c>
      <c r="CI48" s="52">
        <f>EXP((((18.03*10^3)/(Exclusions!AS48+273.15))-32.42)/1000)</f>
        <v>1.0314060652798613</v>
      </c>
      <c r="CJ48" s="53">
        <f>((CH48+1000)/CI48)-1000</f>
        <v>-11.695972406937585</v>
      </c>
      <c r="CK48" s="53"/>
      <c r="CL48" s="53">
        <f>EXP((((18.03*10^3)/(Exclusions!AS48+Exclusions!AT48+273.15))-32.42)/1000)</f>
        <v>1.0314060652798613</v>
      </c>
      <c r="CM48" s="53">
        <f>((CH48+1000)/CL48)-1000</f>
        <v>-11.695972406937585</v>
      </c>
      <c r="CN48" s="53">
        <f>CM48-CJ48</f>
        <v>0</v>
      </c>
      <c r="CO48" s="50">
        <f>(((((Exclusions!AA48/1000)+1)*0.002067200784)/0.0020052)-1)*1000</f>
        <v>19.342768400000043</v>
      </c>
      <c r="CP48" s="52" t="e">
        <f>EXP((((18.03*10^3)/(Exclusions!AU48+273.15))-32.42)/1000)</f>
        <v>#REF!</v>
      </c>
      <c r="CQ48" s="53" t="e">
        <f>((CO48+1000)/CP48)-1000</f>
        <v>#REF!</v>
      </c>
      <c r="CR48" s="53"/>
      <c r="CS48" s="53" t="e">
        <f>EXP((((18.03*10^3)/(Exclusions!AU48+Exclusions!AV48+273.15))-32.42)/1000)</f>
        <v>#REF!</v>
      </c>
      <c r="CT48" s="53" t="e">
        <f>((CO48+1000)/CS48)-1000</f>
        <v>#REF!</v>
      </c>
      <c r="CU48" s="53" t="e">
        <f>CT48-CQ48</f>
        <v>#REF!</v>
      </c>
      <c r="CV48" s="50">
        <f>(((((Exclusions!AA48/1000)+1)*0.002067200784)/0.0020052)-1)*1000</f>
        <v>19.342768400000043</v>
      </c>
      <c r="CW48" s="52">
        <f>EXP((((18.03*10^3)/(Exclusions!AW48+273.15))-32.42)/1000)</f>
        <v>1.031163783940741</v>
      </c>
      <c r="CX48" s="53">
        <f>((CV48+1000)/CW48)-1000</f>
        <v>-11.463761358612942</v>
      </c>
      <c r="CY48" s="53"/>
      <c r="CZ48" s="53">
        <f>EXP((((18.03*10^3)/(Exclusions!AW48+Exclusions!AX48+273.15))-32.42)/1000)</f>
        <v>1.031163783940741</v>
      </c>
      <c r="DA48" s="53">
        <f>((CV48+1000)/CZ48)-1000</f>
        <v>-11.463761358612942</v>
      </c>
      <c r="DB48" s="53">
        <f>DA48-CX48</f>
        <v>0</v>
      </c>
      <c r="DC48" s="50">
        <f>(((((Exclusions!AA48/1000)+1)*0.002067200784)/0.0020052)-1)*1000</f>
        <v>19.342768400000043</v>
      </c>
      <c r="DD48" s="52">
        <f>EXP((((18.03*10^3)/(Exclusions!AY48+273.15))-32.42)/1000)</f>
        <v>1.0314841599081892</v>
      </c>
      <c r="DE48" s="53">
        <f>((DC48+1000)/DD48)-1000</f>
        <v>-11.770797827152137</v>
      </c>
      <c r="DF48" s="53"/>
      <c r="DG48" s="53">
        <f>EXP((((18.03*10^3)/(Exclusions!AY48+Exclusions!AZ48+273.15))-32.42)/1000)</f>
        <v>1.0314841599081892</v>
      </c>
      <c r="DH48" s="53">
        <f>((DC48+1000)/DG48)-1000</f>
        <v>-11.770797827152137</v>
      </c>
      <c r="DI48" s="53">
        <f>DH48-DE48</f>
        <v>0</v>
      </c>
      <c r="DJ48" s="50">
        <f>(((((Exclusions!AA48/1000)+1)*0.002067200784)/0.0020052)-1)*1000</f>
        <v>19.342768400000043</v>
      </c>
      <c r="DK48" s="52">
        <f>EXP((((18.03*10^3)/(Exclusions!BA48+273.15))-32.42)/1000)</f>
        <v>1.0304324602991159</v>
      </c>
      <c r="DL48" s="53">
        <f>((DJ48+1000)/DK48)-1000</f>
        <v>-10.762172511429526</v>
      </c>
      <c r="DM48" s="53"/>
      <c r="DN48" s="53">
        <f>EXP((((18.03*10^3)/(Exclusions!BA48+Exclusions!BB48+273.15))-32.42)/1000)</f>
        <v>1.0304324602991159</v>
      </c>
      <c r="DO48" s="53">
        <f>((DJ48+1000)/DN48)-1000</f>
        <v>-10.762172511429526</v>
      </c>
      <c r="DP48" s="53">
        <f>DO48-DL48</f>
        <v>0</v>
      </c>
      <c r="DQ48" s="50">
        <f>(((((Exclusions!AA48/1000)+1)*0.002067200784)/0.0020052)-1)*1000</f>
        <v>19.342768400000043</v>
      </c>
      <c r="DR48" s="52" t="e">
        <f>EXP((((18.03*10^3)/(Exclusions!BC48+273.15))-32.42)/1000)</f>
        <v>#REF!</v>
      </c>
      <c r="DS48" s="53" t="e">
        <f>((DQ48+1000)/DR48)-1000</f>
        <v>#REF!</v>
      </c>
      <c r="DT48" s="53"/>
      <c r="DU48" s="53" t="e">
        <f>EXP((((18.03*10^3)/(Exclusions!BC48+Exclusions!BD48+273.15))-32.42)/1000)</f>
        <v>#REF!</v>
      </c>
      <c r="DV48" s="53" t="e">
        <f>((DQ48+1000)/DU48)-1000</f>
        <v>#REF!</v>
      </c>
      <c r="DW48" s="53" t="e">
        <f>DV48-DS48</f>
        <v>#REF!</v>
      </c>
      <c r="DX48" s="50">
        <f>(((((Exclusions!AA48/1000)+1)*0.002067200784)/0.0020052)-1)*1000</f>
        <v>19.342768400000043</v>
      </c>
      <c r="DY48" s="52" t="e">
        <f>EXP((((18.03*10^3)/(Exclusions!BE48+273.15))-32.42)/1000)</f>
        <v>#REF!</v>
      </c>
      <c r="DZ48" s="53" t="e">
        <f>((DX48+1000)/DY48)-1000</f>
        <v>#REF!</v>
      </c>
      <c r="EA48" s="53"/>
      <c r="EB48" s="53" t="e">
        <f>EXP((((18.03*10^3)/(Exclusions!BE48+Exclusions!BF48+273.15))-32.42)/1000)</f>
        <v>#REF!</v>
      </c>
      <c r="EC48" s="53" t="e">
        <f>((DX48+1000)/EB48)-1000</f>
        <v>#REF!</v>
      </c>
      <c r="ED48" s="53" t="e">
        <f>EC48-DZ48</f>
        <v>#REF!</v>
      </c>
      <c r="EE48" s="50">
        <f>(((((Exclusions!AA48/1000)+1)*0.002067200784)/0.0020052)-1)*1000</f>
        <v>19.342768400000043</v>
      </c>
      <c r="EF48" s="52" t="e">
        <f>EXP((((18.03*10^3)/(Exclusions!BG48+273.15))-32.42)/1000)</f>
        <v>#REF!</v>
      </c>
      <c r="EG48" s="53" t="e">
        <f>((EE48+1000)/EF48)-1000</f>
        <v>#REF!</v>
      </c>
      <c r="EH48" s="53"/>
      <c r="EI48" s="53" t="e">
        <f>EXP((((18.03*10^3)/(Exclusions!BG48+Exclusions!BH48+273.15))-32.42)/1000)</f>
        <v>#REF!</v>
      </c>
      <c r="EJ48" s="53" t="e">
        <f>((EE48+1000)/EI48)-1000</f>
        <v>#REF!</v>
      </c>
      <c r="EK48" s="53" t="e">
        <f>EJ48-EG48</f>
        <v>#REF!</v>
      </c>
      <c r="EL48" s="50">
        <f>(((((Exclusions!AA48/1000)+1)*0.002067200784)/0.0020052)-1)*1000</f>
        <v>19.342768400000043</v>
      </c>
      <c r="EM48" s="52" t="e">
        <f>EXP((((18.03*10^3)/(Exclusions!BI48+273.15))-32.42)/1000)</f>
        <v>#REF!</v>
      </c>
      <c r="EN48" s="53" t="e">
        <f>((EL48+1000)/EM48)-1000</f>
        <v>#REF!</v>
      </c>
      <c r="EO48" s="53"/>
      <c r="EP48" s="53" t="e">
        <f>EXP((((18.03*10^3)/(Exclusions!BI48+Exclusions!BJ48+273.15))-32.42)/1000)</f>
        <v>#REF!</v>
      </c>
      <c r="EQ48" s="53" t="e">
        <f>((EL48+1000)/EP48)-1000</f>
        <v>#REF!</v>
      </c>
      <c r="ER48" s="53" t="e">
        <f>EQ48-EN48</f>
        <v>#REF!</v>
      </c>
      <c r="ES48" s="50">
        <f>(((((Exclusions!AA48/1000)+1)*0.002067200784)/0.0020052)-1)*1000</f>
        <v>19.342768400000043</v>
      </c>
      <c r="ET48" s="52" t="e">
        <f>EXP((((18.03*10^3)/(Exclusions!BK48+273.15))-32.42)/1000)</f>
        <v>#REF!</v>
      </c>
      <c r="EU48" s="53" t="e">
        <f>((ES48+1000)/ET48)-1000</f>
        <v>#REF!</v>
      </c>
      <c r="EV48" s="53"/>
      <c r="EW48" s="53" t="e">
        <f>EXP((((18.03*10^3)/(Exclusions!BK48+Exclusions!BL48+273.15))-32.42)/1000)</f>
        <v>#REF!</v>
      </c>
      <c r="EX48" s="53" t="e">
        <f>((ES48+1000)/EW48)-1000</f>
        <v>#REF!</v>
      </c>
      <c r="EY48" s="53" t="e">
        <f>EX48-EU48</f>
        <v>#REF!</v>
      </c>
    </row>
    <row r="49" spans="1:155" x14ac:dyDescent="0.2"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155" x14ac:dyDescent="0.2"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155" s="21" customFormat="1" x14ac:dyDescent="0.2">
      <c r="A51" s="15"/>
      <c r="B51" s="14" t="s">
        <v>134</v>
      </c>
      <c r="C51" s="15"/>
      <c r="D51" s="15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</row>
    <row r="52" spans="1:155" x14ac:dyDescent="0.2">
      <c r="A52" s="141" t="s">
        <v>2401</v>
      </c>
      <c r="B52" s="109" t="s">
        <v>142</v>
      </c>
      <c r="C52" s="21" t="s">
        <v>202</v>
      </c>
      <c r="D52" s="21" t="s">
        <v>94</v>
      </c>
      <c r="E52" s="21" t="s">
        <v>134</v>
      </c>
      <c r="F52" s="21" t="s">
        <v>145</v>
      </c>
      <c r="G52" s="57">
        <v>-6.71</v>
      </c>
      <c r="H52" s="57">
        <v>0</v>
      </c>
      <c r="I52" s="57">
        <v>-0.83</v>
      </c>
      <c r="J52" s="57">
        <v>0</v>
      </c>
      <c r="K52" s="57">
        <v>30</v>
      </c>
      <c r="L52" s="57">
        <v>0</v>
      </c>
      <c r="M52" s="57">
        <v>1.6060000000000001</v>
      </c>
      <c r="N52" s="57">
        <v>8.0000000000000002E-3</v>
      </c>
      <c r="O52" s="57">
        <v>-0.28100000000000003</v>
      </c>
      <c r="P52" s="57">
        <v>8.9999999999999993E-3</v>
      </c>
      <c r="Q52" s="57">
        <v>10.157999999999999</v>
      </c>
      <c r="R52" s="57">
        <v>5.5E-2</v>
      </c>
      <c r="S52" s="57">
        <v>0.51100000000000001</v>
      </c>
      <c r="T52" s="57">
        <v>5.5E-2</v>
      </c>
      <c r="U52" s="57">
        <v>-1.4219999999999999</v>
      </c>
      <c r="V52" s="57">
        <v>0.26</v>
      </c>
      <c r="W52" s="57">
        <v>-7.8949999999999996</v>
      </c>
      <c r="X52" s="57">
        <v>0.25900000000000001</v>
      </c>
      <c r="Y52" s="57">
        <v>-6.72</v>
      </c>
      <c r="Z52" s="57"/>
      <c r="AA52" s="57">
        <v>-8.35</v>
      </c>
      <c r="AB52" s="57"/>
      <c r="AC52" s="57">
        <v>0.69</v>
      </c>
      <c r="AD52" s="57"/>
      <c r="AE52" s="80">
        <v>3.7250490537907499E-3</v>
      </c>
      <c r="AF52" s="35">
        <f>O52-M52*AE52</f>
        <v>-0.28698242878038799</v>
      </c>
      <c r="AG52" s="80">
        <v>-0.28699999999999998</v>
      </c>
      <c r="AH52" s="80">
        <v>1.3349293046291699</v>
      </c>
      <c r="AI52" s="80">
        <v>0.991069994232887</v>
      </c>
      <c r="AJ52" s="80">
        <v>0.60799999999999998</v>
      </c>
      <c r="AK52" s="35">
        <f>AJ52+0.082</f>
        <v>0.69</v>
      </c>
      <c r="AL52" s="57"/>
      <c r="AM52" s="51">
        <f>SQRT(('Temperature Estimates'!$C$4*10^6)/(Exclusions!AC52+'Temperature Estimates'!$D$4))-273.15</f>
        <v>29.853984119119445</v>
      </c>
      <c r="AN52" s="50"/>
      <c r="AO52" s="51" t="e">
        <f>SQRT(('Temperature Estimates'!#REF!*10^6)/(Exclusions!AC52+'Temperature Estimates'!#REF!))-273.15</f>
        <v>#REF!</v>
      </c>
      <c r="AP52" s="50"/>
      <c r="AQ52" s="51">
        <f>SQRT(('Temperature Estimates'!$E$4*10^6)/(Exclusions!AC52+'Temperature Estimates'!$F$4))-273.15</f>
        <v>26.931835999311204</v>
      </c>
      <c r="AR52" s="138"/>
      <c r="AS52" s="51">
        <f>SQRT(('Temperature Estimates'!$G$4*10^6)/(Exclusions!AC52+'Temperature Estimates'!$H$4))-273.15</f>
        <v>24.53451660872696</v>
      </c>
      <c r="AT52" s="50"/>
      <c r="AU52" s="51" t="e">
        <f>SQRT(('Temperature Estimates'!#REF!*10^6)/(Exclusions!AC52+'Temperature Estimates'!#REF!))-273.15</f>
        <v>#REF!</v>
      </c>
      <c r="AV52" s="50"/>
      <c r="AW52" s="51">
        <f>SQRT(('Temperature Estimates'!$I$4*10^6)/(Exclusions!AC52+'Temperature Estimates'!$J$4))-273.15</f>
        <v>24.913928148237858</v>
      </c>
      <c r="AX52" s="50"/>
      <c r="AY52" s="51">
        <f>SQRT(('Temperature Estimates'!$K$4*10^6)/(Exclusions!AC52+'Temperature Estimates'!$L$4))-273.15</f>
        <v>24.505675401798953</v>
      </c>
      <c r="AZ52" s="50"/>
      <c r="BA52" s="51">
        <f>SQRT(('Temperature Estimates'!$M$4*10^6)/(Exclusions!AC52+'Temperature Estimates'!$N$4))-273.15</f>
        <v>28.050347749693174</v>
      </c>
      <c r="BB52" s="50"/>
      <c r="BC52" s="99" t="e">
        <f>SQRT(('Temperature Estimates'!#REF!*10^6)/(Exclusions!AC52+'Temperature Estimates'!#REF!))-273.15</f>
        <v>#REF!</v>
      </c>
      <c r="BD52" s="50"/>
      <c r="BE52" s="99" t="e">
        <f>SQRT(('Temperature Estimates'!#REF!*10^6)/(Exclusions!AC52+'Temperature Estimates'!#REF!))-273.15</f>
        <v>#REF!</v>
      </c>
      <c r="BF52" s="50"/>
      <c r="BG52" s="99" t="e">
        <f>SQRT(('Temperature Estimates'!#REF!*10^6)/(Exclusions!AC52+'Temperature Estimates'!#REF!))-273.15</f>
        <v>#REF!</v>
      </c>
      <c r="BH52" s="50"/>
      <c r="BI52" s="99" t="e">
        <f>SQRT(('Temperature Estimates'!#REF!*10^6)/(Exclusions!AC52+'Temperature Estimates'!#REF!))-273.15</f>
        <v>#REF!</v>
      </c>
      <c r="BJ52" s="50"/>
      <c r="BK52" s="51" t="e">
        <f>SQRT(('Temperature Estimates'!#REF!*10^6)/(Exclusions!AC52+'Temperature Estimates'!#REF!))-273.15</f>
        <v>#REF!</v>
      </c>
      <c r="BL52" s="51"/>
      <c r="BM52" s="50">
        <f>(((((Exclusions!AA52/1000)+1)*0.002067200784)/0.0020052)-1)*1000</f>
        <v>22.311817999999928</v>
      </c>
      <c r="BN52" s="52">
        <f>EXP((((18.03*10^3)/(Exclusions!AM52+273.15))-32.42)/1000)</f>
        <v>1.0274542779783018</v>
      </c>
      <c r="BO52" s="144">
        <f>((BM52+1000)/BN52)-1000</f>
        <v>-5.0050499457947808</v>
      </c>
      <c r="BP52" s="53"/>
      <c r="BQ52" s="53">
        <f>EXP((((18.03*10^3)/(Exclusions!AM52+Exclusions!AN52+273.15))-32.42)/1000)</f>
        <v>1.0274542779783018</v>
      </c>
      <c r="BR52" s="53">
        <f>((BM52+1000)/BQ52)-1000</f>
        <v>-5.0050499457947808</v>
      </c>
      <c r="BS52" s="53">
        <f>BR52-BO52</f>
        <v>0</v>
      </c>
      <c r="BT52" s="50">
        <f>(((((Exclusions!AA52/1000)+1)*0.002067200784)/0.0020052)-1)*1000</f>
        <v>22.311817999999928</v>
      </c>
      <c r="BU52" s="52" t="e">
        <f>EXP((((18.03*10^3)/(Exclusions!AO52+273.15))-32.42)/1000)</f>
        <v>#REF!</v>
      </c>
      <c r="BV52" s="53" t="e">
        <f>((BT52+1000)/BU52)-1000</f>
        <v>#REF!</v>
      </c>
      <c r="BW52" s="53"/>
      <c r="BX52" s="53" t="e">
        <f>EXP((((18.03*10^3)/(Exclusions!AO52+Exclusions!AP52+273.15))-32.42)/1000)</f>
        <v>#REF!</v>
      </c>
      <c r="BY52" s="53" t="e">
        <f>((BT52+1000)/BX52)-1000</f>
        <v>#REF!</v>
      </c>
      <c r="BZ52" s="53" t="e">
        <f>BY52-BV52</f>
        <v>#REF!</v>
      </c>
      <c r="CA52" s="50">
        <f>(((((Exclusions!AA52/1000)+1)*0.002067200784)/0.0020052)-1)*1000</f>
        <v>22.311817999999928</v>
      </c>
      <c r="CB52" s="52">
        <f>EXP((((18.03*10^3)/(Exclusions!AQ52+273.15))-32.42)/1000)</f>
        <v>1.0280498005685725</v>
      </c>
      <c r="CC52" s="53">
        <f>((CA52+1000)/CB52)-1000</f>
        <v>-5.5814247183348016</v>
      </c>
      <c r="CD52" s="52"/>
      <c r="CE52" s="53">
        <f>EXP((((18.03*10^3)/(Exclusions!AQ52+Exclusions!AR52+273.15))-32.42)/1000)</f>
        <v>1.0280498005685725</v>
      </c>
      <c r="CF52" s="53">
        <f>((CA52+1000)/CE52)-1000</f>
        <v>-5.5814247183348016</v>
      </c>
      <c r="CG52" s="53">
        <f>CF52-CC52</f>
        <v>0</v>
      </c>
      <c r="CH52" s="50">
        <f>(((((Exclusions!AA52/1000)+1)*0.002067200784)/0.0020052)-1)*1000</f>
        <v>22.311817999999928</v>
      </c>
      <c r="CI52" s="52">
        <f>EXP((((18.03*10^3)/(Exclusions!AS52+273.15))-32.42)/1000)</f>
        <v>1.0285473599255763</v>
      </c>
      <c r="CJ52" s="53">
        <f>((CH52+1000)/CI52)-1000</f>
        <v>-6.0624742899807416</v>
      </c>
      <c r="CK52" s="53"/>
      <c r="CL52" s="53">
        <f>EXP((((18.03*10^3)/(Exclusions!AS52+Exclusions!AT52+273.15))-32.42)/1000)</f>
        <v>1.0285473599255763</v>
      </c>
      <c r="CM52" s="53">
        <f>((CH52+1000)/CL52)-1000</f>
        <v>-6.0624742899807416</v>
      </c>
      <c r="CN52" s="53">
        <f>CM52-CJ52</f>
        <v>0</v>
      </c>
      <c r="CO52" s="50">
        <f>(((((Exclusions!AA52/1000)+1)*0.002067200784)/0.0020052)-1)*1000</f>
        <v>22.311817999999928</v>
      </c>
      <c r="CP52" s="52" t="e">
        <f>EXP((((18.03*10^3)/(Exclusions!AU52+273.15))-32.42)/1000)</f>
        <v>#REF!</v>
      </c>
      <c r="CQ52" s="53" t="e">
        <f>((CO52+1000)/CP52)-1000</f>
        <v>#REF!</v>
      </c>
      <c r="CR52" s="53"/>
      <c r="CS52" s="53" t="e">
        <f>EXP((((18.03*10^3)/(Exclusions!AU52+Exclusions!AV52+273.15))-32.42)/1000)</f>
        <v>#REF!</v>
      </c>
      <c r="CT52" s="53" t="e">
        <f>((CO52+1000)/CS52)-1000</f>
        <v>#REF!</v>
      </c>
      <c r="CU52" s="53" t="e">
        <f>CT52-CQ52</f>
        <v>#REF!</v>
      </c>
      <c r="CV52" s="50">
        <f>(((((Exclusions!AA52/1000)+1)*0.002067200784)/0.0020052)-1)*1000</f>
        <v>22.311817999999928</v>
      </c>
      <c r="CW52" s="52">
        <f>EXP((((18.03*10^3)/(Exclusions!AW52+273.15))-32.42)/1000)</f>
        <v>1.0284680644975861</v>
      </c>
      <c r="CX52" s="53">
        <f>((CV52+1000)/CW52)-1000</f>
        <v>-5.9858411846687432</v>
      </c>
      <c r="CY52" s="53"/>
      <c r="CZ52" s="53">
        <f>EXP((((18.03*10^3)/(Exclusions!AW52+Exclusions!AX52+273.15))-32.42)/1000)</f>
        <v>1.0284680644975861</v>
      </c>
      <c r="DA52" s="53">
        <f>((CV52+1000)/CZ52)-1000</f>
        <v>-5.9858411846687432</v>
      </c>
      <c r="DB52" s="53">
        <f>DA52-CX52</f>
        <v>0</v>
      </c>
      <c r="DC52" s="50">
        <f>(((((Exclusions!AA52/1000)+1)*0.002067200784)/0.0020052)-1)*1000</f>
        <v>22.311817999999928</v>
      </c>
      <c r="DD52" s="52">
        <f>EXP((((18.03*10^3)/(Exclusions!AY52+273.15))-32.42)/1000)</f>
        <v>1.0285533961351709</v>
      </c>
      <c r="DE52" s="53">
        <f>((DC52+1000)/DD52)-1000</f>
        <v>-6.0683073514938997</v>
      </c>
      <c r="DF52" s="53"/>
      <c r="DG52" s="53">
        <f>EXP((((18.03*10^3)/(Exclusions!AY52+Exclusions!AZ52+273.15))-32.42)/1000)</f>
        <v>1.0285533961351709</v>
      </c>
      <c r="DH52" s="53">
        <f>((DC52+1000)/DG52)-1000</f>
        <v>-6.0683073514938997</v>
      </c>
      <c r="DI52" s="53">
        <f>DH52-DE52</f>
        <v>0</v>
      </c>
      <c r="DJ52" s="50">
        <f>(((((Exclusions!AA52/1000)+1)*0.002067200784)/0.0020052)-1)*1000</f>
        <v>22.311817999999928</v>
      </c>
      <c r="DK52" s="52">
        <f>EXP((((18.03*10^3)/(Exclusions!BA52+273.15))-32.42)/1000)</f>
        <v>1.0278204463121829</v>
      </c>
      <c r="DL52" s="53">
        <f>((DJ52+1000)/DK52)-1000</f>
        <v>-5.3595239634977361</v>
      </c>
      <c r="DM52" s="53"/>
      <c r="DN52" s="53">
        <f>EXP((((18.03*10^3)/(Exclusions!BA52+Exclusions!BB52+273.15))-32.42)/1000)</f>
        <v>1.0278204463121829</v>
      </c>
      <c r="DO52" s="53">
        <f>((DJ52+1000)/DN52)-1000</f>
        <v>-5.3595239634977361</v>
      </c>
      <c r="DP52" s="53">
        <f>DO52-DL52</f>
        <v>0</v>
      </c>
      <c r="DQ52" s="50">
        <f>(((((Exclusions!AA52/1000)+1)*0.002067200784)/0.0020052)-1)*1000</f>
        <v>22.311817999999928</v>
      </c>
      <c r="DR52" s="52" t="e">
        <f>EXP((((18.03*10^3)/(Exclusions!BC52+273.15))-32.42)/1000)</f>
        <v>#REF!</v>
      </c>
      <c r="DS52" s="53" t="e">
        <f>((DQ52+1000)/DR52)-1000</f>
        <v>#REF!</v>
      </c>
      <c r="DT52" s="53"/>
      <c r="DU52" s="53" t="e">
        <f>EXP((((18.03*10^3)/(Exclusions!BC52+Exclusions!BD52+273.15))-32.42)/1000)</f>
        <v>#REF!</v>
      </c>
      <c r="DV52" s="53" t="e">
        <f>((DQ52+1000)/DU52)-1000</f>
        <v>#REF!</v>
      </c>
      <c r="DW52" s="53" t="e">
        <f>DV52-DS52</f>
        <v>#REF!</v>
      </c>
      <c r="DX52" s="50">
        <f>(((((Exclusions!AA52/1000)+1)*0.002067200784)/0.0020052)-1)*1000</f>
        <v>22.311817999999928</v>
      </c>
      <c r="DY52" s="52" t="e">
        <f>EXP((((18.03*10^3)/(Exclusions!BE52+273.15))-32.42)/1000)</f>
        <v>#REF!</v>
      </c>
      <c r="DZ52" s="53" t="e">
        <f>((DX52+1000)/DY52)-1000</f>
        <v>#REF!</v>
      </c>
      <c r="EA52" s="53"/>
      <c r="EB52" s="53" t="e">
        <f>EXP((((18.03*10^3)/(Exclusions!BE52+Exclusions!BF52+273.15))-32.42)/1000)</f>
        <v>#REF!</v>
      </c>
      <c r="EC52" s="53" t="e">
        <f>((DX52+1000)/EB52)-1000</f>
        <v>#REF!</v>
      </c>
      <c r="ED52" s="53" t="e">
        <f>EC52-DZ52</f>
        <v>#REF!</v>
      </c>
      <c r="EE52" s="50">
        <f>(((((Exclusions!AA52/1000)+1)*0.002067200784)/0.0020052)-1)*1000</f>
        <v>22.311817999999928</v>
      </c>
      <c r="EF52" s="52" t="e">
        <f>EXP((((18.03*10^3)/(Exclusions!BG52+273.15))-32.42)/1000)</f>
        <v>#REF!</v>
      </c>
      <c r="EG52" s="53" t="e">
        <f>((EE52+1000)/EF52)-1000</f>
        <v>#REF!</v>
      </c>
      <c r="EH52" s="53"/>
      <c r="EI52" s="53" t="e">
        <f>EXP((((18.03*10^3)/(Exclusions!BG52+Exclusions!BH52+273.15))-32.42)/1000)</f>
        <v>#REF!</v>
      </c>
      <c r="EJ52" s="53" t="e">
        <f>((EE52+1000)/EI52)-1000</f>
        <v>#REF!</v>
      </c>
      <c r="EK52" s="53" t="e">
        <f>EJ52-EG52</f>
        <v>#REF!</v>
      </c>
      <c r="EL52" s="50">
        <f>(((((Exclusions!AA52/1000)+1)*0.002067200784)/0.0020052)-1)*1000</f>
        <v>22.311817999999928</v>
      </c>
      <c r="EM52" s="52" t="e">
        <f>EXP((((18.03*10^3)/(Exclusions!BI52+273.15))-32.42)/1000)</f>
        <v>#REF!</v>
      </c>
      <c r="EN52" s="53" t="e">
        <f>((EL52+1000)/EM52)-1000</f>
        <v>#REF!</v>
      </c>
      <c r="EO52" s="53"/>
      <c r="EP52" s="53" t="e">
        <f>EXP((((18.03*10^3)/(Exclusions!BI52+Exclusions!BJ52+273.15))-32.42)/1000)</f>
        <v>#REF!</v>
      </c>
      <c r="EQ52" s="53" t="e">
        <f>((EL52+1000)/EP52)-1000</f>
        <v>#REF!</v>
      </c>
      <c r="ER52" s="53" t="e">
        <f>EQ52-EN52</f>
        <v>#REF!</v>
      </c>
      <c r="ES52" s="50">
        <f>(((((Exclusions!AA52/1000)+1)*0.002067200784)/0.0020052)-1)*1000</f>
        <v>22.311817999999928</v>
      </c>
      <c r="ET52" s="52" t="e">
        <f>EXP((((18.03*10^3)/(Exclusions!BK52+273.15))-32.42)/1000)</f>
        <v>#REF!</v>
      </c>
      <c r="EU52" s="53" t="e">
        <f>((ES52+1000)/ET52)-1000</f>
        <v>#REF!</v>
      </c>
      <c r="EV52" s="53"/>
      <c r="EW52" s="53" t="e">
        <f>EXP((((18.03*10^3)/(Exclusions!BK52+Exclusions!BL52+273.15))-32.42)/1000)</f>
        <v>#REF!</v>
      </c>
      <c r="EX52" s="53" t="e">
        <f>((ES52+1000)/EW52)-1000</f>
        <v>#REF!</v>
      </c>
      <c r="EY52" s="53" t="e">
        <f>EX52-EU52</f>
        <v>#REF!</v>
      </c>
    </row>
    <row r="53" spans="1:155" x14ac:dyDescent="0.2">
      <c r="A53" s="141" t="s">
        <v>2401</v>
      </c>
      <c r="B53" s="109" t="s">
        <v>143</v>
      </c>
      <c r="C53" s="21" t="s">
        <v>203</v>
      </c>
      <c r="D53" s="21" t="s">
        <v>94</v>
      </c>
      <c r="E53" s="21" t="s">
        <v>134</v>
      </c>
      <c r="F53" s="21" t="s">
        <v>140</v>
      </c>
      <c r="G53" s="57">
        <v>-6.68</v>
      </c>
      <c r="H53" s="57">
        <v>0</v>
      </c>
      <c r="I53" s="57">
        <v>-0.78</v>
      </c>
      <c r="J53" s="57">
        <v>0</v>
      </c>
      <c r="K53" s="57">
        <v>30.05</v>
      </c>
      <c r="L53" s="57">
        <v>0</v>
      </c>
      <c r="M53" s="57">
        <v>7.2590000000000003</v>
      </c>
      <c r="N53" s="57">
        <v>0.02</v>
      </c>
      <c r="O53" s="57">
        <v>-0.23599999999999999</v>
      </c>
      <c r="P53" s="57">
        <v>1.9E-2</v>
      </c>
      <c r="Q53" s="57">
        <v>20.562999999999999</v>
      </c>
      <c r="R53" s="57">
        <v>8.2000000000000003E-2</v>
      </c>
      <c r="S53" s="57">
        <v>-0.57599999999999996</v>
      </c>
      <c r="T53" s="57">
        <v>0.08</v>
      </c>
      <c r="U53" s="57">
        <v>139.09899999999999</v>
      </c>
      <c r="V53" s="57">
        <v>0.83499999999999996</v>
      </c>
      <c r="W53" s="57">
        <v>119.169</v>
      </c>
      <c r="X53" s="57">
        <v>0.82399999999999995</v>
      </c>
      <c r="Y53" s="57">
        <v>-6.75</v>
      </c>
      <c r="Z53" s="57"/>
      <c r="AA53" s="57">
        <v>-8.33</v>
      </c>
      <c r="AB53" s="57"/>
      <c r="AC53" s="57">
        <v>0.71899999999999997</v>
      </c>
      <c r="AD53" s="57"/>
      <c r="AE53" s="80">
        <v>4.81563815438045E-3</v>
      </c>
      <c r="AF53" s="35">
        <f>O53-M53*AE53</f>
        <v>-0.2709567173626477</v>
      </c>
      <c r="AG53" s="80">
        <v>-0.27</v>
      </c>
      <c r="AH53" s="80">
        <v>1.1493397723374701</v>
      </c>
      <c r="AI53" s="80">
        <v>0.94750931803110805</v>
      </c>
      <c r="AJ53" s="80">
        <v>0.63700000000000001</v>
      </c>
      <c r="AK53" s="35">
        <f>AJ53+0.082</f>
        <v>0.71899999999999997</v>
      </c>
      <c r="AL53" s="36"/>
      <c r="AM53" s="51">
        <f>SQRT(('Temperature Estimates'!$C$4*10^6)/(Exclusions!AC53+'Temperature Estimates'!$D$4))-273.15</f>
        <v>19.507048690353884</v>
      </c>
      <c r="AN53" s="50"/>
      <c r="AO53" s="51" t="e">
        <f>SQRT(('Temperature Estimates'!#REF!*10^6)/(Exclusions!AC53+'Temperature Estimates'!#REF!))-273.15</f>
        <v>#REF!</v>
      </c>
      <c r="AP53" s="50"/>
      <c r="AQ53" s="51">
        <f>SQRT(('Temperature Estimates'!$E$4*10^6)/(Exclusions!AC53+'Temperature Estimates'!$F$4))-273.15</f>
        <v>16.280712005785631</v>
      </c>
      <c r="AR53" s="138"/>
      <c r="AS53" s="51">
        <f>SQRT(('Temperature Estimates'!$G$4*10^6)/(Exclusions!AC53+'Temperature Estimates'!$H$4))-273.15</f>
        <v>15.343520777154254</v>
      </c>
      <c r="AT53" s="50"/>
      <c r="AU53" s="51" t="e">
        <f>SQRT(('Temperature Estimates'!#REF!*10^6)/(Exclusions!AC53+'Temperature Estimates'!#REF!))-273.15</f>
        <v>#REF!</v>
      </c>
      <c r="AV53" s="50"/>
      <c r="AW53" s="51">
        <f>SQRT(('Temperature Estimates'!$I$4*10^6)/(Exclusions!AC53+'Temperature Estimates'!$J$4))-273.15</f>
        <v>16.211640046082721</v>
      </c>
      <c r="AX53" s="50"/>
      <c r="AY53" s="51">
        <f>SQRT(('Temperature Estimates'!$K$4*10^6)/(Exclusions!AC53+'Temperature Estimates'!$L$4))-273.15</f>
        <v>15.090989770313342</v>
      </c>
      <c r="AZ53" s="50"/>
      <c r="BA53" s="51">
        <f>SQRT(('Temperature Estimates'!$M$4*10^6)/(Exclusions!AC53+'Temperature Estimates'!$N$4))-273.15</f>
        <v>19.430096453034423</v>
      </c>
      <c r="BB53" s="50"/>
      <c r="BC53" s="99" t="e">
        <f>SQRT(('Temperature Estimates'!#REF!*10^6)/(Exclusions!AC53+'Temperature Estimates'!#REF!))-273.15</f>
        <v>#REF!</v>
      </c>
      <c r="BD53" s="50"/>
      <c r="BE53" s="99" t="e">
        <f>SQRT(('Temperature Estimates'!#REF!*10^6)/(Exclusions!AC53+'Temperature Estimates'!#REF!))-273.15</f>
        <v>#REF!</v>
      </c>
      <c r="BF53" s="50"/>
      <c r="BG53" s="99" t="e">
        <f>SQRT(('Temperature Estimates'!#REF!*10^6)/(Exclusions!AC53+'Temperature Estimates'!#REF!))-273.15</f>
        <v>#REF!</v>
      </c>
      <c r="BH53" s="50"/>
      <c r="BI53" s="99" t="e">
        <f>SQRT(('Temperature Estimates'!#REF!*10^6)/(Exclusions!AC53+'Temperature Estimates'!#REF!))-273.15</f>
        <v>#REF!</v>
      </c>
      <c r="BJ53" s="50"/>
      <c r="BK53" s="51" t="e">
        <f>SQRT(('Temperature Estimates'!#REF!*10^6)/(Exclusions!AC53+'Temperature Estimates'!#REF!))-273.15</f>
        <v>#REF!</v>
      </c>
      <c r="BL53" s="51"/>
      <c r="BM53" s="50">
        <f>(((((Exclusions!AA53/1000)+1)*0.002067200784)/0.0020052)-1)*1000</f>
        <v>22.332436399999935</v>
      </c>
      <c r="BN53" s="52">
        <f>EXP((((18.03*10^3)/(Exclusions!AM53+273.15))-32.42)/1000)</f>
        <v>1.0296180901161438</v>
      </c>
      <c r="BO53" s="144">
        <f>((BM53+1000)/BN53)-1000</f>
        <v>-7.0760739210808197</v>
      </c>
      <c r="BP53" s="53"/>
      <c r="BQ53" s="53">
        <f>EXP((((18.03*10^3)/(Exclusions!AM53+Exclusions!AN53+273.15))-32.42)/1000)</f>
        <v>1.0296180901161438</v>
      </c>
      <c r="BR53" s="53">
        <f>((BM53+1000)/BQ53)-1000</f>
        <v>-7.0760739210808197</v>
      </c>
      <c r="BS53" s="53">
        <f>BR53-BO53</f>
        <v>0</v>
      </c>
      <c r="BT53" s="50">
        <f>(((((Exclusions!AA53/1000)+1)*0.002067200784)/0.0020052)-1)*1000</f>
        <v>22.332436399999935</v>
      </c>
      <c r="BU53" s="52" t="e">
        <f>EXP((((18.03*10^3)/(Exclusions!AO53+273.15))-32.42)/1000)</f>
        <v>#REF!</v>
      </c>
      <c r="BV53" s="53" t="e">
        <f>((BT53+1000)/BU53)-1000</f>
        <v>#REF!</v>
      </c>
      <c r="BW53" s="53"/>
      <c r="BX53" s="53" t="e">
        <f>EXP((((18.03*10^3)/(Exclusions!AO53+Exclusions!AP53+273.15))-32.42)/1000)</f>
        <v>#REF!</v>
      </c>
      <c r="BY53" s="53" t="e">
        <f>((BT53+1000)/BX53)-1000</f>
        <v>#REF!</v>
      </c>
      <c r="BZ53" s="53" t="e">
        <f>BY53-BV53</f>
        <v>#REF!</v>
      </c>
      <c r="CA53" s="50">
        <f>(((((Exclusions!AA53/1000)+1)*0.002067200784)/0.0020052)-1)*1000</f>
        <v>22.332436399999935</v>
      </c>
      <c r="CB53" s="52">
        <f>EXP((((18.03*10^3)/(Exclusions!AQ53+273.15))-32.42)/1000)</f>
        <v>1.0303254283134207</v>
      </c>
      <c r="CC53" s="53">
        <f>((CA53+1000)/CB53)-1000</f>
        <v>-7.7577352686566883</v>
      </c>
      <c r="CD53" s="52"/>
      <c r="CE53" s="53">
        <f>EXP((((18.03*10^3)/(Exclusions!AQ53+Exclusions!AR53+273.15))-32.42)/1000)</f>
        <v>1.0303254283134207</v>
      </c>
      <c r="CF53" s="53">
        <f>((CA53+1000)/CE53)-1000</f>
        <v>-7.7577352686566883</v>
      </c>
      <c r="CG53" s="53">
        <f>CF53-CC53</f>
        <v>0</v>
      </c>
      <c r="CH53" s="50">
        <f>(((((Exclusions!AA53/1000)+1)*0.002067200784)/0.0020052)-1)*1000</f>
        <v>22.332436399999935</v>
      </c>
      <c r="CI53" s="52">
        <f>EXP((((18.03*10^3)/(Exclusions!AS53+273.15))-32.42)/1000)</f>
        <v>1.0305339549930443</v>
      </c>
      <c r="CJ53" s="53">
        <f>((CH53+1000)/CI53)-1000</f>
        <v>-7.9585136940974053</v>
      </c>
      <c r="CK53" s="53"/>
      <c r="CL53" s="53">
        <f>EXP((((18.03*10^3)/(Exclusions!AS53+Exclusions!AT53+273.15))-32.42)/1000)</f>
        <v>1.0305339549930443</v>
      </c>
      <c r="CM53" s="53">
        <f>((CH53+1000)/CL53)-1000</f>
        <v>-7.9585136940974053</v>
      </c>
      <c r="CN53" s="53">
        <f>CM53-CJ53</f>
        <v>0</v>
      </c>
      <c r="CO53" s="50">
        <f>(((((Exclusions!AA53/1000)+1)*0.002067200784)/0.0020052)-1)*1000</f>
        <v>22.332436399999935</v>
      </c>
      <c r="CP53" s="52" t="e">
        <f>EXP((((18.03*10^3)/(Exclusions!AU53+273.15))-32.42)/1000)</f>
        <v>#REF!</v>
      </c>
      <c r="CQ53" s="53" t="e">
        <f>((CO53+1000)/CP53)-1000</f>
        <v>#REF!</v>
      </c>
      <c r="CR53" s="53"/>
      <c r="CS53" s="53" t="e">
        <f>EXP((((18.03*10^3)/(Exclusions!AU53+Exclusions!AV53+273.15))-32.42)/1000)</f>
        <v>#REF!</v>
      </c>
      <c r="CT53" s="53" t="e">
        <f>((CO53+1000)/CS53)-1000</f>
        <v>#REF!</v>
      </c>
      <c r="CU53" s="53" t="e">
        <f>CT53-CQ53</f>
        <v>#REF!</v>
      </c>
      <c r="CV53" s="50">
        <f>(((((Exclusions!AA53/1000)+1)*0.002067200784)/0.0020052)-1)*1000</f>
        <v>22.332436399999935</v>
      </c>
      <c r="CW53" s="52">
        <f>EXP((((18.03*10^3)/(Exclusions!AW53+273.15))-32.42)/1000)</f>
        <v>1.0303407494005268</v>
      </c>
      <c r="CX53" s="53">
        <f>((CV53+1000)/CW53)-1000</f>
        <v>-7.7724898342478355</v>
      </c>
      <c r="CY53" s="53"/>
      <c r="CZ53" s="53">
        <f>EXP((((18.03*10^3)/(Exclusions!AW53+Exclusions!AX53+273.15))-32.42)/1000)</f>
        <v>1.0303407494005268</v>
      </c>
      <c r="DA53" s="53">
        <f>((CV53+1000)/CZ53)-1000</f>
        <v>-7.7724898342478355</v>
      </c>
      <c r="DB53" s="53">
        <f>DA53-CX53</f>
        <v>0</v>
      </c>
      <c r="DC53" s="50">
        <f>(((((Exclusions!AA53/1000)+1)*0.002067200784)/0.0020052)-1)*1000</f>
        <v>22.332436399999935</v>
      </c>
      <c r="DD53" s="52">
        <f>EXP((((18.03*10^3)/(Exclusions!AY53+273.15))-32.42)/1000)</f>
        <v>1.0305903827553697</v>
      </c>
      <c r="DE53" s="53">
        <f>((DC53+1000)/DD53)-1000</f>
        <v>-8.01283079441464</v>
      </c>
      <c r="DF53" s="53"/>
      <c r="DG53" s="53">
        <f>EXP((((18.03*10^3)/(Exclusions!AY53+Exclusions!AZ53+273.15))-32.42)/1000)</f>
        <v>1.0305903827553697</v>
      </c>
      <c r="DH53" s="53">
        <f>((DC53+1000)/DG53)-1000</f>
        <v>-8.01283079441464</v>
      </c>
      <c r="DI53" s="53">
        <f>DH53-DE53</f>
        <v>0</v>
      </c>
      <c r="DJ53" s="50">
        <f>(((((Exclusions!AA53/1000)+1)*0.002067200784)/0.0020052)-1)*1000</f>
        <v>22.332436399999935</v>
      </c>
      <c r="DK53" s="52">
        <f>EXP((((18.03*10^3)/(Exclusions!BA53+273.15))-32.42)/1000)</f>
        <v>1.0296347738361775</v>
      </c>
      <c r="DL53" s="53">
        <f>((DJ53+1000)/DK53)-1000</f>
        <v>-7.0921627957171722</v>
      </c>
      <c r="DM53" s="53"/>
      <c r="DN53" s="53">
        <f>EXP((((18.03*10^3)/(Exclusions!BA53+Exclusions!BB53+273.15))-32.42)/1000)</f>
        <v>1.0296347738361775</v>
      </c>
      <c r="DO53" s="53">
        <f>((DJ53+1000)/DN53)-1000</f>
        <v>-7.0921627957171722</v>
      </c>
      <c r="DP53" s="53">
        <f>DO53-DL53</f>
        <v>0</v>
      </c>
      <c r="DQ53" s="50">
        <f>(((((Exclusions!AA53/1000)+1)*0.002067200784)/0.0020052)-1)*1000</f>
        <v>22.332436399999935</v>
      </c>
      <c r="DR53" s="52" t="e">
        <f>EXP((((18.03*10^3)/(Exclusions!BC53+273.15))-32.42)/1000)</f>
        <v>#REF!</v>
      </c>
      <c r="DS53" s="53" t="e">
        <f>((DQ53+1000)/DR53)-1000</f>
        <v>#REF!</v>
      </c>
      <c r="DT53" s="53"/>
      <c r="DU53" s="53" t="e">
        <f>EXP((((18.03*10^3)/(Exclusions!BC53+Exclusions!BD53+273.15))-32.42)/1000)</f>
        <v>#REF!</v>
      </c>
      <c r="DV53" s="53" t="e">
        <f>((DQ53+1000)/DU53)-1000</f>
        <v>#REF!</v>
      </c>
      <c r="DW53" s="53" t="e">
        <f>DV53-DS53</f>
        <v>#REF!</v>
      </c>
      <c r="DX53" s="50">
        <f>(((((Exclusions!AA53/1000)+1)*0.002067200784)/0.0020052)-1)*1000</f>
        <v>22.332436399999935</v>
      </c>
      <c r="DY53" s="52" t="e">
        <f>EXP((((18.03*10^3)/(Exclusions!BE53+273.15))-32.42)/1000)</f>
        <v>#REF!</v>
      </c>
      <c r="DZ53" s="53" t="e">
        <f>((DX53+1000)/DY53)-1000</f>
        <v>#REF!</v>
      </c>
      <c r="EA53" s="53"/>
      <c r="EB53" s="53" t="e">
        <f>EXP((((18.03*10^3)/(Exclusions!BE53+Exclusions!BF53+273.15))-32.42)/1000)</f>
        <v>#REF!</v>
      </c>
      <c r="EC53" s="53" t="e">
        <f>((DX53+1000)/EB53)-1000</f>
        <v>#REF!</v>
      </c>
      <c r="ED53" s="53" t="e">
        <f>EC53-DZ53</f>
        <v>#REF!</v>
      </c>
      <c r="EE53" s="50">
        <f>(((((Exclusions!AA53/1000)+1)*0.002067200784)/0.0020052)-1)*1000</f>
        <v>22.332436399999935</v>
      </c>
      <c r="EF53" s="52" t="e">
        <f>EXP((((18.03*10^3)/(Exclusions!BG53+273.15))-32.42)/1000)</f>
        <v>#REF!</v>
      </c>
      <c r="EG53" s="53" t="e">
        <f>((EE53+1000)/EF53)-1000</f>
        <v>#REF!</v>
      </c>
      <c r="EH53" s="53"/>
      <c r="EI53" s="53" t="e">
        <f>EXP((((18.03*10^3)/(Exclusions!BG53+Exclusions!BH53+273.15))-32.42)/1000)</f>
        <v>#REF!</v>
      </c>
      <c r="EJ53" s="53" t="e">
        <f>((EE53+1000)/EI53)-1000</f>
        <v>#REF!</v>
      </c>
      <c r="EK53" s="53" t="e">
        <f>EJ53-EG53</f>
        <v>#REF!</v>
      </c>
      <c r="EL53" s="50">
        <f>(((((Exclusions!AA53/1000)+1)*0.002067200784)/0.0020052)-1)*1000</f>
        <v>22.332436399999935</v>
      </c>
      <c r="EM53" s="52" t="e">
        <f>EXP((((18.03*10^3)/(Exclusions!BI53+273.15))-32.42)/1000)</f>
        <v>#REF!</v>
      </c>
      <c r="EN53" s="53" t="e">
        <f>((EL53+1000)/EM53)-1000</f>
        <v>#REF!</v>
      </c>
      <c r="EO53" s="53"/>
      <c r="EP53" s="53" t="e">
        <f>EXP((((18.03*10^3)/(Exclusions!BI53+Exclusions!BJ53+273.15))-32.42)/1000)</f>
        <v>#REF!</v>
      </c>
      <c r="EQ53" s="53" t="e">
        <f>((EL53+1000)/EP53)-1000</f>
        <v>#REF!</v>
      </c>
      <c r="ER53" s="53" t="e">
        <f>EQ53-EN53</f>
        <v>#REF!</v>
      </c>
      <c r="ES53" s="50">
        <f>(((((Exclusions!AA53/1000)+1)*0.002067200784)/0.0020052)-1)*1000</f>
        <v>22.332436399999935</v>
      </c>
      <c r="ET53" s="52" t="e">
        <f>EXP((((18.03*10^3)/(Exclusions!BK53+273.15))-32.42)/1000)</f>
        <v>#REF!</v>
      </c>
      <c r="EU53" s="53" t="e">
        <f>((ES53+1000)/ET53)-1000</f>
        <v>#REF!</v>
      </c>
      <c r="EV53" s="53"/>
      <c r="EW53" s="53" t="e">
        <f>EXP((((18.03*10^3)/(Exclusions!BK53+Exclusions!BL53+273.15))-32.42)/1000)</f>
        <v>#REF!</v>
      </c>
      <c r="EX53" s="53" t="e">
        <f>((ES53+1000)/EW53)-1000</f>
        <v>#REF!</v>
      </c>
      <c r="EY53" s="53" t="e">
        <f>EX53-EU53</f>
        <v>#REF!</v>
      </c>
    </row>
    <row r="54" spans="1:155" x14ac:dyDescent="0.2">
      <c r="AL54" s="36"/>
      <c r="AM54" s="51"/>
      <c r="AN54" s="51"/>
      <c r="AO54" s="50"/>
      <c r="AP54" s="52"/>
      <c r="AQ54" s="53"/>
      <c r="AR54" s="53"/>
      <c r="AS54" s="53"/>
      <c r="AT54" s="53"/>
      <c r="AU54" s="53"/>
      <c r="AV54" s="21"/>
      <c r="AW54" s="21"/>
      <c r="AX54" s="21"/>
      <c r="AY54" s="47"/>
      <c r="AZ54" s="26"/>
      <c r="BA54" s="6"/>
    </row>
    <row r="55" spans="1:155" x14ac:dyDescent="0.2">
      <c r="A55" s="15"/>
      <c r="B55" s="14" t="s">
        <v>135</v>
      </c>
      <c r="C55" s="15"/>
      <c r="D55" s="15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</row>
    <row r="56" spans="1:155" x14ac:dyDescent="0.2">
      <c r="A56" s="141" t="s">
        <v>2401</v>
      </c>
      <c r="B56" s="109" t="s">
        <v>141</v>
      </c>
      <c r="C56" s="21" t="s">
        <v>206</v>
      </c>
      <c r="D56" s="21" t="s">
        <v>94</v>
      </c>
      <c r="E56" s="21" t="s">
        <v>135</v>
      </c>
      <c r="F56" s="21" t="s">
        <v>179</v>
      </c>
      <c r="G56" s="57">
        <v>-0.72</v>
      </c>
      <c r="H56" s="57">
        <v>0</v>
      </c>
      <c r="I56" s="57">
        <v>-4.45</v>
      </c>
      <c r="J56" s="57">
        <v>0.01</v>
      </c>
      <c r="K56" s="57">
        <v>26.27</v>
      </c>
      <c r="L56" s="57">
        <v>0.01</v>
      </c>
      <c r="M56" s="57">
        <v>9.3230000000000004</v>
      </c>
      <c r="N56" s="57">
        <v>1.2999999999999999E-2</v>
      </c>
      <c r="O56" s="57">
        <v>-0.222</v>
      </c>
      <c r="P56" s="57">
        <v>1.4E-2</v>
      </c>
      <c r="Q56" s="57">
        <v>13.042</v>
      </c>
      <c r="R56" s="57">
        <v>5.8999999999999997E-2</v>
      </c>
      <c r="S56" s="57">
        <v>-0.65100000000000002</v>
      </c>
      <c r="T56" s="57">
        <v>5.1999999999999998E-2</v>
      </c>
      <c r="U56" s="57">
        <v>123.01300000000001</v>
      </c>
      <c r="V56" s="57">
        <v>1.0680000000000001</v>
      </c>
      <c r="W56" s="57">
        <v>104.88200000000001</v>
      </c>
      <c r="X56" s="57">
        <v>1.038</v>
      </c>
      <c r="Y56" s="57">
        <v>-0.77</v>
      </c>
      <c r="Z56" s="57"/>
      <c r="AA56" s="57">
        <v>-11.87</v>
      </c>
      <c r="AB56" s="57"/>
      <c r="AC56" s="57">
        <v>0.73699999999999999</v>
      </c>
      <c r="AD56" s="57"/>
      <c r="AE56" s="80">
        <v>4.8291171967924902E-3</v>
      </c>
      <c r="AF56" s="35">
        <f>O56-M56*AE56</f>
        <v>-0.26702185962569641</v>
      </c>
      <c r="AG56" s="80">
        <v>-0.26700000000000002</v>
      </c>
      <c r="AH56" s="80">
        <v>1.1563598808651401</v>
      </c>
      <c r="AI56" s="80">
        <v>0.964607687296969</v>
      </c>
      <c r="AJ56" s="80">
        <v>0.65500000000000003</v>
      </c>
      <c r="AK56" s="35">
        <f>AJ56+0.082</f>
        <v>0.73699999999999999</v>
      </c>
      <c r="AL56" s="1"/>
      <c r="AM56" s="51">
        <f>SQRT(('Temperature Estimates'!$C$4*10^6)/(Exclusions!AC56+'Temperature Estimates'!$D$4))-273.15</f>
        <v>13.594175568087564</v>
      </c>
      <c r="AN56" s="50"/>
      <c r="AO56" s="51" t="e">
        <f>SQRT(('Temperature Estimates'!#REF!*10^6)/(Exclusions!AC56+'Temperature Estimates'!#REF!))-273.15</f>
        <v>#REF!</v>
      </c>
      <c r="AP56" s="50"/>
      <c r="AQ56" s="51">
        <f>SQRT(('Temperature Estimates'!$E$4*10^6)/(Exclusions!AC56+'Temperature Estimates'!$F$4))-273.15</f>
        <v>10.213721827019981</v>
      </c>
      <c r="AR56" s="138"/>
      <c r="AS56" s="51">
        <f>SQRT(('Temperature Estimates'!$G$4*10^6)/(Exclusions!AC56+'Temperature Estimates'!$H$4))-273.15</f>
        <v>10.049611938329122</v>
      </c>
      <c r="AT56" s="50"/>
      <c r="AU56" s="51" t="e">
        <f>SQRT(('Temperature Estimates'!#REF!*10^6)/(Exclusions!AC56+'Temperature Estimates'!#REF!))-273.15</f>
        <v>#REF!</v>
      </c>
      <c r="AV56" s="50"/>
      <c r="AW56" s="51">
        <f>SQRT(('Temperature Estimates'!$I$4*10^6)/(Exclusions!AC56+'Temperature Estimates'!$J$4))-273.15</f>
        <v>11.178879780782495</v>
      </c>
      <c r="AX56" s="50"/>
      <c r="AY56" s="51">
        <f>SQRT(('Temperature Estimates'!$K$4*10^6)/(Exclusions!AC56+'Temperature Estimates'!$L$4))-273.15</f>
        <v>9.6780964131941687</v>
      </c>
      <c r="AZ56" s="50"/>
      <c r="BA56" s="51">
        <f>SQRT(('Temperature Estimates'!$M$4*10^6)/(Exclusions!AC56+'Temperature Estimates'!$N$4))-273.15</f>
        <v>14.437842088801176</v>
      </c>
      <c r="BB56" s="50"/>
      <c r="BC56" s="99" t="e">
        <f>SQRT(('Temperature Estimates'!#REF!*10^6)/(Exclusions!AC56+'Temperature Estimates'!#REF!))-273.15</f>
        <v>#REF!</v>
      </c>
      <c r="BD56" s="50"/>
      <c r="BE56" s="99" t="e">
        <f>SQRT(('Temperature Estimates'!#REF!*10^6)/(Exclusions!AC56+'Temperature Estimates'!#REF!))-273.15</f>
        <v>#REF!</v>
      </c>
      <c r="BF56" s="50"/>
      <c r="BG56" s="99" t="e">
        <f>SQRT(('Temperature Estimates'!#REF!*10^6)/(Exclusions!AC56+'Temperature Estimates'!#REF!))-273.15</f>
        <v>#REF!</v>
      </c>
      <c r="BH56" s="50"/>
      <c r="BI56" s="99" t="e">
        <f>SQRT(('Temperature Estimates'!#REF!*10^6)/(Exclusions!AC56+'Temperature Estimates'!#REF!))-273.15</f>
        <v>#REF!</v>
      </c>
      <c r="BJ56" s="50"/>
      <c r="BK56" s="51" t="e">
        <f>SQRT(('Temperature Estimates'!#REF!*10^6)/(Exclusions!AC56+'Temperature Estimates'!#REF!))-273.15</f>
        <v>#REF!</v>
      </c>
      <c r="BL56" s="51"/>
      <c r="BM56" s="50">
        <f>(((((Exclusions!AA56/1000)+1)*0.002067200784)/0.0020052)-1)*1000</f>
        <v>18.682979599999872</v>
      </c>
      <c r="BN56" s="52">
        <f>EXP((((18.03*10^3)/(Exclusions!AM56+273.15))-32.42)/1000)</f>
        <v>1.0309269487754564</v>
      </c>
      <c r="BO56" s="144">
        <f>((BM56+1000)/BN56)-1000</f>
        <v>-11.876660310412944</v>
      </c>
      <c r="BP56" s="53"/>
      <c r="BQ56" s="53">
        <f>EXP((((18.03*10^3)/(Exclusions!AM56+Exclusions!AN56+273.15))-32.42)/1000)</f>
        <v>1.0309269487754564</v>
      </c>
      <c r="BR56" s="53">
        <f>((BM56+1000)/BQ56)-1000</f>
        <v>-11.876660310412944</v>
      </c>
      <c r="BS56" s="53">
        <f>BR56-BO56</f>
        <v>0</v>
      </c>
      <c r="BT56" s="50">
        <f>(((((Exclusions!AA56/1000)+1)*0.002067200784)/0.0020052)-1)*1000</f>
        <v>18.682979599999872</v>
      </c>
      <c r="BU56" s="52" t="e">
        <f>EXP((((18.03*10^3)/(Exclusions!AO56+273.15))-32.42)/1000)</f>
        <v>#REF!</v>
      </c>
      <c r="BV56" s="53" t="e">
        <f>((BT56+1000)/BU56)-1000</f>
        <v>#REF!</v>
      </c>
      <c r="BW56" s="53"/>
      <c r="BX56" s="53" t="e">
        <f>EXP((((18.03*10^3)/(Exclusions!AO56+Exclusions!AP56+273.15))-32.42)/1000)</f>
        <v>#REF!</v>
      </c>
      <c r="BY56" s="53" t="e">
        <f>((BT56+1000)/BX56)-1000</f>
        <v>#REF!</v>
      </c>
      <c r="BZ56" s="53" t="e">
        <f>BY56-BV56</f>
        <v>#REF!</v>
      </c>
      <c r="CA56" s="50">
        <f>(((((Exclusions!AA56/1000)+1)*0.002067200784)/0.0020052)-1)*1000</f>
        <v>18.682979599999872</v>
      </c>
      <c r="CB56" s="52">
        <f>EXP((((18.03*10^3)/(Exclusions!AQ56+273.15))-32.42)/1000)</f>
        <v>1.0317005598180291</v>
      </c>
      <c r="CC56" s="53">
        <f>((CA56+1000)/CB56)-1000</f>
        <v>-12.617595380897455</v>
      </c>
      <c r="CD56" s="52"/>
      <c r="CE56" s="53">
        <f>EXP((((18.03*10^3)/(Exclusions!AQ56+Exclusions!AR56+273.15))-32.42)/1000)</f>
        <v>1.0317005598180291</v>
      </c>
      <c r="CF56" s="53">
        <f>((CA56+1000)/CE56)-1000</f>
        <v>-12.617595380897455</v>
      </c>
      <c r="CG56" s="53">
        <f>CF56-CC56</f>
        <v>0</v>
      </c>
      <c r="CH56" s="50">
        <f>(((((Exclusions!AA56/1000)+1)*0.002067200784)/0.0020052)-1)*1000</f>
        <v>18.682979599999872</v>
      </c>
      <c r="CI56" s="52">
        <f>EXP((((18.03*10^3)/(Exclusions!AS56+273.15))-32.42)/1000)</f>
        <v>1.0317386011091478</v>
      </c>
      <c r="CJ56" s="53">
        <f>((CH56+1000)/CI56)-1000</f>
        <v>-12.654001212238086</v>
      </c>
      <c r="CK56" s="53"/>
      <c r="CL56" s="53">
        <f>EXP((((18.03*10^3)/(Exclusions!AS56+Exclusions!AT56+273.15))-32.42)/1000)</f>
        <v>1.0317386011091478</v>
      </c>
      <c r="CM56" s="53">
        <f>((CH56+1000)/CL56)-1000</f>
        <v>-12.654001212238086</v>
      </c>
      <c r="CN56" s="53">
        <f>CM56-CJ56</f>
        <v>0</v>
      </c>
      <c r="CO56" s="50">
        <f>(((((Exclusions!AA56/1000)+1)*0.002067200784)/0.0020052)-1)*1000</f>
        <v>18.682979599999872</v>
      </c>
      <c r="CP56" s="52" t="e">
        <f>EXP((((18.03*10^3)/(Exclusions!AU56+273.15))-32.42)/1000)</f>
        <v>#REF!</v>
      </c>
      <c r="CQ56" s="53" t="e">
        <f>((CO56+1000)/CP56)-1000</f>
        <v>#REF!</v>
      </c>
      <c r="CR56" s="53"/>
      <c r="CS56" s="53" t="e">
        <f>EXP((((18.03*10^3)/(Exclusions!AU56+Exclusions!AV56+273.15))-32.42)/1000)</f>
        <v>#REF!</v>
      </c>
      <c r="CT56" s="53" t="e">
        <f>((CO56+1000)/CS56)-1000</f>
        <v>#REF!</v>
      </c>
      <c r="CU56" s="53" t="e">
        <f>CT56-CQ56</f>
        <v>#REF!</v>
      </c>
      <c r="CV56" s="50">
        <f>(((((Exclusions!AA56/1000)+1)*0.002067200784)/0.0020052)-1)*1000</f>
        <v>18.682979599999872</v>
      </c>
      <c r="CW56" s="52">
        <f>EXP((((18.03*10^3)/(Exclusions!AW56+273.15))-32.42)/1000)</f>
        <v>1.03147774931221</v>
      </c>
      <c r="CX56" s="53">
        <f>((CV56+1000)/CW56)-1000</f>
        <v>-12.404309953115103</v>
      </c>
      <c r="CY56" s="53"/>
      <c r="CZ56" s="53">
        <f>EXP((((18.03*10^3)/(Exclusions!AW56+Exclusions!AX56+273.15))-32.42)/1000)</f>
        <v>1.03147774931221</v>
      </c>
      <c r="DA56" s="53">
        <f>((CV56+1000)/CZ56)-1000</f>
        <v>-12.404309953115103</v>
      </c>
      <c r="DB56" s="53">
        <f>DA56-CX56</f>
        <v>0</v>
      </c>
      <c r="DC56" s="50">
        <f>(((((Exclusions!AA56/1000)+1)*0.002067200784)/0.0020052)-1)*1000</f>
        <v>18.682979599999872</v>
      </c>
      <c r="DD56" s="52">
        <f>EXP((((18.03*10^3)/(Exclusions!AY56+273.15))-32.42)/1000)</f>
        <v>1.0318248881009784</v>
      </c>
      <c r="DE56" s="53">
        <f>((DC56+1000)/DD56)-1000</f>
        <v>-12.736568629552607</v>
      </c>
      <c r="DF56" s="53"/>
      <c r="DG56" s="53">
        <f>EXP((((18.03*10^3)/(Exclusions!AY56+Exclusions!AZ56+273.15))-32.42)/1000)</f>
        <v>1.0318248881009784</v>
      </c>
      <c r="DH56" s="53">
        <f>((DC56+1000)/DG56)-1000</f>
        <v>-12.736568629552607</v>
      </c>
      <c r="DI56" s="53">
        <f>DH56-DE56</f>
        <v>0</v>
      </c>
      <c r="DJ56" s="50">
        <f>(((((Exclusions!AA56/1000)+1)*0.002067200784)/0.0020052)-1)*1000</f>
        <v>18.682979599999872</v>
      </c>
      <c r="DK56" s="52">
        <f>EXP((((18.03*10^3)/(Exclusions!BA56+273.15))-32.42)/1000)</f>
        <v>1.0307368018739462</v>
      </c>
      <c r="DL56" s="53">
        <f>((DJ56+1000)/DK56)-1000</f>
        <v>-11.694374598861486</v>
      </c>
      <c r="DM56" s="53"/>
      <c r="DN56" s="53">
        <f>EXP((((18.03*10^3)/(Exclusions!BA56+Exclusions!BB56+273.15))-32.42)/1000)</f>
        <v>1.0307368018739462</v>
      </c>
      <c r="DO56" s="53">
        <f>((DJ56+1000)/DN56)-1000</f>
        <v>-11.694374598861486</v>
      </c>
      <c r="DP56" s="53">
        <f>DO56-DL56</f>
        <v>0</v>
      </c>
      <c r="DQ56" s="50">
        <f>(((((Exclusions!AA56/1000)+1)*0.002067200784)/0.0020052)-1)*1000</f>
        <v>18.682979599999872</v>
      </c>
      <c r="DR56" s="52" t="e">
        <f>EXP((((18.03*10^3)/(Exclusions!BC56+273.15))-32.42)/1000)</f>
        <v>#REF!</v>
      </c>
      <c r="DS56" s="53" t="e">
        <f>((DQ56+1000)/DR56)-1000</f>
        <v>#REF!</v>
      </c>
      <c r="DT56" s="53"/>
      <c r="DU56" s="53" t="e">
        <f>EXP((((18.03*10^3)/(Exclusions!BC56+Exclusions!BD56+273.15))-32.42)/1000)</f>
        <v>#REF!</v>
      </c>
      <c r="DV56" s="53" t="e">
        <f>((DQ56+1000)/DU56)-1000</f>
        <v>#REF!</v>
      </c>
      <c r="DW56" s="53" t="e">
        <f>DV56-DS56</f>
        <v>#REF!</v>
      </c>
      <c r="DX56" s="50">
        <f>(((((Exclusions!AA56/1000)+1)*0.002067200784)/0.0020052)-1)*1000</f>
        <v>18.682979599999872</v>
      </c>
      <c r="DY56" s="52" t="e">
        <f>EXP((((18.03*10^3)/(Exclusions!BE56+273.15))-32.42)/1000)</f>
        <v>#REF!</v>
      </c>
      <c r="DZ56" s="53" t="e">
        <f>((DX56+1000)/DY56)-1000</f>
        <v>#REF!</v>
      </c>
      <c r="EA56" s="53"/>
      <c r="EB56" s="53" t="e">
        <f>EXP((((18.03*10^3)/(Exclusions!BE56+Exclusions!BF56+273.15))-32.42)/1000)</f>
        <v>#REF!</v>
      </c>
      <c r="EC56" s="53" t="e">
        <f>((DX56+1000)/EB56)-1000</f>
        <v>#REF!</v>
      </c>
      <c r="ED56" s="53" t="e">
        <f>EC56-DZ56</f>
        <v>#REF!</v>
      </c>
      <c r="EE56" s="50">
        <f>(((((Exclusions!AA56/1000)+1)*0.002067200784)/0.0020052)-1)*1000</f>
        <v>18.682979599999872</v>
      </c>
      <c r="EF56" s="52" t="e">
        <f>EXP((((18.03*10^3)/(Exclusions!BG56+273.15))-32.42)/1000)</f>
        <v>#REF!</v>
      </c>
      <c r="EG56" s="53" t="e">
        <f>((EE56+1000)/EF56)-1000</f>
        <v>#REF!</v>
      </c>
      <c r="EH56" s="53"/>
      <c r="EI56" s="53" t="e">
        <f>EXP((((18.03*10^3)/(Exclusions!BG56+Exclusions!BH56+273.15))-32.42)/1000)</f>
        <v>#REF!</v>
      </c>
      <c r="EJ56" s="53" t="e">
        <f>((EE56+1000)/EI56)-1000</f>
        <v>#REF!</v>
      </c>
      <c r="EK56" s="53" t="e">
        <f>EJ56-EG56</f>
        <v>#REF!</v>
      </c>
      <c r="EL56" s="50">
        <f>(((((Exclusions!AA56/1000)+1)*0.002067200784)/0.0020052)-1)*1000</f>
        <v>18.682979599999872</v>
      </c>
      <c r="EM56" s="52" t="e">
        <f>EXP((((18.03*10^3)/(Exclusions!BI56+273.15))-32.42)/1000)</f>
        <v>#REF!</v>
      </c>
      <c r="EN56" s="53" t="e">
        <f>((EL56+1000)/EM56)-1000</f>
        <v>#REF!</v>
      </c>
      <c r="EO56" s="53"/>
      <c r="EP56" s="53" t="e">
        <f>EXP((((18.03*10^3)/(Exclusions!BI56+Exclusions!BJ56+273.15))-32.42)/1000)</f>
        <v>#REF!</v>
      </c>
      <c r="EQ56" s="53" t="e">
        <f>((EL56+1000)/EP56)-1000</f>
        <v>#REF!</v>
      </c>
      <c r="ER56" s="53" t="e">
        <f>EQ56-EN56</f>
        <v>#REF!</v>
      </c>
      <c r="ES56" s="50">
        <f>(((((Exclusions!AA56/1000)+1)*0.002067200784)/0.0020052)-1)*1000</f>
        <v>18.682979599999872</v>
      </c>
      <c r="ET56" s="52" t="e">
        <f>EXP((((18.03*10^3)/(Exclusions!BK56+273.15))-32.42)/1000)</f>
        <v>#REF!</v>
      </c>
      <c r="EU56" s="53" t="e">
        <f>((ES56+1000)/ET56)-1000</f>
        <v>#REF!</v>
      </c>
      <c r="EV56" s="53"/>
      <c r="EW56" s="53" t="e">
        <f>EXP((((18.03*10^3)/(Exclusions!BK56+Exclusions!BL56+273.15))-32.42)/1000)</f>
        <v>#REF!</v>
      </c>
      <c r="EX56" s="53" t="e">
        <f>((ES56+1000)/EW56)-1000</f>
        <v>#REF!</v>
      </c>
      <c r="EY56" s="53" t="e">
        <f>EX56-EU56</f>
        <v>#REF!</v>
      </c>
    </row>
    <row r="57" spans="1:155" x14ac:dyDescent="0.2">
      <c r="AL57" s="57"/>
      <c r="AM57" s="53"/>
      <c r="AN57" s="53"/>
      <c r="AO57" s="50"/>
      <c r="AP57" s="52"/>
      <c r="AQ57" s="53"/>
      <c r="AR57" s="57"/>
      <c r="AS57" s="53"/>
      <c r="AT57" s="53"/>
      <c r="AU57" s="53"/>
      <c r="AV57" s="1"/>
      <c r="AW57" s="1"/>
      <c r="AX57" s="1"/>
      <c r="AY57" s="1"/>
    </row>
    <row r="58" spans="1:155" s="21" customFormat="1" x14ac:dyDescent="0.2">
      <c r="AL58" s="1"/>
      <c r="AM58" s="1"/>
      <c r="AN58" s="1"/>
      <c r="AO58" s="1"/>
      <c r="AP58" s="1"/>
      <c r="AQ58" s="1"/>
      <c r="AR58" s="1"/>
      <c r="AS58" s="1"/>
      <c r="AT58" s="1"/>
      <c r="AU58" s="1"/>
      <c r="AY58" s="47"/>
      <c r="AZ58" s="26"/>
    </row>
    <row r="59" spans="1:155" x14ac:dyDescent="0.2">
      <c r="A59" s="15"/>
      <c r="B59" s="14" t="s">
        <v>136</v>
      </c>
      <c r="C59" s="15"/>
      <c r="D59" s="15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</row>
    <row r="60" spans="1:155" x14ac:dyDescent="0.2"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155" s="21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 s="57"/>
      <c r="AM61" s="53"/>
      <c r="AN61" s="53"/>
      <c r="AO61" s="50"/>
      <c r="AP61" s="52"/>
      <c r="AQ61" s="53"/>
      <c r="AR61" s="57"/>
      <c r="AS61" s="53"/>
      <c r="AT61" s="53"/>
      <c r="AU61" s="53"/>
      <c r="AY61" s="47"/>
      <c r="AZ61" s="26"/>
    </row>
    <row r="62" spans="1:155" x14ac:dyDescent="0.2"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155" x14ac:dyDescent="0.2">
      <c r="A63" s="15"/>
      <c r="B63" s="14" t="s">
        <v>137</v>
      </c>
      <c r="C63" s="15"/>
      <c r="D63" s="15"/>
      <c r="E63" s="16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</row>
    <row r="64" spans="1:155" s="21" customFormat="1" x14ac:dyDescent="0.2">
      <c r="A64" s="141" t="s">
        <v>2401</v>
      </c>
      <c r="B64" s="109" t="s">
        <v>142</v>
      </c>
      <c r="C64" s="21" t="s">
        <v>215</v>
      </c>
      <c r="D64" s="21" t="s">
        <v>94</v>
      </c>
      <c r="E64" s="21" t="s">
        <v>137</v>
      </c>
      <c r="F64" s="21" t="s">
        <v>145</v>
      </c>
      <c r="G64" s="57">
        <v>-0.55000000000000004</v>
      </c>
      <c r="H64" s="57">
        <v>0</v>
      </c>
      <c r="I64" s="57">
        <v>-1.57</v>
      </c>
      <c r="J64" s="57">
        <v>0</v>
      </c>
      <c r="K64" s="57">
        <v>29.24</v>
      </c>
      <c r="L64" s="57">
        <v>0</v>
      </c>
      <c r="M64" s="57">
        <v>6.8630000000000004</v>
      </c>
      <c r="N64" s="57">
        <v>2.4E-2</v>
      </c>
      <c r="O64" s="57">
        <v>-0.26100000000000001</v>
      </c>
      <c r="P64" s="57">
        <v>2.4E-2</v>
      </c>
      <c r="Q64" s="57">
        <v>8.6890000000000001</v>
      </c>
      <c r="R64" s="57">
        <v>6.4000000000000001E-2</v>
      </c>
      <c r="S64" s="57">
        <v>0.51</v>
      </c>
      <c r="T64" s="57">
        <v>6.4000000000000001E-2</v>
      </c>
      <c r="U64" s="57">
        <v>-3.32</v>
      </c>
      <c r="V64" s="57">
        <v>0.65100000000000002</v>
      </c>
      <c r="W64" s="57">
        <v>-14.42</v>
      </c>
      <c r="X64" s="57">
        <v>0.64300000000000002</v>
      </c>
      <c r="Y64" s="57">
        <v>-0.53</v>
      </c>
      <c r="Z64" s="57"/>
      <c r="AA64" s="57">
        <v>-9.1</v>
      </c>
      <c r="AB64" s="57"/>
      <c r="AC64" s="57">
        <v>0.69099999999999995</v>
      </c>
      <c r="AD64" s="57"/>
      <c r="AE64" s="80">
        <v>3.7250490537907499E-3</v>
      </c>
      <c r="AF64" s="35">
        <f>O64-M64*AE64</f>
        <v>-0.28656501165616594</v>
      </c>
      <c r="AG64" s="80">
        <v>-0.28599999999999998</v>
      </c>
      <c r="AH64" s="80">
        <v>1.3349293046291699</v>
      </c>
      <c r="AI64" s="80">
        <v>0.991069994232887</v>
      </c>
      <c r="AJ64" s="80">
        <v>0.60899999999999999</v>
      </c>
      <c r="AK64" s="35">
        <f>AJ64+0.082</f>
        <v>0.69099999999999995</v>
      </c>
      <c r="AM64" s="51">
        <f>SQRT(('Temperature Estimates'!$C$4*10^6)/(Exclusions!AC64+'Temperature Estimates'!$D$4))-273.15</f>
        <v>29.478746843127283</v>
      </c>
      <c r="AN64" s="50"/>
      <c r="AO64" s="51" t="e">
        <f>SQRT(('Temperature Estimates'!#REF!*10^6)/(Exclusions!AC64+'Temperature Estimates'!#REF!))-273.15</f>
        <v>#REF!</v>
      </c>
      <c r="AP64" s="50"/>
      <c r="AQ64" s="51">
        <f>SQRT(('Temperature Estimates'!$E$4*10^6)/(Exclusions!AC64+'Temperature Estimates'!$F$4))-273.15</f>
        <v>26.544783295986974</v>
      </c>
      <c r="AR64" s="138"/>
      <c r="AS64" s="51">
        <f>SQRT(('Temperature Estimates'!$G$4*10^6)/(Exclusions!AC64+'Temperature Estimates'!$H$4))-273.15</f>
        <v>24.202834593071486</v>
      </c>
      <c r="AT64" s="50"/>
      <c r="AU64" s="51" t="e">
        <f>SQRT(('Temperature Estimates'!#REF!*10^6)/(Exclusions!AC64+'Temperature Estimates'!#REF!))-273.15</f>
        <v>#REF!</v>
      </c>
      <c r="AV64" s="50"/>
      <c r="AW64" s="51">
        <f>SQRT(('Temperature Estimates'!$I$4*10^6)/(Exclusions!AC64+'Temperature Estimates'!$J$4))-273.15</f>
        <v>24.600671174514673</v>
      </c>
      <c r="AX64" s="50"/>
      <c r="AY64" s="51">
        <f>SQRT(('Temperature Estimates'!$K$4*10^6)/(Exclusions!AC64+'Temperature Estimates'!$L$4))-273.15</f>
        <v>24.165536248983415</v>
      </c>
      <c r="AZ64" s="50"/>
      <c r="BA64" s="51">
        <f>SQRT(('Temperature Estimates'!$M$4*10^6)/(Exclusions!AC64+'Temperature Estimates'!$N$4))-273.15</f>
        <v>27.740311282813366</v>
      </c>
      <c r="BB64" s="50"/>
      <c r="BC64" s="99" t="e">
        <f>SQRT(('Temperature Estimates'!#REF!*10^6)/(Exclusions!AC64+'Temperature Estimates'!#REF!))-273.15</f>
        <v>#REF!</v>
      </c>
      <c r="BD64" s="50"/>
      <c r="BE64" s="99" t="e">
        <f>SQRT(('Temperature Estimates'!#REF!*10^6)/(Exclusions!AC64+'Temperature Estimates'!#REF!))-273.15</f>
        <v>#REF!</v>
      </c>
      <c r="BF64" s="50"/>
      <c r="BG64" s="99" t="e">
        <f>SQRT(('Temperature Estimates'!#REF!*10^6)/(Exclusions!AC64+'Temperature Estimates'!#REF!))-273.15</f>
        <v>#REF!</v>
      </c>
      <c r="BH64" s="50"/>
      <c r="BI64" s="99" t="e">
        <f>SQRT(('Temperature Estimates'!#REF!*10^6)/(Exclusions!AC64+'Temperature Estimates'!#REF!))-273.15</f>
        <v>#REF!</v>
      </c>
      <c r="BJ64" s="50"/>
      <c r="BK64" s="51" t="e">
        <f>SQRT(('Temperature Estimates'!#REF!*10^6)/(Exclusions!AC64+'Temperature Estimates'!#REF!))-273.15</f>
        <v>#REF!</v>
      </c>
      <c r="BL64" s="51"/>
      <c r="BM64" s="50">
        <f>(((((Exclusions!AA64/1000)+1)*0.002067200784)/0.0020052)-1)*1000</f>
        <v>21.538627999999839</v>
      </c>
      <c r="BN64" s="52">
        <f>EXP((((18.03*10^3)/(Exclusions!AM64+273.15))-32.42)/1000)</f>
        <v>1.0275300871425788</v>
      </c>
      <c r="BO64" s="144">
        <f>((BM64+1000)/BN64)-1000</f>
        <v>-5.8309330476545256</v>
      </c>
      <c r="BP64" s="53"/>
      <c r="BQ64" s="53">
        <f>EXP((((18.03*10^3)/(Exclusions!AM64+Exclusions!AN64+273.15))-32.42)/1000)</f>
        <v>1.0275300871425788</v>
      </c>
      <c r="BR64" s="53">
        <f>((BM64+1000)/BQ64)-1000</f>
        <v>-5.8309330476545256</v>
      </c>
      <c r="BS64" s="53">
        <f>BR64-BO64</f>
        <v>0</v>
      </c>
      <c r="BT64" s="50">
        <f>(((((Exclusions!AA64/1000)+1)*0.002067200784)/0.0020052)-1)*1000</f>
        <v>21.538627999999839</v>
      </c>
      <c r="BU64" s="52" t="e">
        <f>EXP((((18.03*10^3)/(Exclusions!AO64+273.15))-32.42)/1000)</f>
        <v>#REF!</v>
      </c>
      <c r="BV64" s="53" t="e">
        <f>((BT64+1000)/BU64)-1000</f>
        <v>#REF!</v>
      </c>
      <c r="BW64" s="53"/>
      <c r="BX64" s="53" t="e">
        <f>EXP((((18.03*10^3)/(Exclusions!AO64+Exclusions!AP64+273.15))-32.42)/1000)</f>
        <v>#REF!</v>
      </c>
      <c r="BY64" s="53" t="e">
        <f>((BT64+1000)/BX64)-1000</f>
        <v>#REF!</v>
      </c>
      <c r="BZ64" s="53" t="e">
        <f>BY64-BV64</f>
        <v>#REF!</v>
      </c>
      <c r="CA64" s="50">
        <f>(((((Exclusions!AA64/1000)+1)*0.002067200784)/0.0020052)-1)*1000</f>
        <v>21.538627999999839</v>
      </c>
      <c r="CB64" s="52">
        <f>EXP((((18.03*10^3)/(Exclusions!AQ64+273.15))-32.42)/1000)</f>
        <v>1.0281295776131634</v>
      </c>
      <c r="CC64" s="53">
        <f>((CA64+1000)/CB64)-1000</f>
        <v>-6.4106215370874224</v>
      </c>
      <c r="CD64" s="52"/>
      <c r="CE64" s="53">
        <f>EXP((((18.03*10^3)/(Exclusions!AQ64+Exclusions!AR64+273.15))-32.42)/1000)</f>
        <v>1.0281295776131634</v>
      </c>
      <c r="CF64" s="53">
        <f>((CA64+1000)/CE64)-1000</f>
        <v>-6.4106215370874224</v>
      </c>
      <c r="CG64" s="53">
        <f>CF64-CC64</f>
        <v>0</v>
      </c>
      <c r="CH64" s="50">
        <f>(((((Exclusions!AA64/1000)+1)*0.002067200784)/0.0020052)-1)*1000</f>
        <v>21.538627999999839</v>
      </c>
      <c r="CI64" s="52">
        <f>EXP((((18.03*10^3)/(Exclusions!AS64+273.15))-32.42)/1000)</f>
        <v>1.0286168508814775</v>
      </c>
      <c r="CJ64" s="53">
        <f>((CH64+1000)/CI64)-1000</f>
        <v>-6.8813016969456839</v>
      </c>
      <c r="CK64" s="53"/>
      <c r="CL64" s="53">
        <f>EXP((((18.03*10^3)/(Exclusions!AS64+Exclusions!AT64+273.15))-32.42)/1000)</f>
        <v>1.0286168508814775</v>
      </c>
      <c r="CM64" s="53">
        <f>((CH64+1000)/CL64)-1000</f>
        <v>-6.8813016969456839</v>
      </c>
      <c r="CN64" s="53">
        <f>CM64-CJ64</f>
        <v>0</v>
      </c>
      <c r="CO64" s="50">
        <f>(((((Exclusions!AA64/1000)+1)*0.002067200784)/0.0020052)-1)*1000</f>
        <v>21.538627999999839</v>
      </c>
      <c r="CP64" s="52" t="e">
        <f>EXP((((18.03*10^3)/(Exclusions!AU64+273.15))-32.42)/1000)</f>
        <v>#REF!</v>
      </c>
      <c r="CQ64" s="53" t="e">
        <f>((CO64+1000)/CP64)-1000</f>
        <v>#REF!</v>
      </c>
      <c r="CR64" s="53"/>
      <c r="CS64" s="53" t="e">
        <f>EXP((((18.03*10^3)/(Exclusions!AU64+Exclusions!AV64+273.15))-32.42)/1000)</f>
        <v>#REF!</v>
      </c>
      <c r="CT64" s="53" t="e">
        <f>((CO64+1000)/CS64)-1000</f>
        <v>#REF!</v>
      </c>
      <c r="CU64" s="53" t="e">
        <f>CT64-CQ64</f>
        <v>#REF!</v>
      </c>
      <c r="CV64" s="50">
        <f>(((((Exclusions!AA64/1000)+1)*0.002067200784)/0.0020052)-1)*1000</f>
        <v>21.538627999999839</v>
      </c>
      <c r="CW64" s="52">
        <f>EXP((((18.03*10^3)/(Exclusions!AW64+273.15))-32.42)/1000)</f>
        <v>1.028533518910997</v>
      </c>
      <c r="CX64" s="53">
        <f>((CV64+1000)/CW64)-1000</f>
        <v>-6.8008390415932354</v>
      </c>
      <c r="CY64" s="53"/>
      <c r="CZ64" s="53">
        <f>EXP((((18.03*10^3)/(Exclusions!AW64+Exclusions!AX64+273.15))-32.42)/1000)</f>
        <v>1.028533518910997</v>
      </c>
      <c r="DA64" s="53">
        <f>((CV64+1000)/CZ64)-1000</f>
        <v>-6.8008390415932354</v>
      </c>
      <c r="DB64" s="53">
        <f>DA64-CX64</f>
        <v>0</v>
      </c>
      <c r="DC64" s="50">
        <f>(((((Exclusions!AA64/1000)+1)*0.002067200784)/0.0020052)-1)*1000</f>
        <v>21.538627999999839</v>
      </c>
      <c r="DD64" s="52">
        <f>EXP((((18.03*10^3)/(Exclusions!AY64+273.15))-32.42)/1000)</f>
        <v>1.0286246752784711</v>
      </c>
      <c r="DE64" s="53">
        <f>((DC64+1000)/DD64)-1000</f>
        <v>-6.8888560120852844</v>
      </c>
      <c r="DF64" s="53"/>
      <c r="DG64" s="53">
        <f>EXP((((18.03*10^3)/(Exclusions!AY64+Exclusions!AZ64+273.15))-32.42)/1000)</f>
        <v>1.0286246752784711</v>
      </c>
      <c r="DH64" s="53">
        <f>((DC64+1000)/DG64)-1000</f>
        <v>-6.8888560120852844</v>
      </c>
      <c r="DI64" s="53">
        <f>DH64-DE64</f>
        <v>0</v>
      </c>
      <c r="DJ64" s="50">
        <f>(((((Exclusions!AA64/1000)+1)*0.002067200784)/0.0020052)-1)*1000</f>
        <v>21.538627999999839</v>
      </c>
      <c r="DK64" s="52">
        <f>EXP((((18.03*10^3)/(Exclusions!BA64+273.15))-32.42)/1000)</f>
        <v>1.0278838443008369</v>
      </c>
      <c r="DL64" s="53">
        <f>((DJ64+1000)/DK64)-1000</f>
        <v>-6.1730869066758487</v>
      </c>
      <c r="DM64" s="53"/>
      <c r="DN64" s="53">
        <f>EXP((((18.03*10^3)/(Exclusions!BA64+Exclusions!BB64+273.15))-32.42)/1000)</f>
        <v>1.0278838443008369</v>
      </c>
      <c r="DO64" s="53">
        <f>((DJ64+1000)/DN64)-1000</f>
        <v>-6.1730869066758487</v>
      </c>
      <c r="DP64" s="53">
        <f>DO64-DL64</f>
        <v>0</v>
      </c>
      <c r="DQ64" s="50">
        <f>(((((Exclusions!AA64/1000)+1)*0.002067200784)/0.0020052)-1)*1000</f>
        <v>21.538627999999839</v>
      </c>
      <c r="DR64" s="52" t="e">
        <f>EXP((((18.03*10^3)/(Exclusions!BC64+273.15))-32.42)/1000)</f>
        <v>#REF!</v>
      </c>
      <c r="DS64" s="53" t="e">
        <f>((DQ64+1000)/DR64)-1000</f>
        <v>#REF!</v>
      </c>
      <c r="DT64" s="53"/>
      <c r="DU64" s="53" t="e">
        <f>EXP((((18.03*10^3)/(Exclusions!BC64+Exclusions!BD64+273.15))-32.42)/1000)</f>
        <v>#REF!</v>
      </c>
      <c r="DV64" s="53" t="e">
        <f>((DQ64+1000)/DU64)-1000</f>
        <v>#REF!</v>
      </c>
      <c r="DW64" s="53" t="e">
        <f>DV64-DS64</f>
        <v>#REF!</v>
      </c>
      <c r="DX64" s="50">
        <f>(((((Exclusions!AA64/1000)+1)*0.002067200784)/0.0020052)-1)*1000</f>
        <v>21.538627999999839</v>
      </c>
      <c r="DY64" s="52" t="e">
        <f>EXP((((18.03*10^3)/(Exclusions!BE64+273.15))-32.42)/1000)</f>
        <v>#REF!</v>
      </c>
      <c r="DZ64" s="53" t="e">
        <f>((DX64+1000)/DY64)-1000</f>
        <v>#REF!</v>
      </c>
      <c r="EA64" s="53"/>
      <c r="EB64" s="53" t="e">
        <f>EXP((((18.03*10^3)/(Exclusions!BE64+Exclusions!BF64+273.15))-32.42)/1000)</f>
        <v>#REF!</v>
      </c>
      <c r="EC64" s="53" t="e">
        <f>((DX64+1000)/EB64)-1000</f>
        <v>#REF!</v>
      </c>
      <c r="ED64" s="53" t="e">
        <f>EC64-DZ64</f>
        <v>#REF!</v>
      </c>
      <c r="EE64" s="50">
        <f>(((((Exclusions!AA64/1000)+1)*0.002067200784)/0.0020052)-1)*1000</f>
        <v>21.538627999999839</v>
      </c>
      <c r="EF64" s="52" t="e">
        <f>EXP((((18.03*10^3)/(Exclusions!BG64+273.15))-32.42)/1000)</f>
        <v>#REF!</v>
      </c>
      <c r="EG64" s="53" t="e">
        <f>((EE64+1000)/EF64)-1000</f>
        <v>#REF!</v>
      </c>
      <c r="EH64" s="53"/>
      <c r="EI64" s="53" t="e">
        <f>EXP((((18.03*10^3)/(Exclusions!BG64+Exclusions!BH64+273.15))-32.42)/1000)</f>
        <v>#REF!</v>
      </c>
      <c r="EJ64" s="53" t="e">
        <f>((EE64+1000)/EI64)-1000</f>
        <v>#REF!</v>
      </c>
      <c r="EK64" s="53" t="e">
        <f>EJ64-EG64</f>
        <v>#REF!</v>
      </c>
      <c r="EL64" s="50">
        <f>(((((Exclusions!AA64/1000)+1)*0.002067200784)/0.0020052)-1)*1000</f>
        <v>21.538627999999839</v>
      </c>
      <c r="EM64" s="52" t="e">
        <f>EXP((((18.03*10^3)/(Exclusions!BI64+273.15))-32.42)/1000)</f>
        <v>#REF!</v>
      </c>
      <c r="EN64" s="53" t="e">
        <f>((EL64+1000)/EM64)-1000</f>
        <v>#REF!</v>
      </c>
      <c r="EO64" s="53"/>
      <c r="EP64" s="53" t="e">
        <f>EXP((((18.03*10^3)/(Exclusions!BI64+Exclusions!BJ64+273.15))-32.42)/1000)</f>
        <v>#REF!</v>
      </c>
      <c r="EQ64" s="53" t="e">
        <f>((EL64+1000)/EP64)-1000</f>
        <v>#REF!</v>
      </c>
      <c r="ER64" s="53" t="e">
        <f>EQ64-EN64</f>
        <v>#REF!</v>
      </c>
      <c r="ES64" s="50">
        <f>(((((Exclusions!AA64/1000)+1)*0.002067200784)/0.0020052)-1)*1000</f>
        <v>21.538627999999839</v>
      </c>
      <c r="ET64" s="52" t="e">
        <f>EXP((((18.03*10^3)/(Exclusions!BK64+273.15))-32.42)/1000)</f>
        <v>#REF!</v>
      </c>
      <c r="EU64" s="53" t="e">
        <f>((ES64+1000)/ET64)-1000</f>
        <v>#REF!</v>
      </c>
      <c r="EV64" s="53"/>
      <c r="EW64" s="53" t="e">
        <f>EXP((((18.03*10^3)/(Exclusions!BK64+Exclusions!BL64+273.15))-32.42)/1000)</f>
        <v>#REF!</v>
      </c>
      <c r="EX64" s="53" t="e">
        <f>((ES64+1000)/EW64)-1000</f>
        <v>#REF!</v>
      </c>
      <c r="EY64" s="53" t="e">
        <f>EX64-EU64</f>
        <v>#REF!</v>
      </c>
    </row>
    <row r="65" spans="1:155" x14ac:dyDescent="0.2">
      <c r="AL65" s="57"/>
      <c r="AM65" s="53"/>
      <c r="AN65" s="53"/>
      <c r="AO65" s="50"/>
      <c r="AP65" s="52"/>
      <c r="AQ65" s="53"/>
      <c r="AR65" s="57"/>
      <c r="AS65" s="53"/>
      <c r="AT65" s="53"/>
      <c r="AU65" s="53"/>
      <c r="AV65" s="1"/>
      <c r="AW65" s="1"/>
      <c r="AX65" s="1"/>
      <c r="AY65" s="1"/>
    </row>
    <row r="66" spans="1:155" x14ac:dyDescent="0.2">
      <c r="AL66" s="36"/>
      <c r="AM66" s="51"/>
      <c r="AN66" s="51"/>
      <c r="AO66" s="50"/>
      <c r="AP66" s="52"/>
      <c r="AQ66" s="53"/>
      <c r="AR66" s="53"/>
      <c r="AS66" s="53"/>
      <c r="AT66" s="53"/>
      <c r="AU66" s="53"/>
      <c r="AV66" s="21"/>
      <c r="AW66" s="21"/>
      <c r="AX66" s="21"/>
      <c r="AY66" s="47"/>
      <c r="AZ66" s="26"/>
      <c r="BA66" s="6"/>
    </row>
    <row r="67" spans="1:155" x14ac:dyDescent="0.2">
      <c r="A67" s="15"/>
      <c r="B67" s="14" t="s">
        <v>138</v>
      </c>
      <c r="C67" s="15"/>
      <c r="D67" s="15"/>
      <c r="E67" s="16"/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</row>
    <row r="68" spans="1:155" x14ac:dyDescent="0.2">
      <c r="A68" s="141" t="s">
        <v>2401</v>
      </c>
      <c r="B68" s="4" t="s">
        <v>142</v>
      </c>
      <c r="C68" s="40" t="s">
        <v>219</v>
      </c>
      <c r="D68" s="40" t="s">
        <v>94</v>
      </c>
      <c r="E68" s="21" t="s">
        <v>138</v>
      </c>
      <c r="F68" s="40" t="s">
        <v>145</v>
      </c>
      <c r="G68" s="79">
        <v>-1.95</v>
      </c>
      <c r="H68" s="79">
        <v>0</v>
      </c>
      <c r="I68" s="79">
        <v>-2.08</v>
      </c>
      <c r="J68" s="79">
        <v>0</v>
      </c>
      <c r="K68" s="79">
        <v>28.71</v>
      </c>
      <c r="L68" s="79">
        <v>0</v>
      </c>
      <c r="M68" s="79">
        <v>4.9189999999999996</v>
      </c>
      <c r="N68" s="79">
        <v>1.7000000000000001E-2</v>
      </c>
      <c r="O68" s="79">
        <v>-0.32300000000000001</v>
      </c>
      <c r="P68" s="79">
        <v>1.6E-2</v>
      </c>
      <c r="Q68" s="79">
        <v>7.4119999999999999</v>
      </c>
      <c r="R68" s="79">
        <v>6.0999999999999999E-2</v>
      </c>
      <c r="S68" s="79">
        <v>0.27200000000000002</v>
      </c>
      <c r="T68" s="79">
        <v>5.8999999999999997E-2</v>
      </c>
      <c r="U68" s="79">
        <v>-1.1100000000000001</v>
      </c>
      <c r="V68" s="57">
        <v>0.56299999999999994</v>
      </c>
      <c r="W68" s="57">
        <v>-9.8409999999999993</v>
      </c>
      <c r="X68" s="57">
        <v>0.55700000000000005</v>
      </c>
      <c r="Y68" s="57">
        <v>-1.93</v>
      </c>
      <c r="Z68" s="57"/>
      <c r="AA68" s="57">
        <v>-9.6199999999999992</v>
      </c>
      <c r="AB68" s="57"/>
      <c r="AC68" s="57">
        <v>0.61699999999999999</v>
      </c>
      <c r="AD68" s="57"/>
      <c r="AE68" s="80">
        <v>3.7250490537907499E-3</v>
      </c>
      <c r="AF68" s="35">
        <f>O68-M68*AE68</f>
        <v>-0.34132351629559671</v>
      </c>
      <c r="AG68" s="80">
        <v>-0.34100000000000003</v>
      </c>
      <c r="AH68" s="80">
        <v>1.3349293046291699</v>
      </c>
      <c r="AI68" s="80">
        <v>0.991069994232887</v>
      </c>
      <c r="AJ68" s="80">
        <v>0.53500000000000003</v>
      </c>
      <c r="AK68" s="35">
        <f>AJ68+0.082</f>
        <v>0.61699999999999999</v>
      </c>
      <c r="AL68" s="36"/>
      <c r="AM68" s="51">
        <f>SQRT(('Temperature Estimates'!$C$4*10^6)/(Exclusions!AC68+'Temperature Estimates'!$D$4))-273.15</f>
        <v>61.695056886333816</v>
      </c>
      <c r="AN68" s="50"/>
      <c r="AO68" s="51" t="e">
        <f>SQRT(('Temperature Estimates'!#REF!*10^6)/(Exclusions!AC68+'Temperature Estimates'!#REF!))-273.15</f>
        <v>#REF!</v>
      </c>
      <c r="AP68" s="50"/>
      <c r="AQ68" s="51">
        <f>SQRT(('Temperature Estimates'!$E$4*10^6)/(Exclusions!AC68+'Temperature Estimates'!$F$4))-273.15</f>
        <v>60.002759839953001</v>
      </c>
      <c r="AR68" s="138"/>
      <c r="AS68" s="51">
        <f>SQRT(('Temperature Estimates'!$G$4*10^6)/(Exclusions!AC68+'Temperature Estimates'!$H$4))-273.15</f>
        <v>52.221582450998142</v>
      </c>
      <c r="AT68" s="50"/>
      <c r="AU68" s="51" t="e">
        <f>SQRT(('Temperature Estimates'!#REF!*10^6)/(Exclusions!AC68+'Temperature Estimates'!#REF!))-273.15</f>
        <v>#REF!</v>
      </c>
      <c r="AV68" s="50"/>
      <c r="AW68" s="51">
        <f>SQRT(('Temperature Estimates'!$I$4*10^6)/(Exclusions!AC68+'Temperature Estimates'!$J$4))-273.15</f>
        <v>50.848648728832586</v>
      </c>
      <c r="AX68" s="50"/>
      <c r="AY68" s="51">
        <f>SQRT(('Temperature Estimates'!$K$4*10^6)/(Exclusions!AC68+'Temperature Estimates'!$L$4))-273.15</f>
        <v>53.005070926957842</v>
      </c>
      <c r="AZ68" s="50"/>
      <c r="BA68" s="51">
        <f>SQRT(('Temperature Estimates'!$M$4*10^6)/(Exclusions!AC68+'Temperature Estimates'!$N$4))-273.15</f>
        <v>53.646751062268663</v>
      </c>
      <c r="BB68" s="50"/>
      <c r="BC68" s="99" t="e">
        <f>SQRT(('Temperature Estimates'!#REF!*10^6)/(Exclusions!AC68+'Temperature Estimates'!#REF!))-273.15</f>
        <v>#REF!</v>
      </c>
      <c r="BD68" s="50"/>
      <c r="BE68" s="99" t="e">
        <f>SQRT(('Temperature Estimates'!#REF!*10^6)/(Exclusions!AC68+'Temperature Estimates'!#REF!))-273.15</f>
        <v>#REF!</v>
      </c>
      <c r="BF68" s="50"/>
      <c r="BG68" s="99" t="e">
        <f>SQRT(('Temperature Estimates'!#REF!*10^6)/(Exclusions!AC68+'Temperature Estimates'!#REF!))-273.15</f>
        <v>#REF!</v>
      </c>
      <c r="BH68" s="50"/>
      <c r="BI68" s="99" t="e">
        <f>SQRT(('Temperature Estimates'!#REF!*10^6)/(Exclusions!AC68+'Temperature Estimates'!#REF!))-273.15</f>
        <v>#REF!</v>
      </c>
      <c r="BJ68" s="50"/>
      <c r="BK68" s="51" t="e">
        <f>SQRT(('Temperature Estimates'!#REF!*10^6)/(Exclusions!AC68+'Temperature Estimates'!#REF!))-273.15</f>
        <v>#REF!</v>
      </c>
      <c r="BL68" s="51"/>
      <c r="BM68" s="50">
        <f>((((('Data Calculations'!CK67/1000)+1)*0.002067200784)/0.0020052)-1)*1000</f>
        <v>30.919999999999838</v>
      </c>
      <c r="BN68" s="52">
        <f>EXP((((18.03*10^3)/('Temperature Estimates'!AT70+273.15))-32.42)/1000)</f>
        <v>1.0341581230942902</v>
      </c>
      <c r="BO68" s="144">
        <f>((BM68+1000)/BN68)-1000</f>
        <v>-3.1311682633228202</v>
      </c>
      <c r="BP68" s="53"/>
      <c r="BQ68" s="53">
        <f>EXP((((18.03*10^3)/('Temperature Estimates'!AT70+'Temperature Estimates'!AU70+273.15))-32.42)/1000)</f>
        <v>1.0341581230942902</v>
      </c>
      <c r="BR68" s="53">
        <f>((BM68+1000)/BQ68)-1000</f>
        <v>-3.1311682633228202</v>
      </c>
      <c r="BS68" s="53">
        <f>BR68-BO68</f>
        <v>0</v>
      </c>
      <c r="BT68" s="50">
        <f>((((('Data Calculations'!CK67/1000)+1)*0.002067200784)/0.0020052)-1)*1000</f>
        <v>30.919999999999838</v>
      </c>
      <c r="BU68" s="52">
        <f>EXP((((18.03*10^3)/('Temperature Estimates'!AV70+273.15))-32.42)/1000)</f>
        <v>1.0341581230942902</v>
      </c>
      <c r="BV68" s="53">
        <f>((BT68+1000)/BU68)-1000</f>
        <v>-3.1311682633228202</v>
      </c>
      <c r="BW68" s="53"/>
      <c r="BX68" s="53">
        <f>EXP((((18.03*10^3)/('Temperature Estimates'!AV70+'Temperature Estimates'!AW70+273.15))-32.42)/1000)</f>
        <v>1.0341581230942902</v>
      </c>
      <c r="BY68" s="53">
        <f>((BT68+1000)/BX68)-1000</f>
        <v>-3.1311682633228202</v>
      </c>
      <c r="BZ68" s="53">
        <f>BY68-BV68</f>
        <v>0</v>
      </c>
      <c r="CA68" s="50">
        <f>((((('Data Calculations'!CK67/1000)+1)*0.002067200784)/0.0020052)-1)*1000</f>
        <v>30.919999999999838</v>
      </c>
      <c r="CB68" s="52">
        <f>EXP((((18.03*10^3)/('Temperature Estimates'!AX70+273.15))-32.42)/1000)</f>
        <v>1.0341581230942902</v>
      </c>
      <c r="CC68" s="53">
        <f>((CA68+1000)/CB68)-1000</f>
        <v>-3.1311682633228202</v>
      </c>
      <c r="CD68" s="52"/>
      <c r="CE68" s="53">
        <f>EXP((((18.03*10^3)/('Temperature Estimates'!AX70+'Temperature Estimates'!AY70+273.15))-32.42)/1000)</f>
        <v>1.0341581230942902</v>
      </c>
      <c r="CF68" s="53">
        <f>((CA68+1000)/CE68)-1000</f>
        <v>-3.1311682633228202</v>
      </c>
      <c r="CG68" s="53">
        <f>CF68-CC68</f>
        <v>0</v>
      </c>
      <c r="CH68" s="50">
        <f>((((('Data Calculations'!CK67/1000)+1)*0.002067200784)/0.0020052)-1)*1000</f>
        <v>30.919999999999838</v>
      </c>
      <c r="CI68" s="52">
        <f>EXP((((18.03*10^3)/('Temperature Estimates'!AZ70+273.15))-32.42)/1000)</f>
        <v>1.0341581230942902</v>
      </c>
      <c r="CJ68" s="53">
        <f>((CH68+1000)/CI68)-1000</f>
        <v>-3.1311682633228202</v>
      </c>
      <c r="CK68" s="53"/>
      <c r="CL68" s="53">
        <f>EXP((((18.03*10^3)/('Temperature Estimates'!AZ70+'Temperature Estimates'!BA70+273.15))-32.42)/1000)</f>
        <v>1.0341581230942902</v>
      </c>
      <c r="CM68" s="53">
        <f>((CH68+1000)/CL68)-1000</f>
        <v>-3.1311682633228202</v>
      </c>
      <c r="CN68" s="53">
        <f>CM68-CJ68</f>
        <v>0</v>
      </c>
      <c r="CO68" s="50">
        <f>((((('Data Calculations'!CK67/1000)+1)*0.002067200784)/0.0020052)-1)*1000</f>
        <v>30.919999999999838</v>
      </c>
      <c r="CP68" s="52">
        <f>EXP((((18.03*10^3)/('Temperature Estimates'!BB70+273.15))-32.42)/1000)</f>
        <v>1.0341581230942902</v>
      </c>
      <c r="CQ68" s="53">
        <f>((CO68+1000)/CP68)-1000</f>
        <v>-3.1311682633228202</v>
      </c>
      <c r="CR68" s="53"/>
      <c r="CS68" s="53">
        <f>EXP((((18.03*10^3)/('Temperature Estimates'!BB70+'Temperature Estimates'!BC70+273.15))-32.42)/1000)</f>
        <v>1.0341581230942902</v>
      </c>
      <c r="CT68" s="53">
        <f>((CO68+1000)/CS68)-1000</f>
        <v>-3.1311682633228202</v>
      </c>
      <c r="CU68" s="53">
        <f>CT68-CQ68</f>
        <v>0</v>
      </c>
      <c r="CV68" s="50">
        <f>((((('Data Calculations'!CK67/1000)+1)*0.002067200784)/0.0020052)-1)*1000</f>
        <v>30.919999999999838</v>
      </c>
      <c r="CW68" s="52">
        <f>EXP((((18.03*10^3)/('Temperature Estimates'!BD70+273.15))-32.42)/1000)</f>
        <v>1.0341581230942902</v>
      </c>
      <c r="CX68" s="53">
        <f>((CV68+1000)/CW68)-1000</f>
        <v>-3.1311682633228202</v>
      </c>
      <c r="CY68" s="53"/>
      <c r="CZ68" s="53">
        <f>EXP((((18.03*10^3)/('Temperature Estimates'!BD70+'Temperature Estimates'!BE70+273.15))-32.42)/1000)</f>
        <v>1.0341581230942902</v>
      </c>
      <c r="DA68" s="53">
        <f>((CV68+1000)/CZ68)-1000</f>
        <v>-3.1311682633228202</v>
      </c>
      <c r="DB68" s="53">
        <f>DA68-CX68</f>
        <v>0</v>
      </c>
      <c r="DC68" s="50">
        <f>((((('Data Calculations'!CK67/1000)+1)*0.002067200784)/0.0020052)-1)*1000</f>
        <v>30.919999999999838</v>
      </c>
      <c r="DD68" s="52">
        <f>EXP((((18.03*10^3)/('Temperature Estimates'!BF70+273.15))-32.42)/1000)</f>
        <v>1.0341581230942902</v>
      </c>
      <c r="DE68" s="53">
        <f>((DC68+1000)/DD68)-1000</f>
        <v>-3.1311682633228202</v>
      </c>
      <c r="DF68" s="53"/>
      <c r="DG68" s="53">
        <f>EXP((((18.03*10^3)/('Temperature Estimates'!BF70+'Temperature Estimates'!BG70+273.15))-32.42)/1000)</f>
        <v>1.0341581230942902</v>
      </c>
      <c r="DH68" s="53">
        <f>((DC68+1000)/DG68)-1000</f>
        <v>-3.1311682633228202</v>
      </c>
      <c r="DI68" s="53">
        <f>DH68-DE68</f>
        <v>0</v>
      </c>
      <c r="DJ68" s="50">
        <f>((((('Data Calculations'!CK67/1000)+1)*0.002067200784)/0.0020052)-1)*1000</f>
        <v>30.919999999999838</v>
      </c>
      <c r="DK68" s="52">
        <f>EXP((((18.03*10^3)/('Temperature Estimates'!BH70+273.15))-32.42)/1000)</f>
        <v>1.0341581230942902</v>
      </c>
      <c r="DL68" s="53">
        <f>((DJ68+1000)/DK68)-1000</f>
        <v>-3.1311682633228202</v>
      </c>
      <c r="DM68" s="53"/>
      <c r="DN68" s="53">
        <f>EXP((((18.03*10^3)/('Temperature Estimates'!BH70+'Temperature Estimates'!BI70+273.15))-32.42)/1000)</f>
        <v>1.0341581230942902</v>
      </c>
      <c r="DO68" s="53">
        <f>((DJ68+1000)/DN68)-1000</f>
        <v>-3.1311682633228202</v>
      </c>
      <c r="DP68" s="53">
        <f>DO68-DL68</f>
        <v>0</v>
      </c>
      <c r="DQ68" s="50">
        <f>((((('Data Calculations'!CK67/1000)+1)*0.002067200784)/0.0020052)-1)*1000</f>
        <v>30.919999999999838</v>
      </c>
      <c r="DR68" s="52">
        <f>EXP((((18.03*10^3)/('Temperature Estimates'!BJ70+273.15))-32.42)/1000)</f>
        <v>1.0341581230942902</v>
      </c>
      <c r="DS68" s="53">
        <f>((DQ68+1000)/DR68)-1000</f>
        <v>-3.1311682633228202</v>
      </c>
      <c r="DT68" s="53"/>
      <c r="DU68" s="53">
        <f>EXP((((18.03*10^3)/('Temperature Estimates'!BJ70+'Temperature Estimates'!BK70+273.15))-32.42)/1000)</f>
        <v>1.0341581230942902</v>
      </c>
      <c r="DV68" s="53">
        <f>((DQ68+1000)/DU68)-1000</f>
        <v>-3.1311682633228202</v>
      </c>
      <c r="DW68" s="53">
        <f>DV68-DS68</f>
        <v>0</v>
      </c>
      <c r="DX68" s="50">
        <f>((((('Data Calculations'!CK67/1000)+1)*0.002067200784)/0.0020052)-1)*1000</f>
        <v>30.919999999999838</v>
      </c>
      <c r="DY68" s="52">
        <f>EXP((((18.03*10^3)/('Temperature Estimates'!BL70+273.15))-32.42)/1000)</f>
        <v>1.0341581230942902</v>
      </c>
      <c r="DZ68" s="53">
        <f>((DX68+1000)/DY68)-1000</f>
        <v>-3.1311682633228202</v>
      </c>
      <c r="EA68" s="53"/>
      <c r="EB68" s="53">
        <f>EXP((((18.03*10^3)/('Temperature Estimates'!BL70+'Temperature Estimates'!BM70+273.15))-32.42)/1000)</f>
        <v>1.0341581230942902</v>
      </c>
      <c r="EC68" s="53">
        <f>((DX68+1000)/EB68)-1000</f>
        <v>-3.1311682633228202</v>
      </c>
      <c r="ED68" s="53">
        <f>EC68-DZ68</f>
        <v>0</v>
      </c>
      <c r="EE68" s="50">
        <f>((((('Data Calculations'!CK67/1000)+1)*0.002067200784)/0.0020052)-1)*1000</f>
        <v>30.919999999999838</v>
      </c>
      <c r="EF68" s="52">
        <f>EXP((((18.03*10^3)/('Temperature Estimates'!BN70+273.15))-32.42)/1000)</f>
        <v>1.0341581230942902</v>
      </c>
      <c r="EG68" s="53">
        <f>((EE68+1000)/EF68)-1000</f>
        <v>-3.1311682633228202</v>
      </c>
      <c r="EH68" s="53"/>
      <c r="EI68" s="53">
        <f>EXP((((18.03*10^3)/('Temperature Estimates'!BN70+'Temperature Estimates'!BO70+273.15))-32.42)/1000)</f>
        <v>1.0341581230942902</v>
      </c>
      <c r="EJ68" s="53">
        <f>((EE68+1000)/EI68)-1000</f>
        <v>-3.1311682633228202</v>
      </c>
      <c r="EK68" s="53">
        <f>EJ68-EG68</f>
        <v>0</v>
      </c>
      <c r="EL68" s="50">
        <f>((((('Data Calculations'!CK67/1000)+1)*0.002067200784)/0.0020052)-1)*1000</f>
        <v>30.919999999999838</v>
      </c>
      <c r="EM68" s="52">
        <f>EXP((((18.03*10^3)/('Temperature Estimates'!BP70+273.15))-32.42)/1000)</f>
        <v>1.0341581230942902</v>
      </c>
      <c r="EN68" s="53">
        <f>((EL68+1000)/EM68)-1000</f>
        <v>-3.1311682633228202</v>
      </c>
      <c r="EO68" s="53"/>
      <c r="EP68" s="53">
        <f>EXP((((18.03*10^3)/('Temperature Estimates'!BP70+'Temperature Estimates'!BQ70+273.15))-32.42)/1000)</f>
        <v>1.0341581230942902</v>
      </c>
      <c r="EQ68" s="53">
        <f>((EL68+1000)/EP68)-1000</f>
        <v>-3.1311682633228202</v>
      </c>
      <c r="ER68" s="53">
        <f>EQ68-EN68</f>
        <v>0</v>
      </c>
      <c r="ES68" s="50">
        <f>((((('Data Calculations'!CK67/1000)+1)*0.002067200784)/0.0020052)-1)*1000</f>
        <v>30.919999999999838</v>
      </c>
      <c r="ET68" s="52">
        <f>EXP((((18.03*10^3)/('Temperature Estimates'!BR70+273.15))-32.42)/1000)</f>
        <v>1.0341581230942902</v>
      </c>
      <c r="EU68" s="53">
        <f>((ES68+1000)/ET68)-1000</f>
        <v>-3.1311682633228202</v>
      </c>
      <c r="EV68" s="53"/>
      <c r="EW68" s="53">
        <f>EXP((((18.03*10^3)/('Temperature Estimates'!BR70+'Temperature Estimates'!BS70+273.15))-32.42)/1000)</f>
        <v>1.0341581230942902</v>
      </c>
      <c r="EX68" s="53">
        <f>((ES68+1000)/EW68)-1000</f>
        <v>-3.1311682633228202</v>
      </c>
      <c r="EY68" s="53">
        <f>EX68-EU68</f>
        <v>0</v>
      </c>
    </row>
    <row r="69" spans="1:155" x14ac:dyDescent="0.2">
      <c r="A69" s="141" t="s">
        <v>2401</v>
      </c>
      <c r="B69" s="4" t="s">
        <v>143</v>
      </c>
      <c r="C69" s="40" t="s">
        <v>220</v>
      </c>
      <c r="D69" s="40" t="s">
        <v>94</v>
      </c>
      <c r="E69" s="21" t="s">
        <v>138</v>
      </c>
      <c r="F69" s="40" t="s">
        <v>140</v>
      </c>
      <c r="G69" s="79">
        <v>-2.14</v>
      </c>
      <c r="H69" s="79">
        <v>0</v>
      </c>
      <c r="I69" s="79">
        <v>-2.46</v>
      </c>
      <c r="J69" s="79">
        <v>0</v>
      </c>
      <c r="K69" s="79">
        <v>28.33</v>
      </c>
      <c r="L69" s="79">
        <v>0</v>
      </c>
      <c r="M69" s="79">
        <v>9.94</v>
      </c>
      <c r="N69" s="79">
        <v>1.7000000000000001E-2</v>
      </c>
      <c r="O69" s="79">
        <v>-0.27700000000000002</v>
      </c>
      <c r="P69" s="79">
        <v>1.7000000000000001E-2</v>
      </c>
      <c r="Q69" s="79">
        <v>16.963999999999999</v>
      </c>
      <c r="R69" s="79">
        <v>4.7E-2</v>
      </c>
      <c r="S69" s="79">
        <v>-0.78</v>
      </c>
      <c r="T69" s="79">
        <v>4.8000000000000001E-2</v>
      </c>
      <c r="U69" s="79">
        <v>138.51900000000001</v>
      </c>
      <c r="V69" s="57">
        <v>0.32600000000000001</v>
      </c>
      <c r="W69" s="57">
        <v>117.247</v>
      </c>
      <c r="X69" s="57">
        <v>0.318</v>
      </c>
      <c r="Y69" s="57">
        <v>-2.1800000000000002</v>
      </c>
      <c r="Z69" s="57"/>
      <c r="AA69" s="57">
        <v>-10</v>
      </c>
      <c r="AB69" s="57"/>
      <c r="AC69" s="57">
        <v>0.65600000000000003</v>
      </c>
      <c r="AD69" s="57"/>
      <c r="AE69" s="80">
        <v>4.81563815438045E-3</v>
      </c>
      <c r="AF69" s="35">
        <f>O69-M69*AE69</f>
        <v>-0.3248674432545417</v>
      </c>
      <c r="AG69" s="80">
        <v>-0.32500000000000001</v>
      </c>
      <c r="AH69" s="80">
        <v>1.1493397723374701</v>
      </c>
      <c r="AI69" s="80">
        <v>0.94750931803110805</v>
      </c>
      <c r="AJ69" s="80">
        <v>0.57399999999999995</v>
      </c>
      <c r="AK69" s="35">
        <f>AJ69+0.082</f>
        <v>0.65599999999999992</v>
      </c>
      <c r="AL69" s="36"/>
      <c r="AM69" s="51">
        <f>SQRT(('Temperature Estimates'!$C$4*10^6)/(Exclusions!AC69+'Temperature Estimates'!$D$4))-273.15</f>
        <v>43.505969010576337</v>
      </c>
      <c r="AN69" s="50"/>
      <c r="AO69" s="51" t="e">
        <f>SQRT(('Temperature Estimates'!#REF!*10^6)/(Exclusions!AC69+'Temperature Estimates'!#REF!))-273.15</f>
        <v>#REF!</v>
      </c>
      <c r="AP69" s="50"/>
      <c r="AQ69" s="51">
        <f>SQRT(('Temperature Estimates'!$E$4*10^6)/(Exclusions!AC69+'Temperature Estimates'!$F$4))-273.15</f>
        <v>41.055110131334118</v>
      </c>
      <c r="AR69" s="138"/>
      <c r="AS69" s="51">
        <f>SQRT(('Temperature Estimates'!$G$4*10^6)/(Exclusions!AC69+'Temperature Estimates'!$H$4))-273.15</f>
        <v>36.517111277195966</v>
      </c>
      <c r="AT69" s="50"/>
      <c r="AU69" s="51" t="e">
        <f>SQRT(('Temperature Estimates'!#REF!*10^6)/(Exclusions!AC69+'Temperature Estimates'!#REF!))-273.15</f>
        <v>#REF!</v>
      </c>
      <c r="AV69" s="50"/>
      <c r="AW69" s="51">
        <f>SQRT(('Temperature Estimates'!$I$4*10^6)/(Exclusions!AC69+'Temperature Estimates'!$J$4))-273.15</f>
        <v>36.19060512212792</v>
      </c>
      <c r="AX69" s="50"/>
      <c r="AY69" s="51">
        <f>SQRT(('Temperature Estimates'!$K$4*10^6)/(Exclusions!AC69+'Temperature Estimates'!$L$4))-273.15</f>
        <v>36.813639473135595</v>
      </c>
      <c r="AZ69" s="50"/>
      <c r="BA69" s="51">
        <f>SQRT(('Temperature Estimates'!$M$4*10^6)/(Exclusions!AC69+'Temperature Estimates'!$N$4))-273.15</f>
        <v>39.197523777212155</v>
      </c>
      <c r="BB69" s="50"/>
      <c r="BC69" s="99" t="e">
        <f>SQRT(('Temperature Estimates'!#REF!*10^6)/(Exclusions!AC69+'Temperature Estimates'!#REF!))-273.15</f>
        <v>#REF!</v>
      </c>
      <c r="BD69" s="50"/>
      <c r="BE69" s="99" t="e">
        <f>SQRT(('Temperature Estimates'!#REF!*10^6)/(Exclusions!AC69+'Temperature Estimates'!#REF!))-273.15</f>
        <v>#REF!</v>
      </c>
      <c r="BF69" s="50"/>
      <c r="BG69" s="99" t="e">
        <f>SQRT(('Temperature Estimates'!#REF!*10^6)/(Exclusions!AC69+'Temperature Estimates'!#REF!))-273.15</f>
        <v>#REF!</v>
      </c>
      <c r="BH69" s="50"/>
      <c r="BI69" s="99" t="e">
        <f>SQRT(('Temperature Estimates'!#REF!*10^6)/(Exclusions!AC69+'Temperature Estimates'!#REF!))-273.15</f>
        <v>#REF!</v>
      </c>
      <c r="BJ69" s="50"/>
      <c r="BK69" s="51" t="e">
        <f>SQRT(('Temperature Estimates'!#REF!*10^6)/(Exclusions!AC69+'Temperature Estimates'!#REF!))-273.15</f>
        <v>#REF!</v>
      </c>
      <c r="BL69" s="51"/>
      <c r="BM69" s="50">
        <f>((((('Data Calculations'!CK68/1000)+1)*0.002067200784)/0.0020052)-1)*1000</f>
        <v>30.919999999999838</v>
      </c>
      <c r="BN69" s="52">
        <f>EXP((((18.03*10^3)/('Temperature Estimates'!AT71+273.15))-32.42)/1000)</f>
        <v>1.0341581230942902</v>
      </c>
      <c r="BO69" s="144">
        <f>((BM69+1000)/BN69)-1000</f>
        <v>-3.1311682633228202</v>
      </c>
      <c r="BP69" s="53"/>
      <c r="BQ69" s="53">
        <f>EXP((((18.03*10^3)/('Temperature Estimates'!AT71+'Temperature Estimates'!AU71+273.15))-32.42)/1000)</f>
        <v>1.0341581230942902</v>
      </c>
      <c r="BR69" s="53">
        <f>((BM69+1000)/BQ69)-1000</f>
        <v>-3.1311682633228202</v>
      </c>
      <c r="BS69" s="53">
        <f>BR69-BO69</f>
        <v>0</v>
      </c>
      <c r="BT69" s="50">
        <f>((((('Data Calculations'!CK68/1000)+1)*0.002067200784)/0.0020052)-1)*1000</f>
        <v>30.919999999999838</v>
      </c>
      <c r="BU69" s="52">
        <f>EXP((((18.03*10^3)/('Temperature Estimates'!AV71+273.15))-32.42)/1000)</f>
        <v>1.0341581230942902</v>
      </c>
      <c r="BV69" s="53">
        <f>((BT69+1000)/BU69)-1000</f>
        <v>-3.1311682633228202</v>
      </c>
      <c r="BW69" s="53"/>
      <c r="BX69" s="53">
        <f>EXP((((18.03*10^3)/('Temperature Estimates'!AV71+'Temperature Estimates'!AW71+273.15))-32.42)/1000)</f>
        <v>1.0341581230942902</v>
      </c>
      <c r="BY69" s="53">
        <f>((BT69+1000)/BX69)-1000</f>
        <v>-3.1311682633228202</v>
      </c>
      <c r="BZ69" s="53">
        <f>BY69-BV69</f>
        <v>0</v>
      </c>
      <c r="CA69" s="50">
        <f>((((('Data Calculations'!CK68/1000)+1)*0.002067200784)/0.0020052)-1)*1000</f>
        <v>30.919999999999838</v>
      </c>
      <c r="CB69" s="52">
        <f>EXP((((18.03*10^3)/('Temperature Estimates'!AX71+273.15))-32.42)/1000)</f>
        <v>1.0341581230942902</v>
      </c>
      <c r="CC69" s="53">
        <f>((CA69+1000)/CB69)-1000</f>
        <v>-3.1311682633228202</v>
      </c>
      <c r="CD69" s="52"/>
      <c r="CE69" s="53">
        <f>EXP((((18.03*10^3)/('Temperature Estimates'!AX71+'Temperature Estimates'!AY71+273.15))-32.42)/1000)</f>
        <v>1.0341581230942902</v>
      </c>
      <c r="CF69" s="53">
        <f>((CA69+1000)/CE69)-1000</f>
        <v>-3.1311682633228202</v>
      </c>
      <c r="CG69" s="53">
        <f>CF69-CC69</f>
        <v>0</v>
      </c>
      <c r="CH69" s="50">
        <f>((((('Data Calculations'!CK68/1000)+1)*0.002067200784)/0.0020052)-1)*1000</f>
        <v>30.919999999999838</v>
      </c>
      <c r="CI69" s="52">
        <f>EXP((((18.03*10^3)/('Temperature Estimates'!AZ71+273.15))-32.42)/1000)</f>
        <v>1.0341581230942902</v>
      </c>
      <c r="CJ69" s="53">
        <f>((CH69+1000)/CI69)-1000</f>
        <v>-3.1311682633228202</v>
      </c>
      <c r="CK69" s="53"/>
      <c r="CL69" s="53">
        <f>EXP((((18.03*10^3)/('Temperature Estimates'!AZ71+'Temperature Estimates'!BA71+273.15))-32.42)/1000)</f>
        <v>1.0341581230942902</v>
      </c>
      <c r="CM69" s="53">
        <f>((CH69+1000)/CL69)-1000</f>
        <v>-3.1311682633228202</v>
      </c>
      <c r="CN69" s="53">
        <f>CM69-CJ69</f>
        <v>0</v>
      </c>
      <c r="CO69" s="50">
        <f>((((('Data Calculations'!CK68/1000)+1)*0.002067200784)/0.0020052)-1)*1000</f>
        <v>30.919999999999838</v>
      </c>
      <c r="CP69" s="52">
        <f>EXP((((18.03*10^3)/('Temperature Estimates'!BB71+273.15))-32.42)/1000)</f>
        <v>1.0341581230942902</v>
      </c>
      <c r="CQ69" s="53">
        <f>((CO69+1000)/CP69)-1000</f>
        <v>-3.1311682633228202</v>
      </c>
      <c r="CR69" s="53"/>
      <c r="CS69" s="53">
        <f>EXP((((18.03*10^3)/('Temperature Estimates'!BB71+'Temperature Estimates'!BC71+273.15))-32.42)/1000)</f>
        <v>1.0341581230942902</v>
      </c>
      <c r="CT69" s="53">
        <f>((CO69+1000)/CS69)-1000</f>
        <v>-3.1311682633228202</v>
      </c>
      <c r="CU69" s="53">
        <f>CT69-CQ69</f>
        <v>0</v>
      </c>
      <c r="CV69" s="50">
        <f>((((('Data Calculations'!CK68/1000)+1)*0.002067200784)/0.0020052)-1)*1000</f>
        <v>30.919999999999838</v>
      </c>
      <c r="CW69" s="52">
        <f>EXP((((18.03*10^3)/('Temperature Estimates'!BD71+273.15))-32.42)/1000)</f>
        <v>1.0341581230942902</v>
      </c>
      <c r="CX69" s="53">
        <f>((CV69+1000)/CW69)-1000</f>
        <v>-3.1311682633228202</v>
      </c>
      <c r="CY69" s="53"/>
      <c r="CZ69" s="53">
        <f>EXP((((18.03*10^3)/('Temperature Estimates'!BD71+'Temperature Estimates'!BE71+273.15))-32.42)/1000)</f>
        <v>1.0341581230942902</v>
      </c>
      <c r="DA69" s="53">
        <f>((CV69+1000)/CZ69)-1000</f>
        <v>-3.1311682633228202</v>
      </c>
      <c r="DB69" s="53">
        <f>DA69-CX69</f>
        <v>0</v>
      </c>
      <c r="DC69" s="50">
        <f>((((('Data Calculations'!CK68/1000)+1)*0.002067200784)/0.0020052)-1)*1000</f>
        <v>30.919999999999838</v>
      </c>
      <c r="DD69" s="52">
        <f>EXP((((18.03*10^3)/('Temperature Estimates'!BF71+273.15))-32.42)/1000)</f>
        <v>1.0341581230942902</v>
      </c>
      <c r="DE69" s="53">
        <f>((DC69+1000)/DD69)-1000</f>
        <v>-3.1311682633228202</v>
      </c>
      <c r="DF69" s="53"/>
      <c r="DG69" s="53">
        <f>EXP((((18.03*10^3)/('Temperature Estimates'!BF71+'Temperature Estimates'!BG71+273.15))-32.42)/1000)</f>
        <v>1.0341581230942902</v>
      </c>
      <c r="DH69" s="53">
        <f>((DC69+1000)/DG69)-1000</f>
        <v>-3.1311682633228202</v>
      </c>
      <c r="DI69" s="53">
        <f>DH69-DE69</f>
        <v>0</v>
      </c>
      <c r="DJ69" s="50">
        <f>((((('Data Calculations'!CK68/1000)+1)*0.002067200784)/0.0020052)-1)*1000</f>
        <v>30.919999999999838</v>
      </c>
      <c r="DK69" s="52">
        <f>EXP((((18.03*10^3)/('Temperature Estimates'!BH71+273.15))-32.42)/1000)</f>
        <v>1.0341581230942902</v>
      </c>
      <c r="DL69" s="53">
        <f>((DJ69+1000)/DK69)-1000</f>
        <v>-3.1311682633228202</v>
      </c>
      <c r="DM69" s="53"/>
      <c r="DN69" s="53">
        <f>EXP((((18.03*10^3)/('Temperature Estimates'!BH71+'Temperature Estimates'!BI71+273.15))-32.42)/1000)</f>
        <v>1.0341581230942902</v>
      </c>
      <c r="DO69" s="53">
        <f>((DJ69+1000)/DN69)-1000</f>
        <v>-3.1311682633228202</v>
      </c>
      <c r="DP69" s="53">
        <f>DO69-DL69</f>
        <v>0</v>
      </c>
      <c r="DQ69" s="50">
        <f>((((('Data Calculations'!CK68/1000)+1)*0.002067200784)/0.0020052)-1)*1000</f>
        <v>30.919999999999838</v>
      </c>
      <c r="DR69" s="52">
        <f>EXP((((18.03*10^3)/('Temperature Estimates'!BJ71+273.15))-32.42)/1000)</f>
        <v>1.0341581230942902</v>
      </c>
      <c r="DS69" s="53">
        <f>((DQ69+1000)/DR69)-1000</f>
        <v>-3.1311682633228202</v>
      </c>
      <c r="DT69" s="53"/>
      <c r="DU69" s="53">
        <f>EXP((((18.03*10^3)/('Temperature Estimates'!BJ71+'Temperature Estimates'!BK71+273.15))-32.42)/1000)</f>
        <v>1.0341581230942902</v>
      </c>
      <c r="DV69" s="53">
        <f>((DQ69+1000)/DU69)-1000</f>
        <v>-3.1311682633228202</v>
      </c>
      <c r="DW69" s="53">
        <f>DV69-DS69</f>
        <v>0</v>
      </c>
      <c r="DX69" s="50">
        <f>((((('Data Calculations'!CK68/1000)+1)*0.002067200784)/0.0020052)-1)*1000</f>
        <v>30.919999999999838</v>
      </c>
      <c r="DY69" s="52">
        <f>EXP((((18.03*10^3)/('Temperature Estimates'!BL71+273.15))-32.42)/1000)</f>
        <v>1.0341581230942902</v>
      </c>
      <c r="DZ69" s="53">
        <f>((DX69+1000)/DY69)-1000</f>
        <v>-3.1311682633228202</v>
      </c>
      <c r="EA69" s="53"/>
      <c r="EB69" s="53">
        <f>EXP((((18.03*10^3)/('Temperature Estimates'!BL71+'Temperature Estimates'!BM71+273.15))-32.42)/1000)</f>
        <v>1.0341581230942902</v>
      </c>
      <c r="EC69" s="53">
        <f>((DX69+1000)/EB69)-1000</f>
        <v>-3.1311682633228202</v>
      </c>
      <c r="ED69" s="53">
        <f>EC69-DZ69</f>
        <v>0</v>
      </c>
      <c r="EE69" s="50">
        <f>((((('Data Calculations'!CK68/1000)+1)*0.002067200784)/0.0020052)-1)*1000</f>
        <v>30.919999999999838</v>
      </c>
      <c r="EF69" s="52">
        <f>EXP((((18.03*10^3)/('Temperature Estimates'!BN71+273.15))-32.42)/1000)</f>
        <v>1.0341581230942902</v>
      </c>
      <c r="EG69" s="53">
        <f>((EE69+1000)/EF69)-1000</f>
        <v>-3.1311682633228202</v>
      </c>
      <c r="EH69" s="53"/>
      <c r="EI69" s="53">
        <f>EXP((((18.03*10^3)/('Temperature Estimates'!BN71+'Temperature Estimates'!BO71+273.15))-32.42)/1000)</f>
        <v>1.0341581230942902</v>
      </c>
      <c r="EJ69" s="53">
        <f>((EE69+1000)/EI69)-1000</f>
        <v>-3.1311682633228202</v>
      </c>
      <c r="EK69" s="53">
        <f>EJ69-EG69</f>
        <v>0</v>
      </c>
      <c r="EL69" s="50">
        <f>((((('Data Calculations'!CK68/1000)+1)*0.002067200784)/0.0020052)-1)*1000</f>
        <v>30.919999999999838</v>
      </c>
      <c r="EM69" s="52">
        <f>EXP((((18.03*10^3)/('Temperature Estimates'!BP71+273.15))-32.42)/1000)</f>
        <v>1.0341581230942902</v>
      </c>
      <c r="EN69" s="53">
        <f>((EL69+1000)/EM69)-1000</f>
        <v>-3.1311682633228202</v>
      </c>
      <c r="EO69" s="53"/>
      <c r="EP69" s="53">
        <f>EXP((((18.03*10^3)/('Temperature Estimates'!BP71+'Temperature Estimates'!BQ71+273.15))-32.42)/1000)</f>
        <v>1.0341581230942902</v>
      </c>
      <c r="EQ69" s="53">
        <f>((EL69+1000)/EP69)-1000</f>
        <v>-3.1311682633228202</v>
      </c>
      <c r="ER69" s="53">
        <f>EQ69-EN69</f>
        <v>0</v>
      </c>
      <c r="ES69" s="50">
        <f>((((('Data Calculations'!CK68/1000)+1)*0.002067200784)/0.0020052)-1)*1000</f>
        <v>30.919999999999838</v>
      </c>
      <c r="ET69" s="52">
        <f>EXP((((18.03*10^3)/('Temperature Estimates'!BR71+273.15))-32.42)/1000)</f>
        <v>1.0341581230942902</v>
      </c>
      <c r="EU69" s="53">
        <f>((ES69+1000)/ET69)-1000</f>
        <v>-3.1311682633228202</v>
      </c>
      <c r="EV69" s="53"/>
      <c r="EW69" s="53">
        <f>EXP((((18.03*10^3)/('Temperature Estimates'!BR71+'Temperature Estimates'!BS71+273.15))-32.42)/1000)</f>
        <v>1.0341581230942902</v>
      </c>
      <c r="EX69" s="53">
        <f>((ES69+1000)/EW69)-1000</f>
        <v>-3.1311682633228202</v>
      </c>
      <c r="EY69" s="53">
        <f>EX69-EU69</f>
        <v>0</v>
      </c>
    </row>
    <row r="70" spans="1:155" x14ac:dyDescent="0.2">
      <c r="AL70" s="36"/>
      <c r="AM70" s="51"/>
      <c r="AN70" s="51"/>
      <c r="AO70" s="50"/>
      <c r="AP70" s="52"/>
      <c r="AQ70" s="53"/>
      <c r="AR70" s="53"/>
      <c r="AS70" s="53"/>
      <c r="AT70" s="53"/>
      <c r="AU70" s="53"/>
      <c r="AV70" s="21"/>
      <c r="AW70" s="21"/>
      <c r="AX70" s="21"/>
      <c r="AY70" s="47"/>
      <c r="AZ70" s="26"/>
      <c r="BA70" s="6"/>
    </row>
    <row r="71" spans="1:155" s="1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155" s="1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155" s="21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Y73" s="47"/>
      <c r="AZ73" s="26"/>
    </row>
    <row r="74" spans="1:155" s="1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 s="57"/>
      <c r="AM74" s="53"/>
      <c r="AN74" s="53"/>
      <c r="AO74" s="50"/>
      <c r="AP74" s="52"/>
      <c r="AQ74" s="53"/>
      <c r="AR74" s="57"/>
      <c r="AS74" s="53"/>
      <c r="AT74" s="53"/>
      <c r="AU74" s="53"/>
    </row>
    <row r="75" spans="1:155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155" s="21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 s="1"/>
      <c r="AM76" s="1"/>
      <c r="AN76" s="1"/>
      <c r="AO76" s="1"/>
      <c r="AP76" s="1"/>
      <c r="AQ76" s="1"/>
      <c r="AR76" s="1"/>
      <c r="AS76" s="1"/>
      <c r="AT76" s="1"/>
      <c r="AU76" s="1"/>
      <c r="AY76" s="47"/>
      <c r="AZ76" s="26"/>
    </row>
    <row r="77" spans="1:155" s="1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155" s="1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 s="57"/>
      <c r="AM78" s="53"/>
      <c r="AN78" s="53"/>
      <c r="AO78" s="50"/>
      <c r="AP78" s="52"/>
      <c r="AQ78" s="53"/>
      <c r="AR78" s="57"/>
      <c r="AS78" s="53"/>
      <c r="AT78" s="53"/>
      <c r="AU78" s="53"/>
    </row>
    <row r="79" spans="1:155" s="21" customForma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 s="1"/>
      <c r="AM79" s="1"/>
      <c r="AN79" s="1"/>
      <c r="AO79" s="1"/>
      <c r="AP79" s="1"/>
      <c r="AQ79" s="1"/>
      <c r="AR79" s="1"/>
      <c r="AS79" s="1"/>
      <c r="AT79" s="1"/>
      <c r="AU79" s="1"/>
      <c r="AY79" s="47"/>
      <c r="AZ79" s="26"/>
    </row>
    <row r="80" spans="1:155" s="1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52" s="1" customForma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52" s="21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 s="57"/>
      <c r="AM82" s="53"/>
      <c r="AN82" s="53"/>
      <c r="AO82" s="50"/>
      <c r="AP82" s="52"/>
      <c r="AQ82" s="53"/>
      <c r="AR82" s="57"/>
      <c r="AS82" s="53"/>
      <c r="AT82" s="53"/>
      <c r="AU82" s="53"/>
      <c r="AY82" s="47"/>
      <c r="AZ82" s="26"/>
    </row>
    <row r="83" spans="1:52" s="1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52" s="1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52" s="1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52" s="1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 s="57"/>
      <c r="AM86" s="53"/>
      <c r="AN86" s="53"/>
      <c r="AO86" s="50"/>
      <c r="AP86" s="52"/>
      <c r="AQ86" s="53"/>
      <c r="AR86" s="57"/>
      <c r="AS86" s="53"/>
      <c r="AT86" s="53"/>
      <c r="AU86" s="53"/>
    </row>
    <row r="87" spans="1:52" s="1" customForma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52" s="1" customForma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52" s="1" customForma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52" s="1" customForma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 s="57"/>
      <c r="AM90" s="53"/>
      <c r="AN90" s="53"/>
      <c r="AO90" s="50"/>
      <c r="AP90" s="52"/>
      <c r="AQ90" s="53"/>
      <c r="AR90" s="57"/>
      <c r="AS90" s="53"/>
      <c r="AT90" s="53"/>
      <c r="AU90" s="53"/>
    </row>
  </sheetData>
  <mergeCells count="104">
    <mergeCell ref="EX1:EX2"/>
    <mergeCell ref="EY1:EY2"/>
    <mergeCell ref="BM1:BM2"/>
    <mergeCell ref="BP1:BP2"/>
    <mergeCell ref="BQ1:BQ2"/>
    <mergeCell ref="BR1:BR2"/>
    <mergeCell ref="BS1:BS2"/>
    <mergeCell ref="BO1:BO2"/>
    <mergeCell ref="BN1:BN2"/>
    <mergeCell ref="BT1:BT2"/>
    <mergeCell ref="BU1:BU2"/>
    <mergeCell ref="BV1:BV2"/>
    <mergeCell ref="BW1:BW2"/>
    <mergeCell ref="BX1:BX2"/>
    <mergeCell ref="BY1:BY2"/>
    <mergeCell ref="BZ1:BZ2"/>
    <mergeCell ref="EQ1:EQ2"/>
    <mergeCell ref="ER1:ER2"/>
    <mergeCell ref="ES1:ES2"/>
    <mergeCell ref="ET1:ET2"/>
    <mergeCell ref="EU1:EU2"/>
    <mergeCell ref="EV1:EV2"/>
    <mergeCell ref="EW1:EW2"/>
    <mergeCell ref="EJ1:EJ2"/>
    <mergeCell ref="EK1:EK2"/>
    <mergeCell ref="EL1:EL2"/>
    <mergeCell ref="EM1:EM2"/>
    <mergeCell ref="EN1:EN2"/>
    <mergeCell ref="EO1:EO2"/>
    <mergeCell ref="EP1:EP2"/>
    <mergeCell ref="EC1:EC2"/>
    <mergeCell ref="ED1:ED2"/>
    <mergeCell ref="EE1:EE2"/>
    <mergeCell ref="EF1:EF2"/>
    <mergeCell ref="EG1:EG2"/>
    <mergeCell ref="EH1:EH2"/>
    <mergeCell ref="EI1:EI2"/>
    <mergeCell ref="DV1:DV2"/>
    <mergeCell ref="DW1:DW2"/>
    <mergeCell ref="DX1:DX2"/>
    <mergeCell ref="DY1:DY2"/>
    <mergeCell ref="DZ1:DZ2"/>
    <mergeCell ref="EA1:EA2"/>
    <mergeCell ref="EB1:EB2"/>
    <mergeCell ref="DO1:DO2"/>
    <mergeCell ref="DP1:DP2"/>
    <mergeCell ref="DQ1:DQ2"/>
    <mergeCell ref="DR1:DR2"/>
    <mergeCell ref="DS1:DS2"/>
    <mergeCell ref="DT1:DT2"/>
    <mergeCell ref="DU1:DU2"/>
    <mergeCell ref="DH1:DH2"/>
    <mergeCell ref="DI1:DI2"/>
    <mergeCell ref="DJ1:DJ2"/>
    <mergeCell ref="DK1:DK2"/>
    <mergeCell ref="DL1:DL2"/>
    <mergeCell ref="DM1:DM2"/>
    <mergeCell ref="DN1:DN2"/>
    <mergeCell ref="DA1:DA2"/>
    <mergeCell ref="DB1:DB2"/>
    <mergeCell ref="DC1:DC2"/>
    <mergeCell ref="DD1:DD2"/>
    <mergeCell ref="DE1:DE2"/>
    <mergeCell ref="DF1:DF2"/>
    <mergeCell ref="DG1:DG2"/>
    <mergeCell ref="CT1:CT2"/>
    <mergeCell ref="CU1:CU2"/>
    <mergeCell ref="CV1:CV2"/>
    <mergeCell ref="CW1:CW2"/>
    <mergeCell ref="CX1:CX2"/>
    <mergeCell ref="CY1:CY2"/>
    <mergeCell ref="CZ1:CZ2"/>
    <mergeCell ref="CM1:CM2"/>
    <mergeCell ref="CN1:CN2"/>
    <mergeCell ref="CO1:CO2"/>
    <mergeCell ref="CP1:CP2"/>
    <mergeCell ref="CQ1:CQ2"/>
    <mergeCell ref="CR1:CR2"/>
    <mergeCell ref="CS1:CS2"/>
    <mergeCell ref="CF1:CF2"/>
    <mergeCell ref="CG1:CG2"/>
    <mergeCell ref="CH1:CH2"/>
    <mergeCell ref="CI1:CI2"/>
    <mergeCell ref="CJ1:CJ2"/>
    <mergeCell ref="CK1:CK2"/>
    <mergeCell ref="CL1:CL2"/>
    <mergeCell ref="CA1:CA2"/>
    <mergeCell ref="CB1:CB2"/>
    <mergeCell ref="CC1:CC2"/>
    <mergeCell ref="CD1:CD2"/>
    <mergeCell ref="CE1:CE2"/>
    <mergeCell ref="BE1:BF1"/>
    <mergeCell ref="BG1:BH1"/>
    <mergeCell ref="BI1:BJ1"/>
    <mergeCell ref="BK1:B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</mergeCells>
  <conditionalFormatting sqref="P12">
    <cfRule type="cellIs" dxfId="31" priority="36" operator="greaterThan">
      <formula>0.05</formula>
    </cfRule>
  </conditionalFormatting>
  <conditionalFormatting sqref="AM12">
    <cfRule type="cellIs" dxfId="30" priority="35" operator="lessThan">
      <formula>0</formula>
    </cfRule>
  </conditionalFormatting>
  <conditionalFormatting sqref="AO12 AQ12 AS12 AU12 AW12 AY12 BA12 BC12 BE12 BG12 BI12 BK12">
    <cfRule type="cellIs" dxfId="29" priority="34" operator="lessThan">
      <formula>0</formula>
    </cfRule>
  </conditionalFormatting>
  <conditionalFormatting sqref="P24">
    <cfRule type="cellIs" dxfId="28" priority="29" operator="greaterThan">
      <formula>0.05</formula>
    </cfRule>
  </conditionalFormatting>
  <conditionalFormatting sqref="AM24">
    <cfRule type="cellIs" dxfId="27" priority="28" operator="lessThan">
      <formula>0</formula>
    </cfRule>
  </conditionalFormatting>
  <conditionalFormatting sqref="BK24 BI24 BG24 BE24 BC24 BA24 AY24 AW24 AU24 AS24 AQ24 AO24">
    <cfRule type="cellIs" dxfId="26" priority="27" operator="lessThan">
      <formula>0</formula>
    </cfRule>
  </conditionalFormatting>
  <conditionalFormatting sqref="BK24 BI24 BG24 BE24 BC24 BA24 AY24 AW24 AU24 AS24 AQ24 AO24 AM24">
    <cfRule type="cellIs" dxfId="25" priority="26" operator="greaterThan">
      <formula>200</formula>
    </cfRule>
  </conditionalFormatting>
  <conditionalFormatting sqref="EV68:EV69 EO68:EO69 EH68:EH69 EA68:EA69 DT68:DT69 DM68:DM69 DF68:DF69 CY68:CY69 CR68:CR69 CK68:CK69 CD68:CD69 BW68:BW69 BP68:BP69">
    <cfRule type="cellIs" dxfId="24" priority="25" operator="greaterThan">
      <formula>1</formula>
    </cfRule>
  </conditionalFormatting>
  <conditionalFormatting sqref="EV64 EO64 EH64 EA64 DT64 DM64 DF64 CY64 CR64 CK64 CD64 BW64 BP64">
    <cfRule type="cellIs" dxfId="23" priority="24" operator="greaterThan">
      <formula>1</formula>
    </cfRule>
  </conditionalFormatting>
  <conditionalFormatting sqref="EV56 EO56 EH56 EA56 DT56 DM56 DF56 CY56 CR56 CK56 CD56 BW56 BP56">
    <cfRule type="cellIs" dxfId="22" priority="23" operator="greaterThan">
      <formula>1</formula>
    </cfRule>
  </conditionalFormatting>
  <conditionalFormatting sqref="EV52:EV53 EO52:EO53 EH52:EH53 EA52:EA53 DT52:DT53 DM52:DM53 DF52:DF53 CY52:CY53 CR52:CR53 CK52:CK53 CD52:CD53 BW52:BW53 BP52:BP53">
    <cfRule type="cellIs" dxfId="21" priority="22" operator="greaterThan">
      <formula>1</formula>
    </cfRule>
  </conditionalFormatting>
  <conditionalFormatting sqref="EV48 EO48 EH48 EA48 DT48 DM48 DF48 CY48 CR48 CK48 CD48 BW48 BP48">
    <cfRule type="cellIs" dxfId="20" priority="21" operator="greaterThan">
      <formula>1</formula>
    </cfRule>
  </conditionalFormatting>
  <conditionalFormatting sqref="EV40 EO40 EH40 EA40 DT40 DM40 DF40 CY40 CR40 CK40 CD40 BW40 BP40">
    <cfRule type="cellIs" dxfId="19" priority="20" operator="greaterThan">
      <formula>1</formula>
    </cfRule>
  </conditionalFormatting>
  <conditionalFormatting sqref="EV32 EO32 EH32 EA32 DT32 DM32 DF32 CY32 CR32 CK32 CD32 BW32 BP32">
    <cfRule type="cellIs" dxfId="18" priority="19" operator="greaterThan">
      <formula>1</formula>
    </cfRule>
  </conditionalFormatting>
  <conditionalFormatting sqref="EV28:EV29 EO28:EO29 EH28:EH29 EA28:EA29 DT28:DT29 DM28:DM29 DF28:DF29 CY28:CY29 CR28:CR29 CK28:CK29 CD28:CD29 BW28:BW29 BP28:BP29">
    <cfRule type="cellIs" dxfId="17" priority="18" operator="greaterThan">
      <formula>1</formula>
    </cfRule>
  </conditionalFormatting>
  <conditionalFormatting sqref="EV20 EO20 EH20 EA20 DT20 DM20 DF20 CY20 CR20 CK20 CD20 BW20 BP20">
    <cfRule type="cellIs" dxfId="16" priority="17" operator="greaterThan">
      <formula>1</formula>
    </cfRule>
  </conditionalFormatting>
  <conditionalFormatting sqref="EV13 EO13 EH13 EA13 DT13 DM13 DF13 CY13 CR13 CK13 CD13 BW13 BP13">
    <cfRule type="cellIs" dxfId="15" priority="16" operator="greaterThan">
      <formula>1</formula>
    </cfRule>
  </conditionalFormatting>
  <conditionalFormatting sqref="EV8 EO8 EH8 EA8 DT8 DM8 DF8 CY8 CR8 CK8 CD8 BW8 BP8">
    <cfRule type="cellIs" dxfId="14" priority="15" operator="greaterThan">
      <formula>1</formula>
    </cfRule>
  </conditionalFormatting>
  <conditionalFormatting sqref="EV4 EO4 EH4 EA4 DT4 DM4 DF4 CY4 CR4 CK4 CD4 BW4 BP4">
    <cfRule type="cellIs" dxfId="13" priority="14" operator="greaterThan">
      <formula>1</formula>
    </cfRule>
  </conditionalFormatting>
  <conditionalFormatting sqref="P68:P69">
    <cfRule type="cellIs" dxfId="12" priority="13" operator="greaterThan">
      <formula>0.05</formula>
    </cfRule>
  </conditionalFormatting>
  <conditionalFormatting sqref="P64">
    <cfRule type="cellIs" dxfId="11" priority="12" operator="greaterThan">
      <formula>0.05</formula>
    </cfRule>
  </conditionalFormatting>
  <conditionalFormatting sqref="P56">
    <cfRule type="cellIs" dxfId="10" priority="11" operator="greaterThan">
      <formula>0.05</formula>
    </cfRule>
  </conditionalFormatting>
  <conditionalFormatting sqref="P52:P53">
    <cfRule type="cellIs" dxfId="9" priority="10" operator="greaterThan">
      <formula>0.05</formula>
    </cfRule>
  </conditionalFormatting>
  <conditionalFormatting sqref="P48">
    <cfRule type="cellIs" dxfId="8" priority="9" operator="greaterThan">
      <formula>0.05</formula>
    </cfRule>
  </conditionalFormatting>
  <conditionalFormatting sqref="P44">
    <cfRule type="cellIs" dxfId="7" priority="8" operator="greaterThan">
      <formula>0.05</formula>
    </cfRule>
  </conditionalFormatting>
  <conditionalFormatting sqref="P40">
    <cfRule type="cellIs" dxfId="6" priority="7" operator="greaterThan">
      <formula>0.05</formula>
    </cfRule>
  </conditionalFormatting>
  <conditionalFormatting sqref="P32">
    <cfRule type="cellIs" dxfId="5" priority="6" operator="greaterThan">
      <formula>0.05</formula>
    </cfRule>
  </conditionalFormatting>
  <conditionalFormatting sqref="P28:P29">
    <cfRule type="cellIs" dxfId="4" priority="5" operator="greaterThan">
      <formula>0.05</formula>
    </cfRule>
  </conditionalFormatting>
  <conditionalFormatting sqref="P20">
    <cfRule type="cellIs" dxfId="3" priority="4" operator="greaterThan">
      <formula>0.05</formula>
    </cfRule>
  </conditionalFormatting>
  <conditionalFormatting sqref="P13">
    <cfRule type="cellIs" dxfId="2" priority="3" operator="greaterThan">
      <formula>0.05</formula>
    </cfRule>
  </conditionalFormatting>
  <conditionalFormatting sqref="P8">
    <cfRule type="cellIs" dxfId="1" priority="2" operator="greaterThan">
      <formula>0.05</formula>
    </cfRule>
  </conditionalFormatting>
  <conditionalFormatting sqref="P4">
    <cfRule type="cellIs" dxfId="0" priority="1" operator="greaterThan">
      <formula>0.05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G21"/>
  <sheetViews>
    <sheetView workbookViewId="0">
      <pane ySplit="1" topLeftCell="A2" activePane="bottomLeft" state="frozen"/>
      <selection pane="bottomLeft" activeCell="G28" sqref="G28"/>
    </sheetView>
  </sheetViews>
  <sheetFormatPr baseColWidth="10" defaultColWidth="8.83203125" defaultRowHeight="15" x14ac:dyDescent="0.2"/>
  <cols>
    <col min="1" max="1" width="12.6640625" style="5" customWidth="1"/>
    <col min="2" max="2" width="15.33203125" style="5" customWidth="1"/>
    <col min="4" max="4" width="12.6640625" customWidth="1"/>
    <col min="5" max="5" width="17.5" customWidth="1"/>
    <col min="7" max="7" width="20.1640625" bestFit="1" customWidth="1"/>
  </cols>
  <sheetData>
    <row r="1" spans="1:7" ht="16" thickBot="1" x14ac:dyDescent="0.25">
      <c r="A1" s="75" t="s">
        <v>59</v>
      </c>
      <c r="B1" s="18" t="s">
        <v>0</v>
      </c>
      <c r="C1" s="28" t="s">
        <v>43</v>
      </c>
      <c r="D1" s="18" t="s">
        <v>88</v>
      </c>
      <c r="E1" s="30" t="s">
        <v>65</v>
      </c>
      <c r="G1" s="126"/>
    </row>
    <row r="2" spans="1:7" x14ac:dyDescent="0.2">
      <c r="A2" s="74" t="s">
        <v>2397</v>
      </c>
      <c r="B2" s="129" t="s">
        <v>122</v>
      </c>
      <c r="C2" s="130">
        <v>5</v>
      </c>
      <c r="D2" s="131">
        <f xml:space="preserve"> COUNT(Exclusions!G4:G6)</f>
        <v>1</v>
      </c>
      <c r="E2" s="29">
        <f t="shared" ref="E2:E18" si="0">C2-D2</f>
        <v>4</v>
      </c>
    </row>
    <row r="3" spans="1:7" x14ac:dyDescent="0.2">
      <c r="A3" s="74" t="s">
        <v>2397</v>
      </c>
      <c r="B3" s="130" t="s">
        <v>123</v>
      </c>
      <c r="C3" s="130">
        <v>3</v>
      </c>
      <c r="D3" s="131">
        <f xml:space="preserve"> COUNT(Exclusions!G8:G10)</f>
        <v>1</v>
      </c>
      <c r="E3" s="29">
        <f t="shared" si="0"/>
        <v>2</v>
      </c>
    </row>
    <row r="4" spans="1:7" x14ac:dyDescent="0.2">
      <c r="A4" s="74" t="s">
        <v>2397</v>
      </c>
      <c r="B4" s="130" t="s">
        <v>124</v>
      </c>
      <c r="C4" s="130">
        <v>5</v>
      </c>
      <c r="D4" s="131">
        <f xml:space="preserve"> COUNT(Exclusions!G12:G14)</f>
        <v>2</v>
      </c>
      <c r="E4" s="29">
        <f t="shared" si="0"/>
        <v>3</v>
      </c>
    </row>
    <row r="5" spans="1:7" x14ac:dyDescent="0.2">
      <c r="A5" s="74" t="s">
        <v>2397</v>
      </c>
      <c r="B5" s="130" t="s">
        <v>125</v>
      </c>
      <c r="C5" s="130">
        <v>3</v>
      </c>
      <c r="D5" s="131">
        <f xml:space="preserve"> COUNT(Exclusions!G16:G18)</f>
        <v>0</v>
      </c>
      <c r="E5" s="29">
        <f t="shared" si="0"/>
        <v>3</v>
      </c>
    </row>
    <row r="6" spans="1:7" x14ac:dyDescent="0.2">
      <c r="A6" s="74" t="s">
        <v>2397</v>
      </c>
      <c r="B6" s="130" t="s">
        <v>126</v>
      </c>
      <c r="C6" s="130">
        <v>5</v>
      </c>
      <c r="D6" s="131">
        <f xml:space="preserve"> COUNT(Exclusions!G20:G22)</f>
        <v>1</v>
      </c>
      <c r="E6" s="29">
        <f t="shared" si="0"/>
        <v>4</v>
      </c>
    </row>
    <row r="7" spans="1:7" x14ac:dyDescent="0.2">
      <c r="A7" s="74" t="s">
        <v>2397</v>
      </c>
      <c r="B7" s="130" t="s">
        <v>127</v>
      </c>
      <c r="C7" s="130">
        <v>3</v>
      </c>
      <c r="D7" s="131">
        <f xml:space="preserve"> COUNT(Exclusions!G24:G26)</f>
        <v>1</v>
      </c>
      <c r="E7" s="29">
        <f t="shared" si="0"/>
        <v>2</v>
      </c>
    </row>
    <row r="8" spans="1:7" x14ac:dyDescent="0.2">
      <c r="A8" s="74" t="s">
        <v>2397</v>
      </c>
      <c r="B8" s="130" t="s">
        <v>128</v>
      </c>
      <c r="C8" s="130">
        <v>5</v>
      </c>
      <c r="D8" s="131">
        <f xml:space="preserve"> COUNT(Exclusions!G28:G30)</f>
        <v>2</v>
      </c>
      <c r="E8" s="29">
        <f t="shared" si="0"/>
        <v>3</v>
      </c>
    </row>
    <row r="9" spans="1:7" x14ac:dyDescent="0.2">
      <c r="A9" s="74" t="s">
        <v>2397</v>
      </c>
      <c r="B9" s="130" t="s">
        <v>129</v>
      </c>
      <c r="C9" s="130">
        <v>6</v>
      </c>
      <c r="D9" s="131">
        <f xml:space="preserve"> COUNT(Exclusions!G32:G34)</f>
        <v>1</v>
      </c>
      <c r="E9" s="29">
        <f t="shared" si="0"/>
        <v>5</v>
      </c>
    </row>
    <row r="10" spans="1:7" x14ac:dyDescent="0.2">
      <c r="A10" s="74" t="s">
        <v>2397</v>
      </c>
      <c r="B10" s="130" t="s">
        <v>130</v>
      </c>
      <c r="C10" s="130">
        <v>4</v>
      </c>
      <c r="D10" s="131">
        <f xml:space="preserve"> COUNT(Exclusions!G36:G38)</f>
        <v>0</v>
      </c>
      <c r="E10" s="29">
        <f t="shared" si="0"/>
        <v>4</v>
      </c>
    </row>
    <row r="11" spans="1:7" x14ac:dyDescent="0.2">
      <c r="A11" s="74" t="s">
        <v>2397</v>
      </c>
      <c r="B11" s="130" t="s">
        <v>131</v>
      </c>
      <c r="C11" s="130">
        <v>4</v>
      </c>
      <c r="D11" s="131">
        <f xml:space="preserve"> COUNT(Exclusions!G40:G42)</f>
        <v>1</v>
      </c>
      <c r="E11" s="29">
        <f t="shared" si="0"/>
        <v>3</v>
      </c>
    </row>
    <row r="12" spans="1:7" x14ac:dyDescent="0.2">
      <c r="A12" s="74" t="s">
        <v>2397</v>
      </c>
      <c r="B12" s="130" t="s">
        <v>132</v>
      </c>
      <c r="C12" s="130">
        <v>4</v>
      </c>
      <c r="D12" s="131">
        <f xml:space="preserve"> COUNT(Exclusions!G44:G46)</f>
        <v>1</v>
      </c>
      <c r="E12" s="29">
        <f t="shared" si="0"/>
        <v>3</v>
      </c>
    </row>
    <row r="13" spans="1:7" x14ac:dyDescent="0.2">
      <c r="A13" s="74" t="s">
        <v>2397</v>
      </c>
      <c r="B13" s="129" t="s">
        <v>133</v>
      </c>
      <c r="C13" s="129">
        <v>5</v>
      </c>
      <c r="D13" s="131">
        <f xml:space="preserve"> COUNT(Exclusions!G48:G50)</f>
        <v>1</v>
      </c>
      <c r="E13" s="29">
        <f t="shared" si="0"/>
        <v>4</v>
      </c>
    </row>
    <row r="14" spans="1:7" x14ac:dyDescent="0.2">
      <c r="A14" s="74" t="s">
        <v>2397</v>
      </c>
      <c r="B14" s="129" t="s">
        <v>134</v>
      </c>
      <c r="C14" s="129">
        <v>5</v>
      </c>
      <c r="D14" s="131">
        <f xml:space="preserve"> COUNT(Exclusions!G52:G54)</f>
        <v>2</v>
      </c>
      <c r="E14" s="29">
        <f t="shared" si="0"/>
        <v>3</v>
      </c>
    </row>
    <row r="15" spans="1:7" x14ac:dyDescent="0.2">
      <c r="A15" s="74" t="s">
        <v>2397</v>
      </c>
      <c r="B15" s="129" t="s">
        <v>135</v>
      </c>
      <c r="C15" s="129">
        <v>4</v>
      </c>
      <c r="D15" s="131">
        <f xml:space="preserve"> COUNT(Exclusions!G56:G58)</f>
        <v>1</v>
      </c>
      <c r="E15" s="29">
        <f t="shared" si="0"/>
        <v>3</v>
      </c>
    </row>
    <row r="16" spans="1:7" x14ac:dyDescent="0.2">
      <c r="A16" s="74" t="s">
        <v>2397</v>
      </c>
      <c r="B16" s="129" t="s">
        <v>136</v>
      </c>
      <c r="C16" s="129">
        <v>4</v>
      </c>
      <c r="D16" s="131">
        <f xml:space="preserve"> COUNT(Exclusions!G60:G62)</f>
        <v>0</v>
      </c>
      <c r="E16" s="29">
        <f t="shared" si="0"/>
        <v>4</v>
      </c>
    </row>
    <row r="17" spans="1:5" x14ac:dyDescent="0.2">
      <c r="A17" s="74" t="s">
        <v>2397</v>
      </c>
      <c r="B17" s="129" t="s">
        <v>137</v>
      </c>
      <c r="C17" s="129">
        <v>4</v>
      </c>
      <c r="D17" s="131">
        <f xml:space="preserve"> COUNT(Exclusions!G64:G66)</f>
        <v>1</v>
      </c>
      <c r="E17" s="29">
        <f t="shared" si="0"/>
        <v>3</v>
      </c>
    </row>
    <row r="18" spans="1:5" x14ac:dyDescent="0.2">
      <c r="A18" s="74" t="s">
        <v>2397</v>
      </c>
      <c r="B18" s="129" t="s">
        <v>138</v>
      </c>
      <c r="C18" s="129">
        <v>4</v>
      </c>
      <c r="D18" s="131">
        <f xml:space="preserve"> COUNT(Exclusions!G68:G70)</f>
        <v>2</v>
      </c>
      <c r="E18" s="29">
        <f t="shared" si="0"/>
        <v>2</v>
      </c>
    </row>
    <row r="19" spans="1:5" x14ac:dyDescent="0.2">
      <c r="A19" s="19"/>
      <c r="B19" s="20"/>
      <c r="C19" s="20"/>
    </row>
    <row r="20" spans="1:5" x14ac:dyDescent="0.2">
      <c r="A20" s="19"/>
      <c r="B20" s="20"/>
      <c r="C20" s="20"/>
    </row>
    <row r="21" spans="1:5" x14ac:dyDescent="0.2">
      <c r="A21" s="19"/>
      <c r="B21" s="20"/>
      <c r="C21" s="2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7"/>
  <sheetViews>
    <sheetView workbookViewId="0">
      <pane ySplit="1" topLeftCell="A2" activePane="bottomLeft" state="frozen"/>
      <selection pane="bottomLeft" activeCell="A2" sqref="A2:XFD7"/>
    </sheetView>
  </sheetViews>
  <sheetFormatPr baseColWidth="10" defaultColWidth="8.83203125" defaultRowHeight="15" x14ac:dyDescent="0.2"/>
  <sheetData>
    <row r="1" spans="1:44" s="6" customFormat="1" x14ac:dyDescent="0.2">
      <c r="A1" s="7" t="s">
        <v>3</v>
      </c>
      <c r="B1" s="7" t="s">
        <v>4</v>
      </c>
      <c r="C1" s="7" t="s">
        <v>67</v>
      </c>
      <c r="D1" s="7" t="s">
        <v>0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8" t="s">
        <v>36</v>
      </c>
      <c r="AK1" s="9" t="s">
        <v>37</v>
      </c>
      <c r="AL1" s="10" t="s">
        <v>38</v>
      </c>
      <c r="AM1" s="11" t="s">
        <v>38</v>
      </c>
      <c r="AN1" s="11" t="s">
        <v>38</v>
      </c>
      <c r="AO1" s="7" t="s">
        <v>39</v>
      </c>
      <c r="AP1" s="11" t="s">
        <v>38</v>
      </c>
      <c r="AQ1" s="11" t="s">
        <v>38</v>
      </c>
      <c r="AR1" s="7" t="s">
        <v>39</v>
      </c>
    </row>
    <row r="2" spans="1:44" x14ac:dyDescent="0.2">
      <c r="A2" t="s">
        <v>139</v>
      </c>
      <c r="B2" t="s">
        <v>139</v>
      </c>
      <c r="C2" t="s">
        <v>139</v>
      </c>
      <c r="D2" t="s">
        <v>139</v>
      </c>
      <c r="E2" t="s">
        <v>139</v>
      </c>
      <c r="F2" t="s">
        <v>139</v>
      </c>
      <c r="G2" t="s">
        <v>139</v>
      </c>
      <c r="H2" t="s">
        <v>139</v>
      </c>
      <c r="I2" t="s">
        <v>139</v>
      </c>
      <c r="J2" t="s">
        <v>139</v>
      </c>
      <c r="K2" t="s">
        <v>139</v>
      </c>
      <c r="L2" t="s">
        <v>139</v>
      </c>
      <c r="M2" t="s">
        <v>139</v>
      </c>
      <c r="N2" t="s">
        <v>139</v>
      </c>
      <c r="O2" t="s">
        <v>139</v>
      </c>
      <c r="P2" t="s">
        <v>139</v>
      </c>
      <c r="Q2" t="s">
        <v>139</v>
      </c>
      <c r="R2" t="s">
        <v>139</v>
      </c>
      <c r="S2" t="s">
        <v>139</v>
      </c>
      <c r="T2" t="s">
        <v>139</v>
      </c>
      <c r="U2" t="s">
        <v>139</v>
      </c>
      <c r="V2" t="s">
        <v>139</v>
      </c>
      <c r="W2" t="s">
        <v>139</v>
      </c>
      <c r="X2" t="s">
        <v>139</v>
      </c>
      <c r="Y2" t="s">
        <v>139</v>
      </c>
      <c r="Z2" t="s">
        <v>139</v>
      </c>
      <c r="AA2" t="s">
        <v>139</v>
      </c>
      <c r="AB2" t="s">
        <v>139</v>
      </c>
      <c r="AC2" t="s">
        <v>139</v>
      </c>
      <c r="AD2" t="s">
        <v>139</v>
      </c>
      <c r="AE2" t="s">
        <v>139</v>
      </c>
      <c r="AF2" t="s">
        <v>139</v>
      </c>
      <c r="AG2" t="s">
        <v>139</v>
      </c>
      <c r="AH2" t="s">
        <v>139</v>
      </c>
      <c r="AI2" t="s">
        <v>139</v>
      </c>
    </row>
    <row r="3" spans="1:44" x14ac:dyDescent="0.2">
      <c r="A3" t="s">
        <v>93</v>
      </c>
      <c r="B3" t="s">
        <v>144</v>
      </c>
      <c r="C3" t="s">
        <v>94</v>
      </c>
      <c r="D3" t="s">
        <v>122</v>
      </c>
      <c r="E3" t="s">
        <v>145</v>
      </c>
      <c r="F3">
        <v>-2.68</v>
      </c>
      <c r="G3">
        <v>0</v>
      </c>
      <c r="H3">
        <v>-2.74</v>
      </c>
      <c r="I3">
        <v>0</v>
      </c>
      <c r="J3">
        <v>28.04</v>
      </c>
      <c r="K3">
        <v>0</v>
      </c>
      <c r="L3">
        <v>3.573</v>
      </c>
      <c r="M3">
        <v>8.0000000000000002E-3</v>
      </c>
      <c r="N3">
        <v>-0.28799999999999998</v>
      </c>
      <c r="O3">
        <v>8.9999999999999993E-3</v>
      </c>
      <c r="P3">
        <v>5.9660000000000002</v>
      </c>
      <c r="Q3">
        <v>0.06</v>
      </c>
      <c r="R3">
        <v>0.14699999999999999</v>
      </c>
      <c r="S3">
        <v>5.8999999999999997E-2</v>
      </c>
      <c r="T3">
        <v>-0.97799999999999998</v>
      </c>
      <c r="U3">
        <v>0.378</v>
      </c>
      <c r="V3">
        <v>-7.6849999999999996</v>
      </c>
      <c r="W3">
        <v>0.375</v>
      </c>
      <c r="X3">
        <v>-2.67</v>
      </c>
      <c r="Y3" t="s">
        <v>139</v>
      </c>
      <c r="Z3">
        <v>-10.28</v>
      </c>
      <c r="AA3" t="s">
        <v>139</v>
      </c>
      <c r="AB3">
        <v>0.67200000000000004</v>
      </c>
      <c r="AC3" t="s">
        <v>139</v>
      </c>
      <c r="AD3">
        <v>3.7250490537907499E-3</v>
      </c>
      <c r="AE3" t="s">
        <v>139</v>
      </c>
      <c r="AF3">
        <v>-0.30099999999999999</v>
      </c>
      <c r="AG3">
        <v>1.3349293046291699</v>
      </c>
      <c r="AH3">
        <v>0.991069994232887</v>
      </c>
      <c r="AI3">
        <v>0.59</v>
      </c>
    </row>
    <row r="4" spans="1:44" x14ac:dyDescent="0.2">
      <c r="A4" t="s">
        <v>141</v>
      </c>
      <c r="B4" t="s">
        <v>146</v>
      </c>
      <c r="C4" t="s">
        <v>94</v>
      </c>
      <c r="D4" t="s">
        <v>122</v>
      </c>
      <c r="E4" t="s">
        <v>145</v>
      </c>
      <c r="F4">
        <v>-2.69</v>
      </c>
      <c r="G4">
        <v>0</v>
      </c>
      <c r="H4">
        <v>-2.74</v>
      </c>
      <c r="I4">
        <v>0</v>
      </c>
      <c r="J4">
        <v>28.04</v>
      </c>
      <c r="K4">
        <v>0</v>
      </c>
      <c r="L4">
        <v>3.597</v>
      </c>
      <c r="M4">
        <v>1.2999999999999999E-2</v>
      </c>
      <c r="N4">
        <v>-0.249</v>
      </c>
      <c r="O4">
        <v>1.2999999999999999E-2</v>
      </c>
      <c r="P4">
        <v>5.8479999999999999</v>
      </c>
      <c r="Q4">
        <v>8.5999999999999993E-2</v>
      </c>
      <c r="R4">
        <v>3.2000000000000001E-2</v>
      </c>
      <c r="S4">
        <v>8.5000000000000006E-2</v>
      </c>
      <c r="T4">
        <v>-0.84399999999999997</v>
      </c>
      <c r="U4">
        <v>0.70499999999999996</v>
      </c>
      <c r="V4">
        <v>-7.5350000000000001</v>
      </c>
      <c r="W4">
        <v>0.70299999999999996</v>
      </c>
      <c r="X4">
        <v>-2.68</v>
      </c>
      <c r="Y4" t="s">
        <v>139</v>
      </c>
      <c r="Z4">
        <v>-10.28</v>
      </c>
      <c r="AA4" t="s">
        <v>139</v>
      </c>
      <c r="AB4">
        <v>0.72299999999999998</v>
      </c>
      <c r="AC4" t="s">
        <v>139</v>
      </c>
      <c r="AD4">
        <v>3.7250490537907499E-3</v>
      </c>
      <c r="AE4" t="s">
        <v>139</v>
      </c>
      <c r="AF4">
        <v>-0.26200000000000001</v>
      </c>
      <c r="AG4">
        <v>1.3349293046291699</v>
      </c>
      <c r="AH4">
        <v>0.991069994232887</v>
      </c>
      <c r="AI4">
        <v>0.64100000000000001</v>
      </c>
    </row>
    <row r="5" spans="1:44" x14ac:dyDescent="0.2">
      <c r="A5" t="s">
        <v>142</v>
      </c>
      <c r="B5" t="s">
        <v>147</v>
      </c>
      <c r="C5" t="s">
        <v>94</v>
      </c>
      <c r="D5" t="s">
        <v>122</v>
      </c>
      <c r="E5" t="s">
        <v>145</v>
      </c>
      <c r="F5">
        <v>-2.63</v>
      </c>
      <c r="G5">
        <v>0</v>
      </c>
      <c r="H5">
        <v>-2.52</v>
      </c>
      <c r="I5">
        <v>0</v>
      </c>
      <c r="J5">
        <v>28.26</v>
      </c>
      <c r="K5">
        <v>0</v>
      </c>
      <c r="L5">
        <v>3.86</v>
      </c>
      <c r="M5">
        <v>1.7999999999999999E-2</v>
      </c>
      <c r="N5">
        <v>-0.27300000000000002</v>
      </c>
      <c r="O5">
        <v>1.7999999999999999E-2</v>
      </c>
      <c r="P5">
        <v>6.1449999999999996</v>
      </c>
      <c r="Q5">
        <v>5.7000000000000002E-2</v>
      </c>
      <c r="R5">
        <v>-0.114</v>
      </c>
      <c r="S5">
        <v>5.7000000000000002E-2</v>
      </c>
      <c r="T5">
        <v>0.92600000000000005</v>
      </c>
      <c r="U5">
        <v>0.41199999999999998</v>
      </c>
      <c r="V5">
        <v>-6.28</v>
      </c>
      <c r="W5">
        <v>0.40799999999999997</v>
      </c>
      <c r="X5">
        <v>-2.62</v>
      </c>
      <c r="Y5" t="s">
        <v>139</v>
      </c>
      <c r="Z5">
        <v>-10.06</v>
      </c>
      <c r="AA5" t="s">
        <v>139</v>
      </c>
      <c r="AB5">
        <v>0.68899999999999995</v>
      </c>
      <c r="AC5" t="s">
        <v>139</v>
      </c>
      <c r="AD5">
        <v>3.7250490537907499E-3</v>
      </c>
      <c r="AE5" t="s">
        <v>139</v>
      </c>
      <c r="AF5">
        <v>-0.28699999999999998</v>
      </c>
      <c r="AG5">
        <v>1.3349293046291699</v>
      </c>
      <c r="AH5">
        <v>0.991069994232887</v>
      </c>
      <c r="AI5">
        <v>0.60699999999999998</v>
      </c>
    </row>
    <row r="6" spans="1:44" x14ac:dyDescent="0.2">
      <c r="A6" t="s">
        <v>143</v>
      </c>
      <c r="B6" t="s">
        <v>148</v>
      </c>
      <c r="C6" t="s">
        <v>94</v>
      </c>
      <c r="D6" t="s">
        <v>122</v>
      </c>
      <c r="E6" t="s">
        <v>140</v>
      </c>
      <c r="F6">
        <v>-2.56</v>
      </c>
      <c r="G6">
        <v>0</v>
      </c>
      <c r="H6">
        <v>-2.54</v>
      </c>
      <c r="I6">
        <v>0</v>
      </c>
      <c r="J6">
        <v>28.24</v>
      </c>
      <c r="K6">
        <v>0</v>
      </c>
      <c r="L6">
        <v>9.4689999999999994</v>
      </c>
      <c r="M6">
        <v>1.0999999999999999E-2</v>
      </c>
      <c r="N6">
        <v>-0.252</v>
      </c>
      <c r="O6">
        <v>0.01</v>
      </c>
      <c r="P6">
        <v>16.824999999999999</v>
      </c>
      <c r="Q6">
        <v>5.5E-2</v>
      </c>
      <c r="R6">
        <v>-0.748</v>
      </c>
      <c r="S6">
        <v>5.5E-2</v>
      </c>
      <c r="T6">
        <v>140.01599999999999</v>
      </c>
      <c r="U6">
        <v>0.88100000000000001</v>
      </c>
      <c r="V6">
        <v>119.374</v>
      </c>
      <c r="W6">
        <v>0.86899999999999999</v>
      </c>
      <c r="X6">
        <v>-2.6</v>
      </c>
      <c r="Y6" t="s">
        <v>139</v>
      </c>
      <c r="Z6">
        <v>-10.08</v>
      </c>
      <c r="AA6" t="s">
        <v>139</v>
      </c>
      <c r="AB6">
        <v>0.68799999999999994</v>
      </c>
      <c r="AC6" t="s">
        <v>139</v>
      </c>
      <c r="AD6">
        <v>4.81563815438045E-3</v>
      </c>
      <c r="AE6" t="s">
        <v>139</v>
      </c>
      <c r="AF6">
        <v>-0.29699999999999999</v>
      </c>
      <c r="AG6">
        <v>1.1493397723374701</v>
      </c>
      <c r="AH6">
        <v>0.94750931803110805</v>
      </c>
      <c r="AI6">
        <v>0.60599999999999998</v>
      </c>
    </row>
    <row r="7" spans="1:44" x14ac:dyDescent="0.2">
      <c r="A7" t="s">
        <v>149</v>
      </c>
      <c r="B7" t="s">
        <v>150</v>
      </c>
      <c r="C7" t="s">
        <v>94</v>
      </c>
      <c r="D7" t="s">
        <v>122</v>
      </c>
      <c r="E7" t="s">
        <v>140</v>
      </c>
      <c r="F7">
        <v>-2.63</v>
      </c>
      <c r="G7">
        <v>0</v>
      </c>
      <c r="H7">
        <v>-2.66</v>
      </c>
      <c r="I7">
        <v>0</v>
      </c>
      <c r="J7">
        <v>28.12</v>
      </c>
      <c r="K7">
        <v>0</v>
      </c>
      <c r="L7">
        <v>9.2620000000000005</v>
      </c>
      <c r="M7">
        <v>1.4999999999999999E-2</v>
      </c>
      <c r="N7">
        <v>-0.26700000000000002</v>
      </c>
      <c r="O7">
        <v>1.4999999999999999E-2</v>
      </c>
      <c r="P7">
        <v>16.561</v>
      </c>
      <c r="Q7">
        <v>0.06</v>
      </c>
      <c r="R7">
        <v>-0.77300000000000002</v>
      </c>
      <c r="S7">
        <v>5.8000000000000003E-2</v>
      </c>
      <c r="T7">
        <v>142.12799999999999</v>
      </c>
      <c r="U7">
        <v>0.51</v>
      </c>
      <c r="V7">
        <v>121.79300000000001</v>
      </c>
      <c r="W7">
        <v>0.502</v>
      </c>
      <c r="X7">
        <v>-2.67</v>
      </c>
      <c r="Y7" t="s">
        <v>139</v>
      </c>
      <c r="Z7">
        <v>-10.199999999999999</v>
      </c>
      <c r="AA7" t="s">
        <v>139</v>
      </c>
      <c r="AB7">
        <v>0.67100000000000004</v>
      </c>
      <c r="AC7" t="s">
        <v>139</v>
      </c>
      <c r="AD7">
        <v>4.81563815438045E-3</v>
      </c>
      <c r="AE7" t="s">
        <v>139</v>
      </c>
      <c r="AF7">
        <v>-0.312</v>
      </c>
      <c r="AG7">
        <v>1.1493397723374701</v>
      </c>
      <c r="AH7">
        <v>0.94750931803110805</v>
      </c>
      <c r="AI7">
        <v>0.58899999999999997</v>
      </c>
    </row>
    <row r="8" spans="1:44" x14ac:dyDescent="0.2">
      <c r="A8" t="s">
        <v>139</v>
      </c>
      <c r="B8" t="s">
        <v>139</v>
      </c>
      <c r="C8" t="s">
        <v>139</v>
      </c>
      <c r="D8" t="s">
        <v>139</v>
      </c>
      <c r="E8" t="s">
        <v>139</v>
      </c>
      <c r="F8" t="s">
        <v>139</v>
      </c>
      <c r="G8" t="s">
        <v>139</v>
      </c>
      <c r="H8" t="s">
        <v>139</v>
      </c>
      <c r="I8" t="s">
        <v>139</v>
      </c>
      <c r="J8" t="s">
        <v>139</v>
      </c>
      <c r="K8" t="s">
        <v>139</v>
      </c>
      <c r="L8" t="s">
        <v>139</v>
      </c>
      <c r="M8" t="s">
        <v>139</v>
      </c>
      <c r="N8" t="s">
        <v>139</v>
      </c>
      <c r="O8" t="s">
        <v>139</v>
      </c>
      <c r="P8" t="s">
        <v>139</v>
      </c>
      <c r="Q8" t="s">
        <v>139</v>
      </c>
      <c r="R8" t="s">
        <v>139</v>
      </c>
      <c r="S8" t="s">
        <v>139</v>
      </c>
      <c r="T8" t="s">
        <v>139</v>
      </c>
      <c r="U8" t="s">
        <v>139</v>
      </c>
      <c r="V8" t="s">
        <v>139</v>
      </c>
      <c r="W8" t="s">
        <v>139</v>
      </c>
      <c r="X8" t="s">
        <v>139</v>
      </c>
      <c r="Y8" t="s">
        <v>139</v>
      </c>
      <c r="Z8" t="s">
        <v>139</v>
      </c>
      <c r="AA8" t="s">
        <v>139</v>
      </c>
      <c r="AB8" t="s">
        <v>139</v>
      </c>
      <c r="AC8" t="s">
        <v>139</v>
      </c>
      <c r="AD8" t="s">
        <v>139</v>
      </c>
      <c r="AE8" t="s">
        <v>139</v>
      </c>
      <c r="AF8" t="s">
        <v>139</v>
      </c>
      <c r="AG8" t="s">
        <v>139</v>
      </c>
      <c r="AH8" t="s">
        <v>139</v>
      </c>
      <c r="AI8" t="s">
        <v>139</v>
      </c>
    </row>
    <row r="9" spans="1:44" x14ac:dyDescent="0.2">
      <c r="A9" t="s">
        <v>139</v>
      </c>
      <c r="B9" t="s">
        <v>139</v>
      </c>
      <c r="C9" t="s">
        <v>139</v>
      </c>
      <c r="D9" t="s">
        <v>139</v>
      </c>
      <c r="E9" t="s">
        <v>139</v>
      </c>
      <c r="F9" t="s">
        <v>139</v>
      </c>
      <c r="G9" t="s">
        <v>139</v>
      </c>
      <c r="H9" t="s">
        <v>139</v>
      </c>
      <c r="I9" t="s">
        <v>139</v>
      </c>
      <c r="J9" t="s">
        <v>139</v>
      </c>
      <c r="K9" t="s">
        <v>139</v>
      </c>
      <c r="L9" t="s">
        <v>139</v>
      </c>
      <c r="M9" t="s">
        <v>139</v>
      </c>
      <c r="N9" t="s">
        <v>139</v>
      </c>
      <c r="O9" t="s">
        <v>139</v>
      </c>
      <c r="P9" t="s">
        <v>139</v>
      </c>
      <c r="Q9" t="s">
        <v>139</v>
      </c>
      <c r="R9" t="s">
        <v>139</v>
      </c>
      <c r="S9" t="s">
        <v>139</v>
      </c>
      <c r="T9" t="s">
        <v>139</v>
      </c>
      <c r="U9" t="s">
        <v>139</v>
      </c>
      <c r="V9" t="s">
        <v>139</v>
      </c>
      <c r="W9" t="s">
        <v>139</v>
      </c>
      <c r="X9" t="s">
        <v>139</v>
      </c>
      <c r="Y9" t="s">
        <v>139</v>
      </c>
      <c r="Z9" t="s">
        <v>139</v>
      </c>
      <c r="AA9" t="s">
        <v>139</v>
      </c>
      <c r="AB9" t="s">
        <v>139</v>
      </c>
      <c r="AC9" t="s">
        <v>139</v>
      </c>
      <c r="AD9" t="s">
        <v>139</v>
      </c>
      <c r="AE9" t="s">
        <v>139</v>
      </c>
      <c r="AF9" t="s">
        <v>139</v>
      </c>
      <c r="AG9" t="s">
        <v>139</v>
      </c>
      <c r="AH9" t="s">
        <v>139</v>
      </c>
      <c r="AI9" t="s">
        <v>139</v>
      </c>
    </row>
    <row r="10" spans="1:44" x14ac:dyDescent="0.2">
      <c r="A10" t="s">
        <v>93</v>
      </c>
      <c r="B10" t="s">
        <v>151</v>
      </c>
      <c r="C10" t="s">
        <v>94</v>
      </c>
      <c r="D10" t="s">
        <v>123</v>
      </c>
      <c r="E10" t="s">
        <v>145</v>
      </c>
      <c r="F10">
        <v>-3.17</v>
      </c>
      <c r="G10">
        <v>0</v>
      </c>
      <c r="H10">
        <v>-3.95</v>
      </c>
      <c r="I10">
        <v>0</v>
      </c>
      <c r="J10">
        <v>26.79</v>
      </c>
      <c r="K10">
        <v>0</v>
      </c>
      <c r="L10">
        <v>1.855</v>
      </c>
      <c r="M10">
        <v>1.4E-2</v>
      </c>
      <c r="N10">
        <v>-0.28100000000000003</v>
      </c>
      <c r="O10">
        <v>1.2E-2</v>
      </c>
      <c r="P10">
        <v>3.51</v>
      </c>
      <c r="Q10">
        <v>6.0999999999999999E-2</v>
      </c>
      <c r="R10">
        <v>0.14199999999999999</v>
      </c>
      <c r="S10">
        <v>5.7000000000000002E-2</v>
      </c>
      <c r="T10">
        <v>-1.7070000000000001</v>
      </c>
      <c r="U10">
        <v>0.54</v>
      </c>
      <c r="V10">
        <v>-5.4939999999999998</v>
      </c>
      <c r="W10">
        <v>0.54100000000000004</v>
      </c>
      <c r="X10">
        <v>-3.17</v>
      </c>
      <c r="Y10" t="s">
        <v>139</v>
      </c>
      <c r="Z10">
        <v>-11.51</v>
      </c>
      <c r="AA10" t="s">
        <v>139</v>
      </c>
      <c r="AB10">
        <v>0.68899999999999995</v>
      </c>
      <c r="AC10" t="s">
        <v>139</v>
      </c>
      <c r="AD10">
        <v>3.7250490537907499E-3</v>
      </c>
      <c r="AE10" t="s">
        <v>139</v>
      </c>
      <c r="AF10">
        <v>-0.28799999999999998</v>
      </c>
      <c r="AG10">
        <v>1.3349293046291699</v>
      </c>
      <c r="AH10">
        <v>0.991069994232887</v>
      </c>
      <c r="AI10">
        <v>0.60699999999999998</v>
      </c>
    </row>
    <row r="11" spans="1:44" x14ac:dyDescent="0.2">
      <c r="A11" t="s">
        <v>141</v>
      </c>
      <c r="B11" t="s">
        <v>152</v>
      </c>
      <c r="C11" t="s">
        <v>94</v>
      </c>
      <c r="D11" t="s">
        <v>123</v>
      </c>
      <c r="E11" t="s">
        <v>145</v>
      </c>
      <c r="F11">
        <v>-3.09</v>
      </c>
      <c r="G11">
        <v>0</v>
      </c>
      <c r="H11">
        <v>-3.73</v>
      </c>
      <c r="I11">
        <v>0</v>
      </c>
      <c r="J11">
        <v>27.01</v>
      </c>
      <c r="K11">
        <v>0</v>
      </c>
      <c r="L11">
        <v>2.1429999999999998</v>
      </c>
      <c r="M11">
        <v>1.0999999999999999E-2</v>
      </c>
      <c r="N11">
        <v>-0.29799999999999999</v>
      </c>
      <c r="O11">
        <v>8.9999999999999993E-3</v>
      </c>
      <c r="P11">
        <v>3.8780000000000001</v>
      </c>
      <c r="Q11">
        <v>8.4000000000000005E-2</v>
      </c>
      <c r="R11">
        <v>6.6000000000000003E-2</v>
      </c>
      <c r="S11">
        <v>8.1000000000000003E-2</v>
      </c>
      <c r="T11">
        <v>-0.623</v>
      </c>
      <c r="U11">
        <v>0.64400000000000002</v>
      </c>
      <c r="V11">
        <v>-4.9370000000000003</v>
      </c>
      <c r="W11">
        <v>0.64</v>
      </c>
      <c r="X11">
        <v>-3.08</v>
      </c>
      <c r="Y11" t="s">
        <v>139</v>
      </c>
      <c r="Z11">
        <v>-11.28</v>
      </c>
      <c r="AA11" t="s">
        <v>139</v>
      </c>
      <c r="AB11">
        <v>0.66500000000000004</v>
      </c>
      <c r="AC11" t="s">
        <v>139</v>
      </c>
      <c r="AD11">
        <v>3.7250490537907399E-3</v>
      </c>
      <c r="AE11" t="s">
        <v>139</v>
      </c>
      <c r="AF11">
        <v>-0.30599999999999999</v>
      </c>
      <c r="AG11">
        <v>1.3349293046291699</v>
      </c>
      <c r="AH11">
        <v>0.991069994232887</v>
      </c>
      <c r="AI11">
        <v>0.58299999999999996</v>
      </c>
    </row>
    <row r="12" spans="1:44" x14ac:dyDescent="0.2">
      <c r="A12" t="s">
        <v>142</v>
      </c>
      <c r="B12" t="s">
        <v>153</v>
      </c>
      <c r="C12" t="s">
        <v>94</v>
      </c>
      <c r="D12" t="s">
        <v>123</v>
      </c>
      <c r="E12" t="s">
        <v>145</v>
      </c>
      <c r="F12">
        <v>-3.16</v>
      </c>
      <c r="G12">
        <v>0</v>
      </c>
      <c r="H12">
        <v>-3.93</v>
      </c>
      <c r="I12">
        <v>0</v>
      </c>
      <c r="J12">
        <v>26.8</v>
      </c>
      <c r="K12">
        <v>0</v>
      </c>
      <c r="L12">
        <v>1.881</v>
      </c>
      <c r="M12">
        <v>0.01</v>
      </c>
      <c r="N12">
        <v>-0.28499999999999998</v>
      </c>
      <c r="O12">
        <v>1.0999999999999999E-2</v>
      </c>
      <c r="P12">
        <v>3.2869999999999999</v>
      </c>
      <c r="Q12">
        <v>5.7000000000000002E-2</v>
      </c>
      <c r="R12">
        <v>-0.11600000000000001</v>
      </c>
      <c r="S12">
        <v>5.7000000000000002E-2</v>
      </c>
      <c r="T12">
        <v>0.14099999999999999</v>
      </c>
      <c r="U12">
        <v>0.60799999999999998</v>
      </c>
      <c r="V12">
        <v>-3.7</v>
      </c>
      <c r="W12">
        <v>0.60499999999999998</v>
      </c>
      <c r="X12">
        <v>-3.16</v>
      </c>
      <c r="Y12" t="s">
        <v>139</v>
      </c>
      <c r="Z12">
        <v>-11.49</v>
      </c>
      <c r="AA12" t="s">
        <v>139</v>
      </c>
      <c r="AB12">
        <v>0.68400000000000005</v>
      </c>
      <c r="AC12" t="s">
        <v>139</v>
      </c>
      <c r="AD12">
        <v>3.7250490537907399E-3</v>
      </c>
      <c r="AE12" t="s">
        <v>139</v>
      </c>
      <c r="AF12">
        <v>-0.29199999999999998</v>
      </c>
      <c r="AG12">
        <v>1.3349293046291699</v>
      </c>
      <c r="AH12">
        <v>0.991069994232887</v>
      </c>
      <c r="AI12">
        <v>0.60199999999999998</v>
      </c>
    </row>
    <row r="13" spans="1:44" x14ac:dyDescent="0.2">
      <c r="A13" t="s">
        <v>139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</row>
    <row r="14" spans="1:44" x14ac:dyDescent="0.2">
      <c r="A14" t="s">
        <v>139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</row>
    <row r="15" spans="1:44" x14ac:dyDescent="0.2">
      <c r="A15" t="s">
        <v>93</v>
      </c>
      <c r="B15" t="s">
        <v>154</v>
      </c>
      <c r="C15" t="s">
        <v>94</v>
      </c>
      <c r="D15" t="s">
        <v>124</v>
      </c>
      <c r="E15" t="s">
        <v>145</v>
      </c>
      <c r="F15">
        <v>0.02</v>
      </c>
      <c r="G15">
        <v>0</v>
      </c>
      <c r="H15">
        <v>1.7</v>
      </c>
      <c r="I15">
        <v>0</v>
      </c>
      <c r="J15">
        <v>32.61</v>
      </c>
      <c r="K15">
        <v>0</v>
      </c>
      <c r="L15">
        <v>10.811999999999999</v>
      </c>
      <c r="M15">
        <v>8.0000000000000002E-3</v>
      </c>
      <c r="N15">
        <v>-0.23200000000000001</v>
      </c>
      <c r="O15">
        <v>7.0000000000000001E-3</v>
      </c>
      <c r="P15">
        <v>15.618</v>
      </c>
      <c r="Q15">
        <v>6.8000000000000005E-2</v>
      </c>
      <c r="R15">
        <v>0.81899999999999995</v>
      </c>
      <c r="S15">
        <v>6.7000000000000004E-2</v>
      </c>
      <c r="T15">
        <v>-3.9780000000000002</v>
      </c>
      <c r="U15">
        <v>0.57399999999999995</v>
      </c>
      <c r="V15">
        <v>-22.056000000000001</v>
      </c>
      <c r="W15">
        <v>0.56399999999999995</v>
      </c>
      <c r="X15">
        <v>0.05</v>
      </c>
      <c r="Y15" t="s">
        <v>139</v>
      </c>
      <c r="Z15">
        <v>-5.8</v>
      </c>
      <c r="AA15" t="s">
        <v>139</v>
      </c>
      <c r="AB15">
        <v>0.71</v>
      </c>
      <c r="AC15" t="s">
        <v>139</v>
      </c>
      <c r="AD15">
        <v>3.7250490537907499E-3</v>
      </c>
      <c r="AE15" t="s">
        <v>139</v>
      </c>
      <c r="AF15">
        <v>-0.27200000000000002</v>
      </c>
      <c r="AG15">
        <v>1.3349293046291699</v>
      </c>
      <c r="AH15">
        <v>0.991069994232887</v>
      </c>
      <c r="AI15">
        <v>0.628</v>
      </c>
    </row>
    <row r="16" spans="1:44" x14ac:dyDescent="0.2">
      <c r="A16" t="s">
        <v>141</v>
      </c>
      <c r="B16" t="s">
        <v>155</v>
      </c>
      <c r="C16" t="s">
        <v>94</v>
      </c>
      <c r="D16" t="s">
        <v>124</v>
      </c>
      <c r="E16" t="s">
        <v>145</v>
      </c>
      <c r="F16">
        <v>0.04</v>
      </c>
      <c r="G16">
        <v>0</v>
      </c>
      <c r="H16">
        <v>1.73</v>
      </c>
      <c r="I16">
        <v>0</v>
      </c>
      <c r="J16">
        <v>32.65</v>
      </c>
      <c r="K16">
        <v>0</v>
      </c>
      <c r="L16">
        <v>10.885999999999999</v>
      </c>
      <c r="M16">
        <v>1.2E-2</v>
      </c>
      <c r="N16">
        <v>-0.21</v>
      </c>
      <c r="O16">
        <v>1.0999999999999999E-2</v>
      </c>
      <c r="P16">
        <v>15.59</v>
      </c>
      <c r="Q16">
        <v>6.7000000000000004E-2</v>
      </c>
      <c r="R16">
        <v>0.72</v>
      </c>
      <c r="S16">
        <v>6.5000000000000002E-2</v>
      </c>
      <c r="T16">
        <v>-1.5369999999999999</v>
      </c>
      <c r="U16">
        <v>1.222</v>
      </c>
      <c r="V16">
        <v>-19.744</v>
      </c>
      <c r="W16">
        <v>1.202</v>
      </c>
      <c r="X16">
        <v>0.06</v>
      </c>
      <c r="Y16" t="s">
        <v>139</v>
      </c>
      <c r="Z16">
        <v>-5.76</v>
      </c>
      <c r="AA16" t="s">
        <v>139</v>
      </c>
      <c r="AB16">
        <v>0.73899999999999999</v>
      </c>
      <c r="AC16" t="s">
        <v>139</v>
      </c>
      <c r="AD16">
        <v>3.7250490537907499E-3</v>
      </c>
      <c r="AE16" t="s">
        <v>139</v>
      </c>
      <c r="AF16">
        <v>-0.25</v>
      </c>
      <c r="AG16">
        <v>1.3349293046291699</v>
      </c>
      <c r="AH16">
        <v>0.991069994232887</v>
      </c>
      <c r="AI16">
        <v>0.65700000000000003</v>
      </c>
    </row>
    <row r="17" spans="1:35" x14ac:dyDescent="0.2">
      <c r="A17" t="s">
        <v>142</v>
      </c>
      <c r="B17" t="s">
        <v>156</v>
      </c>
      <c r="C17" t="s">
        <v>94</v>
      </c>
      <c r="D17" t="s">
        <v>124</v>
      </c>
      <c r="E17" t="s">
        <v>145</v>
      </c>
      <c r="F17">
        <v>-0.09</v>
      </c>
      <c r="G17">
        <v>0</v>
      </c>
      <c r="H17">
        <v>1.46</v>
      </c>
      <c r="I17">
        <v>0</v>
      </c>
      <c r="J17">
        <v>32.369999999999997</v>
      </c>
      <c r="K17">
        <v>0</v>
      </c>
      <c r="L17">
        <v>10.489000000000001</v>
      </c>
      <c r="M17">
        <v>1.2E-2</v>
      </c>
      <c r="N17">
        <v>-0.20499999999999999</v>
      </c>
      <c r="O17">
        <v>1.2E-2</v>
      </c>
      <c r="P17">
        <v>15.129</v>
      </c>
      <c r="Q17">
        <v>4.2000000000000003E-2</v>
      </c>
      <c r="R17">
        <v>0.80300000000000005</v>
      </c>
      <c r="S17">
        <v>4.1000000000000002E-2</v>
      </c>
      <c r="T17">
        <v>-3.7360000000000002</v>
      </c>
      <c r="U17">
        <v>0.64300000000000002</v>
      </c>
      <c r="V17">
        <v>-21.251999999999999</v>
      </c>
      <c r="W17">
        <v>0.63200000000000001</v>
      </c>
      <c r="X17">
        <v>-7.0000000000000007E-2</v>
      </c>
      <c r="Y17" t="s">
        <v>139</v>
      </c>
      <c r="Z17">
        <v>-6.03</v>
      </c>
      <c r="AA17" t="s">
        <v>139</v>
      </c>
      <c r="AB17">
        <v>0.747</v>
      </c>
      <c r="AC17" t="s">
        <v>139</v>
      </c>
      <c r="AD17">
        <v>3.7250490537907499E-3</v>
      </c>
      <c r="AE17" t="s">
        <v>139</v>
      </c>
      <c r="AF17">
        <v>-0.24399999999999999</v>
      </c>
      <c r="AG17">
        <v>1.3349293046291699</v>
      </c>
      <c r="AH17">
        <v>0.991069994232887</v>
      </c>
      <c r="AI17">
        <v>0.66500000000000004</v>
      </c>
    </row>
    <row r="18" spans="1:35" x14ac:dyDescent="0.2">
      <c r="A18" t="s">
        <v>143</v>
      </c>
      <c r="B18" t="s">
        <v>157</v>
      </c>
      <c r="C18" t="s">
        <v>94</v>
      </c>
      <c r="D18" t="s">
        <v>124</v>
      </c>
      <c r="E18" t="s">
        <v>140</v>
      </c>
      <c r="F18">
        <v>0.02</v>
      </c>
      <c r="G18">
        <v>0</v>
      </c>
      <c r="H18">
        <v>1.61</v>
      </c>
      <c r="I18">
        <v>0</v>
      </c>
      <c r="J18">
        <v>32.520000000000003</v>
      </c>
      <c r="K18">
        <v>0</v>
      </c>
      <c r="L18">
        <v>16.315999999999999</v>
      </c>
      <c r="M18">
        <v>1.2999999999999999E-2</v>
      </c>
      <c r="N18">
        <v>-0.20599999999999999</v>
      </c>
      <c r="O18">
        <v>1.2999999999999999E-2</v>
      </c>
      <c r="P18">
        <v>25.87</v>
      </c>
      <c r="Q18">
        <v>6.8000000000000005E-2</v>
      </c>
      <c r="R18">
        <v>-0.193</v>
      </c>
      <c r="S18">
        <v>6.6000000000000003E-2</v>
      </c>
      <c r="T18">
        <v>138.08699999999999</v>
      </c>
      <c r="U18">
        <v>0.81499999999999995</v>
      </c>
      <c r="V18">
        <v>105.393</v>
      </c>
      <c r="W18">
        <v>0.79200000000000004</v>
      </c>
      <c r="X18">
        <v>-0.01</v>
      </c>
      <c r="Y18" t="s">
        <v>139</v>
      </c>
      <c r="Z18">
        <v>-5.95</v>
      </c>
      <c r="AA18" t="s">
        <v>139</v>
      </c>
      <c r="AB18">
        <v>0.70299999999999996</v>
      </c>
      <c r="AC18" t="s">
        <v>139</v>
      </c>
      <c r="AD18">
        <v>4.81563815438045E-3</v>
      </c>
      <c r="AE18" t="s">
        <v>139</v>
      </c>
      <c r="AF18">
        <v>-0.28399999999999997</v>
      </c>
      <c r="AG18">
        <v>1.1493397723374701</v>
      </c>
      <c r="AH18">
        <v>0.94750931803110805</v>
      </c>
      <c r="AI18">
        <v>0.621</v>
      </c>
    </row>
    <row r="19" spans="1:35" x14ac:dyDescent="0.2">
      <c r="A19" t="s">
        <v>149</v>
      </c>
      <c r="B19" t="s">
        <v>158</v>
      </c>
      <c r="C19" t="s">
        <v>94</v>
      </c>
      <c r="D19" t="s">
        <v>124</v>
      </c>
      <c r="E19" t="s">
        <v>140</v>
      </c>
      <c r="F19">
        <v>-0.1</v>
      </c>
      <c r="G19">
        <v>0</v>
      </c>
      <c r="H19">
        <v>1.1299999999999999</v>
      </c>
      <c r="I19">
        <v>0</v>
      </c>
      <c r="J19">
        <v>32.03</v>
      </c>
      <c r="K19">
        <v>0</v>
      </c>
      <c r="L19">
        <v>15.702</v>
      </c>
      <c r="M19">
        <v>1.6E-2</v>
      </c>
      <c r="N19">
        <v>-0.21099999999999999</v>
      </c>
      <c r="O19">
        <v>1.4999999999999999E-2</v>
      </c>
      <c r="P19">
        <v>24.587</v>
      </c>
      <c r="Q19">
        <v>7.0000000000000007E-2</v>
      </c>
      <c r="R19">
        <v>-0.498</v>
      </c>
      <c r="S19">
        <v>6.9000000000000006E-2</v>
      </c>
      <c r="T19">
        <v>143.72300000000001</v>
      </c>
      <c r="U19">
        <v>0.78</v>
      </c>
      <c r="V19">
        <v>112.054</v>
      </c>
      <c r="W19">
        <v>0.75900000000000001</v>
      </c>
      <c r="X19">
        <v>-0.13</v>
      </c>
      <c r="Y19" t="s">
        <v>139</v>
      </c>
      <c r="Z19">
        <v>-6.42</v>
      </c>
      <c r="AA19" t="s">
        <v>139</v>
      </c>
      <c r="AB19">
        <v>0.7</v>
      </c>
      <c r="AC19" t="s">
        <v>139</v>
      </c>
      <c r="AD19">
        <v>4.81563815438045E-3</v>
      </c>
      <c r="AE19" t="s">
        <v>139</v>
      </c>
      <c r="AF19">
        <v>-0.28599999999999998</v>
      </c>
      <c r="AG19">
        <v>1.1493397723374701</v>
      </c>
      <c r="AH19">
        <v>0.94750931803110905</v>
      </c>
      <c r="AI19">
        <v>0.61799999999999999</v>
      </c>
    </row>
    <row r="20" spans="1:35" x14ac:dyDescent="0.2">
      <c r="A20" t="s">
        <v>139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</row>
    <row r="21" spans="1:35" x14ac:dyDescent="0.2">
      <c r="A21" t="s">
        <v>139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</row>
    <row r="22" spans="1:35" x14ac:dyDescent="0.2">
      <c r="A22" t="s">
        <v>93</v>
      </c>
      <c r="B22" t="s">
        <v>159</v>
      </c>
      <c r="C22" t="s">
        <v>94</v>
      </c>
      <c r="D22" t="s">
        <v>125</v>
      </c>
      <c r="E22" t="s">
        <v>145</v>
      </c>
      <c r="F22">
        <v>0.65</v>
      </c>
      <c r="G22">
        <v>0</v>
      </c>
      <c r="H22">
        <v>5.49</v>
      </c>
      <c r="I22">
        <v>0</v>
      </c>
      <c r="J22">
        <v>36.520000000000003</v>
      </c>
      <c r="K22">
        <v>0</v>
      </c>
      <c r="L22">
        <v>15.315</v>
      </c>
      <c r="M22">
        <v>1.6E-2</v>
      </c>
      <c r="N22">
        <v>-0.23699999999999999</v>
      </c>
      <c r="O22">
        <v>1.4999999999999999E-2</v>
      </c>
      <c r="P22">
        <v>23.731999999999999</v>
      </c>
      <c r="Q22">
        <v>5.0999999999999997E-2</v>
      </c>
      <c r="R22">
        <v>1.226</v>
      </c>
      <c r="S22">
        <v>5.0999999999999997E-2</v>
      </c>
      <c r="T22">
        <v>-3.75</v>
      </c>
      <c r="U22">
        <v>0.58099999999999996</v>
      </c>
      <c r="V22">
        <v>-29.803000000000001</v>
      </c>
      <c r="W22">
        <v>0.56599999999999995</v>
      </c>
      <c r="X22">
        <v>0.68</v>
      </c>
      <c r="Y22" t="s">
        <v>139</v>
      </c>
      <c r="Z22">
        <v>-1.96</v>
      </c>
      <c r="AA22" t="s">
        <v>139</v>
      </c>
      <c r="AB22">
        <v>0.68</v>
      </c>
      <c r="AC22" t="s">
        <v>139</v>
      </c>
      <c r="AD22">
        <v>3.7250490537907499E-3</v>
      </c>
      <c r="AE22" t="s">
        <v>139</v>
      </c>
      <c r="AF22">
        <v>-0.29399999999999998</v>
      </c>
      <c r="AG22">
        <v>1.3349293046291699</v>
      </c>
      <c r="AH22">
        <v>0.991069994232887</v>
      </c>
      <c r="AI22">
        <v>0.59799999999999998</v>
      </c>
    </row>
    <row r="23" spans="1:35" x14ac:dyDescent="0.2">
      <c r="A23" t="s">
        <v>141</v>
      </c>
      <c r="B23" t="s">
        <v>160</v>
      </c>
      <c r="C23" t="s">
        <v>94</v>
      </c>
      <c r="D23" t="s">
        <v>125</v>
      </c>
      <c r="E23" t="s">
        <v>145</v>
      </c>
      <c r="F23">
        <v>0.56000000000000005</v>
      </c>
      <c r="G23">
        <v>0</v>
      </c>
      <c r="H23">
        <v>5.59</v>
      </c>
      <c r="I23">
        <v>0</v>
      </c>
      <c r="J23">
        <v>36.619999999999997</v>
      </c>
      <c r="K23">
        <v>0</v>
      </c>
      <c r="L23">
        <v>15.331</v>
      </c>
      <c r="M23">
        <v>1.4E-2</v>
      </c>
      <c r="N23">
        <v>-0.23</v>
      </c>
      <c r="O23">
        <v>1.2999999999999999E-2</v>
      </c>
      <c r="P23">
        <v>23.745000000000001</v>
      </c>
      <c r="Q23">
        <v>4.2999999999999997E-2</v>
      </c>
      <c r="R23">
        <v>1.0449999999999999</v>
      </c>
      <c r="S23">
        <v>4.2999999999999997E-2</v>
      </c>
      <c r="T23">
        <v>-3.35</v>
      </c>
      <c r="U23">
        <v>0.86199999999999999</v>
      </c>
      <c r="V23">
        <v>-29.51</v>
      </c>
      <c r="W23">
        <v>0.84</v>
      </c>
      <c r="X23">
        <v>0.57999999999999996</v>
      </c>
      <c r="Y23" t="s">
        <v>139</v>
      </c>
      <c r="Z23">
        <v>-1.87</v>
      </c>
      <c r="AA23" t="s">
        <v>139</v>
      </c>
      <c r="AB23">
        <v>0.69</v>
      </c>
      <c r="AC23" t="s">
        <v>139</v>
      </c>
      <c r="AD23">
        <v>3.7250490537907499E-3</v>
      </c>
      <c r="AE23" t="s">
        <v>139</v>
      </c>
      <c r="AF23">
        <v>-0.28699999999999998</v>
      </c>
      <c r="AG23">
        <v>1.3349293046291699</v>
      </c>
      <c r="AH23">
        <v>0.991069994232887</v>
      </c>
      <c r="AI23">
        <v>0.60799999999999998</v>
      </c>
    </row>
    <row r="24" spans="1:35" x14ac:dyDescent="0.2">
      <c r="A24" t="s">
        <v>142</v>
      </c>
      <c r="B24" t="s">
        <v>161</v>
      </c>
      <c r="C24" t="s">
        <v>94</v>
      </c>
      <c r="D24" t="s">
        <v>125</v>
      </c>
      <c r="E24" t="s">
        <v>145</v>
      </c>
      <c r="F24">
        <v>0.57999999999999996</v>
      </c>
      <c r="G24">
        <v>0</v>
      </c>
      <c r="H24">
        <v>5.83</v>
      </c>
      <c r="I24">
        <v>0</v>
      </c>
      <c r="J24">
        <v>36.869999999999997</v>
      </c>
      <c r="K24">
        <v>0</v>
      </c>
      <c r="L24">
        <v>15.616</v>
      </c>
      <c r="M24">
        <v>8.0000000000000002E-3</v>
      </c>
      <c r="N24">
        <v>-0.22</v>
      </c>
      <c r="O24">
        <v>8.0000000000000002E-3</v>
      </c>
      <c r="P24">
        <v>24.661000000000001</v>
      </c>
      <c r="Q24">
        <v>6.4000000000000001E-2</v>
      </c>
      <c r="R24">
        <v>1.456</v>
      </c>
      <c r="S24">
        <v>6.3E-2</v>
      </c>
      <c r="T24">
        <v>-3.9369999999999998</v>
      </c>
      <c r="U24">
        <v>0.59199999999999997</v>
      </c>
      <c r="V24">
        <v>-30.576000000000001</v>
      </c>
      <c r="W24">
        <v>0.57699999999999996</v>
      </c>
      <c r="X24">
        <v>0.61</v>
      </c>
      <c r="Y24" t="s">
        <v>139</v>
      </c>
      <c r="Z24">
        <v>-1.62</v>
      </c>
      <c r="AA24" t="s">
        <v>139</v>
      </c>
      <c r="AB24">
        <v>0.70199999999999996</v>
      </c>
      <c r="AC24" t="s">
        <v>139</v>
      </c>
      <c r="AD24">
        <v>3.7250490537907499E-3</v>
      </c>
      <c r="AE24" t="s">
        <v>139</v>
      </c>
      <c r="AF24">
        <v>-0.27800000000000002</v>
      </c>
      <c r="AG24">
        <v>1.3349293046291699</v>
      </c>
      <c r="AH24">
        <v>0.991069994232887</v>
      </c>
      <c r="AI24">
        <v>0.62</v>
      </c>
    </row>
    <row r="25" spans="1:35" x14ac:dyDescent="0.2">
      <c r="A25" t="s">
        <v>139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139</v>
      </c>
      <c r="H25" t="s">
        <v>139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139</v>
      </c>
      <c r="P25" t="s">
        <v>139</v>
      </c>
      <c r="Q25" t="s">
        <v>139</v>
      </c>
      <c r="R25" t="s">
        <v>139</v>
      </c>
      <c r="S25" t="s">
        <v>139</v>
      </c>
      <c r="T25" t="s">
        <v>139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139</v>
      </c>
      <c r="AB25" t="s">
        <v>139</v>
      </c>
      <c r="AC25" t="s">
        <v>139</v>
      </c>
      <c r="AD25" t="s">
        <v>139</v>
      </c>
      <c r="AE25" t="s">
        <v>139</v>
      </c>
      <c r="AF25" t="s">
        <v>139</v>
      </c>
      <c r="AG25" t="s">
        <v>139</v>
      </c>
      <c r="AH25" t="s">
        <v>139</v>
      </c>
      <c r="AI25" t="s">
        <v>139</v>
      </c>
    </row>
    <row r="26" spans="1:35" x14ac:dyDescent="0.2">
      <c r="A26" t="s">
        <v>139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139</v>
      </c>
      <c r="Q26" t="s">
        <v>139</v>
      </c>
      <c r="R26" t="s">
        <v>139</v>
      </c>
      <c r="S26" t="s">
        <v>139</v>
      </c>
      <c r="T26" t="s">
        <v>139</v>
      </c>
      <c r="U26" t="s">
        <v>139</v>
      </c>
      <c r="V26" t="s">
        <v>139</v>
      </c>
      <c r="W26" t="s">
        <v>139</v>
      </c>
      <c r="X26" t="s">
        <v>139</v>
      </c>
      <c r="Y26" t="s">
        <v>139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</row>
    <row r="27" spans="1:35" x14ac:dyDescent="0.2">
      <c r="A27" t="s">
        <v>93</v>
      </c>
      <c r="B27" t="s">
        <v>162</v>
      </c>
      <c r="C27" t="s">
        <v>94</v>
      </c>
      <c r="D27" t="s">
        <v>126</v>
      </c>
      <c r="E27" t="s">
        <v>145</v>
      </c>
      <c r="F27">
        <v>-10.7</v>
      </c>
      <c r="G27">
        <v>0</v>
      </c>
      <c r="H27">
        <v>-0.22</v>
      </c>
      <c r="I27">
        <v>0</v>
      </c>
      <c r="J27">
        <v>30.63</v>
      </c>
      <c r="K27">
        <v>0</v>
      </c>
      <c r="L27">
        <v>-1.821</v>
      </c>
      <c r="M27">
        <v>1.7999999999999999E-2</v>
      </c>
      <c r="N27">
        <v>-0.44</v>
      </c>
      <c r="O27">
        <v>1.7000000000000001E-2</v>
      </c>
      <c r="P27">
        <v>11.324</v>
      </c>
      <c r="Q27">
        <v>8.2000000000000003E-2</v>
      </c>
      <c r="R27">
        <v>0.46</v>
      </c>
      <c r="S27">
        <v>7.9000000000000001E-2</v>
      </c>
      <c r="T27">
        <v>2.1469999999999998</v>
      </c>
      <c r="U27">
        <v>0.83299999999999996</v>
      </c>
      <c r="V27">
        <v>-1.5509999999999999</v>
      </c>
      <c r="W27">
        <v>0.82899999999999996</v>
      </c>
      <c r="X27">
        <v>-10.74</v>
      </c>
      <c r="Y27" t="s">
        <v>139</v>
      </c>
      <c r="Z27">
        <v>-7.74</v>
      </c>
      <c r="AA27" t="s">
        <v>139</v>
      </c>
      <c r="AB27">
        <v>0.495</v>
      </c>
      <c r="AC27" t="s">
        <v>139</v>
      </c>
      <c r="AD27">
        <v>3.7250490537907499E-3</v>
      </c>
      <c r="AE27" t="s">
        <v>139</v>
      </c>
      <c r="AF27">
        <v>-0.433</v>
      </c>
      <c r="AG27">
        <v>1.3349293046291699</v>
      </c>
      <c r="AH27">
        <v>0.991069994232887</v>
      </c>
      <c r="AI27">
        <v>0.41299999999999998</v>
      </c>
    </row>
    <row r="28" spans="1:35" x14ac:dyDescent="0.2">
      <c r="A28" t="s">
        <v>141</v>
      </c>
      <c r="B28" t="s">
        <v>163</v>
      </c>
      <c r="C28" t="s">
        <v>94</v>
      </c>
      <c r="D28" t="s">
        <v>126</v>
      </c>
      <c r="E28" t="s">
        <v>145</v>
      </c>
      <c r="F28">
        <v>-10.8</v>
      </c>
      <c r="G28">
        <v>0</v>
      </c>
      <c r="H28">
        <v>-0.13</v>
      </c>
      <c r="I28">
        <v>0</v>
      </c>
      <c r="J28">
        <v>30.72</v>
      </c>
      <c r="K28">
        <v>0</v>
      </c>
      <c r="L28">
        <v>-1.784</v>
      </c>
      <c r="M28">
        <v>1.4999999999999999E-2</v>
      </c>
      <c r="N28">
        <v>-0.40100000000000002</v>
      </c>
      <c r="O28">
        <v>1.4999999999999999E-2</v>
      </c>
      <c r="P28">
        <v>11.629</v>
      </c>
      <c r="Q28">
        <v>7.1999999999999995E-2</v>
      </c>
      <c r="R28">
        <v>0.58399999999999996</v>
      </c>
      <c r="S28">
        <v>7.2999999999999995E-2</v>
      </c>
      <c r="T28">
        <v>0.45100000000000001</v>
      </c>
      <c r="U28">
        <v>0.72299999999999998</v>
      </c>
      <c r="V28">
        <v>-3.3239999999999998</v>
      </c>
      <c r="W28">
        <v>0.72</v>
      </c>
      <c r="X28">
        <v>-10.83</v>
      </c>
      <c r="Y28" t="s">
        <v>139</v>
      </c>
      <c r="Z28">
        <v>-7.65</v>
      </c>
      <c r="AA28" t="s">
        <v>139</v>
      </c>
      <c r="AB28">
        <v>0.54600000000000004</v>
      </c>
      <c r="AC28" t="s">
        <v>139</v>
      </c>
      <c r="AD28">
        <v>3.7250490537907499E-3</v>
      </c>
      <c r="AE28" t="s">
        <v>139</v>
      </c>
      <c r="AF28">
        <v>-0.39500000000000002</v>
      </c>
      <c r="AG28">
        <v>1.3349293046291699</v>
      </c>
      <c r="AH28">
        <v>0.991069994232887</v>
      </c>
      <c r="AI28">
        <v>0.46400000000000002</v>
      </c>
    </row>
    <row r="29" spans="1:35" x14ac:dyDescent="0.2">
      <c r="A29" t="s">
        <v>142</v>
      </c>
      <c r="B29" t="s">
        <v>164</v>
      </c>
      <c r="C29" t="s">
        <v>94</v>
      </c>
      <c r="D29" t="s">
        <v>126</v>
      </c>
      <c r="E29" t="s">
        <v>145</v>
      </c>
      <c r="F29">
        <v>-10.84</v>
      </c>
      <c r="G29">
        <v>0</v>
      </c>
      <c r="H29">
        <v>0.02</v>
      </c>
      <c r="I29">
        <v>0</v>
      </c>
      <c r="J29">
        <v>30.89</v>
      </c>
      <c r="K29">
        <v>0</v>
      </c>
      <c r="L29">
        <v>-1.6559999999999999</v>
      </c>
      <c r="M29">
        <v>1.4E-2</v>
      </c>
      <c r="N29">
        <v>-0.39100000000000001</v>
      </c>
      <c r="O29">
        <v>1.4E-2</v>
      </c>
      <c r="P29">
        <v>11.941000000000001</v>
      </c>
      <c r="Q29">
        <v>5.8999999999999997E-2</v>
      </c>
      <c r="R29">
        <v>0.57799999999999996</v>
      </c>
      <c r="S29">
        <v>5.8999999999999997E-2</v>
      </c>
      <c r="T29">
        <v>-0.376</v>
      </c>
      <c r="U29">
        <v>0.55700000000000005</v>
      </c>
      <c r="V29">
        <v>-4.4180000000000001</v>
      </c>
      <c r="W29">
        <v>0.55200000000000005</v>
      </c>
      <c r="X29">
        <v>-10.88</v>
      </c>
      <c r="Y29" t="s">
        <v>139</v>
      </c>
      <c r="Z29">
        <v>-7.49</v>
      </c>
      <c r="AA29" t="s">
        <v>139</v>
      </c>
      <c r="AB29">
        <v>0.56000000000000005</v>
      </c>
      <c r="AC29" t="s">
        <v>139</v>
      </c>
      <c r="AD29">
        <v>3.7250490537907499E-3</v>
      </c>
      <c r="AE29" t="s">
        <v>139</v>
      </c>
      <c r="AF29">
        <v>-0.38400000000000001</v>
      </c>
      <c r="AG29">
        <v>1.3349293046291699</v>
      </c>
      <c r="AH29">
        <v>0.991069994232887</v>
      </c>
      <c r="AI29">
        <v>0.47799999999999998</v>
      </c>
    </row>
    <row r="30" spans="1:35" x14ac:dyDescent="0.2">
      <c r="A30" t="s">
        <v>143</v>
      </c>
      <c r="B30" t="s">
        <v>165</v>
      </c>
      <c r="C30" t="s">
        <v>94</v>
      </c>
      <c r="D30" t="s">
        <v>126</v>
      </c>
      <c r="E30" t="s">
        <v>145</v>
      </c>
      <c r="F30">
        <v>-10.85</v>
      </c>
      <c r="G30">
        <v>0</v>
      </c>
      <c r="H30">
        <v>-0.21</v>
      </c>
      <c r="I30">
        <v>0</v>
      </c>
      <c r="J30">
        <v>30.64</v>
      </c>
      <c r="K30">
        <v>0</v>
      </c>
      <c r="L30">
        <v>-1.9139999999999999</v>
      </c>
      <c r="M30">
        <v>1.0999999999999999E-2</v>
      </c>
      <c r="N30">
        <v>-0.39400000000000002</v>
      </c>
      <c r="O30">
        <v>1.2E-2</v>
      </c>
      <c r="P30">
        <v>11.487</v>
      </c>
      <c r="Q30">
        <v>6.9000000000000006E-2</v>
      </c>
      <c r="R30">
        <v>0.60399999999999998</v>
      </c>
      <c r="S30">
        <v>6.9000000000000006E-2</v>
      </c>
      <c r="T30">
        <v>-1.528</v>
      </c>
      <c r="U30">
        <v>0.67900000000000005</v>
      </c>
      <c r="V30">
        <v>-5.0780000000000003</v>
      </c>
      <c r="W30">
        <v>0.67800000000000005</v>
      </c>
      <c r="X30">
        <v>-10.89</v>
      </c>
      <c r="Y30" t="s">
        <v>139</v>
      </c>
      <c r="Z30">
        <v>-7.73</v>
      </c>
      <c r="AA30" t="s">
        <v>139</v>
      </c>
      <c r="AB30">
        <v>0.55700000000000005</v>
      </c>
      <c r="AC30" t="s">
        <v>139</v>
      </c>
      <c r="AD30">
        <v>3.7250490537907499E-3</v>
      </c>
      <c r="AE30" t="s">
        <v>139</v>
      </c>
      <c r="AF30">
        <v>-0.38700000000000001</v>
      </c>
      <c r="AG30">
        <v>1.3349293046291699</v>
      </c>
      <c r="AH30">
        <v>0.991069994232887</v>
      </c>
      <c r="AI30">
        <v>0.47499999999999998</v>
      </c>
    </row>
    <row r="31" spans="1:35" x14ac:dyDescent="0.2">
      <c r="A31" t="s">
        <v>149</v>
      </c>
      <c r="B31" t="s">
        <v>166</v>
      </c>
      <c r="C31" t="s">
        <v>94</v>
      </c>
      <c r="D31" t="s">
        <v>126</v>
      </c>
      <c r="E31" t="s">
        <v>145</v>
      </c>
      <c r="F31">
        <v>-10.81</v>
      </c>
      <c r="G31">
        <v>0</v>
      </c>
      <c r="H31">
        <v>-0.25</v>
      </c>
      <c r="I31">
        <v>0</v>
      </c>
      <c r="J31">
        <v>30.61</v>
      </c>
      <c r="K31">
        <v>0</v>
      </c>
      <c r="L31">
        <v>-1.917</v>
      </c>
      <c r="M31">
        <v>1.4E-2</v>
      </c>
      <c r="N31">
        <v>-0.40200000000000002</v>
      </c>
      <c r="O31">
        <v>1.2999999999999999E-2</v>
      </c>
      <c r="P31">
        <v>11.417999999999999</v>
      </c>
      <c r="Q31">
        <v>6.0999999999999999E-2</v>
      </c>
      <c r="R31">
        <v>0.60399999999999998</v>
      </c>
      <c r="S31">
        <v>0.06</v>
      </c>
      <c r="T31">
        <v>-0.63100000000000001</v>
      </c>
      <c r="U31">
        <v>0.47499999999999998</v>
      </c>
      <c r="V31">
        <v>-4.1580000000000004</v>
      </c>
      <c r="W31">
        <v>0.47599999999999998</v>
      </c>
      <c r="X31">
        <v>-10.85</v>
      </c>
      <c r="Y31" t="s">
        <v>139</v>
      </c>
      <c r="Z31">
        <v>-7.76</v>
      </c>
      <c r="AA31" t="s">
        <v>139</v>
      </c>
      <c r="AB31">
        <v>0.54600000000000004</v>
      </c>
      <c r="AC31" t="s">
        <v>139</v>
      </c>
      <c r="AD31">
        <v>3.7250490537907499E-3</v>
      </c>
      <c r="AE31" t="s">
        <v>139</v>
      </c>
      <c r="AF31">
        <v>-0.39500000000000002</v>
      </c>
      <c r="AG31">
        <v>1.3349293046291699</v>
      </c>
      <c r="AH31">
        <v>0.991069994232887</v>
      </c>
      <c r="AI31">
        <v>0.46400000000000002</v>
      </c>
    </row>
    <row r="32" spans="1:35" x14ac:dyDescent="0.2">
      <c r="A32" t="s">
        <v>139</v>
      </c>
      <c r="B32" t="s">
        <v>139</v>
      </c>
      <c r="C32" t="s">
        <v>139</v>
      </c>
      <c r="D32" t="s">
        <v>139</v>
      </c>
      <c r="E32" t="s">
        <v>139</v>
      </c>
      <c r="F32" t="s">
        <v>139</v>
      </c>
      <c r="G32" t="s">
        <v>139</v>
      </c>
      <c r="H32" t="s">
        <v>139</v>
      </c>
      <c r="I32" t="s">
        <v>139</v>
      </c>
      <c r="J32" t="s">
        <v>139</v>
      </c>
      <c r="K32" t="s">
        <v>139</v>
      </c>
      <c r="L32" t="s">
        <v>139</v>
      </c>
      <c r="M32" t="s">
        <v>139</v>
      </c>
      <c r="N32" t="s">
        <v>139</v>
      </c>
      <c r="O32" t="s">
        <v>139</v>
      </c>
      <c r="P32" t="s">
        <v>139</v>
      </c>
      <c r="Q32" t="s">
        <v>139</v>
      </c>
      <c r="R32" t="s">
        <v>139</v>
      </c>
      <c r="S32" t="s">
        <v>139</v>
      </c>
      <c r="T32" t="s">
        <v>139</v>
      </c>
      <c r="U32" t="s">
        <v>139</v>
      </c>
      <c r="V32" t="s">
        <v>139</v>
      </c>
      <c r="W32" t="s">
        <v>139</v>
      </c>
      <c r="X32" t="s">
        <v>139</v>
      </c>
      <c r="Y32" t="s">
        <v>139</v>
      </c>
      <c r="Z32" t="s">
        <v>139</v>
      </c>
      <c r="AA32" t="s">
        <v>139</v>
      </c>
      <c r="AB32" t="s">
        <v>139</v>
      </c>
      <c r="AC32" t="s">
        <v>139</v>
      </c>
      <c r="AD32" t="s">
        <v>139</v>
      </c>
      <c r="AE32" t="s">
        <v>139</v>
      </c>
      <c r="AF32" t="s">
        <v>139</v>
      </c>
      <c r="AG32" t="s">
        <v>139</v>
      </c>
      <c r="AH32" t="s">
        <v>139</v>
      </c>
      <c r="AI32" t="s">
        <v>139</v>
      </c>
    </row>
    <row r="33" spans="1:35" x14ac:dyDescent="0.2">
      <c r="A33" t="s">
        <v>139</v>
      </c>
      <c r="B33" t="s">
        <v>139</v>
      </c>
      <c r="C33" t="s">
        <v>139</v>
      </c>
      <c r="D33" t="s">
        <v>139</v>
      </c>
      <c r="E33" t="s">
        <v>139</v>
      </c>
      <c r="F33" t="s">
        <v>139</v>
      </c>
      <c r="G33" t="s">
        <v>139</v>
      </c>
      <c r="H33" t="s">
        <v>139</v>
      </c>
      <c r="I33" t="s">
        <v>139</v>
      </c>
      <c r="J33" t="s">
        <v>139</v>
      </c>
      <c r="K33" t="s">
        <v>139</v>
      </c>
      <c r="L33" t="s">
        <v>139</v>
      </c>
      <c r="M33" t="s">
        <v>139</v>
      </c>
      <c r="N33" t="s">
        <v>139</v>
      </c>
      <c r="O33" t="s">
        <v>139</v>
      </c>
      <c r="P33" t="s">
        <v>139</v>
      </c>
      <c r="Q33" t="s">
        <v>139</v>
      </c>
      <c r="R33" t="s">
        <v>139</v>
      </c>
      <c r="S33" t="s">
        <v>139</v>
      </c>
      <c r="T33" t="s">
        <v>139</v>
      </c>
      <c r="U33" t="s">
        <v>139</v>
      </c>
      <c r="V33" t="s">
        <v>139</v>
      </c>
      <c r="W33" t="s">
        <v>139</v>
      </c>
      <c r="X33" t="s">
        <v>139</v>
      </c>
      <c r="Y33" t="s">
        <v>139</v>
      </c>
      <c r="Z33" t="s">
        <v>139</v>
      </c>
      <c r="AA33" t="s">
        <v>139</v>
      </c>
      <c r="AB33" t="s">
        <v>139</v>
      </c>
      <c r="AC33" t="s">
        <v>139</v>
      </c>
      <c r="AD33" t="s">
        <v>139</v>
      </c>
      <c r="AE33" t="s">
        <v>139</v>
      </c>
      <c r="AF33" t="s">
        <v>139</v>
      </c>
      <c r="AG33" t="s">
        <v>139</v>
      </c>
      <c r="AH33" t="s">
        <v>139</v>
      </c>
      <c r="AI33" t="s">
        <v>139</v>
      </c>
    </row>
    <row r="34" spans="1:35" x14ac:dyDescent="0.2">
      <c r="A34" t="s">
        <v>93</v>
      </c>
      <c r="B34" t="s">
        <v>167</v>
      </c>
      <c r="C34" t="s">
        <v>94</v>
      </c>
      <c r="D34" t="s">
        <v>127</v>
      </c>
      <c r="E34" t="s">
        <v>145</v>
      </c>
      <c r="F34">
        <v>-4.13</v>
      </c>
      <c r="G34">
        <v>0</v>
      </c>
      <c r="H34">
        <v>-3.34</v>
      </c>
      <c r="I34">
        <v>0</v>
      </c>
      <c r="J34">
        <v>27.42</v>
      </c>
      <c r="K34">
        <v>0</v>
      </c>
      <c r="L34">
        <v>1.397</v>
      </c>
      <c r="M34">
        <v>1.2999999999999999E-2</v>
      </c>
      <c r="N34">
        <v>-0.44</v>
      </c>
      <c r="O34">
        <v>1.2999999999999999E-2</v>
      </c>
      <c r="P34">
        <v>4.6779999999999999</v>
      </c>
      <c r="Q34">
        <v>7.1999999999999995E-2</v>
      </c>
      <c r="R34">
        <v>8.2000000000000003E-2</v>
      </c>
      <c r="S34">
        <v>7.2999999999999995E-2</v>
      </c>
      <c r="T34">
        <v>-1.357</v>
      </c>
      <c r="U34">
        <v>0.70199999999999996</v>
      </c>
      <c r="V34">
        <v>-5.4169999999999998</v>
      </c>
      <c r="W34">
        <v>0.7</v>
      </c>
      <c r="X34">
        <v>-4.12</v>
      </c>
      <c r="Y34" t="s">
        <v>139</v>
      </c>
      <c r="Z34">
        <v>-10.89</v>
      </c>
      <c r="AA34" t="s">
        <v>139</v>
      </c>
      <c r="AB34">
        <v>0.47899999999999998</v>
      </c>
      <c r="AC34" t="s">
        <v>139</v>
      </c>
      <c r="AD34">
        <v>3.7250490537907499E-3</v>
      </c>
      <c r="AE34" t="s">
        <v>139</v>
      </c>
      <c r="AF34">
        <v>-0.44500000000000001</v>
      </c>
      <c r="AG34">
        <v>1.3349293046291699</v>
      </c>
      <c r="AH34">
        <v>0.991069994232887</v>
      </c>
      <c r="AI34">
        <v>0.39700000000000002</v>
      </c>
    </row>
    <row r="35" spans="1:35" x14ac:dyDescent="0.2">
      <c r="A35" t="s">
        <v>141</v>
      </c>
      <c r="B35" t="s">
        <v>168</v>
      </c>
      <c r="C35" t="s">
        <v>94</v>
      </c>
      <c r="D35" t="s">
        <v>127</v>
      </c>
      <c r="E35" t="s">
        <v>145</v>
      </c>
      <c r="F35">
        <v>-4.22</v>
      </c>
      <c r="G35">
        <v>0</v>
      </c>
      <c r="H35">
        <v>-3.49</v>
      </c>
      <c r="I35">
        <v>0</v>
      </c>
      <c r="J35">
        <v>27.27</v>
      </c>
      <c r="K35">
        <v>0</v>
      </c>
      <c r="L35">
        <v>1.1870000000000001</v>
      </c>
      <c r="M35">
        <v>1.2999999999999999E-2</v>
      </c>
      <c r="N35">
        <v>-0.40899999999999997</v>
      </c>
      <c r="O35">
        <v>1.2E-2</v>
      </c>
      <c r="P35">
        <v>4.0860000000000003</v>
      </c>
      <c r="Q35">
        <v>7.4999999999999997E-2</v>
      </c>
      <c r="R35">
        <v>-0.217</v>
      </c>
      <c r="S35">
        <v>7.6999999999999999E-2</v>
      </c>
      <c r="T35">
        <v>0.44800000000000001</v>
      </c>
      <c r="U35">
        <v>0.58499999999999996</v>
      </c>
      <c r="V35">
        <v>-3.234</v>
      </c>
      <c r="W35">
        <v>0.58499999999999996</v>
      </c>
      <c r="X35">
        <v>-4.22</v>
      </c>
      <c r="Y35" t="s">
        <v>139</v>
      </c>
      <c r="Z35">
        <v>-11.03</v>
      </c>
      <c r="AA35" t="s">
        <v>139</v>
      </c>
      <c r="AB35">
        <v>0.52100000000000002</v>
      </c>
      <c r="AC35" t="s">
        <v>139</v>
      </c>
      <c r="AD35">
        <v>3.7250490537907499E-3</v>
      </c>
      <c r="AE35" t="s">
        <v>139</v>
      </c>
      <c r="AF35">
        <v>-0.41399999999999998</v>
      </c>
      <c r="AG35">
        <v>1.3349293046291699</v>
      </c>
      <c r="AH35">
        <v>0.991069994232887</v>
      </c>
      <c r="AI35">
        <v>0.439</v>
      </c>
    </row>
    <row r="36" spans="1:35" x14ac:dyDescent="0.2">
      <c r="A36" t="s">
        <v>142</v>
      </c>
      <c r="B36" t="s">
        <v>169</v>
      </c>
      <c r="C36" t="s">
        <v>94</v>
      </c>
      <c r="D36" t="s">
        <v>127</v>
      </c>
      <c r="E36" t="s">
        <v>145</v>
      </c>
      <c r="F36">
        <v>-4.16</v>
      </c>
      <c r="G36">
        <v>0</v>
      </c>
      <c r="H36">
        <v>-3.09</v>
      </c>
      <c r="I36">
        <v>0</v>
      </c>
      <c r="J36">
        <v>27.67</v>
      </c>
      <c r="K36">
        <v>0</v>
      </c>
      <c r="L36">
        <v>1.58</v>
      </c>
      <c r="M36">
        <v>1.6E-2</v>
      </c>
      <c r="N36">
        <v>-0.47899999999999998</v>
      </c>
      <c r="O36">
        <v>1.6E-2</v>
      </c>
      <c r="P36">
        <v>5.1920000000000002</v>
      </c>
      <c r="Q36">
        <v>6.9000000000000006E-2</v>
      </c>
      <c r="R36">
        <v>9.6000000000000002E-2</v>
      </c>
      <c r="S36">
        <v>6.8000000000000005E-2</v>
      </c>
      <c r="T36">
        <v>5.8999999999999997E-2</v>
      </c>
      <c r="U36">
        <v>0.60899999999999999</v>
      </c>
      <c r="V36">
        <v>-4.47</v>
      </c>
      <c r="W36">
        <v>0.60499999999999998</v>
      </c>
      <c r="X36">
        <v>-4.16</v>
      </c>
      <c r="Y36" t="s">
        <v>139</v>
      </c>
      <c r="Z36">
        <v>-10.64</v>
      </c>
      <c r="AA36" t="s">
        <v>139</v>
      </c>
      <c r="AB36">
        <v>0.42599999999999999</v>
      </c>
      <c r="AC36" t="s">
        <v>139</v>
      </c>
      <c r="AD36">
        <v>3.7250490537907499E-3</v>
      </c>
      <c r="AE36" t="s">
        <v>139</v>
      </c>
      <c r="AF36">
        <v>-0.48499999999999999</v>
      </c>
      <c r="AG36">
        <v>1.3349293046291699</v>
      </c>
      <c r="AH36">
        <v>0.991069994232887</v>
      </c>
      <c r="AI36">
        <v>0.34399999999999997</v>
      </c>
    </row>
    <row r="37" spans="1:35" x14ac:dyDescent="0.2">
      <c r="A37" t="s">
        <v>139</v>
      </c>
      <c r="B37" t="s">
        <v>139</v>
      </c>
      <c r="C37" t="s">
        <v>139</v>
      </c>
      <c r="D37" t="s">
        <v>139</v>
      </c>
      <c r="E37" t="s">
        <v>139</v>
      </c>
      <c r="F37" t="s">
        <v>139</v>
      </c>
      <c r="G37" t="s">
        <v>139</v>
      </c>
      <c r="H37" t="s">
        <v>139</v>
      </c>
      <c r="I37" t="s">
        <v>139</v>
      </c>
      <c r="J37" t="s">
        <v>139</v>
      </c>
      <c r="K37" t="s">
        <v>139</v>
      </c>
      <c r="L37" t="s">
        <v>139</v>
      </c>
      <c r="M37" t="s">
        <v>139</v>
      </c>
      <c r="N37" t="s">
        <v>139</v>
      </c>
      <c r="O37" t="s">
        <v>139</v>
      </c>
      <c r="P37" t="s">
        <v>139</v>
      </c>
      <c r="Q37" t="s">
        <v>139</v>
      </c>
      <c r="R37" t="s">
        <v>139</v>
      </c>
      <c r="S37" t="s">
        <v>139</v>
      </c>
      <c r="T37" t="s">
        <v>139</v>
      </c>
      <c r="U37" t="s">
        <v>139</v>
      </c>
      <c r="V37" t="s">
        <v>139</v>
      </c>
      <c r="W37" t="s">
        <v>139</v>
      </c>
      <c r="X37" t="s">
        <v>139</v>
      </c>
      <c r="Y37" t="s">
        <v>139</v>
      </c>
      <c r="Z37" t="s">
        <v>139</v>
      </c>
      <c r="AA37" t="s">
        <v>139</v>
      </c>
      <c r="AB37" t="s">
        <v>139</v>
      </c>
      <c r="AC37" t="s">
        <v>139</v>
      </c>
      <c r="AD37" t="s">
        <v>139</v>
      </c>
      <c r="AE37" t="s">
        <v>139</v>
      </c>
      <c r="AF37" t="s">
        <v>139</v>
      </c>
      <c r="AG37" t="s">
        <v>139</v>
      </c>
      <c r="AH37" t="s">
        <v>139</v>
      </c>
      <c r="AI37" t="s">
        <v>139</v>
      </c>
    </row>
    <row r="38" spans="1:35" x14ac:dyDescent="0.2">
      <c r="A38" t="s">
        <v>139</v>
      </c>
      <c r="B38" t="s">
        <v>139</v>
      </c>
      <c r="C38" t="s">
        <v>139</v>
      </c>
      <c r="D38" t="s">
        <v>139</v>
      </c>
      <c r="E38" t="s">
        <v>139</v>
      </c>
      <c r="F38" t="s">
        <v>139</v>
      </c>
      <c r="G38" t="s">
        <v>139</v>
      </c>
      <c r="H38" t="s">
        <v>139</v>
      </c>
      <c r="I38" t="s">
        <v>139</v>
      </c>
      <c r="J38" t="s">
        <v>139</v>
      </c>
      <c r="K38" t="s">
        <v>139</v>
      </c>
      <c r="L38" t="s">
        <v>139</v>
      </c>
      <c r="M38" t="s">
        <v>139</v>
      </c>
      <c r="N38" t="s">
        <v>139</v>
      </c>
      <c r="O38" t="s">
        <v>139</v>
      </c>
      <c r="P38" t="s">
        <v>139</v>
      </c>
      <c r="Q38" t="s">
        <v>139</v>
      </c>
      <c r="R38" t="s">
        <v>139</v>
      </c>
      <c r="S38" t="s">
        <v>139</v>
      </c>
      <c r="T38" t="s">
        <v>139</v>
      </c>
      <c r="U38" t="s">
        <v>139</v>
      </c>
      <c r="V38" t="s">
        <v>139</v>
      </c>
      <c r="W38" t="s">
        <v>139</v>
      </c>
      <c r="X38" t="s">
        <v>139</v>
      </c>
      <c r="Y38" t="s">
        <v>139</v>
      </c>
      <c r="Z38" t="s">
        <v>139</v>
      </c>
      <c r="AA38" t="s">
        <v>139</v>
      </c>
      <c r="AB38" t="s">
        <v>139</v>
      </c>
      <c r="AC38" t="s">
        <v>139</v>
      </c>
      <c r="AD38" t="s">
        <v>139</v>
      </c>
      <c r="AE38" t="s">
        <v>139</v>
      </c>
      <c r="AF38" t="s">
        <v>139</v>
      </c>
      <c r="AG38" t="s">
        <v>139</v>
      </c>
      <c r="AH38" t="s">
        <v>139</v>
      </c>
      <c r="AI38" t="s">
        <v>139</v>
      </c>
    </row>
    <row r="39" spans="1:35" x14ac:dyDescent="0.2">
      <c r="A39" t="s">
        <v>93</v>
      </c>
      <c r="B39" t="s">
        <v>170</v>
      </c>
      <c r="C39" t="s">
        <v>94</v>
      </c>
      <c r="D39" t="s">
        <v>128</v>
      </c>
      <c r="E39" t="s">
        <v>145</v>
      </c>
      <c r="F39">
        <v>0.68</v>
      </c>
      <c r="G39">
        <v>0</v>
      </c>
      <c r="H39">
        <v>-2.27</v>
      </c>
      <c r="I39">
        <v>0</v>
      </c>
      <c r="J39">
        <v>28.52</v>
      </c>
      <c r="K39">
        <v>0</v>
      </c>
      <c r="L39">
        <v>7.2530000000000001</v>
      </c>
      <c r="M39">
        <v>1.2999999999999999E-2</v>
      </c>
      <c r="N39">
        <v>-0.35599999999999998</v>
      </c>
      <c r="O39">
        <v>1.2999999999999999E-2</v>
      </c>
      <c r="P39">
        <v>7.0670000000000002</v>
      </c>
      <c r="Q39">
        <v>6.3E-2</v>
      </c>
      <c r="R39">
        <v>0.28999999999999998</v>
      </c>
      <c r="S39">
        <v>6.3E-2</v>
      </c>
      <c r="T39">
        <v>-1.712</v>
      </c>
      <c r="U39">
        <v>0.83599999999999997</v>
      </c>
      <c r="V39">
        <v>-12.670999999999999</v>
      </c>
      <c r="W39">
        <v>0.82699999999999996</v>
      </c>
      <c r="X39">
        <v>0.71</v>
      </c>
      <c r="Y39" t="s">
        <v>139</v>
      </c>
      <c r="Z39">
        <v>-9.8000000000000007</v>
      </c>
      <c r="AA39" t="s">
        <v>139</v>
      </c>
      <c r="AB39">
        <v>0.56200000000000006</v>
      </c>
      <c r="AC39" t="s">
        <v>139</v>
      </c>
      <c r="AD39">
        <v>3.7250490537907499E-3</v>
      </c>
      <c r="AE39" t="s">
        <v>139</v>
      </c>
      <c r="AF39">
        <v>-0.38300000000000001</v>
      </c>
      <c r="AG39">
        <v>1.3349293046291699</v>
      </c>
      <c r="AH39">
        <v>0.991069994232887</v>
      </c>
      <c r="AI39">
        <v>0.48</v>
      </c>
    </row>
    <row r="40" spans="1:35" x14ac:dyDescent="0.2">
      <c r="A40" t="s">
        <v>141</v>
      </c>
      <c r="B40" t="s">
        <v>171</v>
      </c>
      <c r="C40" t="s">
        <v>94</v>
      </c>
      <c r="D40" t="s">
        <v>128</v>
      </c>
      <c r="E40" t="s">
        <v>145</v>
      </c>
      <c r="F40">
        <v>0.67</v>
      </c>
      <c r="G40">
        <v>0</v>
      </c>
      <c r="H40">
        <v>-2.2000000000000002</v>
      </c>
      <c r="I40">
        <v>0</v>
      </c>
      <c r="J40">
        <v>28.59</v>
      </c>
      <c r="K40">
        <v>0</v>
      </c>
      <c r="L40">
        <v>7.327</v>
      </c>
      <c r="M40">
        <v>0.01</v>
      </c>
      <c r="N40">
        <v>-0.34399999999999997</v>
      </c>
      <c r="O40">
        <v>1.0999999999999999E-2</v>
      </c>
      <c r="P40">
        <v>7.234</v>
      </c>
      <c r="Q40">
        <v>7.0999999999999994E-2</v>
      </c>
      <c r="R40">
        <v>0.312</v>
      </c>
      <c r="S40">
        <v>7.0000000000000007E-2</v>
      </c>
      <c r="T40">
        <v>-1.8440000000000001</v>
      </c>
      <c r="U40">
        <v>0.39300000000000002</v>
      </c>
      <c r="V40">
        <v>-12.930999999999999</v>
      </c>
      <c r="W40">
        <v>0.38800000000000001</v>
      </c>
      <c r="X40">
        <v>0.7</v>
      </c>
      <c r="Y40" t="s">
        <v>139</v>
      </c>
      <c r="Z40">
        <v>-9.73</v>
      </c>
      <c r="AA40" t="s">
        <v>139</v>
      </c>
      <c r="AB40">
        <v>0.57799999999999996</v>
      </c>
      <c r="AC40" t="s">
        <v>139</v>
      </c>
      <c r="AD40">
        <v>3.7250490537907499E-3</v>
      </c>
      <c r="AE40" t="s">
        <v>139</v>
      </c>
      <c r="AF40">
        <v>-0.371</v>
      </c>
      <c r="AG40">
        <v>1.3349293046291699</v>
      </c>
      <c r="AH40">
        <v>0.991069994232887</v>
      </c>
      <c r="AI40">
        <v>0.496</v>
      </c>
    </row>
    <row r="41" spans="1:35" x14ac:dyDescent="0.2">
      <c r="A41" t="s">
        <v>142</v>
      </c>
      <c r="B41" t="s">
        <v>172</v>
      </c>
      <c r="C41" t="s">
        <v>94</v>
      </c>
      <c r="D41" t="s">
        <v>128</v>
      </c>
      <c r="E41" t="s">
        <v>145</v>
      </c>
      <c r="F41">
        <v>0.7</v>
      </c>
      <c r="G41">
        <v>0</v>
      </c>
      <c r="H41">
        <v>-2.0499999999999998</v>
      </c>
      <c r="I41">
        <v>0</v>
      </c>
      <c r="J41">
        <v>28.74</v>
      </c>
      <c r="K41">
        <v>0</v>
      </c>
      <c r="L41">
        <v>7.5149999999999997</v>
      </c>
      <c r="M41">
        <v>8.9999999999999993E-3</v>
      </c>
      <c r="N41">
        <v>-0.32900000000000001</v>
      </c>
      <c r="O41">
        <v>0.01</v>
      </c>
      <c r="P41">
        <v>7.5670000000000002</v>
      </c>
      <c r="Q41">
        <v>5.1999999999999998E-2</v>
      </c>
      <c r="R41">
        <v>0.35699999999999998</v>
      </c>
      <c r="S41">
        <v>5.2999999999999999E-2</v>
      </c>
      <c r="T41">
        <v>-2.4510000000000001</v>
      </c>
      <c r="U41">
        <v>0.36899999999999999</v>
      </c>
      <c r="V41">
        <v>-13.84</v>
      </c>
      <c r="W41">
        <v>0.36499999999999999</v>
      </c>
      <c r="X41">
        <v>0.72</v>
      </c>
      <c r="Y41" t="s">
        <v>139</v>
      </c>
      <c r="Z41">
        <v>-9.59</v>
      </c>
      <c r="AA41" t="s">
        <v>139</v>
      </c>
      <c r="AB41">
        <v>0.59699999999999998</v>
      </c>
      <c r="AC41" t="s">
        <v>139</v>
      </c>
      <c r="AD41">
        <v>3.7250490537907499E-3</v>
      </c>
      <c r="AE41" t="s">
        <v>139</v>
      </c>
      <c r="AF41">
        <v>-0.35699999999999998</v>
      </c>
      <c r="AG41">
        <v>1.3349293046291699</v>
      </c>
      <c r="AH41">
        <v>0.991069994232887</v>
      </c>
      <c r="AI41">
        <v>0.51500000000000001</v>
      </c>
    </row>
    <row r="42" spans="1:35" x14ac:dyDescent="0.2">
      <c r="A42" t="s">
        <v>143</v>
      </c>
      <c r="B42" t="s">
        <v>173</v>
      </c>
      <c r="C42" t="s">
        <v>94</v>
      </c>
      <c r="D42" t="s">
        <v>128</v>
      </c>
      <c r="E42" t="s">
        <v>140</v>
      </c>
      <c r="F42">
        <v>0.71</v>
      </c>
      <c r="G42">
        <v>0</v>
      </c>
      <c r="H42">
        <v>-2.2200000000000002</v>
      </c>
      <c r="I42">
        <v>0</v>
      </c>
      <c r="J42">
        <v>28.57</v>
      </c>
      <c r="K42">
        <v>0</v>
      </c>
      <c r="L42">
        <v>12.936999999999999</v>
      </c>
      <c r="M42">
        <v>1.2E-2</v>
      </c>
      <c r="N42">
        <v>-0.30499999999999999</v>
      </c>
      <c r="O42">
        <v>1.0999999999999999E-2</v>
      </c>
      <c r="P42">
        <v>17.484999999999999</v>
      </c>
      <c r="Q42">
        <v>6.9000000000000006E-2</v>
      </c>
      <c r="R42">
        <v>-0.752</v>
      </c>
      <c r="S42">
        <v>6.7000000000000004E-2</v>
      </c>
      <c r="T42">
        <v>141.19800000000001</v>
      </c>
      <c r="U42">
        <v>0.68300000000000005</v>
      </c>
      <c r="V42">
        <v>116.16500000000001</v>
      </c>
      <c r="W42">
        <v>0.66800000000000004</v>
      </c>
      <c r="X42">
        <v>0.68</v>
      </c>
      <c r="Y42" t="s">
        <v>139</v>
      </c>
      <c r="Z42">
        <v>-9.76</v>
      </c>
      <c r="AA42" t="s">
        <v>139</v>
      </c>
      <c r="AB42">
        <v>0.60799999999999998</v>
      </c>
      <c r="AC42" t="s">
        <v>139</v>
      </c>
      <c r="AD42">
        <v>4.81563815438045E-3</v>
      </c>
      <c r="AE42" t="s">
        <v>139</v>
      </c>
      <c r="AF42">
        <v>-0.36699999999999999</v>
      </c>
      <c r="AG42">
        <v>1.1493397723374701</v>
      </c>
      <c r="AH42">
        <v>0.94750931803110805</v>
      </c>
      <c r="AI42">
        <v>0.52600000000000002</v>
      </c>
    </row>
    <row r="43" spans="1:35" x14ac:dyDescent="0.2">
      <c r="A43" t="s">
        <v>149</v>
      </c>
      <c r="B43" t="s">
        <v>174</v>
      </c>
      <c r="C43" t="s">
        <v>94</v>
      </c>
      <c r="D43" t="s">
        <v>128</v>
      </c>
      <c r="E43" t="s">
        <v>140</v>
      </c>
      <c r="F43">
        <v>0.75</v>
      </c>
      <c r="G43">
        <v>0</v>
      </c>
      <c r="H43">
        <v>-2.12</v>
      </c>
      <c r="I43">
        <v>0</v>
      </c>
      <c r="J43">
        <v>28.67</v>
      </c>
      <c r="K43">
        <v>0</v>
      </c>
      <c r="L43">
        <v>13.074</v>
      </c>
      <c r="M43">
        <v>1.7999999999999999E-2</v>
      </c>
      <c r="N43">
        <v>-0.307</v>
      </c>
      <c r="O43">
        <v>1.7000000000000001E-2</v>
      </c>
      <c r="P43">
        <v>17.811</v>
      </c>
      <c r="Q43">
        <v>7.6999999999999999E-2</v>
      </c>
      <c r="R43">
        <v>-0.625</v>
      </c>
      <c r="S43">
        <v>7.5999999999999998E-2</v>
      </c>
      <c r="T43">
        <v>139.536</v>
      </c>
      <c r="U43">
        <v>0.622</v>
      </c>
      <c r="V43">
        <v>114.28100000000001</v>
      </c>
      <c r="W43">
        <v>0.61</v>
      </c>
      <c r="X43">
        <v>0.72</v>
      </c>
      <c r="Y43" t="s">
        <v>139</v>
      </c>
      <c r="Z43">
        <v>-9.67</v>
      </c>
      <c r="AA43" t="s">
        <v>139</v>
      </c>
      <c r="AB43">
        <v>0.60499999999999998</v>
      </c>
      <c r="AC43" t="s">
        <v>139</v>
      </c>
      <c r="AD43">
        <v>4.81563815438045E-3</v>
      </c>
      <c r="AE43" t="s">
        <v>139</v>
      </c>
      <c r="AF43">
        <v>-0.37</v>
      </c>
      <c r="AG43">
        <v>1.1493397723374701</v>
      </c>
      <c r="AH43">
        <v>0.94750931803110905</v>
      </c>
      <c r="AI43">
        <v>0.52300000000000002</v>
      </c>
    </row>
    <row r="44" spans="1:35" x14ac:dyDescent="0.2">
      <c r="A44" t="s">
        <v>139</v>
      </c>
      <c r="B44" t="s">
        <v>139</v>
      </c>
      <c r="C44" t="s">
        <v>139</v>
      </c>
      <c r="D44" t="s">
        <v>139</v>
      </c>
      <c r="E44" t="s">
        <v>139</v>
      </c>
      <c r="F44" t="s">
        <v>139</v>
      </c>
      <c r="G44" t="s">
        <v>139</v>
      </c>
      <c r="H44" t="s">
        <v>139</v>
      </c>
      <c r="I44" t="s">
        <v>139</v>
      </c>
      <c r="J44" t="s">
        <v>139</v>
      </c>
      <c r="K44" t="s">
        <v>139</v>
      </c>
      <c r="L44" t="s">
        <v>139</v>
      </c>
      <c r="M44" t="s">
        <v>139</v>
      </c>
      <c r="N44" t="s">
        <v>139</v>
      </c>
      <c r="O44" t="s">
        <v>139</v>
      </c>
      <c r="P44" t="s">
        <v>139</v>
      </c>
      <c r="Q44" t="s">
        <v>139</v>
      </c>
      <c r="R44" t="s">
        <v>139</v>
      </c>
      <c r="S44" t="s">
        <v>139</v>
      </c>
      <c r="T44" t="s">
        <v>139</v>
      </c>
      <c r="U44" t="s">
        <v>139</v>
      </c>
      <c r="V44" t="s">
        <v>139</v>
      </c>
      <c r="W44" t="s">
        <v>139</v>
      </c>
      <c r="X44" t="s">
        <v>139</v>
      </c>
      <c r="Y44" t="s">
        <v>139</v>
      </c>
      <c r="Z44" t="s">
        <v>139</v>
      </c>
      <c r="AA44" t="s">
        <v>139</v>
      </c>
      <c r="AB44" t="s">
        <v>139</v>
      </c>
      <c r="AC44" t="s">
        <v>139</v>
      </c>
      <c r="AD44" t="s">
        <v>139</v>
      </c>
      <c r="AE44" t="s">
        <v>139</v>
      </c>
      <c r="AF44" t="s">
        <v>139</v>
      </c>
      <c r="AG44" t="s">
        <v>139</v>
      </c>
      <c r="AH44" t="s">
        <v>139</v>
      </c>
      <c r="AI44" t="s">
        <v>139</v>
      </c>
    </row>
    <row r="45" spans="1:35" x14ac:dyDescent="0.2">
      <c r="A45" t="s">
        <v>139</v>
      </c>
      <c r="B45" t="s">
        <v>139</v>
      </c>
      <c r="C45" t="s">
        <v>139</v>
      </c>
      <c r="D45" t="s">
        <v>139</v>
      </c>
      <c r="E45" t="s">
        <v>139</v>
      </c>
      <c r="F45" t="s">
        <v>139</v>
      </c>
      <c r="G45" t="s">
        <v>139</v>
      </c>
      <c r="H45" t="s">
        <v>139</v>
      </c>
      <c r="I45" t="s">
        <v>139</v>
      </c>
      <c r="J45" t="s">
        <v>139</v>
      </c>
      <c r="K45" t="s">
        <v>139</v>
      </c>
      <c r="L45" t="s">
        <v>139</v>
      </c>
      <c r="M45" t="s">
        <v>139</v>
      </c>
      <c r="N45" t="s">
        <v>139</v>
      </c>
      <c r="O45" t="s">
        <v>139</v>
      </c>
      <c r="P45" t="s">
        <v>139</v>
      </c>
      <c r="Q45" t="s">
        <v>139</v>
      </c>
      <c r="R45" t="s">
        <v>139</v>
      </c>
      <c r="S45" t="s">
        <v>139</v>
      </c>
      <c r="T45" t="s">
        <v>139</v>
      </c>
      <c r="U45" t="s">
        <v>139</v>
      </c>
      <c r="V45" t="s">
        <v>139</v>
      </c>
      <c r="W45" t="s">
        <v>139</v>
      </c>
      <c r="X45" t="s">
        <v>139</v>
      </c>
      <c r="Y45" t="s">
        <v>139</v>
      </c>
      <c r="Z45" t="s">
        <v>139</v>
      </c>
      <c r="AA45" t="s">
        <v>139</v>
      </c>
      <c r="AB45" t="s">
        <v>139</v>
      </c>
      <c r="AC45" t="s">
        <v>139</v>
      </c>
      <c r="AD45" t="s">
        <v>139</v>
      </c>
      <c r="AE45" t="s">
        <v>139</v>
      </c>
      <c r="AF45" t="s">
        <v>139</v>
      </c>
      <c r="AG45" t="s">
        <v>139</v>
      </c>
      <c r="AH45" t="s">
        <v>139</v>
      </c>
      <c r="AI45" t="s">
        <v>139</v>
      </c>
    </row>
    <row r="46" spans="1:35" x14ac:dyDescent="0.2">
      <c r="A46" t="s">
        <v>93</v>
      </c>
      <c r="B46" t="s">
        <v>175</v>
      </c>
      <c r="C46" t="s">
        <v>94</v>
      </c>
      <c r="D46" t="s">
        <v>129</v>
      </c>
      <c r="E46" t="s">
        <v>145</v>
      </c>
      <c r="F46">
        <v>0.81</v>
      </c>
      <c r="G46">
        <v>0</v>
      </c>
      <c r="H46">
        <v>-2.72</v>
      </c>
      <c r="I46">
        <v>0</v>
      </c>
      <c r="J46">
        <v>28.06</v>
      </c>
      <c r="K46">
        <v>0</v>
      </c>
      <c r="L46">
        <v>6.9260000000000002</v>
      </c>
      <c r="M46">
        <v>1.7999999999999999E-2</v>
      </c>
      <c r="N46">
        <v>-0.34799999999999998</v>
      </c>
      <c r="O46">
        <v>1.7000000000000001E-2</v>
      </c>
      <c r="P46">
        <v>6.0679999999999996</v>
      </c>
      <c r="Q46">
        <v>6.0999999999999999E-2</v>
      </c>
      <c r="R46">
        <v>0.191</v>
      </c>
      <c r="S46">
        <v>6.0999999999999999E-2</v>
      </c>
      <c r="T46">
        <v>-1.8240000000000001</v>
      </c>
      <c r="U46">
        <v>0.435</v>
      </c>
      <c r="V46">
        <v>-12.023</v>
      </c>
      <c r="W46">
        <v>0.43099999999999999</v>
      </c>
      <c r="X46">
        <v>0.84</v>
      </c>
      <c r="Y46" t="s">
        <v>139</v>
      </c>
      <c r="Z46">
        <v>-10.26</v>
      </c>
      <c r="AA46" t="s">
        <v>139</v>
      </c>
      <c r="AB46">
        <v>0.57399999999999995</v>
      </c>
      <c r="AC46" t="s">
        <v>139</v>
      </c>
      <c r="AD46">
        <v>3.7250490537907499E-3</v>
      </c>
      <c r="AE46" t="s">
        <v>139</v>
      </c>
      <c r="AF46">
        <v>-0.374</v>
      </c>
      <c r="AG46">
        <v>1.3349293046291699</v>
      </c>
      <c r="AH46">
        <v>0.991069994232887</v>
      </c>
      <c r="AI46">
        <v>0.49199999999999999</v>
      </c>
    </row>
    <row r="47" spans="1:35" x14ac:dyDescent="0.2">
      <c r="A47" t="s">
        <v>141</v>
      </c>
      <c r="B47" t="s">
        <v>176</v>
      </c>
      <c r="C47" t="s">
        <v>94</v>
      </c>
      <c r="D47" t="s">
        <v>129</v>
      </c>
      <c r="E47" t="s">
        <v>145</v>
      </c>
      <c r="F47">
        <v>0.67</v>
      </c>
      <c r="G47">
        <v>0</v>
      </c>
      <c r="H47">
        <v>-3.04</v>
      </c>
      <c r="I47">
        <v>0</v>
      </c>
      <c r="J47">
        <v>27.72</v>
      </c>
      <c r="K47">
        <v>0</v>
      </c>
      <c r="L47">
        <v>6.43</v>
      </c>
      <c r="M47">
        <v>1.6E-2</v>
      </c>
      <c r="N47">
        <v>-0.37</v>
      </c>
      <c r="O47">
        <v>1.6E-2</v>
      </c>
      <c r="P47">
        <v>5.4539999999999997</v>
      </c>
      <c r="Q47">
        <v>5.2999999999999999E-2</v>
      </c>
      <c r="R47">
        <v>0.23899999999999999</v>
      </c>
      <c r="S47">
        <v>5.0999999999999997E-2</v>
      </c>
      <c r="T47">
        <v>-1.095</v>
      </c>
      <c r="U47">
        <v>0.70099999999999996</v>
      </c>
      <c r="V47">
        <v>-10.512</v>
      </c>
      <c r="W47">
        <v>0.69699999999999995</v>
      </c>
      <c r="X47">
        <v>0.7</v>
      </c>
      <c r="Y47" t="s">
        <v>139</v>
      </c>
      <c r="Z47">
        <v>-10.59</v>
      </c>
      <c r="AA47" t="s">
        <v>139</v>
      </c>
      <c r="AB47">
        <v>0.54700000000000004</v>
      </c>
      <c r="AC47" t="s">
        <v>139</v>
      </c>
      <c r="AD47">
        <v>3.7250490537907499E-3</v>
      </c>
      <c r="AE47" t="s">
        <v>139</v>
      </c>
      <c r="AF47">
        <v>-0.39400000000000002</v>
      </c>
      <c r="AG47">
        <v>1.3349293046291699</v>
      </c>
      <c r="AH47">
        <v>0.991069994232887</v>
      </c>
      <c r="AI47">
        <v>0.46500000000000002</v>
      </c>
    </row>
    <row r="48" spans="1:35" x14ac:dyDescent="0.2">
      <c r="A48" t="s">
        <v>142</v>
      </c>
      <c r="B48" t="s">
        <v>177</v>
      </c>
      <c r="C48" t="s">
        <v>94</v>
      </c>
      <c r="D48" t="s">
        <v>129</v>
      </c>
      <c r="E48" t="s">
        <v>145</v>
      </c>
      <c r="F48">
        <v>0.74</v>
      </c>
      <c r="G48">
        <v>0</v>
      </c>
      <c r="H48">
        <v>-2.9</v>
      </c>
      <c r="I48">
        <v>0</v>
      </c>
      <c r="J48">
        <v>27.87</v>
      </c>
      <c r="K48">
        <v>0</v>
      </c>
      <c r="L48">
        <v>6.6840000000000002</v>
      </c>
      <c r="M48">
        <v>1.4E-2</v>
      </c>
      <c r="N48">
        <v>-0.33100000000000002</v>
      </c>
      <c r="O48">
        <v>1.4E-2</v>
      </c>
      <c r="P48">
        <v>5.7389999999999999</v>
      </c>
      <c r="Q48">
        <v>4.3999999999999997E-2</v>
      </c>
      <c r="R48">
        <v>0.23400000000000001</v>
      </c>
      <c r="S48">
        <v>4.2000000000000003E-2</v>
      </c>
      <c r="T48">
        <v>-3.5710000000000002</v>
      </c>
      <c r="U48">
        <v>0.73499999999999999</v>
      </c>
      <c r="V48">
        <v>-13.317</v>
      </c>
      <c r="W48">
        <v>0.72799999999999998</v>
      </c>
      <c r="X48">
        <v>0.76</v>
      </c>
      <c r="Y48" t="s">
        <v>139</v>
      </c>
      <c r="Z48">
        <v>-10.44</v>
      </c>
      <c r="AA48" t="s">
        <v>139</v>
      </c>
      <c r="AB48">
        <v>0.59799999999999998</v>
      </c>
      <c r="AC48" t="s">
        <v>139</v>
      </c>
      <c r="AD48">
        <v>3.7250490537907499E-3</v>
      </c>
      <c r="AE48" t="s">
        <v>139</v>
      </c>
      <c r="AF48">
        <v>-0.35599999999999998</v>
      </c>
      <c r="AG48">
        <v>1.3349293046291699</v>
      </c>
      <c r="AH48">
        <v>0.991069994232887</v>
      </c>
      <c r="AI48">
        <v>0.51600000000000001</v>
      </c>
    </row>
    <row r="49" spans="1:35" x14ac:dyDescent="0.2">
      <c r="A49" t="s">
        <v>143</v>
      </c>
      <c r="B49" t="s">
        <v>178</v>
      </c>
      <c r="C49" t="s">
        <v>94</v>
      </c>
      <c r="D49" t="s">
        <v>129</v>
      </c>
      <c r="E49" t="s">
        <v>179</v>
      </c>
      <c r="F49">
        <v>0.71</v>
      </c>
      <c r="G49">
        <v>0</v>
      </c>
      <c r="H49">
        <v>-2.81</v>
      </c>
      <c r="I49">
        <v>0</v>
      </c>
      <c r="J49">
        <v>27.97</v>
      </c>
      <c r="K49">
        <v>0</v>
      </c>
      <c r="L49">
        <v>12.263</v>
      </c>
      <c r="M49">
        <v>1.9E-2</v>
      </c>
      <c r="N49">
        <v>-0.378</v>
      </c>
      <c r="O49">
        <v>1.7000000000000001E-2</v>
      </c>
      <c r="P49">
        <v>16.469000000000001</v>
      </c>
      <c r="Q49">
        <v>8.3000000000000004E-2</v>
      </c>
      <c r="R49">
        <v>-0.57799999999999996</v>
      </c>
      <c r="S49">
        <v>7.8E-2</v>
      </c>
      <c r="T49">
        <v>111.884</v>
      </c>
      <c r="U49">
        <v>2.1509999999999998</v>
      </c>
      <c r="V49">
        <v>88.768000000000001</v>
      </c>
      <c r="W49">
        <v>2.1110000000000002</v>
      </c>
      <c r="X49">
        <v>0.67</v>
      </c>
      <c r="Y49" t="s">
        <v>139</v>
      </c>
      <c r="Z49">
        <v>-10.24</v>
      </c>
      <c r="AA49" t="s">
        <v>139</v>
      </c>
      <c r="AB49">
        <v>0.54200000000000004</v>
      </c>
      <c r="AC49" t="s">
        <v>139</v>
      </c>
      <c r="AD49">
        <v>4.8291171967924902E-3</v>
      </c>
      <c r="AE49" t="s">
        <v>139</v>
      </c>
      <c r="AF49">
        <v>-0.437</v>
      </c>
      <c r="AG49">
        <v>1.1563598808651401</v>
      </c>
      <c r="AH49">
        <v>0.96460768729697</v>
      </c>
      <c r="AI49">
        <v>0.46</v>
      </c>
    </row>
    <row r="50" spans="1:35" x14ac:dyDescent="0.2">
      <c r="A50" t="s">
        <v>149</v>
      </c>
      <c r="B50" t="s">
        <v>180</v>
      </c>
      <c r="C50" t="s">
        <v>94</v>
      </c>
      <c r="D50" t="s">
        <v>129</v>
      </c>
      <c r="E50" t="s">
        <v>140</v>
      </c>
      <c r="F50">
        <v>0.77</v>
      </c>
      <c r="G50">
        <v>0</v>
      </c>
      <c r="H50">
        <v>-2.9</v>
      </c>
      <c r="I50">
        <v>0</v>
      </c>
      <c r="J50">
        <v>27.87</v>
      </c>
      <c r="K50">
        <v>0</v>
      </c>
      <c r="L50">
        <v>12.252000000000001</v>
      </c>
      <c r="M50">
        <v>1.2E-2</v>
      </c>
      <c r="N50">
        <v>-0.34599999999999997</v>
      </c>
      <c r="O50">
        <v>1.2E-2</v>
      </c>
      <c r="P50">
        <v>16.113</v>
      </c>
      <c r="Q50">
        <v>8.2000000000000003E-2</v>
      </c>
      <c r="R50">
        <v>-0.74299999999999999</v>
      </c>
      <c r="S50">
        <v>8.3000000000000004E-2</v>
      </c>
      <c r="T50">
        <v>141.666</v>
      </c>
      <c r="U50">
        <v>0.44800000000000001</v>
      </c>
      <c r="V50">
        <v>118.077</v>
      </c>
      <c r="W50">
        <v>0.44</v>
      </c>
      <c r="X50">
        <v>0.74</v>
      </c>
      <c r="Y50" t="s">
        <v>139</v>
      </c>
      <c r="Z50">
        <v>-10.44</v>
      </c>
      <c r="AA50" t="s">
        <v>139</v>
      </c>
      <c r="AB50">
        <v>0.56399999999999995</v>
      </c>
      <c r="AC50" t="s">
        <v>139</v>
      </c>
      <c r="AD50">
        <v>4.81563815438045E-3</v>
      </c>
      <c r="AE50" t="s">
        <v>139</v>
      </c>
      <c r="AF50">
        <v>-0.40500000000000003</v>
      </c>
      <c r="AG50">
        <v>1.1493397723374701</v>
      </c>
      <c r="AH50">
        <v>0.94750931803110905</v>
      </c>
      <c r="AI50">
        <v>0.48199999999999998</v>
      </c>
    </row>
    <row r="51" spans="1:35" x14ac:dyDescent="0.2">
      <c r="A51" t="s">
        <v>181</v>
      </c>
      <c r="B51" t="s">
        <v>182</v>
      </c>
      <c r="C51" t="s">
        <v>94</v>
      </c>
      <c r="D51" t="s">
        <v>129</v>
      </c>
      <c r="E51" t="s">
        <v>140</v>
      </c>
      <c r="F51">
        <v>0.77</v>
      </c>
      <c r="G51">
        <v>0</v>
      </c>
      <c r="H51">
        <v>-2.96</v>
      </c>
      <c r="I51">
        <v>0</v>
      </c>
      <c r="J51">
        <v>27.81</v>
      </c>
      <c r="K51">
        <v>0</v>
      </c>
      <c r="L51">
        <v>12.208</v>
      </c>
      <c r="M51">
        <v>1.2999999999999999E-2</v>
      </c>
      <c r="N51">
        <v>-0.33600000000000002</v>
      </c>
      <c r="O51">
        <v>1.2E-2</v>
      </c>
      <c r="P51">
        <v>15.965</v>
      </c>
      <c r="Q51">
        <v>4.3999999999999997E-2</v>
      </c>
      <c r="R51">
        <v>-0.76800000000000002</v>
      </c>
      <c r="S51">
        <v>4.2000000000000003E-2</v>
      </c>
      <c r="T51">
        <v>139.06899999999999</v>
      </c>
      <c r="U51">
        <v>0.79100000000000004</v>
      </c>
      <c r="V51">
        <v>115.66</v>
      </c>
      <c r="W51">
        <v>0.77700000000000002</v>
      </c>
      <c r="X51">
        <v>0.75</v>
      </c>
      <c r="Y51" t="s">
        <v>139</v>
      </c>
      <c r="Z51">
        <v>-10.5</v>
      </c>
      <c r="AA51" t="s">
        <v>139</v>
      </c>
      <c r="AB51">
        <v>0.57599999999999996</v>
      </c>
      <c r="AC51" t="s">
        <v>139</v>
      </c>
      <c r="AD51">
        <v>4.8156381543804604E-3</v>
      </c>
      <c r="AE51" t="s">
        <v>139</v>
      </c>
      <c r="AF51">
        <v>-0.39400000000000002</v>
      </c>
      <c r="AG51">
        <v>1.1493397723374701</v>
      </c>
      <c r="AH51">
        <v>0.94750931803110805</v>
      </c>
      <c r="AI51">
        <v>0.49399999999999999</v>
      </c>
    </row>
    <row r="52" spans="1:35" x14ac:dyDescent="0.2">
      <c r="A52" t="s">
        <v>139</v>
      </c>
      <c r="B52" t="s">
        <v>139</v>
      </c>
      <c r="C52" t="s">
        <v>139</v>
      </c>
      <c r="D52" t="s">
        <v>139</v>
      </c>
      <c r="E52" t="s">
        <v>139</v>
      </c>
      <c r="F52" t="s">
        <v>139</v>
      </c>
      <c r="G52" t="s">
        <v>139</v>
      </c>
      <c r="H52" t="s">
        <v>139</v>
      </c>
      <c r="I52" t="s">
        <v>139</v>
      </c>
      <c r="J52" t="s">
        <v>139</v>
      </c>
      <c r="K52" t="s">
        <v>139</v>
      </c>
      <c r="L52" t="s">
        <v>139</v>
      </c>
      <c r="M52" t="s">
        <v>139</v>
      </c>
      <c r="N52" t="s">
        <v>139</v>
      </c>
      <c r="O52" t="s">
        <v>139</v>
      </c>
      <c r="P52" t="s">
        <v>139</v>
      </c>
      <c r="Q52" t="s">
        <v>139</v>
      </c>
      <c r="R52" t="s">
        <v>139</v>
      </c>
      <c r="S52" t="s">
        <v>139</v>
      </c>
      <c r="T52" t="s">
        <v>139</v>
      </c>
      <c r="U52" t="s">
        <v>139</v>
      </c>
      <c r="V52" t="s">
        <v>139</v>
      </c>
      <c r="W52" t="s">
        <v>139</v>
      </c>
      <c r="X52" t="s">
        <v>139</v>
      </c>
      <c r="Y52" t="s">
        <v>139</v>
      </c>
      <c r="Z52" t="s">
        <v>139</v>
      </c>
      <c r="AA52" t="s">
        <v>139</v>
      </c>
      <c r="AB52" t="s">
        <v>139</v>
      </c>
      <c r="AC52" t="s">
        <v>139</v>
      </c>
      <c r="AD52" t="s">
        <v>139</v>
      </c>
      <c r="AE52" t="s">
        <v>139</v>
      </c>
      <c r="AF52" t="s">
        <v>139</v>
      </c>
      <c r="AG52" t="s">
        <v>139</v>
      </c>
      <c r="AH52" t="s">
        <v>139</v>
      </c>
      <c r="AI52" t="s">
        <v>139</v>
      </c>
    </row>
    <row r="53" spans="1:35" x14ac:dyDescent="0.2">
      <c r="A53" t="s">
        <v>139</v>
      </c>
      <c r="B53" t="s">
        <v>139</v>
      </c>
      <c r="C53" t="s">
        <v>139</v>
      </c>
      <c r="D53" t="s">
        <v>139</v>
      </c>
      <c r="E53" t="s">
        <v>139</v>
      </c>
      <c r="F53" t="s">
        <v>139</v>
      </c>
      <c r="G53" t="s">
        <v>139</v>
      </c>
      <c r="H53" t="s">
        <v>139</v>
      </c>
      <c r="I53" t="s">
        <v>139</v>
      </c>
      <c r="J53" t="s">
        <v>139</v>
      </c>
      <c r="K53" t="s">
        <v>139</v>
      </c>
      <c r="L53" t="s">
        <v>139</v>
      </c>
      <c r="M53" t="s">
        <v>139</v>
      </c>
      <c r="N53" t="s">
        <v>139</v>
      </c>
      <c r="O53" t="s">
        <v>139</v>
      </c>
      <c r="P53" t="s">
        <v>139</v>
      </c>
      <c r="Q53" t="s">
        <v>139</v>
      </c>
      <c r="R53" t="s">
        <v>139</v>
      </c>
      <c r="S53" t="s">
        <v>139</v>
      </c>
      <c r="T53" t="s">
        <v>139</v>
      </c>
      <c r="U53" t="s">
        <v>139</v>
      </c>
      <c r="V53" t="s">
        <v>139</v>
      </c>
      <c r="W53" t="s">
        <v>139</v>
      </c>
      <c r="X53" t="s">
        <v>139</v>
      </c>
      <c r="Y53" t="s">
        <v>139</v>
      </c>
      <c r="Z53" t="s">
        <v>139</v>
      </c>
      <c r="AA53" t="s">
        <v>139</v>
      </c>
      <c r="AB53" t="s">
        <v>139</v>
      </c>
      <c r="AC53" t="s">
        <v>139</v>
      </c>
      <c r="AD53" t="s">
        <v>139</v>
      </c>
      <c r="AE53" t="s">
        <v>139</v>
      </c>
      <c r="AF53" t="s">
        <v>139</v>
      </c>
      <c r="AG53" t="s">
        <v>139</v>
      </c>
      <c r="AH53" t="s">
        <v>139</v>
      </c>
      <c r="AI53" t="s">
        <v>139</v>
      </c>
    </row>
    <row r="54" spans="1:35" x14ac:dyDescent="0.2">
      <c r="A54" t="s">
        <v>93</v>
      </c>
      <c r="B54" t="s">
        <v>183</v>
      </c>
      <c r="C54" t="s">
        <v>94</v>
      </c>
      <c r="D54" t="s">
        <v>130</v>
      </c>
      <c r="E54" t="s">
        <v>145</v>
      </c>
      <c r="F54">
        <v>1.93</v>
      </c>
      <c r="G54">
        <v>0</v>
      </c>
      <c r="H54">
        <v>-1.35</v>
      </c>
      <c r="I54">
        <v>0</v>
      </c>
      <c r="J54">
        <v>29.46</v>
      </c>
      <c r="K54">
        <v>0</v>
      </c>
      <c r="L54">
        <v>9.4309999999999992</v>
      </c>
      <c r="M54">
        <v>1.7000000000000001E-2</v>
      </c>
      <c r="N54">
        <v>-0.33</v>
      </c>
      <c r="O54">
        <v>1.6E-2</v>
      </c>
      <c r="P54">
        <v>9.0530000000000008</v>
      </c>
      <c r="Q54">
        <v>4.8000000000000001E-2</v>
      </c>
      <c r="R54">
        <v>0.42499999999999999</v>
      </c>
      <c r="S54">
        <v>4.4999999999999998E-2</v>
      </c>
      <c r="T54">
        <v>-3.4670000000000001</v>
      </c>
      <c r="U54">
        <v>0.53300000000000003</v>
      </c>
      <c r="V54">
        <v>-17.433</v>
      </c>
      <c r="W54">
        <v>0.52800000000000002</v>
      </c>
      <c r="X54">
        <v>1.96</v>
      </c>
      <c r="Y54" t="s">
        <v>139</v>
      </c>
      <c r="Z54">
        <v>-8.8800000000000008</v>
      </c>
      <c r="AA54" t="s">
        <v>139</v>
      </c>
      <c r="AB54">
        <v>0.58599999999999997</v>
      </c>
      <c r="AC54" t="s">
        <v>139</v>
      </c>
      <c r="AD54">
        <v>3.7250490537907499E-3</v>
      </c>
      <c r="AE54" t="s">
        <v>139</v>
      </c>
      <c r="AF54">
        <v>-0.36499999999999999</v>
      </c>
      <c r="AG54">
        <v>1.3349293046291699</v>
      </c>
      <c r="AH54">
        <v>0.991069994232887</v>
      </c>
      <c r="AI54">
        <v>0.504</v>
      </c>
    </row>
    <row r="55" spans="1:35" x14ac:dyDescent="0.2">
      <c r="A55" t="s">
        <v>141</v>
      </c>
      <c r="B55" t="s">
        <v>184</v>
      </c>
      <c r="C55" t="s">
        <v>94</v>
      </c>
      <c r="D55" t="s">
        <v>130</v>
      </c>
      <c r="E55" t="s">
        <v>145</v>
      </c>
      <c r="F55">
        <v>1.9</v>
      </c>
      <c r="G55">
        <v>0</v>
      </c>
      <c r="H55">
        <v>-1.43</v>
      </c>
      <c r="I55">
        <v>0</v>
      </c>
      <c r="J55">
        <v>29.39</v>
      </c>
      <c r="K55">
        <v>0</v>
      </c>
      <c r="L55">
        <v>9.3249999999999993</v>
      </c>
      <c r="M55">
        <v>0.01</v>
      </c>
      <c r="N55">
        <v>-0.33900000000000002</v>
      </c>
      <c r="O55">
        <v>8.9999999999999993E-3</v>
      </c>
      <c r="P55">
        <v>8.9139999999999997</v>
      </c>
      <c r="Q55">
        <v>5.8999999999999997E-2</v>
      </c>
      <c r="R55">
        <v>0.43</v>
      </c>
      <c r="S55">
        <v>5.7000000000000002E-2</v>
      </c>
      <c r="T55">
        <v>-2.242</v>
      </c>
      <c r="U55">
        <v>0.55300000000000005</v>
      </c>
      <c r="V55">
        <v>-16.062000000000001</v>
      </c>
      <c r="W55">
        <v>0.54400000000000004</v>
      </c>
      <c r="X55">
        <v>1.94</v>
      </c>
      <c r="Y55" t="s">
        <v>139</v>
      </c>
      <c r="Z55">
        <v>-8.9499999999999993</v>
      </c>
      <c r="AA55" t="s">
        <v>139</v>
      </c>
      <c r="AB55">
        <v>0.57399999999999995</v>
      </c>
      <c r="AC55" t="s">
        <v>139</v>
      </c>
      <c r="AD55">
        <v>3.7250490537907499E-3</v>
      </c>
      <c r="AE55" t="s">
        <v>139</v>
      </c>
      <c r="AF55">
        <v>-0.374</v>
      </c>
      <c r="AG55">
        <v>1.3349293046291699</v>
      </c>
      <c r="AH55">
        <v>0.991069994232887</v>
      </c>
      <c r="AI55">
        <v>0.49199999999999999</v>
      </c>
    </row>
    <row r="56" spans="1:35" x14ac:dyDescent="0.2">
      <c r="A56" t="s">
        <v>142</v>
      </c>
      <c r="B56" t="s">
        <v>185</v>
      </c>
      <c r="C56" t="s">
        <v>94</v>
      </c>
      <c r="D56" t="s">
        <v>130</v>
      </c>
      <c r="E56" t="s">
        <v>145</v>
      </c>
      <c r="F56">
        <v>1.92</v>
      </c>
      <c r="G56">
        <v>0</v>
      </c>
      <c r="H56">
        <v>-1.65</v>
      </c>
      <c r="I56">
        <v>0</v>
      </c>
      <c r="J56">
        <v>29.16</v>
      </c>
      <c r="K56">
        <v>0</v>
      </c>
      <c r="L56">
        <v>9.1120000000000001</v>
      </c>
      <c r="M56">
        <v>0.01</v>
      </c>
      <c r="N56">
        <v>-0.34599999999999997</v>
      </c>
      <c r="O56">
        <v>1.0999999999999999E-2</v>
      </c>
      <c r="P56">
        <v>8.4339999999999993</v>
      </c>
      <c r="Q56">
        <v>6.5000000000000002E-2</v>
      </c>
      <c r="R56">
        <v>0.39400000000000002</v>
      </c>
      <c r="S56">
        <v>6.6000000000000003E-2</v>
      </c>
      <c r="T56">
        <v>-2.6</v>
      </c>
      <c r="U56">
        <v>0.496</v>
      </c>
      <c r="V56">
        <v>-16.001000000000001</v>
      </c>
      <c r="W56">
        <v>0.49099999999999999</v>
      </c>
      <c r="X56">
        <v>1.96</v>
      </c>
      <c r="Y56" t="s">
        <v>139</v>
      </c>
      <c r="Z56">
        <v>-9.18</v>
      </c>
      <c r="AA56" t="s">
        <v>139</v>
      </c>
      <c r="AB56">
        <v>0.56599999999999995</v>
      </c>
      <c r="AC56" t="s">
        <v>139</v>
      </c>
      <c r="AD56">
        <v>3.7250490537907499E-3</v>
      </c>
      <c r="AE56" t="s">
        <v>139</v>
      </c>
      <c r="AF56">
        <v>-0.38</v>
      </c>
      <c r="AG56">
        <v>1.3349293046291699</v>
      </c>
      <c r="AH56">
        <v>0.991069994232887</v>
      </c>
      <c r="AI56">
        <v>0.48399999999999999</v>
      </c>
    </row>
    <row r="57" spans="1:35" x14ac:dyDescent="0.2">
      <c r="A57" t="s">
        <v>143</v>
      </c>
      <c r="B57" t="s">
        <v>186</v>
      </c>
      <c r="C57" t="s">
        <v>94</v>
      </c>
      <c r="D57" t="s">
        <v>130</v>
      </c>
      <c r="E57" t="s">
        <v>179</v>
      </c>
      <c r="F57">
        <v>1.96</v>
      </c>
      <c r="G57">
        <v>0</v>
      </c>
      <c r="H57">
        <v>-1.41</v>
      </c>
      <c r="I57">
        <v>0</v>
      </c>
      <c r="J57">
        <v>29.41</v>
      </c>
      <c r="K57">
        <v>0</v>
      </c>
      <c r="L57">
        <v>14.981</v>
      </c>
      <c r="M57">
        <v>0.01</v>
      </c>
      <c r="N57">
        <v>-0.33</v>
      </c>
      <c r="O57">
        <v>0.01</v>
      </c>
      <c r="P57">
        <v>19.498000000000001</v>
      </c>
      <c r="Q57">
        <v>6.5000000000000002E-2</v>
      </c>
      <c r="R57">
        <v>-0.40600000000000003</v>
      </c>
      <c r="S57">
        <v>6.4000000000000001E-2</v>
      </c>
      <c r="T57">
        <v>117.363</v>
      </c>
      <c r="U57">
        <v>0.70399999999999996</v>
      </c>
      <c r="V57">
        <v>89.707999999999998</v>
      </c>
      <c r="W57">
        <v>0.68600000000000005</v>
      </c>
      <c r="X57">
        <v>1.93</v>
      </c>
      <c r="Y57" t="s">
        <v>139</v>
      </c>
      <c r="Z57">
        <v>-8.86</v>
      </c>
      <c r="AA57" t="s">
        <v>139</v>
      </c>
      <c r="AB57">
        <v>0.58099999999999996</v>
      </c>
      <c r="AC57" t="s">
        <v>139</v>
      </c>
      <c r="AD57">
        <v>4.8291171967924902E-3</v>
      </c>
      <c r="AE57" t="s">
        <v>139</v>
      </c>
      <c r="AF57">
        <v>-0.40200000000000002</v>
      </c>
      <c r="AG57">
        <v>1.1563598808651401</v>
      </c>
      <c r="AH57">
        <v>0.964607687296969</v>
      </c>
      <c r="AI57">
        <v>0.499</v>
      </c>
    </row>
    <row r="58" spans="1:35" x14ac:dyDescent="0.2">
      <c r="A58" t="s">
        <v>139</v>
      </c>
      <c r="B58" t="s">
        <v>139</v>
      </c>
      <c r="C58" t="s">
        <v>139</v>
      </c>
      <c r="D58" t="s">
        <v>139</v>
      </c>
      <c r="E58" t="s">
        <v>139</v>
      </c>
      <c r="F58" t="s">
        <v>139</v>
      </c>
      <c r="G58" t="s">
        <v>139</v>
      </c>
      <c r="H58" t="s">
        <v>139</v>
      </c>
      <c r="I58" t="s">
        <v>139</v>
      </c>
      <c r="J58" t="s">
        <v>139</v>
      </c>
      <c r="K58" t="s">
        <v>139</v>
      </c>
      <c r="L58" t="s">
        <v>139</v>
      </c>
      <c r="M58" t="s">
        <v>139</v>
      </c>
      <c r="N58" t="s">
        <v>139</v>
      </c>
      <c r="O58" t="s">
        <v>139</v>
      </c>
      <c r="P58" t="s">
        <v>139</v>
      </c>
      <c r="Q58" t="s">
        <v>139</v>
      </c>
      <c r="R58" t="s">
        <v>139</v>
      </c>
      <c r="S58" t="s">
        <v>139</v>
      </c>
      <c r="T58" t="s">
        <v>139</v>
      </c>
      <c r="U58" t="s">
        <v>139</v>
      </c>
      <c r="V58" t="s">
        <v>139</v>
      </c>
      <c r="W58" t="s">
        <v>139</v>
      </c>
      <c r="X58" t="s">
        <v>139</v>
      </c>
      <c r="Y58" t="s">
        <v>139</v>
      </c>
      <c r="Z58" t="s">
        <v>139</v>
      </c>
      <c r="AA58" t="s">
        <v>139</v>
      </c>
      <c r="AB58" t="s">
        <v>139</v>
      </c>
      <c r="AC58" t="s">
        <v>139</v>
      </c>
      <c r="AD58" t="s">
        <v>139</v>
      </c>
      <c r="AE58" t="s">
        <v>139</v>
      </c>
      <c r="AF58" t="s">
        <v>139</v>
      </c>
      <c r="AG58" t="s">
        <v>139</v>
      </c>
      <c r="AH58" t="s">
        <v>139</v>
      </c>
      <c r="AI58" t="s">
        <v>139</v>
      </c>
    </row>
    <row r="59" spans="1:35" x14ac:dyDescent="0.2">
      <c r="A59" t="s">
        <v>139</v>
      </c>
      <c r="B59" t="s">
        <v>139</v>
      </c>
      <c r="C59" t="s">
        <v>139</v>
      </c>
      <c r="D59" t="s">
        <v>139</v>
      </c>
      <c r="E59" t="s">
        <v>139</v>
      </c>
      <c r="F59" t="s">
        <v>139</v>
      </c>
      <c r="G59" t="s">
        <v>139</v>
      </c>
      <c r="H59" t="s">
        <v>139</v>
      </c>
      <c r="I59" t="s">
        <v>139</v>
      </c>
      <c r="J59" t="s">
        <v>139</v>
      </c>
      <c r="K59" t="s">
        <v>139</v>
      </c>
      <c r="L59" t="s">
        <v>139</v>
      </c>
      <c r="M59" t="s">
        <v>139</v>
      </c>
      <c r="N59" t="s">
        <v>139</v>
      </c>
      <c r="O59" t="s">
        <v>139</v>
      </c>
      <c r="P59" t="s">
        <v>139</v>
      </c>
      <c r="Q59" t="s">
        <v>139</v>
      </c>
      <c r="R59" t="s">
        <v>139</v>
      </c>
      <c r="S59" t="s">
        <v>139</v>
      </c>
      <c r="T59" t="s">
        <v>139</v>
      </c>
      <c r="U59" t="s">
        <v>139</v>
      </c>
      <c r="V59" t="s">
        <v>139</v>
      </c>
      <c r="W59" t="s">
        <v>139</v>
      </c>
      <c r="X59" t="s">
        <v>139</v>
      </c>
      <c r="Y59" t="s">
        <v>139</v>
      </c>
      <c r="Z59" t="s">
        <v>139</v>
      </c>
      <c r="AA59" t="s">
        <v>139</v>
      </c>
      <c r="AB59" t="s">
        <v>139</v>
      </c>
      <c r="AC59" t="s">
        <v>139</v>
      </c>
      <c r="AD59" t="s">
        <v>139</v>
      </c>
      <c r="AE59" t="s">
        <v>139</v>
      </c>
      <c r="AF59" t="s">
        <v>139</v>
      </c>
      <c r="AG59" t="s">
        <v>139</v>
      </c>
      <c r="AH59" t="s">
        <v>139</v>
      </c>
      <c r="AI59" t="s">
        <v>139</v>
      </c>
    </row>
    <row r="60" spans="1:35" x14ac:dyDescent="0.2">
      <c r="A60" t="s">
        <v>93</v>
      </c>
      <c r="B60" t="s">
        <v>187</v>
      </c>
      <c r="C60" t="s">
        <v>94</v>
      </c>
      <c r="D60" t="s">
        <v>131</v>
      </c>
      <c r="E60" t="s">
        <v>179</v>
      </c>
      <c r="F60">
        <v>-2.4500000000000002</v>
      </c>
      <c r="G60">
        <v>0</v>
      </c>
      <c r="H60">
        <v>-1.87</v>
      </c>
      <c r="I60">
        <v>0</v>
      </c>
      <c r="J60">
        <v>28.94</v>
      </c>
      <c r="K60">
        <v>0</v>
      </c>
      <c r="L60">
        <v>10.186</v>
      </c>
      <c r="M60">
        <v>1.2999999999999999E-2</v>
      </c>
      <c r="N60">
        <v>-0.33600000000000002</v>
      </c>
      <c r="O60">
        <v>1.2E-2</v>
      </c>
      <c r="P60">
        <v>18.507000000000001</v>
      </c>
      <c r="Q60">
        <v>5.8000000000000003E-2</v>
      </c>
      <c r="R60">
        <v>-0.44600000000000001</v>
      </c>
      <c r="S60">
        <v>5.6000000000000001E-2</v>
      </c>
      <c r="T60">
        <v>113.48</v>
      </c>
      <c r="U60">
        <v>0.56499999999999995</v>
      </c>
      <c r="V60">
        <v>91.721999999999994</v>
      </c>
      <c r="W60">
        <v>0.55500000000000005</v>
      </c>
      <c r="X60">
        <v>-2.5</v>
      </c>
      <c r="Y60" t="s">
        <v>139</v>
      </c>
      <c r="Z60">
        <v>-9.31</v>
      </c>
      <c r="AA60" t="s">
        <v>139</v>
      </c>
      <c r="AB60">
        <v>0.60099999999999998</v>
      </c>
      <c r="AC60" t="s">
        <v>139</v>
      </c>
      <c r="AD60">
        <v>4.8291171967924902E-3</v>
      </c>
      <c r="AE60" t="s">
        <v>139</v>
      </c>
      <c r="AF60">
        <v>-0.38500000000000001</v>
      </c>
      <c r="AG60">
        <v>1.1563598808651401</v>
      </c>
      <c r="AH60">
        <v>0.964607687296969</v>
      </c>
      <c r="AI60">
        <v>0.51900000000000002</v>
      </c>
    </row>
    <row r="61" spans="1:35" x14ac:dyDescent="0.2">
      <c r="A61" t="s">
        <v>141</v>
      </c>
      <c r="B61" t="s">
        <v>188</v>
      </c>
      <c r="C61" t="s">
        <v>94</v>
      </c>
      <c r="D61" t="s">
        <v>131</v>
      </c>
      <c r="E61" t="s">
        <v>179</v>
      </c>
      <c r="F61">
        <v>-2.48</v>
      </c>
      <c r="G61">
        <v>0</v>
      </c>
      <c r="H61">
        <v>-1.87</v>
      </c>
      <c r="I61">
        <v>0</v>
      </c>
      <c r="J61">
        <v>28.93</v>
      </c>
      <c r="K61">
        <v>0</v>
      </c>
      <c r="L61">
        <v>10.169</v>
      </c>
      <c r="M61">
        <v>1.6E-2</v>
      </c>
      <c r="N61">
        <v>-0.315</v>
      </c>
      <c r="O61">
        <v>1.4999999999999999E-2</v>
      </c>
      <c r="P61">
        <v>18.321999999999999</v>
      </c>
      <c r="Q61">
        <v>7.8E-2</v>
      </c>
      <c r="R61">
        <v>-0.61899999999999999</v>
      </c>
      <c r="S61">
        <v>7.6999999999999999E-2</v>
      </c>
      <c r="T61">
        <v>120.38</v>
      </c>
      <c r="U61">
        <v>0.73299999999999998</v>
      </c>
      <c r="V61">
        <v>98.534999999999997</v>
      </c>
      <c r="W61">
        <v>0.71899999999999997</v>
      </c>
      <c r="X61">
        <v>-2.5299999999999998</v>
      </c>
      <c r="Y61" t="s">
        <v>139</v>
      </c>
      <c r="Z61">
        <v>-9.32</v>
      </c>
      <c r="AA61" t="s">
        <v>139</v>
      </c>
      <c r="AB61">
        <v>0.625</v>
      </c>
      <c r="AC61" t="s">
        <v>139</v>
      </c>
      <c r="AD61">
        <v>4.8291171967924798E-3</v>
      </c>
      <c r="AE61" t="s">
        <v>139</v>
      </c>
      <c r="AF61">
        <v>-0.36399999999999999</v>
      </c>
      <c r="AG61">
        <v>1.1563598808651401</v>
      </c>
      <c r="AH61">
        <v>0.964607687296969</v>
      </c>
      <c r="AI61">
        <v>0.54300000000000004</v>
      </c>
    </row>
    <row r="62" spans="1:35" x14ac:dyDescent="0.2">
      <c r="A62" t="s">
        <v>142</v>
      </c>
      <c r="B62" t="s">
        <v>189</v>
      </c>
      <c r="C62" t="s">
        <v>94</v>
      </c>
      <c r="D62" t="s">
        <v>131</v>
      </c>
      <c r="E62" t="s">
        <v>179</v>
      </c>
      <c r="F62">
        <v>-2.59</v>
      </c>
      <c r="G62">
        <v>0</v>
      </c>
      <c r="H62">
        <v>-2.0099999999999998</v>
      </c>
      <c r="I62">
        <v>0</v>
      </c>
      <c r="J62">
        <v>28.79</v>
      </c>
      <c r="K62">
        <v>0</v>
      </c>
      <c r="L62">
        <v>9.9280000000000008</v>
      </c>
      <c r="M62">
        <v>8.0000000000000002E-3</v>
      </c>
      <c r="N62">
        <v>-0.312</v>
      </c>
      <c r="O62">
        <v>8.0000000000000002E-3</v>
      </c>
      <c r="P62">
        <v>18.204000000000001</v>
      </c>
      <c r="Q62">
        <v>0.06</v>
      </c>
      <c r="R62">
        <v>-0.46200000000000002</v>
      </c>
      <c r="S62">
        <v>5.8000000000000003E-2</v>
      </c>
      <c r="T62">
        <v>114.306</v>
      </c>
      <c r="U62">
        <v>2.29</v>
      </c>
      <c r="V62">
        <v>92.994</v>
      </c>
      <c r="W62">
        <v>2.2480000000000002</v>
      </c>
      <c r="X62">
        <v>-2.64</v>
      </c>
      <c r="Y62" t="s">
        <v>139</v>
      </c>
      <c r="Z62">
        <v>-9.4499999999999993</v>
      </c>
      <c r="AA62" t="s">
        <v>139</v>
      </c>
      <c r="AB62">
        <v>0.63</v>
      </c>
      <c r="AC62" t="s">
        <v>139</v>
      </c>
      <c r="AD62">
        <v>4.8291171967924902E-3</v>
      </c>
      <c r="AE62" t="s">
        <v>139</v>
      </c>
      <c r="AF62">
        <v>-0.36</v>
      </c>
      <c r="AG62">
        <v>1.1563598808651401</v>
      </c>
      <c r="AH62">
        <v>0.96460768729697</v>
      </c>
      <c r="AI62">
        <v>0.54800000000000004</v>
      </c>
    </row>
    <row r="63" spans="1:35" x14ac:dyDescent="0.2">
      <c r="A63" t="s">
        <v>143</v>
      </c>
      <c r="B63" t="s">
        <v>190</v>
      </c>
      <c r="C63" t="s">
        <v>94</v>
      </c>
      <c r="D63" t="s">
        <v>131</v>
      </c>
      <c r="E63" t="s">
        <v>179</v>
      </c>
      <c r="F63">
        <v>-2.5499999999999998</v>
      </c>
      <c r="G63">
        <v>0</v>
      </c>
      <c r="H63">
        <v>-1.92</v>
      </c>
      <c r="I63">
        <v>0</v>
      </c>
      <c r="J63">
        <v>28.88</v>
      </c>
      <c r="K63">
        <v>0</v>
      </c>
      <c r="L63">
        <v>10.039</v>
      </c>
      <c r="M63">
        <v>1.4E-2</v>
      </c>
      <c r="N63">
        <v>-0.32300000000000001</v>
      </c>
      <c r="O63">
        <v>1.2999999999999999E-2</v>
      </c>
      <c r="P63">
        <v>18.273</v>
      </c>
      <c r="Q63">
        <v>3.9E-2</v>
      </c>
      <c r="R63">
        <v>-0.56200000000000006</v>
      </c>
      <c r="S63">
        <v>3.9E-2</v>
      </c>
      <c r="T63">
        <v>121.18899999999999</v>
      </c>
      <c r="U63">
        <v>0.89100000000000001</v>
      </c>
      <c r="V63">
        <v>99.52</v>
      </c>
      <c r="W63">
        <v>0.876</v>
      </c>
      <c r="X63">
        <v>-2.6</v>
      </c>
      <c r="Y63" t="s">
        <v>139</v>
      </c>
      <c r="Z63">
        <v>-9.3699999999999992</v>
      </c>
      <c r="AA63" t="s">
        <v>139</v>
      </c>
      <c r="AB63">
        <v>0.61699999999999999</v>
      </c>
      <c r="AC63" t="s">
        <v>139</v>
      </c>
      <c r="AD63">
        <v>4.8291171967924798E-3</v>
      </c>
      <c r="AE63" t="s">
        <v>139</v>
      </c>
      <c r="AF63">
        <v>-0.372</v>
      </c>
      <c r="AG63">
        <v>1.1563598808651401</v>
      </c>
      <c r="AH63">
        <v>0.96460768729697</v>
      </c>
      <c r="AI63">
        <v>0.53500000000000003</v>
      </c>
    </row>
    <row r="64" spans="1:35" x14ac:dyDescent="0.2">
      <c r="A64" t="s">
        <v>139</v>
      </c>
      <c r="B64" t="s">
        <v>139</v>
      </c>
      <c r="C64" t="s">
        <v>139</v>
      </c>
      <c r="D64" t="s">
        <v>139</v>
      </c>
      <c r="E64" t="s">
        <v>139</v>
      </c>
      <c r="F64" t="s">
        <v>139</v>
      </c>
      <c r="G64" t="s">
        <v>139</v>
      </c>
      <c r="H64" t="s">
        <v>139</v>
      </c>
      <c r="I64" t="s">
        <v>139</v>
      </c>
      <c r="J64" t="s">
        <v>139</v>
      </c>
      <c r="K64" t="s">
        <v>139</v>
      </c>
      <c r="L64" t="s">
        <v>139</v>
      </c>
      <c r="M64" t="s">
        <v>139</v>
      </c>
      <c r="N64" t="s">
        <v>139</v>
      </c>
      <c r="O64" t="s">
        <v>139</v>
      </c>
      <c r="P64" t="s">
        <v>139</v>
      </c>
      <c r="Q64" t="s">
        <v>139</v>
      </c>
      <c r="R64" t="s">
        <v>139</v>
      </c>
      <c r="S64" t="s">
        <v>139</v>
      </c>
      <c r="T64" t="s">
        <v>139</v>
      </c>
      <c r="U64" t="s">
        <v>139</v>
      </c>
      <c r="V64" t="s">
        <v>139</v>
      </c>
      <c r="W64" t="s">
        <v>139</v>
      </c>
      <c r="X64" t="s">
        <v>139</v>
      </c>
      <c r="Y64" t="s">
        <v>139</v>
      </c>
      <c r="Z64" t="s">
        <v>139</v>
      </c>
      <c r="AA64" t="s">
        <v>139</v>
      </c>
      <c r="AB64" t="s">
        <v>139</v>
      </c>
      <c r="AC64" t="s">
        <v>139</v>
      </c>
      <c r="AD64" t="s">
        <v>139</v>
      </c>
      <c r="AE64" t="s">
        <v>139</v>
      </c>
      <c r="AF64" t="s">
        <v>139</v>
      </c>
      <c r="AG64" t="s">
        <v>139</v>
      </c>
      <c r="AH64" t="s">
        <v>139</v>
      </c>
      <c r="AI64" t="s">
        <v>139</v>
      </c>
    </row>
    <row r="65" spans="1:35" x14ac:dyDescent="0.2">
      <c r="A65" t="s">
        <v>139</v>
      </c>
      <c r="B65" t="s">
        <v>139</v>
      </c>
      <c r="C65" t="s">
        <v>139</v>
      </c>
      <c r="D65" t="s">
        <v>139</v>
      </c>
      <c r="E65" t="s">
        <v>139</v>
      </c>
      <c r="F65" t="s">
        <v>139</v>
      </c>
      <c r="G65" t="s">
        <v>139</v>
      </c>
      <c r="H65" t="s">
        <v>139</v>
      </c>
      <c r="I65" t="s">
        <v>139</v>
      </c>
      <c r="J65" t="s">
        <v>139</v>
      </c>
      <c r="K65" t="s">
        <v>139</v>
      </c>
      <c r="L65" t="s">
        <v>139</v>
      </c>
      <c r="M65" t="s">
        <v>139</v>
      </c>
      <c r="N65" t="s">
        <v>139</v>
      </c>
      <c r="O65" t="s">
        <v>139</v>
      </c>
      <c r="P65" t="s">
        <v>139</v>
      </c>
      <c r="Q65" t="s">
        <v>139</v>
      </c>
      <c r="R65" t="s">
        <v>139</v>
      </c>
      <c r="S65" t="s">
        <v>139</v>
      </c>
      <c r="T65" t="s">
        <v>139</v>
      </c>
      <c r="U65" t="s">
        <v>139</v>
      </c>
      <c r="V65" t="s">
        <v>139</v>
      </c>
      <c r="W65" t="s">
        <v>139</v>
      </c>
      <c r="X65" t="s">
        <v>139</v>
      </c>
      <c r="Y65" t="s">
        <v>139</v>
      </c>
      <c r="Z65" t="s">
        <v>139</v>
      </c>
      <c r="AA65" t="s">
        <v>139</v>
      </c>
      <c r="AB65" t="s">
        <v>139</v>
      </c>
      <c r="AC65" t="s">
        <v>139</v>
      </c>
      <c r="AD65" t="s">
        <v>139</v>
      </c>
      <c r="AE65" t="s">
        <v>139</v>
      </c>
      <c r="AF65" t="s">
        <v>139</v>
      </c>
      <c r="AG65" t="s">
        <v>139</v>
      </c>
      <c r="AH65" t="s">
        <v>139</v>
      </c>
      <c r="AI65" t="s">
        <v>139</v>
      </c>
    </row>
    <row r="66" spans="1:35" x14ac:dyDescent="0.2">
      <c r="A66" t="s">
        <v>93</v>
      </c>
      <c r="B66" t="s">
        <v>191</v>
      </c>
      <c r="C66" t="s">
        <v>94</v>
      </c>
      <c r="D66" t="s">
        <v>132</v>
      </c>
      <c r="E66" t="s">
        <v>145</v>
      </c>
      <c r="F66">
        <v>-1.93</v>
      </c>
      <c r="G66">
        <v>0</v>
      </c>
      <c r="H66">
        <v>-1.41</v>
      </c>
      <c r="I66">
        <v>0</v>
      </c>
      <c r="J66">
        <v>29.41</v>
      </c>
      <c r="K66">
        <v>0</v>
      </c>
      <c r="L66">
        <v>5.67</v>
      </c>
      <c r="M66">
        <v>1.4E-2</v>
      </c>
      <c r="N66">
        <v>-0.28199999999999997</v>
      </c>
      <c r="O66">
        <v>1.4E-2</v>
      </c>
      <c r="P66">
        <v>8.875</v>
      </c>
      <c r="Q66">
        <v>6.6000000000000003E-2</v>
      </c>
      <c r="R66">
        <v>0.375</v>
      </c>
      <c r="S66">
        <v>6.7000000000000004E-2</v>
      </c>
      <c r="T66">
        <v>-1.7290000000000001</v>
      </c>
      <c r="U66">
        <v>0.83399999999999996</v>
      </c>
      <c r="V66">
        <v>-11.808</v>
      </c>
      <c r="W66">
        <v>0.82599999999999996</v>
      </c>
      <c r="X66">
        <v>-1.91</v>
      </c>
      <c r="Y66" t="s">
        <v>139</v>
      </c>
      <c r="Z66">
        <v>-8.94</v>
      </c>
      <c r="AA66" t="s">
        <v>139</v>
      </c>
      <c r="AB66">
        <v>0.66900000000000004</v>
      </c>
      <c r="AC66" t="s">
        <v>139</v>
      </c>
      <c r="AD66">
        <v>3.7250490537907499E-3</v>
      </c>
      <c r="AE66" t="s">
        <v>139</v>
      </c>
      <c r="AF66">
        <v>-0.30299999999999999</v>
      </c>
      <c r="AG66">
        <v>1.3349293046291699</v>
      </c>
      <c r="AH66">
        <v>0.991069994232887</v>
      </c>
      <c r="AI66">
        <v>0.58699999999999997</v>
      </c>
    </row>
    <row r="67" spans="1:35" x14ac:dyDescent="0.2">
      <c r="A67" t="s">
        <v>141</v>
      </c>
      <c r="B67" t="s">
        <v>192</v>
      </c>
      <c r="C67" t="s">
        <v>94</v>
      </c>
      <c r="D67" t="s">
        <v>132</v>
      </c>
      <c r="E67" t="s">
        <v>145</v>
      </c>
      <c r="F67">
        <v>-1.93</v>
      </c>
      <c r="G67">
        <v>0</v>
      </c>
      <c r="H67">
        <v>-1.79</v>
      </c>
      <c r="I67">
        <v>0</v>
      </c>
      <c r="J67">
        <v>29.02</v>
      </c>
      <c r="K67">
        <v>0</v>
      </c>
      <c r="L67">
        <v>5.258</v>
      </c>
      <c r="M67">
        <v>1.2999999999999999E-2</v>
      </c>
      <c r="N67">
        <v>-0.30599999999999999</v>
      </c>
      <c r="O67">
        <v>1.2999999999999999E-2</v>
      </c>
      <c r="P67">
        <v>8.0259999999999998</v>
      </c>
      <c r="Q67">
        <v>0.05</v>
      </c>
      <c r="R67">
        <v>0.29099999999999998</v>
      </c>
      <c r="S67">
        <v>0.05</v>
      </c>
      <c r="T67">
        <v>-2.1760000000000002</v>
      </c>
      <c r="U67">
        <v>0.58499999999999996</v>
      </c>
      <c r="V67">
        <v>-11.502000000000001</v>
      </c>
      <c r="W67">
        <v>0.58099999999999996</v>
      </c>
      <c r="X67">
        <v>-1.91</v>
      </c>
      <c r="Y67" t="s">
        <v>139</v>
      </c>
      <c r="Z67">
        <v>-9.32</v>
      </c>
      <c r="AA67" t="s">
        <v>139</v>
      </c>
      <c r="AB67">
        <v>0.63900000000000001</v>
      </c>
      <c r="AC67" t="s">
        <v>139</v>
      </c>
      <c r="AD67">
        <v>3.7250490537907499E-3</v>
      </c>
      <c r="AE67" t="s">
        <v>139</v>
      </c>
      <c r="AF67">
        <v>-0.32500000000000001</v>
      </c>
      <c r="AG67">
        <v>1.3349293046291699</v>
      </c>
      <c r="AH67">
        <v>0.991069994232887</v>
      </c>
      <c r="AI67">
        <v>0.55700000000000005</v>
      </c>
    </row>
    <row r="68" spans="1:35" x14ac:dyDescent="0.2">
      <c r="A68" t="s">
        <v>142</v>
      </c>
      <c r="B68" t="s">
        <v>193</v>
      </c>
      <c r="C68" t="s">
        <v>94</v>
      </c>
      <c r="D68" t="s">
        <v>132</v>
      </c>
      <c r="E68" t="s">
        <v>145</v>
      </c>
      <c r="F68">
        <v>-1.81</v>
      </c>
      <c r="G68">
        <v>0</v>
      </c>
      <c r="H68">
        <v>-1.89</v>
      </c>
      <c r="I68">
        <v>0</v>
      </c>
      <c r="J68">
        <v>28.91</v>
      </c>
      <c r="K68">
        <v>0</v>
      </c>
      <c r="L68">
        <v>5.2539999999999996</v>
      </c>
      <c r="M68">
        <v>1.2E-2</v>
      </c>
      <c r="N68">
        <v>-0.317</v>
      </c>
      <c r="O68">
        <v>1.0999999999999999E-2</v>
      </c>
      <c r="P68">
        <v>7.9009999999999998</v>
      </c>
      <c r="Q68">
        <v>0.06</v>
      </c>
      <c r="R68">
        <v>0.37</v>
      </c>
      <c r="S68">
        <v>0.06</v>
      </c>
      <c r="T68">
        <v>-2.8359999999999999</v>
      </c>
      <c r="U68">
        <v>0.65900000000000003</v>
      </c>
      <c r="V68">
        <v>-12.067</v>
      </c>
      <c r="W68">
        <v>0.65400000000000003</v>
      </c>
      <c r="X68">
        <v>-1.8</v>
      </c>
      <c r="Y68" t="s">
        <v>139</v>
      </c>
      <c r="Z68">
        <v>-9.42</v>
      </c>
      <c r="AA68" t="s">
        <v>139</v>
      </c>
      <c r="AB68">
        <v>0.624</v>
      </c>
      <c r="AC68" t="s">
        <v>139</v>
      </c>
      <c r="AD68">
        <v>3.7250490537907499E-3</v>
      </c>
      <c r="AE68" t="s">
        <v>139</v>
      </c>
      <c r="AF68">
        <v>-0.33600000000000002</v>
      </c>
      <c r="AG68">
        <v>1.3349293046291699</v>
      </c>
      <c r="AH68">
        <v>0.991069994232887</v>
      </c>
      <c r="AI68">
        <v>0.54200000000000004</v>
      </c>
    </row>
    <row r="69" spans="1:35" x14ac:dyDescent="0.2">
      <c r="A69" t="s">
        <v>143</v>
      </c>
      <c r="B69" t="s">
        <v>194</v>
      </c>
      <c r="C69" t="s">
        <v>94</v>
      </c>
      <c r="D69" t="s">
        <v>132</v>
      </c>
      <c r="E69" t="s">
        <v>179</v>
      </c>
      <c r="F69">
        <v>-1.55</v>
      </c>
      <c r="G69">
        <v>0</v>
      </c>
      <c r="H69">
        <v>-1.59</v>
      </c>
      <c r="I69">
        <v>0</v>
      </c>
      <c r="J69">
        <v>29.22</v>
      </c>
      <c r="K69">
        <v>0</v>
      </c>
      <c r="L69">
        <v>11.372</v>
      </c>
      <c r="M69">
        <v>1.2E-2</v>
      </c>
      <c r="N69">
        <v>-0.30599999999999999</v>
      </c>
      <c r="O69">
        <v>1.2E-2</v>
      </c>
      <c r="P69">
        <v>19.042999999999999</v>
      </c>
      <c r="Q69">
        <v>5.7000000000000002E-2</v>
      </c>
      <c r="R69">
        <v>-0.46800000000000003</v>
      </c>
      <c r="S69">
        <v>5.5E-2</v>
      </c>
      <c r="T69">
        <v>117.467</v>
      </c>
      <c r="U69">
        <v>0.45700000000000002</v>
      </c>
      <c r="V69">
        <v>94.054000000000002</v>
      </c>
      <c r="W69">
        <v>0.44600000000000001</v>
      </c>
      <c r="X69">
        <v>-1.6</v>
      </c>
      <c r="Y69" t="s">
        <v>139</v>
      </c>
      <c r="Z69">
        <v>-9.0399999999999991</v>
      </c>
      <c r="AA69" t="s">
        <v>139</v>
      </c>
      <c r="AB69">
        <v>0.63</v>
      </c>
      <c r="AC69" t="s">
        <v>139</v>
      </c>
      <c r="AD69">
        <v>4.8291171967924902E-3</v>
      </c>
      <c r="AE69" t="s">
        <v>139</v>
      </c>
      <c r="AF69">
        <v>-0.36099999999999999</v>
      </c>
      <c r="AG69">
        <v>1.1563598808651401</v>
      </c>
      <c r="AH69">
        <v>0.964607687296969</v>
      </c>
      <c r="AI69">
        <v>0.54800000000000004</v>
      </c>
    </row>
    <row r="70" spans="1:35" x14ac:dyDescent="0.2">
      <c r="A70" t="s">
        <v>139</v>
      </c>
      <c r="B70" t="s">
        <v>139</v>
      </c>
      <c r="C70" t="s">
        <v>139</v>
      </c>
      <c r="D70" t="s">
        <v>139</v>
      </c>
      <c r="E70" t="s">
        <v>139</v>
      </c>
      <c r="F70" t="s">
        <v>139</v>
      </c>
      <c r="G70" t="s">
        <v>139</v>
      </c>
      <c r="H70" t="s">
        <v>139</v>
      </c>
      <c r="I70" t="s">
        <v>139</v>
      </c>
      <c r="J70" t="s">
        <v>139</v>
      </c>
      <c r="K70" t="s">
        <v>139</v>
      </c>
      <c r="L70" t="s">
        <v>139</v>
      </c>
      <c r="M70" t="s">
        <v>139</v>
      </c>
      <c r="N70" t="s">
        <v>139</v>
      </c>
      <c r="O70" t="s">
        <v>139</v>
      </c>
      <c r="P70" t="s">
        <v>139</v>
      </c>
      <c r="Q70" t="s">
        <v>139</v>
      </c>
      <c r="R70" t="s">
        <v>139</v>
      </c>
      <c r="S70" t="s">
        <v>139</v>
      </c>
      <c r="T70" t="s">
        <v>139</v>
      </c>
      <c r="U70" t="s">
        <v>139</v>
      </c>
      <c r="V70" t="s">
        <v>139</v>
      </c>
      <c r="W70" t="s">
        <v>139</v>
      </c>
      <c r="X70" t="s">
        <v>139</v>
      </c>
      <c r="Y70" t="s">
        <v>139</v>
      </c>
      <c r="Z70" t="s">
        <v>139</v>
      </c>
      <c r="AA70" t="s">
        <v>139</v>
      </c>
      <c r="AB70" t="s">
        <v>139</v>
      </c>
      <c r="AC70" t="s">
        <v>139</v>
      </c>
      <c r="AD70" t="s">
        <v>139</v>
      </c>
      <c r="AE70" t="s">
        <v>139</v>
      </c>
      <c r="AF70" t="s">
        <v>139</v>
      </c>
      <c r="AG70" t="s">
        <v>139</v>
      </c>
      <c r="AH70" t="s">
        <v>139</v>
      </c>
      <c r="AI70" t="s">
        <v>139</v>
      </c>
    </row>
    <row r="71" spans="1:35" x14ac:dyDescent="0.2">
      <c r="A71" t="s">
        <v>139</v>
      </c>
      <c r="B71" t="s">
        <v>139</v>
      </c>
      <c r="C71" t="s">
        <v>139</v>
      </c>
      <c r="D71" t="s">
        <v>139</v>
      </c>
      <c r="E71" t="s">
        <v>139</v>
      </c>
      <c r="F71" t="s">
        <v>139</v>
      </c>
      <c r="G71" t="s">
        <v>139</v>
      </c>
      <c r="H71" t="s">
        <v>139</v>
      </c>
      <c r="I71" t="s">
        <v>139</v>
      </c>
      <c r="J71" t="s">
        <v>139</v>
      </c>
      <c r="K71" t="s">
        <v>139</v>
      </c>
      <c r="L71" t="s">
        <v>139</v>
      </c>
      <c r="M71" t="s">
        <v>139</v>
      </c>
      <c r="N71" t="s">
        <v>139</v>
      </c>
      <c r="O71" t="s">
        <v>139</v>
      </c>
      <c r="P71" t="s">
        <v>139</v>
      </c>
      <c r="Q71" t="s">
        <v>139</v>
      </c>
      <c r="R71" t="s">
        <v>139</v>
      </c>
      <c r="S71" t="s">
        <v>139</v>
      </c>
      <c r="T71" t="s">
        <v>139</v>
      </c>
      <c r="U71" t="s">
        <v>139</v>
      </c>
      <c r="V71" t="s">
        <v>139</v>
      </c>
      <c r="W71" t="s">
        <v>139</v>
      </c>
      <c r="X71" t="s">
        <v>139</v>
      </c>
      <c r="Y71" t="s">
        <v>139</v>
      </c>
      <c r="Z71" t="s">
        <v>139</v>
      </c>
      <c r="AA71" t="s">
        <v>139</v>
      </c>
      <c r="AB71" t="s">
        <v>139</v>
      </c>
      <c r="AC71" t="s">
        <v>139</v>
      </c>
      <c r="AD71" t="s">
        <v>139</v>
      </c>
      <c r="AE71" t="s">
        <v>139</v>
      </c>
      <c r="AF71" t="s">
        <v>139</v>
      </c>
      <c r="AG71" t="s">
        <v>139</v>
      </c>
      <c r="AH71" t="s">
        <v>139</v>
      </c>
      <c r="AI71" t="s">
        <v>139</v>
      </c>
    </row>
    <row r="72" spans="1:35" x14ac:dyDescent="0.2">
      <c r="A72" t="s">
        <v>93</v>
      </c>
      <c r="B72" t="s">
        <v>195</v>
      </c>
      <c r="C72" t="s">
        <v>94</v>
      </c>
      <c r="D72" t="s">
        <v>133</v>
      </c>
      <c r="E72" t="s">
        <v>179</v>
      </c>
      <c r="F72">
        <v>-5.75</v>
      </c>
      <c r="G72">
        <v>0</v>
      </c>
      <c r="H72">
        <v>-3.8</v>
      </c>
      <c r="I72">
        <v>0</v>
      </c>
      <c r="J72">
        <v>26.94</v>
      </c>
      <c r="K72">
        <v>0</v>
      </c>
      <c r="L72">
        <v>5.0540000000000003</v>
      </c>
      <c r="M72">
        <v>1.0999999999999999E-2</v>
      </c>
      <c r="N72">
        <v>-0.248</v>
      </c>
      <c r="O72">
        <v>1.2E-2</v>
      </c>
      <c r="P72">
        <v>14.254</v>
      </c>
      <c r="Q72">
        <v>7.5999999999999998E-2</v>
      </c>
      <c r="R72">
        <v>-0.73199999999999998</v>
      </c>
      <c r="S72">
        <v>7.6999999999999999E-2</v>
      </c>
      <c r="T72">
        <v>112.348</v>
      </c>
      <c r="U72">
        <v>0.44500000000000001</v>
      </c>
      <c r="V72">
        <v>98.495999999999995</v>
      </c>
      <c r="W72">
        <v>0.438</v>
      </c>
      <c r="X72">
        <v>-5.81</v>
      </c>
      <c r="Y72" t="s">
        <v>139</v>
      </c>
      <c r="Z72">
        <v>-11.23</v>
      </c>
      <c r="AA72" t="s">
        <v>139</v>
      </c>
      <c r="AB72">
        <v>0.73199999999999998</v>
      </c>
      <c r="AC72" t="s">
        <v>139</v>
      </c>
      <c r="AD72">
        <v>4.8291171967924902E-3</v>
      </c>
      <c r="AE72" t="s">
        <v>139</v>
      </c>
      <c r="AF72">
        <v>-0.27200000000000002</v>
      </c>
      <c r="AG72">
        <v>1.1563598808651401</v>
      </c>
      <c r="AH72">
        <v>0.964607687296969</v>
      </c>
      <c r="AI72">
        <v>0.65</v>
      </c>
    </row>
    <row r="73" spans="1:35" x14ac:dyDescent="0.2">
      <c r="A73" t="s">
        <v>141</v>
      </c>
      <c r="B73" t="s">
        <v>196</v>
      </c>
      <c r="C73" t="s">
        <v>94</v>
      </c>
      <c r="D73" t="s">
        <v>133</v>
      </c>
      <c r="E73" t="s">
        <v>179</v>
      </c>
      <c r="F73">
        <v>-5.66</v>
      </c>
      <c r="G73">
        <v>0</v>
      </c>
      <c r="H73">
        <v>-3.76</v>
      </c>
      <c r="I73">
        <v>0.01</v>
      </c>
      <c r="J73">
        <v>26.99</v>
      </c>
      <c r="K73">
        <v>0.01</v>
      </c>
      <c r="L73">
        <v>5.1360000000000001</v>
      </c>
      <c r="M73">
        <v>1.0999999999999999E-2</v>
      </c>
      <c r="N73">
        <v>-0.29799999999999999</v>
      </c>
      <c r="O73">
        <v>8.9999999999999993E-3</v>
      </c>
      <c r="P73">
        <v>14.327</v>
      </c>
      <c r="Q73">
        <v>4.4999999999999998E-2</v>
      </c>
      <c r="R73">
        <v>-0.75800000000000001</v>
      </c>
      <c r="S73">
        <v>4.1000000000000002E-2</v>
      </c>
      <c r="T73">
        <v>126.958</v>
      </c>
      <c r="U73">
        <v>2.1459999999999999</v>
      </c>
      <c r="V73">
        <v>112.721</v>
      </c>
      <c r="W73">
        <v>2.097</v>
      </c>
      <c r="X73">
        <v>-5.73</v>
      </c>
      <c r="Y73" t="s">
        <v>139</v>
      </c>
      <c r="Z73">
        <v>-11.18</v>
      </c>
      <c r="AA73" t="s">
        <v>139</v>
      </c>
      <c r="AB73">
        <v>0.67400000000000004</v>
      </c>
      <c r="AC73" t="s">
        <v>139</v>
      </c>
      <c r="AD73">
        <v>4.8291171967924798E-3</v>
      </c>
      <c r="AE73" t="s">
        <v>139</v>
      </c>
      <c r="AF73">
        <v>-0.32200000000000001</v>
      </c>
      <c r="AG73">
        <v>1.1563598808651401</v>
      </c>
      <c r="AH73">
        <v>0.964607687296969</v>
      </c>
      <c r="AI73">
        <v>0.59199999999999997</v>
      </c>
    </row>
    <row r="74" spans="1:35" x14ac:dyDescent="0.2">
      <c r="A74" t="s">
        <v>142</v>
      </c>
      <c r="B74" t="s">
        <v>197</v>
      </c>
      <c r="C74" t="s">
        <v>94</v>
      </c>
      <c r="D74" t="s">
        <v>133</v>
      </c>
      <c r="E74" t="s">
        <v>179</v>
      </c>
      <c r="F74">
        <v>-5.67</v>
      </c>
      <c r="G74">
        <v>0</v>
      </c>
      <c r="H74">
        <v>-3.72</v>
      </c>
      <c r="I74">
        <v>0.01</v>
      </c>
      <c r="J74">
        <v>27.02</v>
      </c>
      <c r="K74">
        <v>0.01</v>
      </c>
      <c r="L74">
        <v>5.165</v>
      </c>
      <c r="M74">
        <v>1.7999999999999999E-2</v>
      </c>
      <c r="N74">
        <v>-0.30099999999999999</v>
      </c>
      <c r="O74">
        <v>1.4999999999999999E-2</v>
      </c>
      <c r="P74">
        <v>14.601000000000001</v>
      </c>
      <c r="Q74">
        <v>9.5000000000000001E-2</v>
      </c>
      <c r="R74">
        <v>-0.55700000000000005</v>
      </c>
      <c r="S74">
        <v>7.1999999999999995E-2</v>
      </c>
      <c r="T74">
        <v>112.55</v>
      </c>
      <c r="U74">
        <v>0.79</v>
      </c>
      <c r="V74">
        <v>98.423000000000002</v>
      </c>
      <c r="W74">
        <v>0.76100000000000001</v>
      </c>
      <c r="X74">
        <v>-5.73</v>
      </c>
      <c r="Y74" t="s">
        <v>139</v>
      </c>
      <c r="Z74">
        <v>-11.15</v>
      </c>
      <c r="AA74" t="s">
        <v>139</v>
      </c>
      <c r="AB74">
        <v>0.67</v>
      </c>
      <c r="AC74" t="s">
        <v>139</v>
      </c>
      <c r="AD74">
        <v>4.8291171967924902E-3</v>
      </c>
      <c r="AE74" t="s">
        <v>139</v>
      </c>
      <c r="AF74">
        <v>-0.32600000000000001</v>
      </c>
      <c r="AG74">
        <v>1.1563598808651401</v>
      </c>
      <c r="AH74">
        <v>0.964607687296969</v>
      </c>
      <c r="AI74">
        <v>0.58799999999999997</v>
      </c>
    </row>
    <row r="75" spans="1:35" x14ac:dyDescent="0.2">
      <c r="A75" t="s">
        <v>143</v>
      </c>
      <c r="B75" t="s">
        <v>198</v>
      </c>
      <c r="C75" t="s">
        <v>94</v>
      </c>
      <c r="D75" t="s">
        <v>133</v>
      </c>
      <c r="E75" t="s">
        <v>179</v>
      </c>
      <c r="F75">
        <v>-5.64</v>
      </c>
      <c r="G75">
        <v>0</v>
      </c>
      <c r="H75">
        <v>-3.77</v>
      </c>
      <c r="I75">
        <v>0.02</v>
      </c>
      <c r="J75">
        <v>26.98</v>
      </c>
      <c r="K75">
        <v>0.02</v>
      </c>
      <c r="L75">
        <v>5.1280000000000001</v>
      </c>
      <c r="M75">
        <v>1.4999999999999999E-2</v>
      </c>
      <c r="N75">
        <v>-0.31900000000000001</v>
      </c>
      <c r="O75">
        <v>1.4999999999999999E-2</v>
      </c>
      <c r="P75">
        <v>14.696</v>
      </c>
      <c r="Q75">
        <v>0.115</v>
      </c>
      <c r="R75">
        <v>-0.373</v>
      </c>
      <c r="S75">
        <v>8.6999999999999994E-2</v>
      </c>
      <c r="T75">
        <v>117.122</v>
      </c>
      <c r="U75">
        <v>0.86</v>
      </c>
      <c r="V75">
        <v>103.005</v>
      </c>
      <c r="W75">
        <v>0.86399999999999999</v>
      </c>
      <c r="X75">
        <v>-5.7</v>
      </c>
      <c r="Y75" t="s">
        <v>139</v>
      </c>
      <c r="Z75">
        <v>-11.19</v>
      </c>
      <c r="AA75" t="s">
        <v>139</v>
      </c>
      <c r="AB75">
        <v>0.64900000000000002</v>
      </c>
      <c r="AC75" t="s">
        <v>139</v>
      </c>
      <c r="AD75">
        <v>4.8291171967924902E-3</v>
      </c>
      <c r="AE75" t="s">
        <v>139</v>
      </c>
      <c r="AF75">
        <v>-0.34399999999999997</v>
      </c>
      <c r="AG75">
        <v>1.1563598808651401</v>
      </c>
      <c r="AH75">
        <v>0.964607687296969</v>
      </c>
      <c r="AI75">
        <v>0.56699999999999995</v>
      </c>
    </row>
    <row r="76" spans="1:35" x14ac:dyDescent="0.2">
      <c r="A76" t="s">
        <v>149</v>
      </c>
      <c r="B76" t="s">
        <v>199</v>
      </c>
      <c r="C76" t="s">
        <v>94</v>
      </c>
      <c r="D76" t="s">
        <v>133</v>
      </c>
      <c r="E76" t="s">
        <v>140</v>
      </c>
      <c r="F76">
        <v>-5.84</v>
      </c>
      <c r="G76">
        <v>0</v>
      </c>
      <c r="H76">
        <v>-3.83</v>
      </c>
      <c r="I76">
        <v>0</v>
      </c>
      <c r="J76">
        <v>26.92</v>
      </c>
      <c r="K76">
        <v>0</v>
      </c>
      <c r="L76">
        <v>4.8840000000000003</v>
      </c>
      <c r="M76">
        <v>1.2E-2</v>
      </c>
      <c r="N76">
        <v>-0.31</v>
      </c>
      <c r="O76">
        <v>1.2999999999999999E-2</v>
      </c>
      <c r="P76">
        <v>14.291</v>
      </c>
      <c r="Q76">
        <v>5.5E-2</v>
      </c>
      <c r="R76">
        <v>-0.65300000000000002</v>
      </c>
      <c r="S76">
        <v>5.6000000000000001E-2</v>
      </c>
      <c r="T76">
        <v>138.96</v>
      </c>
      <c r="U76">
        <v>0.78600000000000003</v>
      </c>
      <c r="V76">
        <v>124.923</v>
      </c>
      <c r="W76">
        <v>0.77900000000000003</v>
      </c>
      <c r="X76">
        <v>-5.9</v>
      </c>
      <c r="Y76" t="s">
        <v>139</v>
      </c>
      <c r="Z76">
        <v>-11.36</v>
      </c>
      <c r="AA76" t="s">
        <v>139</v>
      </c>
      <c r="AB76">
        <v>0.64600000000000002</v>
      </c>
      <c r="AC76" t="s">
        <v>139</v>
      </c>
      <c r="AD76">
        <v>4.81563815438045E-3</v>
      </c>
      <c r="AE76" t="s">
        <v>139</v>
      </c>
      <c r="AF76">
        <v>-0.33400000000000002</v>
      </c>
      <c r="AG76">
        <v>1.1493397723374701</v>
      </c>
      <c r="AH76">
        <v>0.94750931803110805</v>
      </c>
      <c r="AI76">
        <v>0.56399999999999995</v>
      </c>
    </row>
    <row r="77" spans="1:35" x14ac:dyDescent="0.2">
      <c r="A77" t="s">
        <v>139</v>
      </c>
      <c r="B77" t="s">
        <v>139</v>
      </c>
      <c r="C77" t="s">
        <v>139</v>
      </c>
      <c r="D77" t="s">
        <v>139</v>
      </c>
      <c r="E77" t="s">
        <v>139</v>
      </c>
      <c r="F77" t="s">
        <v>139</v>
      </c>
      <c r="G77" t="s">
        <v>139</v>
      </c>
      <c r="H77" t="s">
        <v>139</v>
      </c>
      <c r="I77" t="s">
        <v>139</v>
      </c>
      <c r="J77" t="s">
        <v>139</v>
      </c>
      <c r="K77" t="s">
        <v>139</v>
      </c>
      <c r="L77" t="s">
        <v>139</v>
      </c>
      <c r="M77" t="s">
        <v>139</v>
      </c>
      <c r="N77" t="s">
        <v>139</v>
      </c>
      <c r="O77" t="s">
        <v>139</v>
      </c>
      <c r="P77" t="s">
        <v>139</v>
      </c>
      <c r="Q77" t="s">
        <v>139</v>
      </c>
      <c r="R77" t="s">
        <v>139</v>
      </c>
      <c r="S77" t="s">
        <v>139</v>
      </c>
      <c r="T77" t="s">
        <v>139</v>
      </c>
      <c r="U77" t="s">
        <v>139</v>
      </c>
      <c r="V77" t="s">
        <v>139</v>
      </c>
      <c r="W77" t="s">
        <v>139</v>
      </c>
      <c r="X77" t="s">
        <v>139</v>
      </c>
      <c r="Y77" t="s">
        <v>139</v>
      </c>
      <c r="Z77" t="s">
        <v>139</v>
      </c>
      <c r="AA77" t="s">
        <v>139</v>
      </c>
      <c r="AB77" t="s">
        <v>139</v>
      </c>
      <c r="AC77" t="s">
        <v>139</v>
      </c>
      <c r="AD77" t="s">
        <v>139</v>
      </c>
      <c r="AE77" t="s">
        <v>139</v>
      </c>
      <c r="AF77" t="s">
        <v>139</v>
      </c>
      <c r="AG77" t="s">
        <v>139</v>
      </c>
      <c r="AH77" t="s">
        <v>139</v>
      </c>
      <c r="AI77" t="s">
        <v>139</v>
      </c>
    </row>
    <row r="78" spans="1:35" x14ac:dyDescent="0.2">
      <c r="A78" t="s">
        <v>139</v>
      </c>
      <c r="B78" t="s">
        <v>139</v>
      </c>
      <c r="C78" t="s">
        <v>139</v>
      </c>
      <c r="D78" t="s">
        <v>139</v>
      </c>
      <c r="E78" t="s">
        <v>139</v>
      </c>
      <c r="F78" t="s">
        <v>139</v>
      </c>
      <c r="G78" t="s">
        <v>139</v>
      </c>
      <c r="H78" t="s">
        <v>139</v>
      </c>
      <c r="I78" t="s">
        <v>139</v>
      </c>
      <c r="J78" t="s">
        <v>139</v>
      </c>
      <c r="K78" t="s">
        <v>139</v>
      </c>
      <c r="L78" t="s">
        <v>139</v>
      </c>
      <c r="M78" t="s">
        <v>139</v>
      </c>
      <c r="N78" t="s">
        <v>139</v>
      </c>
      <c r="O78" t="s">
        <v>139</v>
      </c>
      <c r="P78" t="s">
        <v>139</v>
      </c>
      <c r="Q78" t="s">
        <v>139</v>
      </c>
      <c r="R78" t="s">
        <v>139</v>
      </c>
      <c r="S78" t="s">
        <v>139</v>
      </c>
      <c r="T78" t="s">
        <v>139</v>
      </c>
      <c r="U78" t="s">
        <v>139</v>
      </c>
      <c r="V78" t="s">
        <v>139</v>
      </c>
      <c r="W78" t="s">
        <v>139</v>
      </c>
      <c r="X78" t="s">
        <v>139</v>
      </c>
      <c r="Y78" t="s">
        <v>139</v>
      </c>
      <c r="Z78" t="s">
        <v>139</v>
      </c>
      <c r="AA78" t="s">
        <v>139</v>
      </c>
      <c r="AB78" t="s">
        <v>139</v>
      </c>
      <c r="AC78" t="s">
        <v>139</v>
      </c>
      <c r="AD78" t="s">
        <v>139</v>
      </c>
      <c r="AE78" t="s">
        <v>139</v>
      </c>
      <c r="AF78" t="s">
        <v>139</v>
      </c>
      <c r="AG78" t="s">
        <v>139</v>
      </c>
      <c r="AH78" t="s">
        <v>139</v>
      </c>
      <c r="AI78" t="s">
        <v>139</v>
      </c>
    </row>
    <row r="79" spans="1:35" x14ac:dyDescent="0.2">
      <c r="A79" t="s">
        <v>93</v>
      </c>
      <c r="B79" t="s">
        <v>200</v>
      </c>
      <c r="C79" t="s">
        <v>94</v>
      </c>
      <c r="D79" t="s">
        <v>134</v>
      </c>
      <c r="E79" t="s">
        <v>145</v>
      </c>
      <c r="F79">
        <v>-6.61</v>
      </c>
      <c r="G79">
        <v>0</v>
      </c>
      <c r="H79">
        <v>-0.82</v>
      </c>
      <c r="I79">
        <v>0</v>
      </c>
      <c r="J79">
        <v>30.02</v>
      </c>
      <c r="K79">
        <v>0</v>
      </c>
      <c r="L79">
        <v>1.698</v>
      </c>
      <c r="M79">
        <v>1.4E-2</v>
      </c>
      <c r="N79">
        <v>-0.29799999999999999</v>
      </c>
      <c r="O79">
        <v>1.4999999999999999E-2</v>
      </c>
      <c r="P79">
        <v>10.215999999999999</v>
      </c>
      <c r="Q79">
        <v>0.06</v>
      </c>
      <c r="R79">
        <v>0.53700000000000003</v>
      </c>
      <c r="S79">
        <v>5.8000000000000003E-2</v>
      </c>
      <c r="T79">
        <v>-1.5960000000000001</v>
      </c>
      <c r="U79">
        <v>0.50700000000000001</v>
      </c>
      <c r="V79">
        <v>-8.1950000000000003</v>
      </c>
      <c r="W79">
        <v>0.503</v>
      </c>
      <c r="X79">
        <v>-6.62</v>
      </c>
      <c r="Y79" t="s">
        <v>139</v>
      </c>
      <c r="Z79">
        <v>-8.34</v>
      </c>
      <c r="AA79" t="s">
        <v>139</v>
      </c>
      <c r="AB79">
        <v>0.66600000000000004</v>
      </c>
      <c r="AC79" t="s">
        <v>139</v>
      </c>
      <c r="AD79">
        <v>3.7250490537907499E-3</v>
      </c>
      <c r="AE79" t="s">
        <v>139</v>
      </c>
      <c r="AF79">
        <v>-0.30499999999999999</v>
      </c>
      <c r="AG79">
        <v>1.3349293046291699</v>
      </c>
      <c r="AH79">
        <v>0.991069994232887</v>
      </c>
      <c r="AI79">
        <v>0.58399999999999996</v>
      </c>
    </row>
    <row r="80" spans="1:35" x14ac:dyDescent="0.2">
      <c r="A80" t="s">
        <v>141</v>
      </c>
      <c r="B80" t="s">
        <v>201</v>
      </c>
      <c r="C80" t="s">
        <v>94</v>
      </c>
      <c r="D80" t="s">
        <v>134</v>
      </c>
      <c r="E80" t="s">
        <v>145</v>
      </c>
      <c r="F80">
        <v>-6.74</v>
      </c>
      <c r="G80">
        <v>0</v>
      </c>
      <c r="H80">
        <v>-0.76</v>
      </c>
      <c r="I80">
        <v>0</v>
      </c>
      <c r="J80">
        <v>30.08</v>
      </c>
      <c r="K80">
        <v>0</v>
      </c>
      <c r="L80">
        <v>1.62</v>
      </c>
      <c r="M80">
        <v>1.2999999999999999E-2</v>
      </c>
      <c r="N80">
        <v>-0.311</v>
      </c>
      <c r="O80">
        <v>1.2999999999999999E-2</v>
      </c>
      <c r="P80">
        <v>10.276999999999999</v>
      </c>
      <c r="Q80">
        <v>5.6000000000000001E-2</v>
      </c>
      <c r="R80">
        <v>0.48499999999999999</v>
      </c>
      <c r="S80">
        <v>5.5E-2</v>
      </c>
      <c r="T80">
        <v>-2.0720000000000001</v>
      </c>
      <c r="U80">
        <v>0.52</v>
      </c>
      <c r="V80">
        <v>-8.6530000000000005</v>
      </c>
      <c r="W80">
        <v>0.51800000000000002</v>
      </c>
      <c r="X80">
        <v>-6.75</v>
      </c>
      <c r="Y80" t="s">
        <v>139</v>
      </c>
      <c r="Z80">
        <v>-8.2799999999999994</v>
      </c>
      <c r="AA80" t="s">
        <v>139</v>
      </c>
      <c r="AB80">
        <v>0.64900000000000002</v>
      </c>
      <c r="AC80" t="s">
        <v>139</v>
      </c>
      <c r="AD80">
        <v>3.7250490537907499E-3</v>
      </c>
      <c r="AE80" t="s">
        <v>139</v>
      </c>
      <c r="AF80">
        <v>-0.318</v>
      </c>
      <c r="AG80">
        <v>1.3349293046291699</v>
      </c>
      <c r="AH80">
        <v>0.991069994232887</v>
      </c>
      <c r="AI80">
        <v>0.56699999999999995</v>
      </c>
    </row>
    <row r="81" spans="1:35" x14ac:dyDescent="0.2">
      <c r="A81" t="s">
        <v>142</v>
      </c>
      <c r="B81" t="s">
        <v>202</v>
      </c>
      <c r="C81" t="s">
        <v>94</v>
      </c>
      <c r="D81" t="s">
        <v>134</v>
      </c>
      <c r="E81" t="s">
        <v>145</v>
      </c>
      <c r="F81">
        <v>-6.71</v>
      </c>
      <c r="G81">
        <v>0</v>
      </c>
      <c r="H81">
        <v>-0.83</v>
      </c>
      <c r="I81">
        <v>0</v>
      </c>
      <c r="J81">
        <v>30</v>
      </c>
      <c r="K81">
        <v>0</v>
      </c>
      <c r="L81">
        <v>1.6060000000000001</v>
      </c>
      <c r="M81">
        <v>8.0000000000000002E-3</v>
      </c>
      <c r="N81">
        <v>-0.28100000000000003</v>
      </c>
      <c r="O81">
        <v>8.9999999999999993E-3</v>
      </c>
      <c r="P81">
        <v>10.157999999999999</v>
      </c>
      <c r="Q81">
        <v>5.5E-2</v>
      </c>
      <c r="R81">
        <v>0.51100000000000001</v>
      </c>
      <c r="S81">
        <v>5.5E-2</v>
      </c>
      <c r="T81">
        <v>-1.4219999999999999</v>
      </c>
      <c r="U81">
        <v>0.26</v>
      </c>
      <c r="V81">
        <v>-7.8949999999999996</v>
      </c>
      <c r="W81">
        <v>0.25900000000000001</v>
      </c>
      <c r="X81">
        <v>-6.72</v>
      </c>
      <c r="Y81" t="s">
        <v>139</v>
      </c>
      <c r="Z81">
        <v>-8.35</v>
      </c>
      <c r="AA81" t="s">
        <v>139</v>
      </c>
      <c r="AB81">
        <v>0.69</v>
      </c>
      <c r="AC81" t="s">
        <v>139</v>
      </c>
      <c r="AD81">
        <v>3.7250490537907499E-3</v>
      </c>
      <c r="AE81" t="s">
        <v>139</v>
      </c>
      <c r="AF81">
        <v>-0.28699999999999998</v>
      </c>
      <c r="AG81">
        <v>1.3349293046291699</v>
      </c>
      <c r="AH81">
        <v>0.991069994232887</v>
      </c>
      <c r="AI81">
        <v>0.60799999999999998</v>
      </c>
    </row>
    <row r="82" spans="1:35" x14ac:dyDescent="0.2">
      <c r="A82" t="s">
        <v>143</v>
      </c>
      <c r="B82" t="s">
        <v>203</v>
      </c>
      <c r="C82" t="s">
        <v>94</v>
      </c>
      <c r="D82" t="s">
        <v>134</v>
      </c>
      <c r="E82" t="s">
        <v>140</v>
      </c>
      <c r="F82">
        <v>-6.68</v>
      </c>
      <c r="G82">
        <v>0</v>
      </c>
      <c r="H82">
        <v>-0.78</v>
      </c>
      <c r="I82">
        <v>0</v>
      </c>
      <c r="J82">
        <v>30.05</v>
      </c>
      <c r="K82">
        <v>0</v>
      </c>
      <c r="L82">
        <v>7.2590000000000003</v>
      </c>
      <c r="M82">
        <v>0.02</v>
      </c>
      <c r="N82">
        <v>-0.23599999999999999</v>
      </c>
      <c r="O82">
        <v>1.9E-2</v>
      </c>
      <c r="P82">
        <v>20.562999999999999</v>
      </c>
      <c r="Q82">
        <v>8.2000000000000003E-2</v>
      </c>
      <c r="R82">
        <v>-0.57599999999999996</v>
      </c>
      <c r="S82">
        <v>0.08</v>
      </c>
      <c r="T82">
        <v>139.09899999999999</v>
      </c>
      <c r="U82">
        <v>0.83499999999999996</v>
      </c>
      <c r="V82">
        <v>119.169</v>
      </c>
      <c r="W82">
        <v>0.82399999999999995</v>
      </c>
      <c r="X82">
        <v>-6.75</v>
      </c>
      <c r="Y82" t="s">
        <v>139</v>
      </c>
      <c r="Z82">
        <v>-8.33</v>
      </c>
      <c r="AA82" t="s">
        <v>139</v>
      </c>
      <c r="AB82">
        <v>0.71899999999999997</v>
      </c>
      <c r="AC82" t="s">
        <v>139</v>
      </c>
      <c r="AD82">
        <v>4.81563815438045E-3</v>
      </c>
      <c r="AE82" t="s">
        <v>139</v>
      </c>
      <c r="AF82">
        <v>-0.27</v>
      </c>
      <c r="AG82">
        <v>1.1493397723374701</v>
      </c>
      <c r="AH82">
        <v>0.94750931803110805</v>
      </c>
      <c r="AI82">
        <v>0.63700000000000001</v>
      </c>
    </row>
    <row r="83" spans="1:35" x14ac:dyDescent="0.2">
      <c r="A83" t="s">
        <v>149</v>
      </c>
      <c r="B83" t="s">
        <v>204</v>
      </c>
      <c r="C83" t="s">
        <v>94</v>
      </c>
      <c r="D83" t="s">
        <v>134</v>
      </c>
      <c r="E83" t="s">
        <v>140</v>
      </c>
      <c r="F83">
        <v>-6.72</v>
      </c>
      <c r="G83">
        <v>0</v>
      </c>
      <c r="H83">
        <v>-0.8</v>
      </c>
      <c r="I83">
        <v>0</v>
      </c>
      <c r="J83">
        <v>30.03</v>
      </c>
      <c r="K83">
        <v>0</v>
      </c>
      <c r="L83">
        <v>7.1479999999999997</v>
      </c>
      <c r="M83">
        <v>0.01</v>
      </c>
      <c r="N83">
        <v>-0.28599999999999998</v>
      </c>
      <c r="O83">
        <v>0.01</v>
      </c>
      <c r="P83">
        <v>20.542000000000002</v>
      </c>
      <c r="Q83">
        <v>7.3999999999999996E-2</v>
      </c>
      <c r="R83">
        <v>-0.55800000000000005</v>
      </c>
      <c r="S83">
        <v>7.3999999999999996E-2</v>
      </c>
      <c r="T83">
        <v>140.48599999999999</v>
      </c>
      <c r="U83">
        <v>0.748</v>
      </c>
      <c r="V83">
        <v>120.622</v>
      </c>
      <c r="W83">
        <v>0.73599999999999999</v>
      </c>
      <c r="X83">
        <v>-6.79</v>
      </c>
      <c r="Y83" t="s">
        <v>139</v>
      </c>
      <c r="Z83">
        <v>-8.35</v>
      </c>
      <c r="AA83" t="s">
        <v>139</v>
      </c>
      <c r="AB83">
        <v>0.66200000000000003</v>
      </c>
      <c r="AC83" t="s">
        <v>139</v>
      </c>
      <c r="AD83">
        <v>4.81563815438045E-3</v>
      </c>
      <c r="AE83" t="s">
        <v>139</v>
      </c>
      <c r="AF83">
        <v>-0.32</v>
      </c>
      <c r="AG83">
        <v>1.1493397723374701</v>
      </c>
      <c r="AH83">
        <v>0.94750931803110905</v>
      </c>
      <c r="AI83">
        <v>0.57999999999999996</v>
      </c>
    </row>
    <row r="84" spans="1:35" x14ac:dyDescent="0.2">
      <c r="A84" t="s">
        <v>139</v>
      </c>
      <c r="B84" t="s">
        <v>139</v>
      </c>
      <c r="C84" t="s">
        <v>139</v>
      </c>
      <c r="D84" t="s">
        <v>139</v>
      </c>
      <c r="E84" t="s">
        <v>139</v>
      </c>
      <c r="F84" t="s">
        <v>139</v>
      </c>
      <c r="G84" t="s">
        <v>139</v>
      </c>
      <c r="H84" t="s">
        <v>139</v>
      </c>
      <c r="I84" t="s">
        <v>139</v>
      </c>
      <c r="J84" t="s">
        <v>139</v>
      </c>
      <c r="K84" t="s">
        <v>139</v>
      </c>
      <c r="L84" t="s">
        <v>139</v>
      </c>
      <c r="M84" t="s">
        <v>139</v>
      </c>
      <c r="N84" t="s">
        <v>139</v>
      </c>
      <c r="O84" t="s">
        <v>139</v>
      </c>
      <c r="P84" t="s">
        <v>139</v>
      </c>
      <c r="Q84" t="s">
        <v>139</v>
      </c>
      <c r="R84" t="s">
        <v>139</v>
      </c>
      <c r="S84" t="s">
        <v>139</v>
      </c>
      <c r="T84" t="s">
        <v>139</v>
      </c>
      <c r="U84" t="s">
        <v>139</v>
      </c>
      <c r="V84" t="s">
        <v>139</v>
      </c>
      <c r="W84" t="s">
        <v>139</v>
      </c>
      <c r="X84" t="s">
        <v>139</v>
      </c>
      <c r="Y84" t="s">
        <v>139</v>
      </c>
      <c r="Z84" t="s">
        <v>139</v>
      </c>
      <c r="AA84" t="s">
        <v>139</v>
      </c>
      <c r="AB84" t="s">
        <v>139</v>
      </c>
      <c r="AC84" t="s">
        <v>139</v>
      </c>
      <c r="AD84" t="s">
        <v>139</v>
      </c>
      <c r="AE84" t="s">
        <v>139</v>
      </c>
      <c r="AF84" t="s">
        <v>139</v>
      </c>
      <c r="AG84" t="s">
        <v>139</v>
      </c>
      <c r="AH84" t="s">
        <v>139</v>
      </c>
      <c r="AI84" t="s">
        <v>139</v>
      </c>
    </row>
    <row r="85" spans="1:35" x14ac:dyDescent="0.2">
      <c r="A85" t="s">
        <v>139</v>
      </c>
      <c r="B85" t="s">
        <v>139</v>
      </c>
      <c r="C85" t="s">
        <v>139</v>
      </c>
      <c r="D85" t="s">
        <v>139</v>
      </c>
      <c r="E85" t="s">
        <v>139</v>
      </c>
      <c r="F85" t="s">
        <v>139</v>
      </c>
      <c r="G85" t="s">
        <v>139</v>
      </c>
      <c r="H85" t="s">
        <v>139</v>
      </c>
      <c r="I85" t="s">
        <v>139</v>
      </c>
      <c r="J85" t="s">
        <v>139</v>
      </c>
      <c r="K85" t="s">
        <v>139</v>
      </c>
      <c r="L85" t="s">
        <v>139</v>
      </c>
      <c r="M85" t="s">
        <v>139</v>
      </c>
      <c r="N85" t="s">
        <v>139</v>
      </c>
      <c r="O85" t="s">
        <v>139</v>
      </c>
      <c r="P85" t="s">
        <v>139</v>
      </c>
      <c r="Q85" t="s">
        <v>139</v>
      </c>
      <c r="R85" t="s">
        <v>139</v>
      </c>
      <c r="S85" t="s">
        <v>139</v>
      </c>
      <c r="T85" t="s">
        <v>139</v>
      </c>
      <c r="U85" t="s">
        <v>139</v>
      </c>
      <c r="V85" t="s">
        <v>139</v>
      </c>
      <c r="W85" t="s">
        <v>139</v>
      </c>
      <c r="X85" t="s">
        <v>139</v>
      </c>
      <c r="Y85" t="s">
        <v>139</v>
      </c>
      <c r="Z85" t="s">
        <v>139</v>
      </c>
      <c r="AA85" t="s">
        <v>139</v>
      </c>
      <c r="AB85" t="s">
        <v>139</v>
      </c>
      <c r="AC85" t="s">
        <v>139</v>
      </c>
      <c r="AD85" t="s">
        <v>139</v>
      </c>
      <c r="AE85" t="s">
        <v>139</v>
      </c>
      <c r="AF85" t="s">
        <v>139</v>
      </c>
      <c r="AG85" t="s">
        <v>139</v>
      </c>
      <c r="AH85" t="s">
        <v>139</v>
      </c>
      <c r="AI85" t="s">
        <v>139</v>
      </c>
    </row>
    <row r="86" spans="1:35" x14ac:dyDescent="0.2">
      <c r="A86" t="s">
        <v>93</v>
      </c>
      <c r="B86" t="s">
        <v>205</v>
      </c>
      <c r="C86" t="s">
        <v>94</v>
      </c>
      <c r="D86" t="s">
        <v>135</v>
      </c>
      <c r="E86" t="s">
        <v>179</v>
      </c>
      <c r="F86">
        <v>-0.68</v>
      </c>
      <c r="G86">
        <v>0</v>
      </c>
      <c r="H86">
        <v>-4.37</v>
      </c>
      <c r="I86">
        <v>0.01</v>
      </c>
      <c r="J86">
        <v>26.36</v>
      </c>
      <c r="K86">
        <v>0.01</v>
      </c>
      <c r="L86">
        <v>9.4009999999999998</v>
      </c>
      <c r="M86">
        <v>1.6E-2</v>
      </c>
      <c r="N86">
        <v>-0.26900000000000002</v>
      </c>
      <c r="O86">
        <v>1.7000000000000001E-2</v>
      </c>
      <c r="P86">
        <v>13.227</v>
      </c>
      <c r="Q86">
        <v>0.111</v>
      </c>
      <c r="R86">
        <v>-0.63400000000000001</v>
      </c>
      <c r="S86">
        <v>9.5000000000000001E-2</v>
      </c>
      <c r="T86">
        <v>108.639</v>
      </c>
      <c r="U86">
        <v>0.622</v>
      </c>
      <c r="V86">
        <v>90.515000000000001</v>
      </c>
      <c r="W86">
        <v>0.622</v>
      </c>
      <c r="X86">
        <v>-0.73</v>
      </c>
      <c r="Y86" t="s">
        <v>139</v>
      </c>
      <c r="Z86">
        <v>-11.79</v>
      </c>
      <c r="AA86" t="s">
        <v>139</v>
      </c>
      <c r="AB86">
        <v>0.68400000000000005</v>
      </c>
      <c r="AC86" t="s">
        <v>139</v>
      </c>
      <c r="AD86">
        <v>4.8291171967924902E-3</v>
      </c>
      <c r="AE86" t="s">
        <v>139</v>
      </c>
      <c r="AF86">
        <v>-0.314</v>
      </c>
      <c r="AG86">
        <v>1.1563598808651401</v>
      </c>
      <c r="AH86">
        <v>0.964607687296969</v>
      </c>
      <c r="AI86">
        <v>0.60199999999999998</v>
      </c>
    </row>
    <row r="87" spans="1:35" x14ac:dyDescent="0.2">
      <c r="A87" t="s">
        <v>141</v>
      </c>
      <c r="B87" t="s">
        <v>206</v>
      </c>
      <c r="C87" t="s">
        <v>94</v>
      </c>
      <c r="D87" t="s">
        <v>135</v>
      </c>
      <c r="E87" t="s">
        <v>179</v>
      </c>
      <c r="F87">
        <v>-0.72</v>
      </c>
      <c r="G87">
        <v>0</v>
      </c>
      <c r="H87">
        <v>-4.45</v>
      </c>
      <c r="I87">
        <v>0.01</v>
      </c>
      <c r="J87">
        <v>26.27</v>
      </c>
      <c r="K87">
        <v>0.01</v>
      </c>
      <c r="L87">
        <v>9.3230000000000004</v>
      </c>
      <c r="M87">
        <v>1.2999999999999999E-2</v>
      </c>
      <c r="N87">
        <v>-0.222</v>
      </c>
      <c r="O87">
        <v>1.4E-2</v>
      </c>
      <c r="P87">
        <v>13.042</v>
      </c>
      <c r="Q87">
        <v>5.8999999999999997E-2</v>
      </c>
      <c r="R87">
        <v>-0.65100000000000002</v>
      </c>
      <c r="S87">
        <v>5.1999999999999998E-2</v>
      </c>
      <c r="T87">
        <v>123.01300000000001</v>
      </c>
      <c r="U87">
        <v>1.0680000000000001</v>
      </c>
      <c r="V87">
        <v>104.88200000000001</v>
      </c>
      <c r="W87">
        <v>1.038</v>
      </c>
      <c r="X87">
        <v>-0.77</v>
      </c>
      <c r="Y87" t="s">
        <v>139</v>
      </c>
      <c r="Z87">
        <v>-11.87</v>
      </c>
      <c r="AA87" t="s">
        <v>139</v>
      </c>
      <c r="AB87">
        <v>0.73699999999999999</v>
      </c>
      <c r="AC87" t="s">
        <v>139</v>
      </c>
      <c r="AD87">
        <v>4.8291171967924902E-3</v>
      </c>
      <c r="AE87" t="s">
        <v>139</v>
      </c>
      <c r="AF87">
        <v>-0.26700000000000002</v>
      </c>
      <c r="AG87">
        <v>1.1563598808651401</v>
      </c>
      <c r="AH87">
        <v>0.964607687296969</v>
      </c>
      <c r="AI87">
        <v>0.65500000000000003</v>
      </c>
    </row>
    <row r="88" spans="1:35" x14ac:dyDescent="0.2">
      <c r="A88" t="s">
        <v>142</v>
      </c>
      <c r="B88" t="s">
        <v>207</v>
      </c>
      <c r="C88" t="s">
        <v>94</v>
      </c>
      <c r="D88" t="s">
        <v>135</v>
      </c>
      <c r="E88" t="s">
        <v>179</v>
      </c>
      <c r="F88">
        <v>-0.66</v>
      </c>
      <c r="G88">
        <v>0</v>
      </c>
      <c r="H88">
        <v>-4.33</v>
      </c>
      <c r="I88">
        <v>0.01</v>
      </c>
      <c r="J88">
        <v>26.4</v>
      </c>
      <c r="K88">
        <v>0.01</v>
      </c>
      <c r="L88">
        <v>9.4589999999999996</v>
      </c>
      <c r="M88">
        <v>1.4E-2</v>
      </c>
      <c r="N88">
        <v>-0.27200000000000002</v>
      </c>
      <c r="O88">
        <v>1.0999999999999999E-2</v>
      </c>
      <c r="P88">
        <v>13.52</v>
      </c>
      <c r="Q88">
        <v>6.5000000000000002E-2</v>
      </c>
      <c r="R88">
        <v>-0.432</v>
      </c>
      <c r="S88">
        <v>5.8999999999999997E-2</v>
      </c>
      <c r="T88">
        <v>112.16500000000001</v>
      </c>
      <c r="U88">
        <v>2.173</v>
      </c>
      <c r="V88">
        <v>93.87</v>
      </c>
      <c r="W88">
        <v>2.1280000000000001</v>
      </c>
      <c r="X88">
        <v>-0.71</v>
      </c>
      <c r="Y88" t="s">
        <v>139</v>
      </c>
      <c r="Z88">
        <v>-11.75</v>
      </c>
      <c r="AA88" t="s">
        <v>139</v>
      </c>
      <c r="AB88">
        <v>0.67900000000000005</v>
      </c>
      <c r="AC88" t="s">
        <v>139</v>
      </c>
      <c r="AD88">
        <v>4.8291171967924798E-3</v>
      </c>
      <c r="AE88" t="s">
        <v>139</v>
      </c>
      <c r="AF88">
        <v>-0.318</v>
      </c>
      <c r="AG88">
        <v>1.1563598808651401</v>
      </c>
      <c r="AH88">
        <v>0.964607687296969</v>
      </c>
      <c r="AI88">
        <v>0.59699999999999998</v>
      </c>
    </row>
    <row r="89" spans="1:35" x14ac:dyDescent="0.2">
      <c r="A89" t="s">
        <v>143</v>
      </c>
      <c r="B89" t="s">
        <v>208</v>
      </c>
      <c r="C89" t="s">
        <v>94</v>
      </c>
      <c r="D89" t="s">
        <v>135</v>
      </c>
      <c r="E89" t="s">
        <v>179</v>
      </c>
      <c r="F89">
        <v>-0.66</v>
      </c>
      <c r="G89">
        <v>0</v>
      </c>
      <c r="H89">
        <v>-4.1900000000000004</v>
      </c>
      <c r="I89">
        <v>0</v>
      </c>
      <c r="J89">
        <v>26.54</v>
      </c>
      <c r="K89">
        <v>0</v>
      </c>
      <c r="L89">
        <v>9.5990000000000002</v>
      </c>
      <c r="M89">
        <v>1.7000000000000001E-2</v>
      </c>
      <c r="N89">
        <v>-0.27900000000000003</v>
      </c>
      <c r="O89">
        <v>1.7000000000000001E-2</v>
      </c>
      <c r="P89">
        <v>13.669</v>
      </c>
      <c r="Q89">
        <v>4.3999999999999997E-2</v>
      </c>
      <c r="R89">
        <v>-0.56399999999999995</v>
      </c>
      <c r="S89">
        <v>4.4999999999999998E-2</v>
      </c>
      <c r="T89">
        <v>123.983</v>
      </c>
      <c r="U89">
        <v>2.1840000000000002</v>
      </c>
      <c r="V89">
        <v>105.182</v>
      </c>
      <c r="W89">
        <v>2.141</v>
      </c>
      <c r="X89">
        <v>-0.71</v>
      </c>
      <c r="Y89" t="s">
        <v>139</v>
      </c>
      <c r="Z89">
        <v>-11.61</v>
      </c>
      <c r="AA89" t="s">
        <v>139</v>
      </c>
      <c r="AB89">
        <v>0.67100000000000004</v>
      </c>
      <c r="AC89" t="s">
        <v>139</v>
      </c>
      <c r="AD89">
        <v>4.8291171967924902E-3</v>
      </c>
      <c r="AE89" t="s">
        <v>139</v>
      </c>
      <c r="AF89">
        <v>-0.32500000000000001</v>
      </c>
      <c r="AG89">
        <v>1.1563598808651401</v>
      </c>
      <c r="AH89">
        <v>0.964607687296969</v>
      </c>
      <c r="AI89">
        <v>0.58899999999999997</v>
      </c>
    </row>
    <row r="90" spans="1:35" x14ac:dyDescent="0.2">
      <c r="A90" t="s">
        <v>139</v>
      </c>
      <c r="B90" t="s">
        <v>139</v>
      </c>
      <c r="C90" t="s">
        <v>139</v>
      </c>
      <c r="D90" t="s">
        <v>139</v>
      </c>
      <c r="E90" t="s">
        <v>139</v>
      </c>
      <c r="F90" t="s">
        <v>139</v>
      </c>
      <c r="G90" t="s">
        <v>139</v>
      </c>
      <c r="H90" t="s">
        <v>139</v>
      </c>
      <c r="I90" t="s">
        <v>139</v>
      </c>
      <c r="J90" t="s">
        <v>139</v>
      </c>
      <c r="K90" t="s">
        <v>139</v>
      </c>
      <c r="L90" t="s">
        <v>139</v>
      </c>
      <c r="M90" t="s">
        <v>139</v>
      </c>
      <c r="N90" t="s">
        <v>139</v>
      </c>
      <c r="O90" t="s">
        <v>139</v>
      </c>
      <c r="P90" t="s">
        <v>139</v>
      </c>
      <c r="Q90" t="s">
        <v>139</v>
      </c>
      <c r="R90" t="s">
        <v>139</v>
      </c>
      <c r="S90" t="s">
        <v>139</v>
      </c>
      <c r="T90" t="s">
        <v>139</v>
      </c>
      <c r="U90" t="s">
        <v>139</v>
      </c>
      <c r="V90" t="s">
        <v>139</v>
      </c>
      <c r="W90" t="s">
        <v>139</v>
      </c>
      <c r="X90" t="s">
        <v>139</v>
      </c>
      <c r="Y90" t="s">
        <v>139</v>
      </c>
      <c r="Z90" t="s">
        <v>139</v>
      </c>
      <c r="AA90" t="s">
        <v>139</v>
      </c>
      <c r="AB90" t="s">
        <v>139</v>
      </c>
      <c r="AC90" t="s">
        <v>139</v>
      </c>
      <c r="AD90" t="s">
        <v>139</v>
      </c>
      <c r="AE90" t="s">
        <v>139</v>
      </c>
      <c r="AF90" t="s">
        <v>139</v>
      </c>
      <c r="AG90" t="s">
        <v>139</v>
      </c>
      <c r="AH90" t="s">
        <v>139</v>
      </c>
      <c r="AI90" t="s">
        <v>139</v>
      </c>
    </row>
    <row r="91" spans="1:35" x14ac:dyDescent="0.2">
      <c r="A91" t="s">
        <v>139</v>
      </c>
      <c r="B91" t="s">
        <v>139</v>
      </c>
      <c r="C91" t="s">
        <v>139</v>
      </c>
      <c r="D91" t="s">
        <v>139</v>
      </c>
      <c r="E91" t="s">
        <v>139</v>
      </c>
      <c r="F91" t="s">
        <v>139</v>
      </c>
      <c r="G91" t="s">
        <v>139</v>
      </c>
      <c r="H91" t="s">
        <v>139</v>
      </c>
      <c r="I91" t="s">
        <v>139</v>
      </c>
      <c r="J91" t="s">
        <v>139</v>
      </c>
      <c r="K91" t="s">
        <v>139</v>
      </c>
      <c r="L91" t="s">
        <v>139</v>
      </c>
      <c r="M91" t="s">
        <v>139</v>
      </c>
      <c r="N91" t="s">
        <v>139</v>
      </c>
      <c r="O91" t="s">
        <v>139</v>
      </c>
      <c r="P91" t="s">
        <v>139</v>
      </c>
      <c r="Q91" t="s">
        <v>139</v>
      </c>
      <c r="R91" t="s">
        <v>139</v>
      </c>
      <c r="S91" t="s">
        <v>139</v>
      </c>
      <c r="T91" t="s">
        <v>139</v>
      </c>
      <c r="U91" t="s">
        <v>139</v>
      </c>
      <c r="V91" t="s">
        <v>139</v>
      </c>
      <c r="W91" t="s">
        <v>139</v>
      </c>
      <c r="X91" t="s">
        <v>139</v>
      </c>
      <c r="Y91" t="s">
        <v>139</v>
      </c>
      <c r="Z91" t="s">
        <v>139</v>
      </c>
      <c r="AA91" t="s">
        <v>139</v>
      </c>
      <c r="AB91" t="s">
        <v>139</v>
      </c>
      <c r="AC91" t="s">
        <v>139</v>
      </c>
      <c r="AD91" t="s">
        <v>139</v>
      </c>
      <c r="AE91" t="s">
        <v>139</v>
      </c>
      <c r="AF91" t="s">
        <v>139</v>
      </c>
      <c r="AG91" t="s">
        <v>139</v>
      </c>
      <c r="AH91" t="s">
        <v>139</v>
      </c>
      <c r="AI91" t="s">
        <v>139</v>
      </c>
    </row>
    <row r="92" spans="1:35" x14ac:dyDescent="0.2">
      <c r="A92" t="s">
        <v>93</v>
      </c>
      <c r="B92" t="s">
        <v>209</v>
      </c>
      <c r="C92" t="s">
        <v>94</v>
      </c>
      <c r="D92" t="s">
        <v>136</v>
      </c>
      <c r="E92" t="s">
        <v>179</v>
      </c>
      <c r="F92">
        <v>-2.69</v>
      </c>
      <c r="G92">
        <v>0</v>
      </c>
      <c r="H92">
        <v>3.67</v>
      </c>
      <c r="I92">
        <v>0.01</v>
      </c>
      <c r="J92">
        <v>34.64</v>
      </c>
      <c r="K92">
        <v>0.01</v>
      </c>
      <c r="L92">
        <v>15.737</v>
      </c>
      <c r="M92">
        <v>1.4999999999999999E-2</v>
      </c>
      <c r="N92">
        <v>-0.247</v>
      </c>
      <c r="O92">
        <v>8.0000000000000002E-3</v>
      </c>
      <c r="P92">
        <v>29.273</v>
      </c>
      <c r="Q92">
        <v>0.22600000000000001</v>
      </c>
      <c r="R92">
        <v>-0.97299999999999998</v>
      </c>
      <c r="S92">
        <v>0.20599999999999999</v>
      </c>
      <c r="T92">
        <v>124.402</v>
      </c>
      <c r="U92">
        <v>1.4630000000000001</v>
      </c>
      <c r="V92">
        <v>90.578000000000003</v>
      </c>
      <c r="W92">
        <v>1.4339999999999999</v>
      </c>
      <c r="X92">
        <v>-2.74</v>
      </c>
      <c r="Y92" t="s">
        <v>139</v>
      </c>
      <c r="Z92">
        <v>-3.84</v>
      </c>
      <c r="AA92" t="s">
        <v>139</v>
      </c>
      <c r="AB92">
        <v>0.67400000000000004</v>
      </c>
      <c r="AC92" t="s">
        <v>139</v>
      </c>
      <c r="AD92">
        <v>4.8291171967924902E-3</v>
      </c>
      <c r="AE92" t="s">
        <v>139</v>
      </c>
      <c r="AF92">
        <v>-0.32300000000000001</v>
      </c>
      <c r="AG92">
        <v>1.1563598808651401</v>
      </c>
      <c r="AH92">
        <v>0.96460768729697</v>
      </c>
      <c r="AI92">
        <v>0.59199999999999997</v>
      </c>
    </row>
    <row r="93" spans="1:35" x14ac:dyDescent="0.2">
      <c r="A93" t="s">
        <v>141</v>
      </c>
      <c r="B93" t="s">
        <v>210</v>
      </c>
      <c r="C93" t="s">
        <v>94</v>
      </c>
      <c r="D93" t="s">
        <v>136</v>
      </c>
      <c r="E93" t="s">
        <v>179</v>
      </c>
      <c r="F93">
        <v>-2.68</v>
      </c>
      <c r="G93">
        <v>0</v>
      </c>
      <c r="H93">
        <v>3.69</v>
      </c>
      <c r="I93">
        <v>0</v>
      </c>
      <c r="J93">
        <v>34.659999999999997</v>
      </c>
      <c r="K93">
        <v>0</v>
      </c>
      <c r="L93">
        <v>15.773999999999999</v>
      </c>
      <c r="M93">
        <v>7.0000000000000001E-3</v>
      </c>
      <c r="N93">
        <v>-0.24399999999999999</v>
      </c>
      <c r="O93">
        <v>7.0000000000000001E-3</v>
      </c>
      <c r="P93">
        <v>30.312000000000001</v>
      </c>
      <c r="Q93">
        <v>6.3E-2</v>
      </c>
      <c r="R93">
        <v>-5.0000000000000001E-3</v>
      </c>
      <c r="S93">
        <v>6.0999999999999999E-2</v>
      </c>
      <c r="T93">
        <v>131.767</v>
      </c>
      <c r="U93">
        <v>0.90500000000000003</v>
      </c>
      <c r="V93">
        <v>97.661000000000001</v>
      </c>
      <c r="W93">
        <v>0.878</v>
      </c>
      <c r="X93">
        <v>-2.73</v>
      </c>
      <c r="Y93" t="s">
        <v>139</v>
      </c>
      <c r="Z93">
        <v>-3.82</v>
      </c>
      <c r="AA93" t="s">
        <v>139</v>
      </c>
      <c r="AB93">
        <v>0.67600000000000005</v>
      </c>
      <c r="AC93" t="s">
        <v>139</v>
      </c>
      <c r="AD93">
        <v>4.8291171967924902E-3</v>
      </c>
      <c r="AE93" t="s">
        <v>139</v>
      </c>
      <c r="AF93">
        <v>-0.32100000000000001</v>
      </c>
      <c r="AG93">
        <v>1.1563598808651401</v>
      </c>
      <c r="AH93">
        <v>0.964607687296969</v>
      </c>
      <c r="AI93">
        <v>0.59399999999999997</v>
      </c>
    </row>
    <row r="94" spans="1:35" x14ac:dyDescent="0.2">
      <c r="A94" t="s">
        <v>142</v>
      </c>
      <c r="B94" t="s">
        <v>211</v>
      </c>
      <c r="C94" t="s">
        <v>94</v>
      </c>
      <c r="D94" t="s">
        <v>136</v>
      </c>
      <c r="E94" t="s">
        <v>179</v>
      </c>
      <c r="F94">
        <v>-2.68</v>
      </c>
      <c r="G94">
        <v>0</v>
      </c>
      <c r="H94">
        <v>3.8</v>
      </c>
      <c r="I94">
        <v>0</v>
      </c>
      <c r="J94">
        <v>34.770000000000003</v>
      </c>
      <c r="K94">
        <v>0</v>
      </c>
      <c r="L94">
        <v>15.91</v>
      </c>
      <c r="M94">
        <v>8.9999999999999993E-3</v>
      </c>
      <c r="N94">
        <v>-0.224</v>
      </c>
      <c r="O94">
        <v>8.9999999999999993E-3</v>
      </c>
      <c r="P94">
        <v>30.597000000000001</v>
      </c>
      <c r="Q94">
        <v>0.05</v>
      </c>
      <c r="R94">
        <v>5.0999999999999997E-2</v>
      </c>
      <c r="S94">
        <v>4.8000000000000001E-2</v>
      </c>
      <c r="T94">
        <v>125.61199999999999</v>
      </c>
      <c r="U94">
        <v>0.93400000000000005</v>
      </c>
      <c r="V94">
        <v>91.447999999999993</v>
      </c>
      <c r="W94">
        <v>0.90600000000000003</v>
      </c>
      <c r="X94">
        <v>-2.73</v>
      </c>
      <c r="Y94" t="s">
        <v>139</v>
      </c>
      <c r="Z94">
        <v>-3.71</v>
      </c>
      <c r="AA94" t="s">
        <v>139</v>
      </c>
      <c r="AB94">
        <v>0.69899999999999995</v>
      </c>
      <c r="AC94" t="s">
        <v>139</v>
      </c>
      <c r="AD94">
        <v>4.8291171967924902E-3</v>
      </c>
      <c r="AE94" t="s">
        <v>139</v>
      </c>
      <c r="AF94">
        <v>-0.30099999999999999</v>
      </c>
      <c r="AG94">
        <v>1.1563598808651401</v>
      </c>
      <c r="AH94">
        <v>0.96460768729697</v>
      </c>
      <c r="AI94">
        <v>0.61699999999999999</v>
      </c>
    </row>
    <row r="95" spans="1:35" x14ac:dyDescent="0.2">
      <c r="A95" t="s">
        <v>143</v>
      </c>
      <c r="B95" t="s">
        <v>212</v>
      </c>
      <c r="C95" t="s">
        <v>94</v>
      </c>
      <c r="D95" t="s">
        <v>136</v>
      </c>
      <c r="E95" t="s">
        <v>179</v>
      </c>
      <c r="F95">
        <v>-2.63</v>
      </c>
      <c r="G95">
        <v>0</v>
      </c>
      <c r="H95">
        <v>3.83</v>
      </c>
      <c r="I95">
        <v>0</v>
      </c>
      <c r="J95">
        <v>34.81</v>
      </c>
      <c r="K95">
        <v>0</v>
      </c>
      <c r="L95">
        <v>15.972</v>
      </c>
      <c r="M95">
        <v>1.0999999999999999E-2</v>
      </c>
      <c r="N95">
        <v>-0.245</v>
      </c>
      <c r="O95">
        <v>0.01</v>
      </c>
      <c r="P95">
        <v>30.757000000000001</v>
      </c>
      <c r="Q95">
        <v>6.5000000000000002E-2</v>
      </c>
      <c r="R95">
        <v>0.13500000000000001</v>
      </c>
      <c r="S95">
        <v>6.4000000000000001E-2</v>
      </c>
      <c r="T95">
        <v>126.358</v>
      </c>
      <c r="U95">
        <v>1.415</v>
      </c>
      <c r="V95">
        <v>92.042000000000002</v>
      </c>
      <c r="W95">
        <v>1.3720000000000001</v>
      </c>
      <c r="X95">
        <v>-2.68</v>
      </c>
      <c r="Y95" t="s">
        <v>139</v>
      </c>
      <c r="Z95">
        <v>-3.68</v>
      </c>
      <c r="AA95" t="s">
        <v>139</v>
      </c>
      <c r="AB95">
        <v>0.67400000000000004</v>
      </c>
      <c r="AC95" t="s">
        <v>139</v>
      </c>
      <c r="AD95">
        <v>4.8291171967924798E-3</v>
      </c>
      <c r="AE95" t="s">
        <v>139</v>
      </c>
      <c r="AF95">
        <v>-0.32200000000000001</v>
      </c>
      <c r="AG95">
        <v>1.1563598808651401</v>
      </c>
      <c r="AH95">
        <v>0.964607687296969</v>
      </c>
      <c r="AI95">
        <v>0.59199999999999997</v>
      </c>
    </row>
    <row r="96" spans="1:35" x14ac:dyDescent="0.2">
      <c r="A96" t="s">
        <v>139</v>
      </c>
      <c r="B96" t="s">
        <v>139</v>
      </c>
      <c r="C96" t="s">
        <v>139</v>
      </c>
      <c r="D96" t="s">
        <v>139</v>
      </c>
      <c r="E96" t="s">
        <v>139</v>
      </c>
      <c r="F96" t="s">
        <v>139</v>
      </c>
      <c r="G96" t="s">
        <v>139</v>
      </c>
      <c r="H96" t="s">
        <v>139</v>
      </c>
      <c r="I96" t="s">
        <v>139</v>
      </c>
      <c r="J96" t="s">
        <v>139</v>
      </c>
      <c r="K96" t="s">
        <v>139</v>
      </c>
      <c r="L96" t="s">
        <v>139</v>
      </c>
      <c r="M96" t="s">
        <v>139</v>
      </c>
      <c r="N96" t="s">
        <v>139</v>
      </c>
      <c r="O96" t="s">
        <v>139</v>
      </c>
      <c r="P96" t="s">
        <v>139</v>
      </c>
      <c r="Q96" t="s">
        <v>139</v>
      </c>
      <c r="R96" t="s">
        <v>139</v>
      </c>
      <c r="S96" t="s">
        <v>139</v>
      </c>
      <c r="T96" t="s">
        <v>139</v>
      </c>
      <c r="U96" t="s">
        <v>139</v>
      </c>
      <c r="V96" t="s">
        <v>139</v>
      </c>
      <c r="W96" t="s">
        <v>139</v>
      </c>
      <c r="X96" t="s">
        <v>139</v>
      </c>
      <c r="Y96" t="s">
        <v>139</v>
      </c>
      <c r="Z96" t="s">
        <v>139</v>
      </c>
      <c r="AA96" t="s">
        <v>139</v>
      </c>
      <c r="AB96" t="s">
        <v>139</v>
      </c>
      <c r="AC96" t="s">
        <v>139</v>
      </c>
      <c r="AD96" t="s">
        <v>139</v>
      </c>
      <c r="AE96" t="s">
        <v>139</v>
      </c>
      <c r="AF96" t="s">
        <v>139</v>
      </c>
      <c r="AG96" t="s">
        <v>139</v>
      </c>
      <c r="AH96" t="s">
        <v>139</v>
      </c>
      <c r="AI96" t="s">
        <v>139</v>
      </c>
    </row>
    <row r="97" spans="1:35" x14ac:dyDescent="0.2">
      <c r="A97" t="s">
        <v>139</v>
      </c>
      <c r="B97" t="s">
        <v>139</v>
      </c>
      <c r="C97" t="s">
        <v>139</v>
      </c>
      <c r="D97" t="s">
        <v>139</v>
      </c>
      <c r="E97" t="s">
        <v>139</v>
      </c>
      <c r="F97" t="s">
        <v>139</v>
      </c>
      <c r="G97" t="s">
        <v>139</v>
      </c>
      <c r="H97" t="s">
        <v>139</v>
      </c>
      <c r="I97" t="s">
        <v>139</v>
      </c>
      <c r="J97" t="s">
        <v>139</v>
      </c>
      <c r="K97" t="s">
        <v>139</v>
      </c>
      <c r="L97" t="s">
        <v>139</v>
      </c>
      <c r="M97" t="s">
        <v>139</v>
      </c>
      <c r="N97" t="s">
        <v>139</v>
      </c>
      <c r="O97" t="s">
        <v>139</v>
      </c>
      <c r="P97" t="s">
        <v>139</v>
      </c>
      <c r="Q97" t="s">
        <v>139</v>
      </c>
      <c r="R97" t="s">
        <v>139</v>
      </c>
      <c r="S97" t="s">
        <v>139</v>
      </c>
      <c r="T97" t="s">
        <v>139</v>
      </c>
      <c r="U97" t="s">
        <v>139</v>
      </c>
      <c r="V97" t="s">
        <v>139</v>
      </c>
      <c r="W97" t="s">
        <v>139</v>
      </c>
      <c r="X97" t="s">
        <v>139</v>
      </c>
      <c r="Y97" t="s">
        <v>139</v>
      </c>
      <c r="Z97" t="s">
        <v>139</v>
      </c>
      <c r="AA97" t="s">
        <v>139</v>
      </c>
      <c r="AB97" t="s">
        <v>139</v>
      </c>
      <c r="AC97" t="s">
        <v>139</v>
      </c>
      <c r="AD97" t="s">
        <v>139</v>
      </c>
      <c r="AE97" t="s">
        <v>139</v>
      </c>
      <c r="AF97" t="s">
        <v>139</v>
      </c>
      <c r="AG97" t="s">
        <v>139</v>
      </c>
      <c r="AH97" t="s">
        <v>139</v>
      </c>
      <c r="AI97" t="s">
        <v>139</v>
      </c>
    </row>
    <row r="98" spans="1:35" x14ac:dyDescent="0.2">
      <c r="A98" t="s">
        <v>93</v>
      </c>
      <c r="B98" t="s">
        <v>213</v>
      </c>
      <c r="C98" t="s">
        <v>94</v>
      </c>
      <c r="D98" t="s">
        <v>137</v>
      </c>
      <c r="E98" t="s">
        <v>145</v>
      </c>
      <c r="F98">
        <v>-0.53</v>
      </c>
      <c r="G98">
        <v>0</v>
      </c>
      <c r="H98">
        <v>-1.51</v>
      </c>
      <c r="I98">
        <v>0</v>
      </c>
      <c r="J98">
        <v>29.3</v>
      </c>
      <c r="K98">
        <v>0</v>
      </c>
      <c r="L98">
        <v>6.9320000000000004</v>
      </c>
      <c r="M98">
        <v>0.01</v>
      </c>
      <c r="N98">
        <v>-0.27900000000000003</v>
      </c>
      <c r="O98">
        <v>0.01</v>
      </c>
      <c r="P98">
        <v>8.5980000000000008</v>
      </c>
      <c r="Q98">
        <v>4.7E-2</v>
      </c>
      <c r="R98">
        <v>0.29899999999999999</v>
      </c>
      <c r="S98">
        <v>4.7E-2</v>
      </c>
      <c r="T98">
        <v>-2.11</v>
      </c>
      <c r="U98">
        <v>0.71599999999999997</v>
      </c>
      <c r="V98">
        <v>-13.369</v>
      </c>
      <c r="W98">
        <v>0.71099999999999997</v>
      </c>
      <c r="X98">
        <v>-0.51</v>
      </c>
      <c r="Y98" t="s">
        <v>139</v>
      </c>
      <c r="Z98">
        <v>-9.0399999999999991</v>
      </c>
      <c r="AA98" t="s">
        <v>139</v>
      </c>
      <c r="AB98">
        <v>0.66600000000000004</v>
      </c>
      <c r="AC98" t="s">
        <v>139</v>
      </c>
      <c r="AD98">
        <v>3.7250490537907499E-3</v>
      </c>
      <c r="AE98" t="s">
        <v>139</v>
      </c>
      <c r="AF98">
        <v>-0.30499999999999999</v>
      </c>
      <c r="AG98">
        <v>1.3349293046291699</v>
      </c>
      <c r="AH98">
        <v>0.991069994232887</v>
      </c>
      <c r="AI98">
        <v>0.58399999999999996</v>
      </c>
    </row>
    <row r="99" spans="1:35" x14ac:dyDescent="0.2">
      <c r="A99" t="s">
        <v>141</v>
      </c>
      <c r="B99" t="s">
        <v>214</v>
      </c>
      <c r="C99" t="s">
        <v>94</v>
      </c>
      <c r="D99" t="s">
        <v>137</v>
      </c>
      <c r="E99" t="s">
        <v>145</v>
      </c>
      <c r="F99">
        <v>-0.53</v>
      </c>
      <c r="G99">
        <v>0</v>
      </c>
      <c r="H99">
        <v>-1.76</v>
      </c>
      <c r="I99">
        <v>0</v>
      </c>
      <c r="J99">
        <v>29.04</v>
      </c>
      <c r="K99">
        <v>0</v>
      </c>
      <c r="L99">
        <v>6.6609999999999996</v>
      </c>
      <c r="M99">
        <v>1.2999999999999999E-2</v>
      </c>
      <c r="N99">
        <v>-0.29299999999999998</v>
      </c>
      <c r="O99">
        <v>1.2999999999999999E-2</v>
      </c>
      <c r="P99">
        <v>7.9989999999999997</v>
      </c>
      <c r="Q99">
        <v>5.8000000000000003E-2</v>
      </c>
      <c r="R99">
        <v>0.20699999999999999</v>
      </c>
      <c r="S99">
        <v>5.8999999999999997E-2</v>
      </c>
      <c r="T99">
        <v>-3.2450000000000001</v>
      </c>
      <c r="U99">
        <v>0.67600000000000005</v>
      </c>
      <c r="V99">
        <v>-13.994999999999999</v>
      </c>
      <c r="W99">
        <v>0.67100000000000004</v>
      </c>
      <c r="X99">
        <v>-0.5</v>
      </c>
      <c r="Y99" t="s">
        <v>139</v>
      </c>
      <c r="Z99">
        <v>-9.2899999999999991</v>
      </c>
      <c r="AA99" t="s">
        <v>139</v>
      </c>
      <c r="AB99">
        <v>0.64900000000000002</v>
      </c>
      <c r="AC99" t="s">
        <v>139</v>
      </c>
      <c r="AD99">
        <v>3.7250490537907499E-3</v>
      </c>
      <c r="AE99" t="s">
        <v>139</v>
      </c>
      <c r="AF99">
        <v>-0.318</v>
      </c>
      <c r="AG99">
        <v>1.3349293046291699</v>
      </c>
      <c r="AH99">
        <v>0.991069994232887</v>
      </c>
      <c r="AI99">
        <v>0.56699999999999995</v>
      </c>
    </row>
    <row r="100" spans="1:35" x14ac:dyDescent="0.2">
      <c r="A100" t="s">
        <v>142</v>
      </c>
      <c r="B100" t="s">
        <v>215</v>
      </c>
      <c r="C100" t="s">
        <v>94</v>
      </c>
      <c r="D100" t="s">
        <v>137</v>
      </c>
      <c r="E100" t="s">
        <v>145</v>
      </c>
      <c r="F100">
        <v>-0.55000000000000004</v>
      </c>
      <c r="G100">
        <v>0</v>
      </c>
      <c r="H100">
        <v>-1.57</v>
      </c>
      <c r="I100">
        <v>0</v>
      </c>
      <c r="J100">
        <v>29.24</v>
      </c>
      <c r="K100">
        <v>0</v>
      </c>
      <c r="L100">
        <v>6.8630000000000004</v>
      </c>
      <c r="M100">
        <v>2.4E-2</v>
      </c>
      <c r="N100">
        <v>-0.26100000000000001</v>
      </c>
      <c r="O100">
        <v>2.4E-2</v>
      </c>
      <c r="P100">
        <v>8.6890000000000001</v>
      </c>
      <c r="Q100">
        <v>6.4000000000000001E-2</v>
      </c>
      <c r="R100">
        <v>0.51</v>
      </c>
      <c r="S100">
        <v>6.4000000000000001E-2</v>
      </c>
      <c r="T100">
        <v>-3.32</v>
      </c>
      <c r="U100">
        <v>0.65100000000000002</v>
      </c>
      <c r="V100">
        <v>-14.42</v>
      </c>
      <c r="W100">
        <v>0.64300000000000002</v>
      </c>
      <c r="X100">
        <v>-0.53</v>
      </c>
      <c r="Y100" t="s">
        <v>139</v>
      </c>
      <c r="Z100">
        <v>-9.1</v>
      </c>
      <c r="AA100" t="s">
        <v>139</v>
      </c>
      <c r="AB100">
        <v>0.69099999999999995</v>
      </c>
      <c r="AC100" t="s">
        <v>139</v>
      </c>
      <c r="AD100">
        <v>3.7250490537907499E-3</v>
      </c>
      <c r="AE100" t="s">
        <v>139</v>
      </c>
      <c r="AF100">
        <v>-0.28599999999999998</v>
      </c>
      <c r="AG100">
        <v>1.3349293046291699</v>
      </c>
      <c r="AH100">
        <v>0.991069994232887</v>
      </c>
      <c r="AI100">
        <v>0.60899999999999999</v>
      </c>
    </row>
    <row r="101" spans="1:35" x14ac:dyDescent="0.2">
      <c r="A101" t="s">
        <v>143</v>
      </c>
      <c r="B101" t="s">
        <v>216</v>
      </c>
      <c r="C101" t="s">
        <v>94</v>
      </c>
      <c r="D101" t="s">
        <v>137</v>
      </c>
      <c r="E101" t="s">
        <v>140</v>
      </c>
      <c r="F101">
        <v>-0.52</v>
      </c>
      <c r="G101">
        <v>0</v>
      </c>
      <c r="H101">
        <v>-1.52</v>
      </c>
      <c r="I101">
        <v>0</v>
      </c>
      <c r="J101">
        <v>29.3</v>
      </c>
      <c r="K101">
        <v>0</v>
      </c>
      <c r="L101">
        <v>12.516</v>
      </c>
      <c r="M101">
        <v>1.0999999999999999E-2</v>
      </c>
      <c r="N101">
        <v>-0.25900000000000001</v>
      </c>
      <c r="O101">
        <v>1.0999999999999999E-2</v>
      </c>
      <c r="P101">
        <v>19.021999999999998</v>
      </c>
      <c r="Q101">
        <v>4.8000000000000001E-2</v>
      </c>
      <c r="R101">
        <v>-0.65200000000000002</v>
      </c>
      <c r="S101">
        <v>4.7E-2</v>
      </c>
      <c r="T101">
        <v>143.93199999999999</v>
      </c>
      <c r="U101">
        <v>0.98499999999999999</v>
      </c>
      <c r="V101">
        <v>118.624</v>
      </c>
      <c r="W101">
        <v>0.96399999999999997</v>
      </c>
      <c r="X101">
        <v>-0.55000000000000004</v>
      </c>
      <c r="Y101" t="s">
        <v>139</v>
      </c>
      <c r="Z101">
        <v>-9.06</v>
      </c>
      <c r="AA101" t="s">
        <v>139</v>
      </c>
      <c r="AB101">
        <v>0.66300000000000003</v>
      </c>
      <c r="AC101" t="s">
        <v>139</v>
      </c>
      <c r="AD101">
        <v>4.8156381543804404E-3</v>
      </c>
      <c r="AE101" t="s">
        <v>139</v>
      </c>
      <c r="AF101">
        <v>-0.31900000000000001</v>
      </c>
      <c r="AG101">
        <v>1.1493397723374701</v>
      </c>
      <c r="AH101">
        <v>0.94750931803110805</v>
      </c>
      <c r="AI101">
        <v>0.58099999999999996</v>
      </c>
    </row>
    <row r="102" spans="1:35" x14ac:dyDescent="0.2">
      <c r="A102" t="s">
        <v>139</v>
      </c>
      <c r="B102" t="s">
        <v>139</v>
      </c>
      <c r="C102" t="s">
        <v>139</v>
      </c>
      <c r="D102" t="s">
        <v>139</v>
      </c>
      <c r="E102" t="s">
        <v>139</v>
      </c>
      <c r="F102" t="s">
        <v>139</v>
      </c>
      <c r="G102" t="s">
        <v>139</v>
      </c>
      <c r="H102" t="s">
        <v>139</v>
      </c>
      <c r="I102" t="s">
        <v>139</v>
      </c>
      <c r="J102" t="s">
        <v>139</v>
      </c>
      <c r="K102" t="s">
        <v>139</v>
      </c>
      <c r="L102" t="s">
        <v>139</v>
      </c>
      <c r="M102" t="s">
        <v>139</v>
      </c>
      <c r="N102" t="s">
        <v>139</v>
      </c>
      <c r="O102" t="s">
        <v>139</v>
      </c>
      <c r="P102" t="s">
        <v>139</v>
      </c>
      <c r="Q102" t="s">
        <v>139</v>
      </c>
      <c r="R102" t="s">
        <v>139</v>
      </c>
      <c r="S102" t="s">
        <v>139</v>
      </c>
      <c r="T102" t="s">
        <v>139</v>
      </c>
      <c r="U102" t="s">
        <v>139</v>
      </c>
      <c r="V102" t="s">
        <v>139</v>
      </c>
      <c r="W102" t="s">
        <v>139</v>
      </c>
      <c r="X102" t="s">
        <v>139</v>
      </c>
      <c r="Y102" t="s">
        <v>139</v>
      </c>
      <c r="Z102" t="s">
        <v>139</v>
      </c>
      <c r="AA102" t="s">
        <v>139</v>
      </c>
      <c r="AB102" t="s">
        <v>139</v>
      </c>
      <c r="AC102" t="s">
        <v>139</v>
      </c>
      <c r="AD102" t="s">
        <v>139</v>
      </c>
      <c r="AE102" t="s">
        <v>139</v>
      </c>
      <c r="AF102" t="s">
        <v>139</v>
      </c>
      <c r="AG102" t="s">
        <v>139</v>
      </c>
      <c r="AH102" t="s">
        <v>139</v>
      </c>
      <c r="AI102" t="s">
        <v>139</v>
      </c>
    </row>
    <row r="103" spans="1:35" x14ac:dyDescent="0.2">
      <c r="A103" t="s">
        <v>139</v>
      </c>
      <c r="B103" t="s">
        <v>139</v>
      </c>
      <c r="C103" t="s">
        <v>139</v>
      </c>
      <c r="D103" t="s">
        <v>139</v>
      </c>
      <c r="E103" t="s">
        <v>139</v>
      </c>
      <c r="F103" t="s">
        <v>139</v>
      </c>
      <c r="G103" t="s">
        <v>139</v>
      </c>
      <c r="H103" t="s">
        <v>139</v>
      </c>
      <c r="I103" t="s">
        <v>139</v>
      </c>
      <c r="J103" t="s">
        <v>139</v>
      </c>
      <c r="K103" t="s">
        <v>139</v>
      </c>
      <c r="L103" t="s">
        <v>139</v>
      </c>
      <c r="M103" t="s">
        <v>139</v>
      </c>
      <c r="N103" t="s">
        <v>139</v>
      </c>
      <c r="O103" t="s">
        <v>139</v>
      </c>
      <c r="P103" t="s">
        <v>139</v>
      </c>
      <c r="Q103" t="s">
        <v>139</v>
      </c>
      <c r="R103" t="s">
        <v>139</v>
      </c>
      <c r="S103" t="s">
        <v>139</v>
      </c>
      <c r="T103" t="s">
        <v>139</v>
      </c>
      <c r="U103" t="s">
        <v>139</v>
      </c>
      <c r="V103" t="s">
        <v>139</v>
      </c>
      <c r="W103" t="s">
        <v>139</v>
      </c>
      <c r="X103" t="s">
        <v>139</v>
      </c>
      <c r="Y103" t="s">
        <v>139</v>
      </c>
      <c r="Z103" t="s">
        <v>139</v>
      </c>
      <c r="AA103" t="s">
        <v>139</v>
      </c>
      <c r="AB103" t="s">
        <v>139</v>
      </c>
      <c r="AC103" t="s">
        <v>139</v>
      </c>
      <c r="AD103" t="s">
        <v>139</v>
      </c>
      <c r="AE103" t="s">
        <v>139</v>
      </c>
      <c r="AF103" t="s">
        <v>139</v>
      </c>
      <c r="AG103" t="s">
        <v>139</v>
      </c>
      <c r="AH103" t="s">
        <v>139</v>
      </c>
      <c r="AI103" t="s">
        <v>139</v>
      </c>
    </row>
    <row r="104" spans="1:35" x14ac:dyDescent="0.2">
      <c r="A104" t="s">
        <v>93</v>
      </c>
      <c r="B104" t="s">
        <v>217</v>
      </c>
      <c r="C104" t="s">
        <v>94</v>
      </c>
      <c r="D104" t="s">
        <v>138</v>
      </c>
      <c r="E104" t="s">
        <v>145</v>
      </c>
      <c r="F104">
        <v>-2.21</v>
      </c>
      <c r="G104">
        <v>0</v>
      </c>
      <c r="H104">
        <v>-2.5099999999999998</v>
      </c>
      <c r="I104">
        <v>0</v>
      </c>
      <c r="J104">
        <v>28.28</v>
      </c>
      <c r="K104">
        <v>0</v>
      </c>
      <c r="L104">
        <v>4.2699999999999996</v>
      </c>
      <c r="M104">
        <v>8.0000000000000002E-3</v>
      </c>
      <c r="N104">
        <v>-0.28100000000000003</v>
      </c>
      <c r="O104">
        <v>7.0000000000000001E-3</v>
      </c>
      <c r="P104">
        <v>6.1509999999999998</v>
      </c>
      <c r="Q104">
        <v>5.6000000000000001E-2</v>
      </c>
      <c r="R104">
        <v>-0.13200000000000001</v>
      </c>
      <c r="S104">
        <v>5.7000000000000002E-2</v>
      </c>
      <c r="T104">
        <v>0.39400000000000002</v>
      </c>
      <c r="U104">
        <v>0.7</v>
      </c>
      <c r="V104">
        <v>-7.2450000000000001</v>
      </c>
      <c r="W104">
        <v>0.69399999999999995</v>
      </c>
      <c r="X104">
        <v>-2.2000000000000002</v>
      </c>
      <c r="Y104" t="s">
        <v>139</v>
      </c>
      <c r="Z104">
        <v>-10.039999999999999</v>
      </c>
      <c r="AA104" t="s">
        <v>139</v>
      </c>
      <c r="AB104">
        <v>0.67700000000000005</v>
      </c>
      <c r="AC104" t="s">
        <v>139</v>
      </c>
      <c r="AD104">
        <v>3.7250490537907499E-3</v>
      </c>
      <c r="AE104" t="s">
        <v>139</v>
      </c>
      <c r="AF104">
        <v>-0.29699999999999999</v>
      </c>
      <c r="AG104">
        <v>1.3349293046291699</v>
      </c>
      <c r="AH104">
        <v>0.991069994232887</v>
      </c>
      <c r="AI104">
        <v>0.59499999999999997</v>
      </c>
    </row>
    <row r="105" spans="1:35" x14ac:dyDescent="0.2">
      <c r="A105" t="s">
        <v>141</v>
      </c>
      <c r="B105" t="s">
        <v>218</v>
      </c>
      <c r="C105" t="s">
        <v>94</v>
      </c>
      <c r="D105" t="s">
        <v>138</v>
      </c>
      <c r="E105" t="s">
        <v>145</v>
      </c>
      <c r="F105">
        <v>-2.17</v>
      </c>
      <c r="G105">
        <v>0</v>
      </c>
      <c r="H105">
        <v>-2.5499999999999998</v>
      </c>
      <c r="I105">
        <v>0</v>
      </c>
      <c r="J105">
        <v>28.23</v>
      </c>
      <c r="K105">
        <v>0</v>
      </c>
      <c r="L105">
        <v>4.2809999999999997</v>
      </c>
      <c r="M105">
        <v>1.6E-2</v>
      </c>
      <c r="N105">
        <v>-0.27100000000000002</v>
      </c>
      <c r="O105">
        <v>1.4E-2</v>
      </c>
      <c r="P105">
        <v>6.5469999999999997</v>
      </c>
      <c r="Q105">
        <v>2.8000000000000001E-2</v>
      </c>
      <c r="R105">
        <v>0.34399999999999997</v>
      </c>
      <c r="S105">
        <v>2.5999999999999999E-2</v>
      </c>
      <c r="T105">
        <v>-2.2250000000000001</v>
      </c>
      <c r="U105">
        <v>0.747</v>
      </c>
      <c r="V105">
        <v>-9.8059999999999992</v>
      </c>
      <c r="W105">
        <v>0.745</v>
      </c>
      <c r="X105">
        <v>-2.16</v>
      </c>
      <c r="Y105" t="s">
        <v>139</v>
      </c>
      <c r="Z105">
        <v>-10.09</v>
      </c>
      <c r="AA105" t="s">
        <v>139</v>
      </c>
      <c r="AB105">
        <v>0.69</v>
      </c>
      <c r="AC105" t="s">
        <v>139</v>
      </c>
      <c r="AD105">
        <v>3.7250490537907499E-3</v>
      </c>
      <c r="AE105" t="s">
        <v>139</v>
      </c>
      <c r="AF105">
        <v>-0.28699999999999998</v>
      </c>
      <c r="AG105">
        <v>1.3349293046291699</v>
      </c>
      <c r="AH105">
        <v>0.991069994232887</v>
      </c>
      <c r="AI105">
        <v>0.60799999999999998</v>
      </c>
    </row>
    <row r="106" spans="1:35" x14ac:dyDescent="0.2">
      <c r="A106" t="s">
        <v>142</v>
      </c>
      <c r="B106" t="s">
        <v>219</v>
      </c>
      <c r="C106" t="s">
        <v>94</v>
      </c>
      <c r="D106" t="s">
        <v>138</v>
      </c>
      <c r="E106" t="s">
        <v>145</v>
      </c>
      <c r="F106">
        <v>-1.95</v>
      </c>
      <c r="G106">
        <v>0</v>
      </c>
      <c r="H106">
        <v>-2.08</v>
      </c>
      <c r="I106">
        <v>0</v>
      </c>
      <c r="J106">
        <v>28.71</v>
      </c>
      <c r="K106">
        <v>0</v>
      </c>
      <c r="L106">
        <v>4.9189999999999996</v>
      </c>
      <c r="M106">
        <v>1.7000000000000001E-2</v>
      </c>
      <c r="N106">
        <v>-0.32300000000000001</v>
      </c>
      <c r="O106">
        <v>1.6E-2</v>
      </c>
      <c r="P106">
        <v>7.4119999999999999</v>
      </c>
      <c r="Q106">
        <v>6.0999999999999999E-2</v>
      </c>
      <c r="R106">
        <v>0.27200000000000002</v>
      </c>
      <c r="S106">
        <v>5.8999999999999997E-2</v>
      </c>
      <c r="T106">
        <v>-1.1100000000000001</v>
      </c>
      <c r="U106">
        <v>0.56299999999999994</v>
      </c>
      <c r="V106">
        <v>-9.8409999999999993</v>
      </c>
      <c r="W106">
        <v>0.55700000000000005</v>
      </c>
      <c r="X106">
        <v>-1.93</v>
      </c>
      <c r="Y106" t="s">
        <v>139</v>
      </c>
      <c r="Z106">
        <v>-9.6199999999999992</v>
      </c>
      <c r="AA106" t="s">
        <v>139</v>
      </c>
      <c r="AB106">
        <v>0.61699999999999999</v>
      </c>
      <c r="AC106" t="s">
        <v>139</v>
      </c>
      <c r="AD106">
        <v>3.7250490537907499E-3</v>
      </c>
      <c r="AE106" t="s">
        <v>139</v>
      </c>
      <c r="AF106">
        <v>-0.34100000000000003</v>
      </c>
      <c r="AG106">
        <v>1.3349293046291699</v>
      </c>
      <c r="AH106">
        <v>0.991069994232887</v>
      </c>
      <c r="AI106">
        <v>0.53500000000000003</v>
      </c>
    </row>
    <row r="107" spans="1:35" x14ac:dyDescent="0.2">
      <c r="A107" t="s">
        <v>143</v>
      </c>
      <c r="B107" t="s">
        <v>220</v>
      </c>
      <c r="C107" t="s">
        <v>94</v>
      </c>
      <c r="D107" t="s">
        <v>138</v>
      </c>
      <c r="E107" t="s">
        <v>140</v>
      </c>
      <c r="F107">
        <v>-2.14</v>
      </c>
      <c r="G107">
        <v>0</v>
      </c>
      <c r="H107">
        <v>-2.46</v>
      </c>
      <c r="I107">
        <v>0</v>
      </c>
      <c r="J107">
        <v>28.33</v>
      </c>
      <c r="K107">
        <v>0</v>
      </c>
      <c r="L107">
        <v>9.94</v>
      </c>
      <c r="M107">
        <v>1.7000000000000001E-2</v>
      </c>
      <c r="N107">
        <v>-0.27700000000000002</v>
      </c>
      <c r="O107">
        <v>1.7000000000000001E-2</v>
      </c>
      <c r="P107">
        <v>16.963999999999999</v>
      </c>
      <c r="Q107">
        <v>4.7E-2</v>
      </c>
      <c r="R107">
        <v>-0.78</v>
      </c>
      <c r="S107">
        <v>4.8000000000000001E-2</v>
      </c>
      <c r="T107">
        <v>138.51900000000001</v>
      </c>
      <c r="U107">
        <v>0.32600000000000001</v>
      </c>
      <c r="V107">
        <v>117.247</v>
      </c>
      <c r="W107">
        <v>0.318</v>
      </c>
      <c r="X107">
        <v>-2.1800000000000002</v>
      </c>
      <c r="Y107" t="s">
        <v>139</v>
      </c>
      <c r="Z107">
        <v>-10</v>
      </c>
      <c r="AA107" t="s">
        <v>139</v>
      </c>
      <c r="AB107">
        <v>0.65600000000000003</v>
      </c>
      <c r="AC107" t="s">
        <v>139</v>
      </c>
      <c r="AD107">
        <v>4.81563815438045E-3</v>
      </c>
      <c r="AE107" t="s">
        <v>139</v>
      </c>
      <c r="AF107">
        <v>-0.32500000000000001</v>
      </c>
      <c r="AG107">
        <v>1.1493397723374701</v>
      </c>
      <c r="AH107">
        <v>0.94750931803110805</v>
      </c>
      <c r="AI107">
        <v>0.57399999999999995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1"/>
  <sheetViews>
    <sheetView workbookViewId="0">
      <pane xSplit="2320" ySplit="580" topLeftCell="C2" activePane="bottomRight"/>
      <selection sqref="A1:XFD1048576"/>
      <selection pane="topRight" activeCell="CR1" sqref="CR1"/>
      <selection pane="bottomLeft" activeCell="A2" sqref="A2:XFD6"/>
      <selection pane="bottomRight" activeCell="I16" sqref="I16"/>
    </sheetView>
  </sheetViews>
  <sheetFormatPr baseColWidth="10" defaultColWidth="8.83203125" defaultRowHeight="15" x14ac:dyDescent="0.2"/>
  <sheetData>
    <row r="1" spans="1:109" x14ac:dyDescent="0.2">
      <c r="A1" s="132" t="s">
        <v>3</v>
      </c>
      <c r="B1" s="132" t="s">
        <v>221</v>
      </c>
      <c r="C1" s="132" t="s">
        <v>222</v>
      </c>
      <c r="D1" s="132" t="s">
        <v>223</v>
      </c>
      <c r="E1" s="132" t="s">
        <v>224</v>
      </c>
      <c r="F1" s="132" t="s">
        <v>225</v>
      </c>
      <c r="G1" s="132" t="s">
        <v>226</v>
      </c>
      <c r="H1" s="132" t="s">
        <v>227</v>
      </c>
      <c r="I1" s="132" t="s">
        <v>228</v>
      </c>
      <c r="J1" s="132" t="s">
        <v>229</v>
      </c>
      <c r="K1" s="132" t="s">
        <v>230</v>
      </c>
      <c r="L1" s="132" t="s">
        <v>231</v>
      </c>
      <c r="M1" s="132" t="s">
        <v>232</v>
      </c>
      <c r="N1" s="132" t="s">
        <v>233</v>
      </c>
      <c r="O1" s="132" t="s">
        <v>6</v>
      </c>
      <c r="P1" s="132" t="s">
        <v>234</v>
      </c>
      <c r="Q1" s="132" t="s">
        <v>7</v>
      </c>
      <c r="R1" s="132" t="s">
        <v>8</v>
      </c>
      <c r="S1" s="132" t="s">
        <v>235</v>
      </c>
      <c r="T1" s="132" t="s">
        <v>9</v>
      </c>
      <c r="U1" s="132" t="s">
        <v>10</v>
      </c>
      <c r="V1" s="132" t="s">
        <v>236</v>
      </c>
      <c r="W1" s="132" t="s">
        <v>11</v>
      </c>
      <c r="X1" s="132" t="s">
        <v>237</v>
      </c>
      <c r="Y1" s="132" t="s">
        <v>238</v>
      </c>
      <c r="Z1" s="132" t="s">
        <v>239</v>
      </c>
      <c r="AA1" s="132" t="s">
        <v>240</v>
      </c>
      <c r="AB1" s="132" t="s">
        <v>241</v>
      </c>
      <c r="AC1" s="132" t="s">
        <v>242</v>
      </c>
      <c r="AD1" s="132" t="s">
        <v>12</v>
      </c>
      <c r="AE1" s="132" t="s">
        <v>243</v>
      </c>
      <c r="AF1" s="132" t="s">
        <v>13</v>
      </c>
      <c r="AG1" s="132" t="s">
        <v>14</v>
      </c>
      <c r="AH1" s="132" t="s">
        <v>244</v>
      </c>
      <c r="AI1" s="132" t="s">
        <v>15</v>
      </c>
      <c r="AJ1" s="132" t="s">
        <v>16</v>
      </c>
      <c r="AK1" s="132" t="s">
        <v>245</v>
      </c>
      <c r="AL1" s="132" t="s">
        <v>17</v>
      </c>
      <c r="AM1" s="132" t="s">
        <v>18</v>
      </c>
      <c r="AN1" s="132" t="s">
        <v>246</v>
      </c>
      <c r="AO1" s="132" t="s">
        <v>19</v>
      </c>
      <c r="AP1" s="132" t="s">
        <v>20</v>
      </c>
      <c r="AQ1" s="132" t="s">
        <v>247</v>
      </c>
      <c r="AR1" s="132" t="s">
        <v>21</v>
      </c>
      <c r="AS1" s="132" t="s">
        <v>22</v>
      </c>
      <c r="AT1" s="132" t="s">
        <v>248</v>
      </c>
      <c r="AU1" s="132" t="s">
        <v>23</v>
      </c>
      <c r="AV1" s="132" t="s">
        <v>249</v>
      </c>
      <c r="AW1" s="132" t="s">
        <v>250</v>
      </c>
      <c r="AX1" s="132" t="s">
        <v>251</v>
      </c>
      <c r="AY1" s="132" t="s">
        <v>24</v>
      </c>
      <c r="AZ1" s="132" t="s">
        <v>252</v>
      </c>
      <c r="BA1" s="132" t="s">
        <v>253</v>
      </c>
      <c r="BB1" s="132" t="s">
        <v>26</v>
      </c>
      <c r="BC1" s="132" t="s">
        <v>254</v>
      </c>
      <c r="BD1" s="132" t="s">
        <v>30</v>
      </c>
      <c r="BE1" s="132" t="s">
        <v>255</v>
      </c>
      <c r="BF1" s="132" t="s">
        <v>32</v>
      </c>
      <c r="BG1" s="132" t="s">
        <v>33</v>
      </c>
      <c r="BH1" s="132" t="s">
        <v>34</v>
      </c>
      <c r="BI1" s="132" t="s">
        <v>35</v>
      </c>
      <c r="BJ1" s="132" t="s">
        <v>256</v>
      </c>
      <c r="BK1" s="132" t="s">
        <v>28</v>
      </c>
      <c r="BL1" s="132" t="s">
        <v>257</v>
      </c>
      <c r="BM1" s="132" t="s">
        <v>258</v>
      </c>
      <c r="BN1" s="132" t="s">
        <v>71</v>
      </c>
      <c r="BO1" s="132" t="s">
        <v>25</v>
      </c>
      <c r="BP1" s="132" t="s">
        <v>70</v>
      </c>
      <c r="BQ1" s="132" t="s">
        <v>27</v>
      </c>
      <c r="BR1" s="132" t="s">
        <v>2177</v>
      </c>
      <c r="BS1" s="132" t="s">
        <v>2178</v>
      </c>
      <c r="BT1" s="132" t="s">
        <v>2179</v>
      </c>
      <c r="BU1" s="132" t="s">
        <v>29</v>
      </c>
      <c r="BV1" s="132" t="s">
        <v>2180</v>
      </c>
      <c r="BW1" s="132" t="s">
        <v>2181</v>
      </c>
      <c r="BX1" s="132" t="s">
        <v>2182</v>
      </c>
      <c r="BY1" s="132" t="s">
        <v>2183</v>
      </c>
      <c r="BZ1" s="132" t="s">
        <v>2184</v>
      </c>
      <c r="CA1" s="132" t="s">
        <v>2185</v>
      </c>
      <c r="CB1" s="132" t="s">
        <v>2186</v>
      </c>
      <c r="CC1" s="132" t="s">
        <v>2187</v>
      </c>
      <c r="CD1" s="132" t="s">
        <v>2188</v>
      </c>
      <c r="CE1" s="132" t="s">
        <v>2189</v>
      </c>
      <c r="CF1" s="132" t="s">
        <v>2190</v>
      </c>
      <c r="CG1" s="132" t="s">
        <v>2191</v>
      </c>
      <c r="CH1" s="132" t="s">
        <v>2192</v>
      </c>
      <c r="CI1" s="132" t="s">
        <v>2193</v>
      </c>
      <c r="CJ1" s="132" t="s">
        <v>2194</v>
      </c>
      <c r="CK1" s="132" t="s">
        <v>2195</v>
      </c>
      <c r="CL1" s="132" t="s">
        <v>2196</v>
      </c>
      <c r="CM1" s="132" t="s">
        <v>2197</v>
      </c>
      <c r="CN1" s="132" t="s">
        <v>2198</v>
      </c>
      <c r="CO1" s="132" t="s">
        <v>2199</v>
      </c>
      <c r="CP1" s="132" t="s">
        <v>2200</v>
      </c>
      <c r="CQ1" s="132" t="s">
        <v>2201</v>
      </c>
      <c r="CR1" s="132" t="s">
        <v>2202</v>
      </c>
      <c r="CS1" s="132" t="s">
        <v>2203</v>
      </c>
      <c r="CT1" s="132" t="s">
        <v>2204</v>
      </c>
      <c r="CU1" s="132" t="s">
        <v>2205</v>
      </c>
      <c r="CV1" s="132" t="s">
        <v>2206</v>
      </c>
      <c r="CW1" s="132" t="s">
        <v>2207</v>
      </c>
      <c r="CX1" s="132" t="s">
        <v>2208</v>
      </c>
      <c r="CY1" s="132" t="s">
        <v>2209</v>
      </c>
      <c r="CZ1" s="132" t="s">
        <v>2210</v>
      </c>
      <c r="DA1" s="132" t="s">
        <v>2211</v>
      </c>
      <c r="DB1" s="132" t="s">
        <v>2212</v>
      </c>
      <c r="DC1" s="132" t="s">
        <v>2213</v>
      </c>
      <c r="DD1" s="132" t="s">
        <v>2214</v>
      </c>
      <c r="DE1" s="132" t="s">
        <v>2215</v>
      </c>
    </row>
    <row r="2" spans="1:109" x14ac:dyDescent="0.2">
      <c r="A2" s="132" t="s">
        <v>2217</v>
      </c>
      <c r="B2" s="133" t="s">
        <v>2218</v>
      </c>
      <c r="C2" s="133" t="s">
        <v>261</v>
      </c>
      <c r="D2" s="133" t="s">
        <v>262</v>
      </c>
      <c r="E2" s="133" t="s">
        <v>3</v>
      </c>
      <c r="F2" s="133" t="s">
        <v>3</v>
      </c>
      <c r="G2" s="133" t="s">
        <v>3</v>
      </c>
      <c r="H2" s="133" t="s">
        <v>3</v>
      </c>
      <c r="I2" s="133" t="s">
        <v>3</v>
      </c>
      <c r="J2" s="133" t="s">
        <v>3</v>
      </c>
      <c r="K2" s="133" t="s">
        <v>3</v>
      </c>
      <c r="L2" s="133" t="s">
        <v>3</v>
      </c>
      <c r="M2" s="133" t="s">
        <v>3</v>
      </c>
      <c r="N2" s="133" t="s">
        <v>3</v>
      </c>
      <c r="O2" s="133" t="s">
        <v>3</v>
      </c>
      <c r="P2" s="133" t="s">
        <v>3</v>
      </c>
      <c r="Q2" s="133" t="s">
        <v>3</v>
      </c>
      <c r="R2" s="133" t="s">
        <v>3</v>
      </c>
      <c r="S2" s="133" t="s">
        <v>3</v>
      </c>
      <c r="T2" s="133" t="s">
        <v>3</v>
      </c>
      <c r="U2" s="133" t="s">
        <v>3</v>
      </c>
      <c r="V2" s="133" t="s">
        <v>3</v>
      </c>
      <c r="W2" s="133" t="s">
        <v>3</v>
      </c>
      <c r="X2" s="133" t="s">
        <v>3</v>
      </c>
      <c r="Y2" s="133" t="s">
        <v>3</v>
      </c>
      <c r="Z2" s="133" t="s">
        <v>3</v>
      </c>
      <c r="AA2" s="133" t="s">
        <v>3</v>
      </c>
      <c r="AB2" s="133" t="s">
        <v>3</v>
      </c>
      <c r="AC2" s="133" t="s">
        <v>3</v>
      </c>
      <c r="AD2" s="133" t="s">
        <v>3</v>
      </c>
      <c r="AE2" s="133" t="s">
        <v>3</v>
      </c>
      <c r="AF2" s="133" t="s">
        <v>3</v>
      </c>
      <c r="AG2" s="133" t="s">
        <v>3</v>
      </c>
      <c r="AH2" s="133" t="s">
        <v>3</v>
      </c>
      <c r="AI2" s="133" t="s">
        <v>3</v>
      </c>
      <c r="AJ2" s="133" t="s">
        <v>3</v>
      </c>
      <c r="AK2" s="133" t="s">
        <v>3</v>
      </c>
      <c r="AL2" s="133" t="s">
        <v>3</v>
      </c>
      <c r="AM2" s="133" t="s">
        <v>3</v>
      </c>
      <c r="AN2" s="133" t="s">
        <v>3</v>
      </c>
      <c r="AO2" s="133" t="s">
        <v>3</v>
      </c>
      <c r="AP2" s="133" t="s">
        <v>3</v>
      </c>
      <c r="AQ2" s="133" t="s">
        <v>3</v>
      </c>
      <c r="AR2" s="133" t="s">
        <v>3</v>
      </c>
      <c r="AS2" s="133" t="s">
        <v>3</v>
      </c>
      <c r="AT2" s="133" t="s">
        <v>3</v>
      </c>
      <c r="AU2" s="133" t="s">
        <v>3</v>
      </c>
      <c r="AV2" s="133" t="s">
        <v>3</v>
      </c>
      <c r="AW2" s="133" t="s">
        <v>3</v>
      </c>
      <c r="AX2" s="133" t="s">
        <v>3</v>
      </c>
      <c r="AY2" s="133">
        <v>-2.63</v>
      </c>
      <c r="AZ2" s="133" t="s">
        <v>3</v>
      </c>
      <c r="BA2" s="133" t="s">
        <v>3</v>
      </c>
      <c r="BB2" s="133">
        <v>-10.19</v>
      </c>
      <c r="BC2" s="133">
        <v>20.350000000000001</v>
      </c>
      <c r="BD2" s="133" t="s">
        <v>3</v>
      </c>
      <c r="BE2" s="133" t="s">
        <v>3</v>
      </c>
      <c r="BF2" s="133" t="s">
        <v>3</v>
      </c>
      <c r="BG2" s="133" t="s">
        <v>3</v>
      </c>
      <c r="BH2" s="133" t="s">
        <v>3</v>
      </c>
      <c r="BI2" s="133" t="s">
        <v>3</v>
      </c>
      <c r="BJ2" s="133" t="s">
        <v>3</v>
      </c>
      <c r="BK2" s="133">
        <v>0.69499999999999995</v>
      </c>
      <c r="BL2" s="133" t="s">
        <v>3</v>
      </c>
      <c r="BM2" s="133" t="s">
        <v>3</v>
      </c>
      <c r="BN2" s="133">
        <v>0.03</v>
      </c>
      <c r="BO2" s="133">
        <v>0.02</v>
      </c>
      <c r="BP2" s="133">
        <v>0.11</v>
      </c>
      <c r="BQ2" s="133">
        <v>0.05</v>
      </c>
      <c r="BR2" s="133">
        <v>0.11</v>
      </c>
      <c r="BS2" s="133">
        <v>0.05</v>
      </c>
      <c r="BT2" s="133">
        <v>0.02</v>
      </c>
      <c r="BU2" s="133">
        <v>8.9999999999999993E-3</v>
      </c>
      <c r="BV2" s="133" t="s">
        <v>2216</v>
      </c>
      <c r="BW2" s="133" t="s">
        <v>2216</v>
      </c>
      <c r="BX2" s="133" t="s">
        <v>2216</v>
      </c>
      <c r="BY2" s="133" t="s">
        <v>2216</v>
      </c>
      <c r="BZ2" s="133" t="s">
        <v>2216</v>
      </c>
      <c r="CA2" s="133" t="s">
        <v>2216</v>
      </c>
      <c r="CB2" s="133" t="s">
        <v>2216</v>
      </c>
      <c r="CC2" s="133" t="s">
        <v>2216</v>
      </c>
      <c r="CD2" s="133" t="s">
        <v>2216</v>
      </c>
      <c r="CE2" s="133" t="s">
        <v>2216</v>
      </c>
      <c r="CF2" s="133" t="s">
        <v>2216</v>
      </c>
      <c r="CG2" s="133" t="s">
        <v>2216</v>
      </c>
      <c r="CH2" s="133" t="s">
        <v>2216</v>
      </c>
      <c r="CI2" s="133" t="s">
        <v>2216</v>
      </c>
      <c r="CJ2" s="133" t="s">
        <v>2216</v>
      </c>
      <c r="CK2" s="133" t="s">
        <v>2216</v>
      </c>
      <c r="CL2" s="133" t="s">
        <v>2216</v>
      </c>
      <c r="CM2" s="133" t="s">
        <v>2216</v>
      </c>
      <c r="CN2" s="133" t="s">
        <v>2216</v>
      </c>
      <c r="CO2" s="133" t="s">
        <v>2216</v>
      </c>
      <c r="CP2" s="133" t="s">
        <v>2216</v>
      </c>
      <c r="CQ2" s="133" t="s">
        <v>2216</v>
      </c>
      <c r="CR2" s="133" t="s">
        <v>2216</v>
      </c>
      <c r="CS2" s="133" t="s">
        <v>2216</v>
      </c>
      <c r="CT2" s="133" t="s">
        <v>2216</v>
      </c>
      <c r="CU2" s="133" t="s">
        <v>2216</v>
      </c>
      <c r="CV2" s="133" t="s">
        <v>2216</v>
      </c>
      <c r="CW2" s="133" t="s">
        <v>2216</v>
      </c>
      <c r="CX2" s="133" t="s">
        <v>2216</v>
      </c>
      <c r="CY2" s="133" t="s">
        <v>2216</v>
      </c>
      <c r="CZ2" s="133" t="s">
        <v>2216</v>
      </c>
      <c r="DA2" s="133" t="s">
        <v>2216</v>
      </c>
      <c r="DB2" s="133" t="s">
        <v>2216</v>
      </c>
      <c r="DC2" s="133" t="s">
        <v>2216</v>
      </c>
      <c r="DD2" s="133" t="s">
        <v>2216</v>
      </c>
      <c r="DE2" s="133" t="s">
        <v>2216</v>
      </c>
    </row>
    <row r="3" spans="1:109" x14ac:dyDescent="0.2">
      <c r="A3" s="132" t="s">
        <v>259</v>
      </c>
      <c r="B3" s="133" t="s">
        <v>2219</v>
      </c>
      <c r="C3" s="133" t="s">
        <v>261</v>
      </c>
      <c r="D3" s="133" t="s">
        <v>262</v>
      </c>
      <c r="E3" s="133" t="b">
        <v>0</v>
      </c>
      <c r="F3" s="133" t="s">
        <v>2218</v>
      </c>
      <c r="G3" s="133" t="s">
        <v>3</v>
      </c>
      <c r="H3" s="133" t="s">
        <v>264</v>
      </c>
      <c r="I3" s="133" t="s">
        <v>2218</v>
      </c>
      <c r="J3" s="133" t="s">
        <v>273</v>
      </c>
      <c r="K3" s="133" t="s">
        <v>267</v>
      </c>
      <c r="L3" s="133">
        <v>90</v>
      </c>
      <c r="M3" s="133">
        <v>9</v>
      </c>
      <c r="N3" s="133">
        <v>9</v>
      </c>
      <c r="O3" s="133">
        <v>-2.68</v>
      </c>
      <c r="P3" s="133">
        <v>0</v>
      </c>
      <c r="Q3" s="133">
        <v>0</v>
      </c>
      <c r="R3" s="133">
        <v>-2.74</v>
      </c>
      <c r="S3" s="133">
        <v>0.01</v>
      </c>
      <c r="T3" s="133">
        <v>0</v>
      </c>
      <c r="U3" s="133">
        <v>28.04</v>
      </c>
      <c r="V3" s="133">
        <v>0.01</v>
      </c>
      <c r="W3" s="133">
        <v>0</v>
      </c>
      <c r="X3" s="133">
        <v>0.97199999999999998</v>
      </c>
      <c r="Y3" s="133">
        <v>3.0000000000000001E-3</v>
      </c>
      <c r="Z3" s="133">
        <v>1E-3</v>
      </c>
      <c r="AA3" s="133">
        <v>2.9049999999999998</v>
      </c>
      <c r="AB3" s="133">
        <v>6.0000000000000001E-3</v>
      </c>
      <c r="AC3" s="133">
        <v>2E-3</v>
      </c>
      <c r="AD3" s="133">
        <v>3.573</v>
      </c>
      <c r="AE3" s="133">
        <v>2.4E-2</v>
      </c>
      <c r="AF3" s="133">
        <v>8.0000000000000002E-3</v>
      </c>
      <c r="AG3" s="133">
        <v>-0.28799999999999998</v>
      </c>
      <c r="AH3" s="133">
        <v>2.7E-2</v>
      </c>
      <c r="AI3" s="133">
        <v>8.9999999999999993E-3</v>
      </c>
      <c r="AJ3" s="133">
        <v>5.9660000000000002</v>
      </c>
      <c r="AK3" s="133">
        <v>0.18</v>
      </c>
      <c r="AL3" s="133">
        <v>0.06</v>
      </c>
      <c r="AM3" s="133">
        <v>0.14699999999999999</v>
      </c>
      <c r="AN3" s="133">
        <v>0.17699999999999999</v>
      </c>
      <c r="AO3" s="133">
        <v>5.8999999999999997E-2</v>
      </c>
      <c r="AP3" s="133">
        <v>-0.97799999999999998</v>
      </c>
      <c r="AQ3" s="133">
        <v>1.133</v>
      </c>
      <c r="AR3" s="133">
        <v>0.378</v>
      </c>
      <c r="AS3" s="133">
        <v>-7.6849999999999996</v>
      </c>
      <c r="AT3" s="133">
        <v>1.125</v>
      </c>
      <c r="AU3" s="133">
        <v>0.375</v>
      </c>
      <c r="AV3" s="133">
        <v>8.0000000000000002E-3</v>
      </c>
      <c r="AW3" s="133">
        <v>0.01</v>
      </c>
      <c r="AX3" s="133">
        <v>3.0000000000000001E-3</v>
      </c>
      <c r="AY3" s="133">
        <v>-2.65</v>
      </c>
      <c r="AZ3" s="133">
        <v>1.007950954</v>
      </c>
      <c r="BA3" s="133">
        <v>-10.6</v>
      </c>
      <c r="BB3" s="133">
        <v>-10.3</v>
      </c>
      <c r="BC3" s="133">
        <v>20.239999999999998</v>
      </c>
      <c r="BD3" s="133">
        <v>3.6462860833734027E-3</v>
      </c>
      <c r="BE3" s="133" t="s">
        <v>2220</v>
      </c>
      <c r="BF3" s="133">
        <v>-0.30099999999999999</v>
      </c>
      <c r="BG3" s="133">
        <v>1.2984870788977783</v>
      </c>
      <c r="BH3" s="133">
        <v>0.98303766628768674</v>
      </c>
      <c r="BI3" s="133">
        <v>0.59299999999999997</v>
      </c>
      <c r="BJ3" s="133">
        <v>8.2000000000000003E-2</v>
      </c>
      <c r="BK3" s="133">
        <v>0.67500000000000004</v>
      </c>
      <c r="BL3" s="133">
        <v>0.14699999999999999</v>
      </c>
      <c r="BM3" s="133">
        <v>0</v>
      </c>
      <c r="BN3" s="133" t="s">
        <v>3</v>
      </c>
      <c r="BO3" s="133" t="s">
        <v>3</v>
      </c>
      <c r="BP3" s="133" t="s">
        <v>3</v>
      </c>
      <c r="BQ3" s="133" t="s">
        <v>3</v>
      </c>
      <c r="BR3" s="133" t="s">
        <v>3</v>
      </c>
      <c r="BS3" s="133" t="s">
        <v>3</v>
      </c>
      <c r="BT3" s="133" t="s">
        <v>3</v>
      </c>
      <c r="BU3" s="133" t="s">
        <v>3</v>
      </c>
      <c r="BV3" s="133" t="s">
        <v>2216</v>
      </c>
      <c r="BW3" s="133" t="s">
        <v>3</v>
      </c>
      <c r="BX3" s="133" t="s">
        <v>3</v>
      </c>
      <c r="BY3" s="133" t="s">
        <v>3</v>
      </c>
      <c r="BZ3" s="133" t="s">
        <v>3</v>
      </c>
      <c r="CA3" s="133" t="s">
        <v>3</v>
      </c>
      <c r="CB3" s="133" t="s">
        <v>2216</v>
      </c>
      <c r="CC3" s="133" t="s">
        <v>3</v>
      </c>
      <c r="CD3" s="133" t="s">
        <v>3</v>
      </c>
      <c r="CE3" s="133" t="s">
        <v>3</v>
      </c>
      <c r="CF3" s="133" t="s">
        <v>3</v>
      </c>
      <c r="CG3" s="133" t="s">
        <v>3</v>
      </c>
      <c r="CH3" s="133" t="s">
        <v>2216</v>
      </c>
      <c r="CI3" s="133" t="s">
        <v>3</v>
      </c>
      <c r="CJ3" s="133" t="s">
        <v>3</v>
      </c>
      <c r="CK3" s="133" t="s">
        <v>3</v>
      </c>
      <c r="CL3" s="133" t="s">
        <v>3</v>
      </c>
      <c r="CM3" s="133" t="s">
        <v>3</v>
      </c>
      <c r="CN3" s="133" t="s">
        <v>2216</v>
      </c>
      <c r="CO3" s="133" t="s">
        <v>3</v>
      </c>
      <c r="CP3" s="133" t="s">
        <v>3</v>
      </c>
      <c r="CQ3" s="133" t="s">
        <v>3</v>
      </c>
      <c r="CR3" s="133" t="s">
        <v>3</v>
      </c>
      <c r="CS3" s="133" t="s">
        <v>3</v>
      </c>
      <c r="CT3" s="133" t="s">
        <v>2216</v>
      </c>
      <c r="CU3" s="133" t="s">
        <v>3</v>
      </c>
      <c r="CV3" s="133" t="s">
        <v>3</v>
      </c>
      <c r="CW3" s="133" t="s">
        <v>3</v>
      </c>
      <c r="CX3" s="133" t="s">
        <v>3</v>
      </c>
      <c r="CY3" s="133" t="s">
        <v>3</v>
      </c>
      <c r="CZ3" s="133" t="s">
        <v>2216</v>
      </c>
      <c r="DA3" s="133" t="s">
        <v>3</v>
      </c>
      <c r="DB3" s="133" t="s">
        <v>3</v>
      </c>
      <c r="DC3" s="133" t="s">
        <v>3</v>
      </c>
      <c r="DD3" s="133" t="s">
        <v>3</v>
      </c>
      <c r="DE3" s="133" t="s">
        <v>3</v>
      </c>
    </row>
    <row r="4" spans="1:109" x14ac:dyDescent="0.2">
      <c r="A4" s="132" t="s">
        <v>269</v>
      </c>
      <c r="B4" s="133" t="s">
        <v>2221</v>
      </c>
      <c r="C4" s="133" t="s">
        <v>261</v>
      </c>
      <c r="D4" s="133" t="s">
        <v>262</v>
      </c>
      <c r="E4" s="133" t="b">
        <v>0</v>
      </c>
      <c r="F4" s="133" t="s">
        <v>2218</v>
      </c>
      <c r="G4" s="133" t="s">
        <v>3</v>
      </c>
      <c r="H4" s="133" t="s">
        <v>264</v>
      </c>
      <c r="I4" s="133" t="s">
        <v>2218</v>
      </c>
      <c r="J4" s="133" t="s">
        <v>273</v>
      </c>
      <c r="K4" s="133" t="s">
        <v>267</v>
      </c>
      <c r="L4" s="133">
        <v>90</v>
      </c>
      <c r="M4" s="133">
        <v>9</v>
      </c>
      <c r="N4" s="133">
        <v>9</v>
      </c>
      <c r="O4" s="133">
        <v>-2.69</v>
      </c>
      <c r="P4" s="133">
        <v>0</v>
      </c>
      <c r="Q4" s="133">
        <v>0</v>
      </c>
      <c r="R4" s="133">
        <v>-2.74</v>
      </c>
      <c r="S4" s="133">
        <v>0.01</v>
      </c>
      <c r="T4" s="133">
        <v>0</v>
      </c>
      <c r="U4" s="133">
        <v>28.04</v>
      </c>
      <c r="V4" s="133">
        <v>0.01</v>
      </c>
      <c r="W4" s="133">
        <v>0</v>
      </c>
      <c r="X4" s="133">
        <v>0.95899999999999996</v>
      </c>
      <c r="Y4" s="133">
        <v>2E-3</v>
      </c>
      <c r="Z4" s="133">
        <v>1E-3</v>
      </c>
      <c r="AA4" s="133">
        <v>2.9039999999999999</v>
      </c>
      <c r="AB4" s="133">
        <v>7.0000000000000001E-3</v>
      </c>
      <c r="AC4" s="133">
        <v>2E-3</v>
      </c>
      <c r="AD4" s="133">
        <v>3.597</v>
      </c>
      <c r="AE4" s="133">
        <v>3.7999999999999999E-2</v>
      </c>
      <c r="AF4" s="133">
        <v>1.2999999999999999E-2</v>
      </c>
      <c r="AG4" s="133">
        <v>-0.249</v>
      </c>
      <c r="AH4" s="133">
        <v>0.04</v>
      </c>
      <c r="AI4" s="133">
        <v>1.2999999999999999E-2</v>
      </c>
      <c r="AJ4" s="133">
        <v>5.8479999999999999</v>
      </c>
      <c r="AK4" s="133">
        <v>0.25900000000000001</v>
      </c>
      <c r="AL4" s="133">
        <v>8.5999999999999993E-2</v>
      </c>
      <c r="AM4" s="133">
        <v>3.2000000000000001E-2</v>
      </c>
      <c r="AN4" s="133">
        <v>0.255</v>
      </c>
      <c r="AO4" s="133">
        <v>8.5000000000000006E-2</v>
      </c>
      <c r="AP4" s="133">
        <v>-0.84399999999999997</v>
      </c>
      <c r="AQ4" s="133">
        <v>2.1160000000000001</v>
      </c>
      <c r="AR4" s="133">
        <v>0.70499999999999996</v>
      </c>
      <c r="AS4" s="133">
        <v>-7.5350000000000001</v>
      </c>
      <c r="AT4" s="133">
        <v>2.109</v>
      </c>
      <c r="AU4" s="133">
        <v>0.70299999999999996</v>
      </c>
      <c r="AV4" s="133">
        <v>7.0000000000000001E-3</v>
      </c>
      <c r="AW4" s="133">
        <v>1.7999999999999999E-2</v>
      </c>
      <c r="AX4" s="133">
        <v>6.0000000000000001E-3</v>
      </c>
      <c r="AY4" s="133">
        <v>-2.66</v>
      </c>
      <c r="AZ4" s="133">
        <v>1.007950954</v>
      </c>
      <c r="BA4" s="133">
        <v>-10.6</v>
      </c>
      <c r="BB4" s="133">
        <v>-10.3</v>
      </c>
      <c r="BC4" s="133">
        <v>20.239999999999998</v>
      </c>
      <c r="BD4" s="133">
        <v>3.6462860833734088E-3</v>
      </c>
      <c r="BE4" s="133" t="s">
        <v>2222</v>
      </c>
      <c r="BF4" s="133">
        <v>-0.26200000000000001</v>
      </c>
      <c r="BG4" s="133">
        <v>1.291763543384727</v>
      </c>
      <c r="BH4" s="133">
        <v>0.98236815735976579</v>
      </c>
      <c r="BI4" s="133">
        <v>0.64400000000000002</v>
      </c>
      <c r="BJ4" s="133">
        <v>8.2000000000000003E-2</v>
      </c>
      <c r="BK4" s="133">
        <v>0.72599999999999998</v>
      </c>
      <c r="BL4" s="133">
        <v>3.2000000000000001E-2</v>
      </c>
      <c r="BM4" s="133">
        <v>0</v>
      </c>
      <c r="BN4" s="133" t="s">
        <v>3</v>
      </c>
      <c r="BO4" s="133" t="s">
        <v>3</v>
      </c>
      <c r="BP4" s="133" t="s">
        <v>3</v>
      </c>
      <c r="BQ4" s="133" t="s">
        <v>3</v>
      </c>
      <c r="BR4" s="133" t="s">
        <v>3</v>
      </c>
      <c r="BS4" s="133" t="s">
        <v>3</v>
      </c>
      <c r="BT4" s="133" t="s">
        <v>3</v>
      </c>
      <c r="BU4" s="133" t="s">
        <v>3</v>
      </c>
      <c r="BV4" s="133" t="s">
        <v>2216</v>
      </c>
      <c r="BW4" s="133" t="s">
        <v>3</v>
      </c>
      <c r="BX4" s="133" t="s">
        <v>3</v>
      </c>
      <c r="BY4" s="133" t="s">
        <v>3</v>
      </c>
      <c r="BZ4" s="133" t="s">
        <v>3</v>
      </c>
      <c r="CA4" s="133" t="s">
        <v>3</v>
      </c>
      <c r="CB4" s="133" t="s">
        <v>2216</v>
      </c>
      <c r="CC4" s="133" t="s">
        <v>3</v>
      </c>
      <c r="CD4" s="133" t="s">
        <v>3</v>
      </c>
      <c r="CE4" s="133" t="s">
        <v>3</v>
      </c>
      <c r="CF4" s="133" t="s">
        <v>3</v>
      </c>
      <c r="CG4" s="133" t="s">
        <v>3</v>
      </c>
      <c r="CH4" s="133" t="s">
        <v>2216</v>
      </c>
      <c r="CI4" s="133" t="s">
        <v>3</v>
      </c>
      <c r="CJ4" s="133" t="s">
        <v>3</v>
      </c>
      <c r="CK4" s="133" t="s">
        <v>3</v>
      </c>
      <c r="CL4" s="133" t="s">
        <v>3</v>
      </c>
      <c r="CM4" s="133" t="s">
        <v>3</v>
      </c>
      <c r="CN4" s="133" t="s">
        <v>2216</v>
      </c>
      <c r="CO4" s="133" t="s">
        <v>3</v>
      </c>
      <c r="CP4" s="133" t="s">
        <v>3</v>
      </c>
      <c r="CQ4" s="133" t="s">
        <v>3</v>
      </c>
      <c r="CR4" s="133" t="s">
        <v>3</v>
      </c>
      <c r="CS4" s="133" t="s">
        <v>3</v>
      </c>
      <c r="CT4" s="133" t="s">
        <v>2216</v>
      </c>
      <c r="CU4" s="133" t="s">
        <v>3</v>
      </c>
      <c r="CV4" s="133" t="s">
        <v>3</v>
      </c>
      <c r="CW4" s="133" t="s">
        <v>3</v>
      </c>
      <c r="CX4" s="133" t="s">
        <v>3</v>
      </c>
      <c r="CY4" s="133" t="s">
        <v>3</v>
      </c>
      <c r="CZ4" s="133" t="s">
        <v>2216</v>
      </c>
      <c r="DA4" s="133" t="s">
        <v>3</v>
      </c>
      <c r="DB4" s="133" t="s">
        <v>3</v>
      </c>
      <c r="DC4" s="133" t="s">
        <v>3</v>
      </c>
      <c r="DD4" s="133" t="s">
        <v>3</v>
      </c>
      <c r="DE4" s="133" t="s">
        <v>3</v>
      </c>
    </row>
    <row r="5" spans="1:109" x14ac:dyDescent="0.2">
      <c r="A5" s="132" t="s">
        <v>275</v>
      </c>
      <c r="B5" s="133" t="s">
        <v>2223</v>
      </c>
      <c r="C5" s="133" t="s">
        <v>261</v>
      </c>
      <c r="D5" s="133" t="s">
        <v>262</v>
      </c>
      <c r="E5" s="133" t="b">
        <v>0</v>
      </c>
      <c r="F5" s="133" t="s">
        <v>2218</v>
      </c>
      <c r="G5" s="133" t="s">
        <v>3</v>
      </c>
      <c r="H5" s="133" t="s">
        <v>264</v>
      </c>
      <c r="I5" s="133" t="s">
        <v>2218</v>
      </c>
      <c r="J5" s="133" t="s">
        <v>273</v>
      </c>
      <c r="K5" s="133" t="s">
        <v>267</v>
      </c>
      <c r="L5" s="133">
        <v>90</v>
      </c>
      <c r="M5" s="133">
        <v>9</v>
      </c>
      <c r="N5" s="133">
        <v>9</v>
      </c>
      <c r="O5" s="133">
        <v>-2.63</v>
      </c>
      <c r="P5" s="133">
        <v>0</v>
      </c>
      <c r="Q5" s="133">
        <v>0</v>
      </c>
      <c r="R5" s="133">
        <v>-2.52</v>
      </c>
      <c r="S5" s="133">
        <v>0</v>
      </c>
      <c r="T5" s="133">
        <v>0</v>
      </c>
      <c r="U5" s="133">
        <v>28.26</v>
      </c>
      <c r="V5" s="133">
        <v>0</v>
      </c>
      <c r="W5" s="133">
        <v>0</v>
      </c>
      <c r="X5" s="133">
        <v>1.026</v>
      </c>
      <c r="Y5" s="133">
        <v>3.0000000000000001E-3</v>
      </c>
      <c r="Z5" s="133">
        <v>1E-3</v>
      </c>
      <c r="AA5" s="133">
        <v>3.125</v>
      </c>
      <c r="AB5" s="133">
        <v>3.0000000000000001E-3</v>
      </c>
      <c r="AC5" s="133">
        <v>1E-3</v>
      </c>
      <c r="AD5" s="133">
        <v>3.86</v>
      </c>
      <c r="AE5" s="133">
        <v>5.3999999999999999E-2</v>
      </c>
      <c r="AF5" s="133">
        <v>1.7999999999999999E-2</v>
      </c>
      <c r="AG5" s="133">
        <v>-0.27300000000000002</v>
      </c>
      <c r="AH5" s="133">
        <v>5.2999999999999999E-2</v>
      </c>
      <c r="AI5" s="133">
        <v>1.7999999999999999E-2</v>
      </c>
      <c r="AJ5" s="133">
        <v>6.1449999999999996</v>
      </c>
      <c r="AK5" s="133">
        <v>0.17</v>
      </c>
      <c r="AL5" s="133">
        <v>5.7000000000000002E-2</v>
      </c>
      <c r="AM5" s="133">
        <v>-0.114</v>
      </c>
      <c r="AN5" s="133">
        <v>0.17</v>
      </c>
      <c r="AO5" s="133">
        <v>5.7000000000000002E-2</v>
      </c>
      <c r="AP5" s="133">
        <v>0.92600000000000005</v>
      </c>
      <c r="AQ5" s="133">
        <v>1.2350000000000001</v>
      </c>
      <c r="AR5" s="133">
        <v>0.41199999999999998</v>
      </c>
      <c r="AS5" s="133">
        <v>-6.28</v>
      </c>
      <c r="AT5" s="133">
        <v>1.2250000000000001</v>
      </c>
      <c r="AU5" s="133">
        <v>0.40799999999999997</v>
      </c>
      <c r="AV5" s="133">
        <v>-8.0000000000000002E-3</v>
      </c>
      <c r="AW5" s="133">
        <v>0.01</v>
      </c>
      <c r="AX5" s="133">
        <v>3.0000000000000001E-3</v>
      </c>
      <c r="AY5" s="133">
        <v>-2.6</v>
      </c>
      <c r="AZ5" s="133">
        <v>1.007950954</v>
      </c>
      <c r="BA5" s="133">
        <v>-10.39</v>
      </c>
      <c r="BB5" s="133">
        <v>-10.08</v>
      </c>
      <c r="BC5" s="133">
        <v>20.47</v>
      </c>
      <c r="BD5" s="133">
        <v>3.6462860833734005E-3</v>
      </c>
      <c r="BE5" s="133" t="s">
        <v>2224</v>
      </c>
      <c r="BF5" s="133">
        <v>-0.28699999999999998</v>
      </c>
      <c r="BG5" s="133">
        <v>1.2917635433847268</v>
      </c>
      <c r="BH5" s="133">
        <v>0.98236815735976579</v>
      </c>
      <c r="BI5" s="133">
        <v>0.61199999999999999</v>
      </c>
      <c r="BJ5" s="133">
        <v>8.2000000000000003E-2</v>
      </c>
      <c r="BK5" s="133">
        <v>0.69399999999999995</v>
      </c>
      <c r="BL5" s="133">
        <v>-0.114</v>
      </c>
      <c r="BM5" s="133">
        <v>0</v>
      </c>
      <c r="BN5" s="133" t="s">
        <v>3</v>
      </c>
      <c r="BO5" s="133" t="s">
        <v>3</v>
      </c>
      <c r="BP5" s="133" t="s">
        <v>3</v>
      </c>
      <c r="BQ5" s="133" t="s">
        <v>3</v>
      </c>
      <c r="BR5" s="133" t="s">
        <v>3</v>
      </c>
      <c r="BS5" s="133" t="s">
        <v>3</v>
      </c>
      <c r="BT5" s="133" t="s">
        <v>3</v>
      </c>
      <c r="BU5" s="133" t="s">
        <v>3</v>
      </c>
      <c r="BV5" s="133" t="s">
        <v>2216</v>
      </c>
      <c r="BW5" s="133" t="s">
        <v>3</v>
      </c>
      <c r="BX5" s="133" t="s">
        <v>3</v>
      </c>
      <c r="BY5" s="133" t="s">
        <v>3</v>
      </c>
      <c r="BZ5" s="133" t="s">
        <v>3</v>
      </c>
      <c r="CA5" s="133" t="s">
        <v>3</v>
      </c>
      <c r="CB5" s="133" t="s">
        <v>2216</v>
      </c>
      <c r="CC5" s="133" t="s">
        <v>3</v>
      </c>
      <c r="CD5" s="133" t="s">
        <v>3</v>
      </c>
      <c r="CE5" s="133" t="s">
        <v>3</v>
      </c>
      <c r="CF5" s="133" t="s">
        <v>3</v>
      </c>
      <c r="CG5" s="133" t="s">
        <v>3</v>
      </c>
      <c r="CH5" s="133" t="s">
        <v>2216</v>
      </c>
      <c r="CI5" s="133" t="s">
        <v>3</v>
      </c>
      <c r="CJ5" s="133" t="s">
        <v>3</v>
      </c>
      <c r="CK5" s="133" t="s">
        <v>3</v>
      </c>
      <c r="CL5" s="133" t="s">
        <v>3</v>
      </c>
      <c r="CM5" s="133" t="s">
        <v>3</v>
      </c>
      <c r="CN5" s="133" t="s">
        <v>2216</v>
      </c>
      <c r="CO5" s="133" t="s">
        <v>3</v>
      </c>
      <c r="CP5" s="133" t="s">
        <v>3</v>
      </c>
      <c r="CQ5" s="133" t="s">
        <v>3</v>
      </c>
      <c r="CR5" s="133" t="s">
        <v>3</v>
      </c>
      <c r="CS5" s="133" t="s">
        <v>3</v>
      </c>
      <c r="CT5" s="133" t="s">
        <v>2216</v>
      </c>
      <c r="CU5" s="133" t="s">
        <v>3</v>
      </c>
      <c r="CV5" s="133" t="s">
        <v>3</v>
      </c>
      <c r="CW5" s="133" t="s">
        <v>3</v>
      </c>
      <c r="CX5" s="133" t="s">
        <v>3</v>
      </c>
      <c r="CY5" s="133" t="s">
        <v>3</v>
      </c>
      <c r="CZ5" s="133" t="s">
        <v>2216</v>
      </c>
      <c r="DA5" s="133" t="s">
        <v>3</v>
      </c>
      <c r="DB5" s="133" t="s">
        <v>3</v>
      </c>
      <c r="DC5" s="133" t="s">
        <v>3</v>
      </c>
      <c r="DD5" s="133" t="s">
        <v>3</v>
      </c>
      <c r="DE5" s="133" t="s">
        <v>3</v>
      </c>
    </row>
    <row r="6" spans="1:109" x14ac:dyDescent="0.2">
      <c r="A6" s="132" t="s">
        <v>278</v>
      </c>
      <c r="B6" s="133" t="s">
        <v>2225</v>
      </c>
      <c r="C6" s="133" t="s">
        <v>261</v>
      </c>
      <c r="D6" s="133" t="s">
        <v>262</v>
      </c>
      <c r="E6" s="133" t="b">
        <v>0</v>
      </c>
      <c r="F6" s="133" t="s">
        <v>2218</v>
      </c>
      <c r="G6" s="133" t="s">
        <v>3</v>
      </c>
      <c r="H6" s="133" t="s">
        <v>264</v>
      </c>
      <c r="I6" s="133" t="s">
        <v>2218</v>
      </c>
      <c r="J6" s="133" t="s">
        <v>273</v>
      </c>
      <c r="K6" s="133" t="s">
        <v>777</v>
      </c>
      <c r="L6" s="133">
        <v>90</v>
      </c>
      <c r="M6" s="133">
        <v>9</v>
      </c>
      <c r="N6" s="133">
        <v>9</v>
      </c>
      <c r="O6" s="133">
        <v>-2.56</v>
      </c>
      <c r="P6" s="133">
        <v>0</v>
      </c>
      <c r="Q6" s="133">
        <v>0</v>
      </c>
      <c r="R6" s="133">
        <v>-2.54</v>
      </c>
      <c r="S6" s="133">
        <v>0.01</v>
      </c>
      <c r="T6" s="133">
        <v>0</v>
      </c>
      <c r="U6" s="133">
        <v>28.24</v>
      </c>
      <c r="V6" s="133">
        <v>0.01</v>
      </c>
      <c r="W6" s="133">
        <v>0</v>
      </c>
      <c r="X6" s="133">
        <v>1.073</v>
      </c>
      <c r="Y6" s="133">
        <v>3.0000000000000001E-3</v>
      </c>
      <c r="Z6" s="133">
        <v>1E-3</v>
      </c>
      <c r="AA6" s="133">
        <v>8.7550000000000008</v>
      </c>
      <c r="AB6" s="133">
        <v>6.0000000000000001E-3</v>
      </c>
      <c r="AC6" s="133">
        <v>2E-3</v>
      </c>
      <c r="AD6" s="133">
        <v>9.4689999999999994</v>
      </c>
      <c r="AE6" s="133">
        <v>3.2000000000000001E-2</v>
      </c>
      <c r="AF6" s="133">
        <v>1.0999999999999999E-2</v>
      </c>
      <c r="AG6" s="133">
        <v>-0.252</v>
      </c>
      <c r="AH6" s="133">
        <v>3.1E-2</v>
      </c>
      <c r="AI6" s="133">
        <v>0.01</v>
      </c>
      <c r="AJ6" s="133">
        <v>16.824999999999999</v>
      </c>
      <c r="AK6" s="133">
        <v>0.16500000000000001</v>
      </c>
      <c r="AL6" s="133">
        <v>5.5E-2</v>
      </c>
      <c r="AM6" s="133">
        <v>-0.748</v>
      </c>
      <c r="AN6" s="133">
        <v>0.16500000000000001</v>
      </c>
      <c r="AO6" s="133">
        <v>5.5E-2</v>
      </c>
      <c r="AP6" s="133">
        <v>140.01599999999999</v>
      </c>
      <c r="AQ6" s="133">
        <v>2.6440000000000001</v>
      </c>
      <c r="AR6" s="133">
        <v>0.88100000000000001</v>
      </c>
      <c r="AS6" s="133">
        <v>119.374</v>
      </c>
      <c r="AT6" s="133">
        <v>2.6070000000000002</v>
      </c>
      <c r="AU6" s="133">
        <v>0.86899999999999999</v>
      </c>
      <c r="AV6" s="133">
        <v>-1.1399999999999999</v>
      </c>
      <c r="AW6" s="133">
        <v>1.7999999999999999E-2</v>
      </c>
      <c r="AX6" s="133">
        <v>6.0000000000000001E-3</v>
      </c>
      <c r="AY6" s="133">
        <v>-2.59</v>
      </c>
      <c r="AZ6" s="133">
        <v>1.007950954</v>
      </c>
      <c r="BA6" s="133">
        <v>-10.41</v>
      </c>
      <c r="BB6" s="133">
        <v>-10.09</v>
      </c>
      <c r="BC6" s="133">
        <v>20.46</v>
      </c>
      <c r="BD6" s="133">
        <v>4.1587653990064763E-3</v>
      </c>
      <c r="BE6" s="133" t="s">
        <v>2226</v>
      </c>
      <c r="BF6" s="133">
        <v>-0.29099999999999998</v>
      </c>
      <c r="BG6" s="133">
        <v>1.1839616487752833</v>
      </c>
      <c r="BH6" s="133">
        <v>0.96330429430794451</v>
      </c>
      <c r="BI6" s="133">
        <v>0.61899999999999999</v>
      </c>
      <c r="BJ6" s="133">
        <v>8.2000000000000003E-2</v>
      </c>
      <c r="BK6" s="133">
        <v>0.70099999999999996</v>
      </c>
      <c r="BL6" s="133">
        <v>-0.748</v>
      </c>
      <c r="BM6" s="133">
        <v>0</v>
      </c>
      <c r="BN6" s="133" t="s">
        <v>3</v>
      </c>
      <c r="BO6" s="133" t="s">
        <v>3</v>
      </c>
      <c r="BP6" s="133" t="s">
        <v>3</v>
      </c>
      <c r="BQ6" s="133" t="s">
        <v>3</v>
      </c>
      <c r="BR6" s="133" t="s">
        <v>3</v>
      </c>
      <c r="BS6" s="133" t="s">
        <v>3</v>
      </c>
      <c r="BT6" s="133" t="s">
        <v>3</v>
      </c>
      <c r="BU6" s="133" t="s">
        <v>3</v>
      </c>
      <c r="BV6" s="133" t="s">
        <v>2216</v>
      </c>
      <c r="BW6" s="133" t="s">
        <v>3</v>
      </c>
      <c r="BX6" s="133" t="s">
        <v>3</v>
      </c>
      <c r="BY6" s="133" t="s">
        <v>3</v>
      </c>
      <c r="BZ6" s="133" t="s">
        <v>3</v>
      </c>
      <c r="CA6" s="133" t="s">
        <v>3</v>
      </c>
      <c r="CB6" s="133" t="s">
        <v>2216</v>
      </c>
      <c r="CC6" s="133" t="s">
        <v>3</v>
      </c>
      <c r="CD6" s="133" t="s">
        <v>3</v>
      </c>
      <c r="CE6" s="133" t="s">
        <v>3</v>
      </c>
      <c r="CF6" s="133" t="s">
        <v>3</v>
      </c>
      <c r="CG6" s="133" t="s">
        <v>3</v>
      </c>
      <c r="CH6" s="133" t="s">
        <v>2216</v>
      </c>
      <c r="CI6" s="133" t="s">
        <v>3</v>
      </c>
      <c r="CJ6" s="133" t="s">
        <v>3</v>
      </c>
      <c r="CK6" s="133" t="s">
        <v>3</v>
      </c>
      <c r="CL6" s="133" t="s">
        <v>3</v>
      </c>
      <c r="CM6" s="133" t="s">
        <v>3</v>
      </c>
      <c r="CN6" s="133" t="s">
        <v>2216</v>
      </c>
      <c r="CO6" s="133" t="s">
        <v>3</v>
      </c>
      <c r="CP6" s="133" t="s">
        <v>3</v>
      </c>
      <c r="CQ6" s="133" t="s">
        <v>3</v>
      </c>
      <c r="CR6" s="133" t="s">
        <v>3</v>
      </c>
      <c r="CS6" s="133" t="s">
        <v>3</v>
      </c>
      <c r="CT6" s="133" t="s">
        <v>2216</v>
      </c>
      <c r="CU6" s="133" t="s">
        <v>3</v>
      </c>
      <c r="CV6" s="133" t="s">
        <v>3</v>
      </c>
      <c r="CW6" s="133" t="s">
        <v>3</v>
      </c>
      <c r="CX6" s="133" t="s">
        <v>3</v>
      </c>
      <c r="CY6" s="133" t="s">
        <v>3</v>
      </c>
      <c r="CZ6" s="133" t="s">
        <v>2216</v>
      </c>
      <c r="DA6" s="133" t="s">
        <v>3</v>
      </c>
      <c r="DB6" s="133" t="s">
        <v>3</v>
      </c>
      <c r="DC6" s="133" t="s">
        <v>3</v>
      </c>
      <c r="DD6" s="133" t="s">
        <v>3</v>
      </c>
      <c r="DE6" s="133" t="s">
        <v>3</v>
      </c>
    </row>
    <row r="7" spans="1:109" x14ac:dyDescent="0.2">
      <c r="A7" s="132" t="s">
        <v>283</v>
      </c>
      <c r="B7" s="133" t="s">
        <v>2227</v>
      </c>
      <c r="C7" s="133" t="s">
        <v>261</v>
      </c>
      <c r="D7" s="133" t="s">
        <v>262</v>
      </c>
      <c r="E7" s="133" t="b">
        <v>0</v>
      </c>
      <c r="F7" s="133" t="s">
        <v>2218</v>
      </c>
      <c r="G7" s="133" t="s">
        <v>3</v>
      </c>
      <c r="H7" s="133" t="s">
        <v>264</v>
      </c>
      <c r="I7" s="133" t="s">
        <v>2218</v>
      </c>
      <c r="J7" s="133" t="s">
        <v>273</v>
      </c>
      <c r="K7" s="133" t="s">
        <v>777</v>
      </c>
      <c r="L7" s="133">
        <v>90</v>
      </c>
      <c r="M7" s="133">
        <v>9</v>
      </c>
      <c r="N7" s="133">
        <v>9</v>
      </c>
      <c r="O7" s="133">
        <v>-2.63</v>
      </c>
      <c r="P7" s="133">
        <v>0</v>
      </c>
      <c r="Q7" s="133">
        <v>0</v>
      </c>
      <c r="R7" s="133">
        <v>-2.66</v>
      </c>
      <c r="S7" s="133">
        <v>0.01</v>
      </c>
      <c r="T7" s="133">
        <v>0</v>
      </c>
      <c r="U7" s="133">
        <v>28.12</v>
      </c>
      <c r="V7" s="133">
        <v>0.01</v>
      </c>
      <c r="W7" s="133">
        <v>0</v>
      </c>
      <c r="X7" s="133">
        <v>1</v>
      </c>
      <c r="Y7" s="133">
        <v>2E-3</v>
      </c>
      <c r="Z7" s="133">
        <v>1E-3</v>
      </c>
      <c r="AA7" s="133">
        <v>8.6370000000000005</v>
      </c>
      <c r="AB7" s="133">
        <v>6.0000000000000001E-3</v>
      </c>
      <c r="AC7" s="133">
        <v>2E-3</v>
      </c>
      <c r="AD7" s="133">
        <v>9.2620000000000005</v>
      </c>
      <c r="AE7" s="133">
        <v>4.3999999999999997E-2</v>
      </c>
      <c r="AF7" s="133">
        <v>1.4999999999999999E-2</v>
      </c>
      <c r="AG7" s="133">
        <v>-0.26700000000000002</v>
      </c>
      <c r="AH7" s="133">
        <v>4.5999999999999999E-2</v>
      </c>
      <c r="AI7" s="133">
        <v>1.4999999999999999E-2</v>
      </c>
      <c r="AJ7" s="133">
        <v>16.561</v>
      </c>
      <c r="AK7" s="133">
        <v>0.17899999999999999</v>
      </c>
      <c r="AL7" s="133">
        <v>0.06</v>
      </c>
      <c r="AM7" s="133">
        <v>-0.77300000000000002</v>
      </c>
      <c r="AN7" s="133">
        <v>0.17299999999999999</v>
      </c>
      <c r="AO7" s="133">
        <v>5.8000000000000003E-2</v>
      </c>
      <c r="AP7" s="133">
        <v>142.12799999999999</v>
      </c>
      <c r="AQ7" s="133">
        <v>1.53</v>
      </c>
      <c r="AR7" s="133">
        <v>0.51</v>
      </c>
      <c r="AS7" s="133">
        <v>121.79300000000001</v>
      </c>
      <c r="AT7" s="133">
        <v>1.506</v>
      </c>
      <c r="AU7" s="133">
        <v>0.502</v>
      </c>
      <c r="AV7" s="133">
        <v>-1.1870000000000001</v>
      </c>
      <c r="AW7" s="133">
        <v>1.2E-2</v>
      </c>
      <c r="AX7" s="133">
        <v>4.0000000000000001E-3</v>
      </c>
      <c r="AY7" s="133">
        <v>-2.66</v>
      </c>
      <c r="AZ7" s="133">
        <v>1.007950954</v>
      </c>
      <c r="BA7" s="133">
        <v>-10.52</v>
      </c>
      <c r="BB7" s="133">
        <v>-10.199999999999999</v>
      </c>
      <c r="BC7" s="133">
        <v>20.34</v>
      </c>
      <c r="BD7" s="133">
        <v>4.083166982843704E-3</v>
      </c>
      <c r="BE7" s="133" t="s">
        <v>2228</v>
      </c>
      <c r="BF7" s="133">
        <v>-0.30499999999999999</v>
      </c>
      <c r="BG7" s="133">
        <v>1.1954881824936694</v>
      </c>
      <c r="BH7" s="133">
        <v>0.96222753645653414</v>
      </c>
      <c r="BI7" s="133">
        <v>0.59799999999999998</v>
      </c>
      <c r="BJ7" s="133">
        <v>8.2000000000000003E-2</v>
      </c>
      <c r="BK7" s="133">
        <v>0.68</v>
      </c>
      <c r="BL7" s="133">
        <v>-0.77300000000000002</v>
      </c>
      <c r="BM7" s="133">
        <v>0</v>
      </c>
      <c r="BN7" s="133" t="s">
        <v>3</v>
      </c>
      <c r="BO7" s="133" t="s">
        <v>3</v>
      </c>
      <c r="BP7" s="133" t="s">
        <v>3</v>
      </c>
      <c r="BQ7" s="133" t="s">
        <v>3</v>
      </c>
      <c r="BR7" s="133" t="s">
        <v>3</v>
      </c>
      <c r="BS7" s="133" t="s">
        <v>3</v>
      </c>
      <c r="BT7" s="133" t="s">
        <v>3</v>
      </c>
      <c r="BU7" s="133" t="s">
        <v>3</v>
      </c>
      <c r="BV7" s="133" t="s">
        <v>2216</v>
      </c>
      <c r="BW7" s="133" t="s">
        <v>3</v>
      </c>
      <c r="BX7" s="133" t="s">
        <v>3</v>
      </c>
      <c r="BY7" s="133" t="s">
        <v>3</v>
      </c>
      <c r="BZ7" s="133" t="s">
        <v>3</v>
      </c>
      <c r="CA7" s="133" t="s">
        <v>3</v>
      </c>
      <c r="CB7" s="133" t="s">
        <v>2216</v>
      </c>
      <c r="CC7" s="133" t="s">
        <v>3</v>
      </c>
      <c r="CD7" s="133" t="s">
        <v>3</v>
      </c>
      <c r="CE7" s="133" t="s">
        <v>3</v>
      </c>
      <c r="CF7" s="133" t="s">
        <v>3</v>
      </c>
      <c r="CG7" s="133" t="s">
        <v>3</v>
      </c>
      <c r="CH7" s="133" t="s">
        <v>2216</v>
      </c>
      <c r="CI7" s="133" t="s">
        <v>3</v>
      </c>
      <c r="CJ7" s="133" t="s">
        <v>3</v>
      </c>
      <c r="CK7" s="133" t="s">
        <v>3</v>
      </c>
      <c r="CL7" s="133" t="s">
        <v>3</v>
      </c>
      <c r="CM7" s="133" t="s">
        <v>3</v>
      </c>
      <c r="CN7" s="133" t="s">
        <v>2216</v>
      </c>
      <c r="CO7" s="133" t="s">
        <v>3</v>
      </c>
      <c r="CP7" s="133" t="s">
        <v>3</v>
      </c>
      <c r="CQ7" s="133" t="s">
        <v>3</v>
      </c>
      <c r="CR7" s="133" t="s">
        <v>3</v>
      </c>
      <c r="CS7" s="133" t="s">
        <v>3</v>
      </c>
      <c r="CT7" s="133" t="s">
        <v>2216</v>
      </c>
      <c r="CU7" s="133" t="s">
        <v>3</v>
      </c>
      <c r="CV7" s="133" t="s">
        <v>3</v>
      </c>
      <c r="CW7" s="133" t="s">
        <v>3</v>
      </c>
      <c r="CX7" s="133" t="s">
        <v>3</v>
      </c>
      <c r="CY7" s="133" t="s">
        <v>3</v>
      </c>
      <c r="CZ7" s="133" t="s">
        <v>2216</v>
      </c>
      <c r="DA7" s="133" t="s">
        <v>3</v>
      </c>
      <c r="DB7" s="133" t="s">
        <v>3</v>
      </c>
      <c r="DC7" s="133" t="s">
        <v>3</v>
      </c>
      <c r="DD7" s="133" t="s">
        <v>3</v>
      </c>
      <c r="DE7" s="133" t="s">
        <v>3</v>
      </c>
    </row>
    <row r="8" spans="1:109" x14ac:dyDescent="0.2">
      <c r="A8" s="132" t="s">
        <v>2229</v>
      </c>
      <c r="B8" s="133" t="s">
        <v>2230</v>
      </c>
      <c r="C8" s="133" t="s">
        <v>261</v>
      </c>
      <c r="D8" s="133" t="s">
        <v>262</v>
      </c>
      <c r="E8" s="133" t="s">
        <v>3</v>
      </c>
      <c r="F8" s="133" t="s">
        <v>3</v>
      </c>
      <c r="G8" s="133" t="s">
        <v>3</v>
      </c>
      <c r="H8" s="133" t="s">
        <v>3</v>
      </c>
      <c r="I8" s="133" t="s">
        <v>3</v>
      </c>
      <c r="J8" s="133" t="s">
        <v>3</v>
      </c>
      <c r="K8" s="133" t="s">
        <v>3</v>
      </c>
      <c r="L8" s="133" t="s">
        <v>3</v>
      </c>
      <c r="M8" s="133" t="s">
        <v>3</v>
      </c>
      <c r="N8" s="133" t="s">
        <v>3</v>
      </c>
      <c r="O8" s="133" t="s">
        <v>3</v>
      </c>
      <c r="P8" s="133" t="s">
        <v>3</v>
      </c>
      <c r="Q8" s="133" t="s">
        <v>3</v>
      </c>
      <c r="R8" s="133" t="s">
        <v>3</v>
      </c>
      <c r="S8" s="133" t="s">
        <v>3</v>
      </c>
      <c r="T8" s="133" t="s">
        <v>3</v>
      </c>
      <c r="U8" s="133" t="s">
        <v>3</v>
      </c>
      <c r="V8" s="133" t="s">
        <v>3</v>
      </c>
      <c r="W8" s="133" t="s">
        <v>3</v>
      </c>
      <c r="X8" s="133" t="s">
        <v>3</v>
      </c>
      <c r="Y8" s="133" t="s">
        <v>3</v>
      </c>
      <c r="Z8" s="133" t="s">
        <v>3</v>
      </c>
      <c r="AA8" s="133" t="s">
        <v>3</v>
      </c>
      <c r="AB8" s="133" t="s">
        <v>3</v>
      </c>
      <c r="AC8" s="133" t="s">
        <v>3</v>
      </c>
      <c r="AD8" s="133" t="s">
        <v>3</v>
      </c>
      <c r="AE8" s="133" t="s">
        <v>3</v>
      </c>
      <c r="AF8" s="133" t="s">
        <v>3</v>
      </c>
      <c r="AG8" s="133" t="s">
        <v>3</v>
      </c>
      <c r="AH8" s="133" t="s">
        <v>3</v>
      </c>
      <c r="AI8" s="133" t="s">
        <v>3</v>
      </c>
      <c r="AJ8" s="133" t="s">
        <v>3</v>
      </c>
      <c r="AK8" s="133" t="s">
        <v>3</v>
      </c>
      <c r="AL8" s="133" t="s">
        <v>3</v>
      </c>
      <c r="AM8" s="133" t="s">
        <v>3</v>
      </c>
      <c r="AN8" s="133" t="s">
        <v>3</v>
      </c>
      <c r="AO8" s="133" t="s">
        <v>3</v>
      </c>
      <c r="AP8" s="133" t="s">
        <v>3</v>
      </c>
      <c r="AQ8" s="133" t="s">
        <v>3</v>
      </c>
      <c r="AR8" s="133" t="s">
        <v>3</v>
      </c>
      <c r="AS8" s="133" t="s">
        <v>3</v>
      </c>
      <c r="AT8" s="133" t="s">
        <v>3</v>
      </c>
      <c r="AU8" s="133" t="s">
        <v>3</v>
      </c>
      <c r="AV8" s="133" t="s">
        <v>3</v>
      </c>
      <c r="AW8" s="133" t="s">
        <v>3</v>
      </c>
      <c r="AX8" s="133" t="s">
        <v>3</v>
      </c>
      <c r="AY8" s="133">
        <v>-3.12</v>
      </c>
      <c r="AZ8" s="133" t="s">
        <v>3</v>
      </c>
      <c r="BA8" s="133" t="s">
        <v>3</v>
      </c>
      <c r="BB8" s="133">
        <v>-11.45</v>
      </c>
      <c r="BC8" s="133">
        <v>19.059999999999999</v>
      </c>
      <c r="BD8" s="133" t="s">
        <v>3</v>
      </c>
      <c r="BE8" s="133" t="s">
        <v>3</v>
      </c>
      <c r="BF8" s="133" t="s">
        <v>3</v>
      </c>
      <c r="BG8" s="133" t="s">
        <v>3</v>
      </c>
      <c r="BH8" s="133" t="s">
        <v>3</v>
      </c>
      <c r="BI8" s="133" t="s">
        <v>3</v>
      </c>
      <c r="BJ8" s="133" t="s">
        <v>3</v>
      </c>
      <c r="BK8" s="133">
        <v>0.68200000000000005</v>
      </c>
      <c r="BL8" s="133" t="s">
        <v>3</v>
      </c>
      <c r="BM8" s="133" t="s">
        <v>3</v>
      </c>
      <c r="BN8" s="133">
        <v>0.05</v>
      </c>
      <c r="BO8" s="133">
        <v>0.03</v>
      </c>
      <c r="BP8" s="133">
        <v>0.13</v>
      </c>
      <c r="BQ8" s="133">
        <v>7.0000000000000007E-2</v>
      </c>
      <c r="BR8" s="133">
        <v>0.13</v>
      </c>
      <c r="BS8" s="133">
        <v>0.08</v>
      </c>
      <c r="BT8" s="133">
        <v>1.0999999999999999E-2</v>
      </c>
      <c r="BU8" s="133">
        <v>7.0000000000000001E-3</v>
      </c>
      <c r="BV8" s="133" t="s">
        <v>2216</v>
      </c>
      <c r="BW8" s="133" t="s">
        <v>2216</v>
      </c>
      <c r="BX8" s="133" t="s">
        <v>2216</v>
      </c>
      <c r="BY8" s="133" t="s">
        <v>2216</v>
      </c>
      <c r="BZ8" s="133" t="s">
        <v>2216</v>
      </c>
      <c r="CA8" s="133" t="s">
        <v>2216</v>
      </c>
      <c r="CB8" s="133" t="s">
        <v>2216</v>
      </c>
      <c r="CC8" s="133" t="s">
        <v>2216</v>
      </c>
      <c r="CD8" s="133" t="s">
        <v>2216</v>
      </c>
      <c r="CE8" s="133" t="s">
        <v>2216</v>
      </c>
      <c r="CF8" s="133" t="s">
        <v>2216</v>
      </c>
      <c r="CG8" s="133" t="s">
        <v>2216</v>
      </c>
      <c r="CH8" s="133" t="s">
        <v>2216</v>
      </c>
      <c r="CI8" s="133" t="s">
        <v>2216</v>
      </c>
      <c r="CJ8" s="133" t="s">
        <v>2216</v>
      </c>
      <c r="CK8" s="133" t="s">
        <v>2216</v>
      </c>
      <c r="CL8" s="133" t="s">
        <v>2216</v>
      </c>
      <c r="CM8" s="133" t="s">
        <v>2216</v>
      </c>
      <c r="CN8" s="133" t="s">
        <v>2216</v>
      </c>
      <c r="CO8" s="133" t="s">
        <v>2216</v>
      </c>
      <c r="CP8" s="133" t="s">
        <v>2216</v>
      </c>
      <c r="CQ8" s="133" t="s">
        <v>2216</v>
      </c>
      <c r="CR8" s="133" t="s">
        <v>2216</v>
      </c>
      <c r="CS8" s="133" t="s">
        <v>2216</v>
      </c>
      <c r="CT8" s="133" t="s">
        <v>2216</v>
      </c>
      <c r="CU8" s="133" t="s">
        <v>2216</v>
      </c>
      <c r="CV8" s="133" t="s">
        <v>2216</v>
      </c>
      <c r="CW8" s="133" t="s">
        <v>2216</v>
      </c>
      <c r="CX8" s="133" t="s">
        <v>2216</v>
      </c>
      <c r="CY8" s="133" t="s">
        <v>2216</v>
      </c>
      <c r="CZ8" s="133" t="s">
        <v>2216</v>
      </c>
      <c r="DA8" s="133" t="s">
        <v>2216</v>
      </c>
      <c r="DB8" s="133" t="s">
        <v>2216</v>
      </c>
      <c r="DC8" s="133" t="s">
        <v>2216</v>
      </c>
      <c r="DD8" s="133" t="s">
        <v>2216</v>
      </c>
      <c r="DE8" s="133" t="s">
        <v>2216</v>
      </c>
    </row>
    <row r="9" spans="1:109" x14ac:dyDescent="0.2">
      <c r="A9" s="132" t="s">
        <v>259</v>
      </c>
      <c r="B9" s="133" t="s">
        <v>2231</v>
      </c>
      <c r="C9" s="133" t="s">
        <v>261</v>
      </c>
      <c r="D9" s="133" t="s">
        <v>262</v>
      </c>
      <c r="E9" s="133" t="b">
        <v>0</v>
      </c>
      <c r="F9" s="133" t="s">
        <v>2230</v>
      </c>
      <c r="G9" s="133" t="s">
        <v>3</v>
      </c>
      <c r="H9" s="133" t="s">
        <v>264</v>
      </c>
      <c r="I9" s="133" t="s">
        <v>2230</v>
      </c>
      <c r="J9" s="133" t="s">
        <v>273</v>
      </c>
      <c r="K9" s="133" t="s">
        <v>267</v>
      </c>
      <c r="L9" s="133">
        <v>90</v>
      </c>
      <c r="M9" s="133">
        <v>9</v>
      </c>
      <c r="N9" s="133">
        <v>9</v>
      </c>
      <c r="O9" s="133">
        <v>-3.17</v>
      </c>
      <c r="P9" s="133">
        <v>0</v>
      </c>
      <c r="Q9" s="133">
        <v>0</v>
      </c>
      <c r="R9" s="133">
        <v>-3.95</v>
      </c>
      <c r="S9" s="133">
        <v>0.01</v>
      </c>
      <c r="T9" s="133">
        <v>0</v>
      </c>
      <c r="U9" s="133">
        <v>26.79</v>
      </c>
      <c r="V9" s="133">
        <v>0.01</v>
      </c>
      <c r="W9" s="133">
        <v>0</v>
      </c>
      <c r="X9" s="133">
        <v>0.46700000000000003</v>
      </c>
      <c r="Y9" s="133">
        <v>2E-3</v>
      </c>
      <c r="Z9" s="133">
        <v>1E-3</v>
      </c>
      <c r="AA9" s="133">
        <v>1.6819999999999999</v>
      </c>
      <c r="AB9" s="133">
        <v>1.0999999999999999E-2</v>
      </c>
      <c r="AC9" s="133">
        <v>4.0000000000000001E-3</v>
      </c>
      <c r="AD9" s="133">
        <v>1.855</v>
      </c>
      <c r="AE9" s="133">
        <v>4.1000000000000002E-2</v>
      </c>
      <c r="AF9" s="133">
        <v>1.4E-2</v>
      </c>
      <c r="AG9" s="133">
        <v>-0.28100000000000003</v>
      </c>
      <c r="AH9" s="133">
        <v>3.5999999999999997E-2</v>
      </c>
      <c r="AI9" s="133">
        <v>1.2E-2</v>
      </c>
      <c r="AJ9" s="133">
        <v>3.51</v>
      </c>
      <c r="AK9" s="133">
        <v>0.182</v>
      </c>
      <c r="AL9" s="133">
        <v>6.0999999999999999E-2</v>
      </c>
      <c r="AM9" s="133">
        <v>0.14199999999999999</v>
      </c>
      <c r="AN9" s="133">
        <v>0.17199999999999999</v>
      </c>
      <c r="AO9" s="133">
        <v>5.7000000000000002E-2</v>
      </c>
      <c r="AP9" s="133">
        <v>-1.7070000000000001</v>
      </c>
      <c r="AQ9" s="133">
        <v>1.621</v>
      </c>
      <c r="AR9" s="133">
        <v>0.54</v>
      </c>
      <c r="AS9" s="133">
        <v>-5.4939999999999998</v>
      </c>
      <c r="AT9" s="133">
        <v>1.6240000000000001</v>
      </c>
      <c r="AU9" s="133">
        <v>0.54100000000000004</v>
      </c>
      <c r="AV9" s="133">
        <v>1.4E-2</v>
      </c>
      <c r="AW9" s="133">
        <v>1.4E-2</v>
      </c>
      <c r="AX9" s="133">
        <v>5.0000000000000001E-3</v>
      </c>
      <c r="AY9" s="133">
        <v>-3.15</v>
      </c>
      <c r="AZ9" s="133">
        <v>1.007950954</v>
      </c>
      <c r="BA9" s="133">
        <v>-11.81</v>
      </c>
      <c r="BB9" s="133">
        <v>-11.54</v>
      </c>
      <c r="BC9" s="133">
        <v>18.97</v>
      </c>
      <c r="BD9" s="133">
        <v>3.6777959855368221E-3</v>
      </c>
      <c r="BE9" s="133" t="s">
        <v>2232</v>
      </c>
      <c r="BF9" s="133">
        <v>-0.28799999999999998</v>
      </c>
      <c r="BG9" s="133">
        <v>1.2868542294002943</v>
      </c>
      <c r="BH9" s="133">
        <v>0.97993295947815962</v>
      </c>
      <c r="BI9" s="133">
        <v>0.60899999999999999</v>
      </c>
      <c r="BJ9" s="133">
        <v>8.2000000000000003E-2</v>
      </c>
      <c r="BK9" s="133">
        <v>0.69099999999999995</v>
      </c>
      <c r="BL9" s="133">
        <v>0.14199999999999999</v>
      </c>
      <c r="BM9" s="133">
        <v>0</v>
      </c>
      <c r="BN9" s="133" t="s">
        <v>3</v>
      </c>
      <c r="BO9" s="133" t="s">
        <v>3</v>
      </c>
      <c r="BP9" s="133" t="s">
        <v>3</v>
      </c>
      <c r="BQ9" s="133" t="s">
        <v>3</v>
      </c>
      <c r="BR9" s="133" t="s">
        <v>3</v>
      </c>
      <c r="BS9" s="133" t="s">
        <v>3</v>
      </c>
      <c r="BT9" s="133" t="s">
        <v>3</v>
      </c>
      <c r="BU9" s="133" t="s">
        <v>3</v>
      </c>
      <c r="BV9" s="133" t="s">
        <v>2216</v>
      </c>
      <c r="BW9" s="133" t="s">
        <v>3</v>
      </c>
      <c r="BX9" s="133" t="s">
        <v>3</v>
      </c>
      <c r="BY9" s="133" t="s">
        <v>3</v>
      </c>
      <c r="BZ9" s="133" t="s">
        <v>3</v>
      </c>
      <c r="CA9" s="133" t="s">
        <v>3</v>
      </c>
      <c r="CB9" s="133" t="s">
        <v>2216</v>
      </c>
      <c r="CC9" s="133" t="s">
        <v>3</v>
      </c>
      <c r="CD9" s="133" t="s">
        <v>3</v>
      </c>
      <c r="CE9" s="133" t="s">
        <v>3</v>
      </c>
      <c r="CF9" s="133" t="s">
        <v>3</v>
      </c>
      <c r="CG9" s="133" t="s">
        <v>3</v>
      </c>
      <c r="CH9" s="133" t="s">
        <v>2216</v>
      </c>
      <c r="CI9" s="133" t="s">
        <v>3</v>
      </c>
      <c r="CJ9" s="133" t="s">
        <v>3</v>
      </c>
      <c r="CK9" s="133" t="s">
        <v>3</v>
      </c>
      <c r="CL9" s="133" t="s">
        <v>3</v>
      </c>
      <c r="CM9" s="133" t="s">
        <v>3</v>
      </c>
      <c r="CN9" s="133" t="s">
        <v>2216</v>
      </c>
      <c r="CO9" s="133" t="s">
        <v>3</v>
      </c>
      <c r="CP9" s="133" t="s">
        <v>3</v>
      </c>
      <c r="CQ9" s="133" t="s">
        <v>3</v>
      </c>
      <c r="CR9" s="133" t="s">
        <v>3</v>
      </c>
      <c r="CS9" s="133" t="s">
        <v>3</v>
      </c>
      <c r="CT9" s="133" t="s">
        <v>2216</v>
      </c>
      <c r="CU9" s="133" t="s">
        <v>3</v>
      </c>
      <c r="CV9" s="133" t="s">
        <v>3</v>
      </c>
      <c r="CW9" s="133" t="s">
        <v>3</v>
      </c>
      <c r="CX9" s="133" t="s">
        <v>3</v>
      </c>
      <c r="CY9" s="133" t="s">
        <v>3</v>
      </c>
      <c r="CZ9" s="133" t="s">
        <v>2216</v>
      </c>
      <c r="DA9" s="133" t="s">
        <v>3</v>
      </c>
      <c r="DB9" s="133" t="s">
        <v>3</v>
      </c>
      <c r="DC9" s="133" t="s">
        <v>3</v>
      </c>
      <c r="DD9" s="133" t="s">
        <v>3</v>
      </c>
      <c r="DE9" s="133" t="s">
        <v>3</v>
      </c>
    </row>
    <row r="10" spans="1:109" x14ac:dyDescent="0.2">
      <c r="A10" s="132" t="s">
        <v>269</v>
      </c>
      <c r="B10" s="133" t="s">
        <v>2233</v>
      </c>
      <c r="C10" s="133" t="s">
        <v>261</v>
      </c>
      <c r="D10" s="133" t="s">
        <v>262</v>
      </c>
      <c r="E10" s="133" t="b">
        <v>0</v>
      </c>
      <c r="F10" s="133" t="s">
        <v>2230</v>
      </c>
      <c r="G10" s="133" t="s">
        <v>3</v>
      </c>
      <c r="H10" s="133" t="s">
        <v>264</v>
      </c>
      <c r="I10" s="133" t="s">
        <v>2230</v>
      </c>
      <c r="J10" s="133" t="s">
        <v>273</v>
      </c>
      <c r="K10" s="133" t="s">
        <v>267</v>
      </c>
      <c r="L10" s="133">
        <v>90</v>
      </c>
      <c r="M10" s="133">
        <v>9</v>
      </c>
      <c r="N10" s="133">
        <v>9</v>
      </c>
      <c r="O10" s="133">
        <v>-3.09</v>
      </c>
      <c r="P10" s="133">
        <v>0</v>
      </c>
      <c r="Q10" s="133">
        <v>0</v>
      </c>
      <c r="R10" s="133">
        <v>-3.73</v>
      </c>
      <c r="S10" s="133">
        <v>0.01</v>
      </c>
      <c r="T10" s="133">
        <v>0</v>
      </c>
      <c r="U10" s="133">
        <v>27.01</v>
      </c>
      <c r="V10" s="133">
        <v>0.01</v>
      </c>
      <c r="W10" s="133">
        <v>0</v>
      </c>
      <c r="X10" s="133">
        <v>0.55200000000000005</v>
      </c>
      <c r="Y10" s="133">
        <v>1E-3</v>
      </c>
      <c r="Z10" s="133">
        <v>0</v>
      </c>
      <c r="AA10" s="133">
        <v>1.9039999999999999</v>
      </c>
      <c r="AB10" s="133">
        <v>7.0000000000000001E-3</v>
      </c>
      <c r="AC10" s="133">
        <v>2E-3</v>
      </c>
      <c r="AD10" s="133">
        <v>2.1429999999999998</v>
      </c>
      <c r="AE10" s="133">
        <v>3.2000000000000001E-2</v>
      </c>
      <c r="AF10" s="133">
        <v>1.0999999999999999E-2</v>
      </c>
      <c r="AG10" s="133">
        <v>-0.29799999999999999</v>
      </c>
      <c r="AH10" s="133">
        <v>2.8000000000000001E-2</v>
      </c>
      <c r="AI10" s="133">
        <v>8.9999999999999993E-3</v>
      </c>
      <c r="AJ10" s="133">
        <v>3.8780000000000001</v>
      </c>
      <c r="AK10" s="133">
        <v>0.251</v>
      </c>
      <c r="AL10" s="133">
        <v>8.4000000000000005E-2</v>
      </c>
      <c r="AM10" s="133">
        <v>6.6000000000000003E-2</v>
      </c>
      <c r="AN10" s="133">
        <v>0.24399999999999999</v>
      </c>
      <c r="AO10" s="133">
        <v>8.1000000000000003E-2</v>
      </c>
      <c r="AP10" s="133">
        <v>-0.623</v>
      </c>
      <c r="AQ10" s="133">
        <v>1.9330000000000001</v>
      </c>
      <c r="AR10" s="133">
        <v>0.64400000000000002</v>
      </c>
      <c r="AS10" s="133">
        <v>-4.9370000000000003</v>
      </c>
      <c r="AT10" s="133">
        <v>1.919</v>
      </c>
      <c r="AU10" s="133">
        <v>0.64</v>
      </c>
      <c r="AV10" s="133">
        <v>5.0000000000000001E-3</v>
      </c>
      <c r="AW10" s="133">
        <v>1.6E-2</v>
      </c>
      <c r="AX10" s="133">
        <v>5.0000000000000001E-3</v>
      </c>
      <c r="AY10" s="133">
        <v>-3.06</v>
      </c>
      <c r="AZ10" s="133">
        <v>1.007950954</v>
      </c>
      <c r="BA10" s="133">
        <v>-11.59</v>
      </c>
      <c r="BB10" s="133">
        <v>-11.3</v>
      </c>
      <c r="BC10" s="133">
        <v>19.21</v>
      </c>
      <c r="BD10" s="133">
        <v>3.6462860833734127E-3</v>
      </c>
      <c r="BE10" s="133" t="s">
        <v>2234</v>
      </c>
      <c r="BF10" s="133">
        <v>-0.30599999999999999</v>
      </c>
      <c r="BG10" s="133">
        <v>1.2993157559497135</v>
      </c>
      <c r="BH10" s="133">
        <v>0.98487620704832091</v>
      </c>
      <c r="BI10" s="133">
        <v>0.58799999999999997</v>
      </c>
      <c r="BJ10" s="133">
        <v>8.2000000000000003E-2</v>
      </c>
      <c r="BK10" s="133">
        <v>0.67</v>
      </c>
      <c r="BL10" s="133">
        <v>6.6000000000000003E-2</v>
      </c>
      <c r="BM10" s="133">
        <v>0</v>
      </c>
      <c r="BN10" s="133" t="s">
        <v>3</v>
      </c>
      <c r="BO10" s="133" t="s">
        <v>3</v>
      </c>
      <c r="BP10" s="133" t="s">
        <v>3</v>
      </c>
      <c r="BQ10" s="133" t="s">
        <v>3</v>
      </c>
      <c r="BR10" s="133" t="s">
        <v>3</v>
      </c>
      <c r="BS10" s="133" t="s">
        <v>3</v>
      </c>
      <c r="BT10" s="133" t="s">
        <v>3</v>
      </c>
      <c r="BU10" s="133" t="s">
        <v>3</v>
      </c>
      <c r="BV10" s="133" t="s">
        <v>2216</v>
      </c>
      <c r="BW10" s="133" t="s">
        <v>3</v>
      </c>
      <c r="BX10" s="133" t="s">
        <v>3</v>
      </c>
      <c r="BY10" s="133" t="s">
        <v>3</v>
      </c>
      <c r="BZ10" s="133" t="s">
        <v>3</v>
      </c>
      <c r="CA10" s="133" t="s">
        <v>3</v>
      </c>
      <c r="CB10" s="133" t="s">
        <v>2216</v>
      </c>
      <c r="CC10" s="133" t="s">
        <v>3</v>
      </c>
      <c r="CD10" s="133" t="s">
        <v>3</v>
      </c>
      <c r="CE10" s="133" t="s">
        <v>3</v>
      </c>
      <c r="CF10" s="133" t="s">
        <v>3</v>
      </c>
      <c r="CG10" s="133" t="s">
        <v>3</v>
      </c>
      <c r="CH10" s="133" t="s">
        <v>2216</v>
      </c>
      <c r="CI10" s="133" t="s">
        <v>3</v>
      </c>
      <c r="CJ10" s="133" t="s">
        <v>3</v>
      </c>
      <c r="CK10" s="133" t="s">
        <v>3</v>
      </c>
      <c r="CL10" s="133" t="s">
        <v>3</v>
      </c>
      <c r="CM10" s="133" t="s">
        <v>3</v>
      </c>
      <c r="CN10" s="133" t="s">
        <v>2216</v>
      </c>
      <c r="CO10" s="133" t="s">
        <v>3</v>
      </c>
      <c r="CP10" s="133" t="s">
        <v>3</v>
      </c>
      <c r="CQ10" s="133" t="s">
        <v>3</v>
      </c>
      <c r="CR10" s="133" t="s">
        <v>3</v>
      </c>
      <c r="CS10" s="133" t="s">
        <v>3</v>
      </c>
      <c r="CT10" s="133" t="s">
        <v>2216</v>
      </c>
      <c r="CU10" s="133" t="s">
        <v>3</v>
      </c>
      <c r="CV10" s="133" t="s">
        <v>3</v>
      </c>
      <c r="CW10" s="133" t="s">
        <v>3</v>
      </c>
      <c r="CX10" s="133" t="s">
        <v>3</v>
      </c>
      <c r="CY10" s="133" t="s">
        <v>3</v>
      </c>
      <c r="CZ10" s="133" t="s">
        <v>2216</v>
      </c>
      <c r="DA10" s="133" t="s">
        <v>3</v>
      </c>
      <c r="DB10" s="133" t="s">
        <v>3</v>
      </c>
      <c r="DC10" s="133" t="s">
        <v>3</v>
      </c>
      <c r="DD10" s="133" t="s">
        <v>3</v>
      </c>
      <c r="DE10" s="133" t="s">
        <v>3</v>
      </c>
    </row>
    <row r="11" spans="1:109" x14ac:dyDescent="0.2">
      <c r="A11" s="132" t="s">
        <v>275</v>
      </c>
      <c r="B11" s="133" t="s">
        <v>2235</v>
      </c>
      <c r="C11" s="133" t="s">
        <v>261</v>
      </c>
      <c r="D11" s="133" t="s">
        <v>262</v>
      </c>
      <c r="E11" s="133" t="b">
        <v>0</v>
      </c>
      <c r="F11" s="133" t="s">
        <v>2230</v>
      </c>
      <c r="G11" s="133" t="s">
        <v>3</v>
      </c>
      <c r="H11" s="133" t="s">
        <v>264</v>
      </c>
      <c r="I11" s="133" t="s">
        <v>2230</v>
      </c>
      <c r="J11" s="133" t="s">
        <v>273</v>
      </c>
      <c r="K11" s="133" t="s">
        <v>267</v>
      </c>
      <c r="L11" s="133">
        <v>90</v>
      </c>
      <c r="M11" s="133">
        <v>9</v>
      </c>
      <c r="N11" s="133">
        <v>9</v>
      </c>
      <c r="O11" s="133">
        <v>-3.16</v>
      </c>
      <c r="P11" s="133">
        <v>0</v>
      </c>
      <c r="Q11" s="133">
        <v>0</v>
      </c>
      <c r="R11" s="133">
        <v>-3.93</v>
      </c>
      <c r="S11" s="133">
        <v>0.01</v>
      </c>
      <c r="T11" s="133">
        <v>0</v>
      </c>
      <c r="U11" s="133">
        <v>26.8</v>
      </c>
      <c r="V11" s="133">
        <v>0.01</v>
      </c>
      <c r="W11" s="133">
        <v>0</v>
      </c>
      <c r="X11" s="133">
        <v>0.47799999999999998</v>
      </c>
      <c r="Y11" s="133">
        <v>3.0000000000000001E-3</v>
      </c>
      <c r="Z11" s="133">
        <v>1E-3</v>
      </c>
      <c r="AA11" s="133">
        <v>1.7</v>
      </c>
      <c r="AB11" s="133">
        <v>5.0000000000000001E-3</v>
      </c>
      <c r="AC11" s="133">
        <v>2E-3</v>
      </c>
      <c r="AD11" s="133">
        <v>1.881</v>
      </c>
      <c r="AE11" s="133">
        <v>0.03</v>
      </c>
      <c r="AF11" s="133">
        <v>0.01</v>
      </c>
      <c r="AG11" s="133">
        <v>-0.28499999999999998</v>
      </c>
      <c r="AH11" s="133">
        <v>3.2000000000000001E-2</v>
      </c>
      <c r="AI11" s="133">
        <v>1.0999999999999999E-2</v>
      </c>
      <c r="AJ11" s="133">
        <v>3.2869999999999999</v>
      </c>
      <c r="AK11" s="133">
        <v>0.17100000000000001</v>
      </c>
      <c r="AL11" s="133">
        <v>5.7000000000000002E-2</v>
      </c>
      <c r="AM11" s="133">
        <v>-0.11600000000000001</v>
      </c>
      <c r="AN11" s="133">
        <v>0.17</v>
      </c>
      <c r="AO11" s="133">
        <v>5.7000000000000002E-2</v>
      </c>
      <c r="AP11" s="133">
        <v>0.14099999999999999</v>
      </c>
      <c r="AQ11" s="133">
        <v>1.8240000000000001</v>
      </c>
      <c r="AR11" s="133">
        <v>0.60799999999999998</v>
      </c>
      <c r="AS11" s="133">
        <v>-3.7</v>
      </c>
      <c r="AT11" s="133">
        <v>1.8149999999999999</v>
      </c>
      <c r="AU11" s="133">
        <v>0.60499999999999998</v>
      </c>
      <c r="AV11" s="133">
        <v>-1E-3</v>
      </c>
      <c r="AW11" s="133">
        <v>1.4999999999999999E-2</v>
      </c>
      <c r="AX11" s="133">
        <v>5.0000000000000001E-3</v>
      </c>
      <c r="AY11" s="133">
        <v>-3.14</v>
      </c>
      <c r="AZ11" s="133">
        <v>1.007950954</v>
      </c>
      <c r="BA11" s="133">
        <v>-11.79</v>
      </c>
      <c r="BB11" s="133">
        <v>-11.51</v>
      </c>
      <c r="BC11" s="133">
        <v>19</v>
      </c>
      <c r="BD11" s="133">
        <v>3.6462860833734105E-3</v>
      </c>
      <c r="BE11" s="133" t="s">
        <v>2236</v>
      </c>
      <c r="BF11" s="133">
        <v>-0.29199999999999998</v>
      </c>
      <c r="BG11" s="133">
        <v>1.298487078897778</v>
      </c>
      <c r="BH11" s="133">
        <v>0.98303766628768674</v>
      </c>
      <c r="BI11" s="133">
        <v>0.60399999999999998</v>
      </c>
      <c r="BJ11" s="133">
        <v>8.2000000000000003E-2</v>
      </c>
      <c r="BK11" s="133">
        <v>0.68600000000000005</v>
      </c>
      <c r="BL11" s="133">
        <v>-0.11600000000000001</v>
      </c>
      <c r="BM11" s="133">
        <v>0</v>
      </c>
      <c r="BN11" s="133" t="s">
        <v>3</v>
      </c>
      <c r="BO11" s="133" t="s">
        <v>3</v>
      </c>
      <c r="BP11" s="133" t="s">
        <v>3</v>
      </c>
      <c r="BQ11" s="133" t="s">
        <v>3</v>
      </c>
      <c r="BR11" s="133" t="s">
        <v>3</v>
      </c>
      <c r="BS11" s="133" t="s">
        <v>3</v>
      </c>
      <c r="BT11" s="133" t="s">
        <v>3</v>
      </c>
      <c r="BU11" s="133" t="s">
        <v>3</v>
      </c>
      <c r="BV11" s="133" t="s">
        <v>2216</v>
      </c>
      <c r="BW11" s="133" t="s">
        <v>3</v>
      </c>
      <c r="BX11" s="133" t="s">
        <v>3</v>
      </c>
      <c r="BY11" s="133" t="s">
        <v>3</v>
      </c>
      <c r="BZ11" s="133" t="s">
        <v>3</v>
      </c>
      <c r="CA11" s="133" t="s">
        <v>3</v>
      </c>
      <c r="CB11" s="133" t="s">
        <v>2216</v>
      </c>
      <c r="CC11" s="133" t="s">
        <v>3</v>
      </c>
      <c r="CD11" s="133" t="s">
        <v>3</v>
      </c>
      <c r="CE11" s="133" t="s">
        <v>3</v>
      </c>
      <c r="CF11" s="133" t="s">
        <v>3</v>
      </c>
      <c r="CG11" s="133" t="s">
        <v>3</v>
      </c>
      <c r="CH11" s="133" t="s">
        <v>2216</v>
      </c>
      <c r="CI11" s="133" t="s">
        <v>3</v>
      </c>
      <c r="CJ11" s="133" t="s">
        <v>3</v>
      </c>
      <c r="CK11" s="133" t="s">
        <v>3</v>
      </c>
      <c r="CL11" s="133" t="s">
        <v>3</v>
      </c>
      <c r="CM11" s="133" t="s">
        <v>3</v>
      </c>
      <c r="CN11" s="133" t="s">
        <v>2216</v>
      </c>
      <c r="CO11" s="133" t="s">
        <v>3</v>
      </c>
      <c r="CP11" s="133" t="s">
        <v>3</v>
      </c>
      <c r="CQ11" s="133" t="s">
        <v>3</v>
      </c>
      <c r="CR11" s="133" t="s">
        <v>3</v>
      </c>
      <c r="CS11" s="133" t="s">
        <v>3</v>
      </c>
      <c r="CT11" s="133" t="s">
        <v>2216</v>
      </c>
      <c r="CU11" s="133" t="s">
        <v>3</v>
      </c>
      <c r="CV11" s="133" t="s">
        <v>3</v>
      </c>
      <c r="CW11" s="133" t="s">
        <v>3</v>
      </c>
      <c r="CX11" s="133" t="s">
        <v>3</v>
      </c>
      <c r="CY11" s="133" t="s">
        <v>3</v>
      </c>
      <c r="CZ11" s="133" t="s">
        <v>2216</v>
      </c>
      <c r="DA11" s="133" t="s">
        <v>3</v>
      </c>
      <c r="DB11" s="133" t="s">
        <v>3</v>
      </c>
      <c r="DC11" s="133" t="s">
        <v>3</v>
      </c>
      <c r="DD11" s="133" t="s">
        <v>3</v>
      </c>
      <c r="DE11" s="133" t="s">
        <v>3</v>
      </c>
    </row>
    <row r="12" spans="1:109" x14ac:dyDescent="0.2">
      <c r="A12" s="132" t="s">
        <v>2237</v>
      </c>
      <c r="B12" s="133" t="s">
        <v>2238</v>
      </c>
      <c r="C12" s="133" t="s">
        <v>261</v>
      </c>
      <c r="D12" s="133" t="s">
        <v>262</v>
      </c>
      <c r="E12" s="133" t="s">
        <v>3</v>
      </c>
      <c r="F12" s="133" t="s">
        <v>3</v>
      </c>
      <c r="G12" s="133" t="s">
        <v>3</v>
      </c>
      <c r="H12" s="133" t="s">
        <v>3</v>
      </c>
      <c r="I12" s="133" t="s">
        <v>3</v>
      </c>
      <c r="J12" s="133" t="s">
        <v>3</v>
      </c>
      <c r="K12" s="133" t="s">
        <v>3</v>
      </c>
      <c r="L12" s="133" t="s">
        <v>3</v>
      </c>
      <c r="M12" s="133" t="s">
        <v>3</v>
      </c>
      <c r="N12" s="133" t="s">
        <v>3</v>
      </c>
      <c r="O12" s="133" t="s">
        <v>3</v>
      </c>
      <c r="P12" s="133" t="s">
        <v>3</v>
      </c>
      <c r="Q12" s="133" t="s">
        <v>3</v>
      </c>
      <c r="R12" s="133" t="s">
        <v>3</v>
      </c>
      <c r="S12" s="133" t="s">
        <v>3</v>
      </c>
      <c r="T12" s="133" t="s">
        <v>3</v>
      </c>
      <c r="U12" s="133" t="s">
        <v>3</v>
      </c>
      <c r="V12" s="133" t="s">
        <v>3</v>
      </c>
      <c r="W12" s="133" t="s">
        <v>3</v>
      </c>
      <c r="X12" s="133" t="s">
        <v>3</v>
      </c>
      <c r="Y12" s="133" t="s">
        <v>3</v>
      </c>
      <c r="Z12" s="133" t="s">
        <v>3</v>
      </c>
      <c r="AA12" s="133" t="s">
        <v>3</v>
      </c>
      <c r="AB12" s="133" t="s">
        <v>3</v>
      </c>
      <c r="AC12" s="133" t="s">
        <v>3</v>
      </c>
      <c r="AD12" s="133" t="s">
        <v>3</v>
      </c>
      <c r="AE12" s="133" t="s">
        <v>3</v>
      </c>
      <c r="AF12" s="133" t="s">
        <v>3</v>
      </c>
      <c r="AG12" s="133" t="s">
        <v>3</v>
      </c>
      <c r="AH12" s="133" t="s">
        <v>3</v>
      </c>
      <c r="AI12" s="133" t="s">
        <v>3</v>
      </c>
      <c r="AJ12" s="133" t="s">
        <v>3</v>
      </c>
      <c r="AK12" s="133" t="s">
        <v>3</v>
      </c>
      <c r="AL12" s="133" t="s">
        <v>3</v>
      </c>
      <c r="AM12" s="133" t="s">
        <v>3</v>
      </c>
      <c r="AN12" s="133" t="s">
        <v>3</v>
      </c>
      <c r="AO12" s="133" t="s">
        <v>3</v>
      </c>
      <c r="AP12" s="133" t="s">
        <v>3</v>
      </c>
      <c r="AQ12" s="133" t="s">
        <v>3</v>
      </c>
      <c r="AR12" s="133" t="s">
        <v>3</v>
      </c>
      <c r="AS12" s="133" t="s">
        <v>3</v>
      </c>
      <c r="AT12" s="133" t="s">
        <v>3</v>
      </c>
      <c r="AU12" s="133" t="s">
        <v>3</v>
      </c>
      <c r="AV12" s="133" t="s">
        <v>3</v>
      </c>
      <c r="AW12" s="133" t="s">
        <v>3</v>
      </c>
      <c r="AX12" s="133" t="s">
        <v>3</v>
      </c>
      <c r="AY12" s="133">
        <v>0</v>
      </c>
      <c r="AZ12" s="133" t="s">
        <v>3</v>
      </c>
      <c r="BA12" s="133" t="s">
        <v>3</v>
      </c>
      <c r="BB12" s="133">
        <v>-6.01</v>
      </c>
      <c r="BC12" s="133">
        <v>24.66</v>
      </c>
      <c r="BD12" s="133" t="s">
        <v>3</v>
      </c>
      <c r="BE12" s="133" t="s">
        <v>3</v>
      </c>
      <c r="BF12" s="133" t="s">
        <v>3</v>
      </c>
      <c r="BG12" s="133" t="s">
        <v>3</v>
      </c>
      <c r="BH12" s="133" t="s">
        <v>3</v>
      </c>
      <c r="BI12" s="133" t="s">
        <v>3</v>
      </c>
      <c r="BJ12" s="133" t="s">
        <v>3</v>
      </c>
      <c r="BK12" s="133">
        <v>0.72799999999999998</v>
      </c>
      <c r="BL12" s="133" t="s">
        <v>3</v>
      </c>
      <c r="BM12" s="133" t="s">
        <v>3</v>
      </c>
      <c r="BN12" s="133">
        <v>0.08</v>
      </c>
      <c r="BO12" s="133">
        <v>0.04</v>
      </c>
      <c r="BP12" s="133">
        <v>0.25</v>
      </c>
      <c r="BQ12" s="133">
        <v>0.11</v>
      </c>
      <c r="BR12" s="133">
        <v>0.26</v>
      </c>
      <c r="BS12" s="133">
        <v>0.12</v>
      </c>
      <c r="BT12" s="133">
        <v>1.4E-2</v>
      </c>
      <c r="BU12" s="133">
        <v>6.0000000000000001E-3</v>
      </c>
      <c r="BV12" s="133" t="s">
        <v>2216</v>
      </c>
      <c r="BW12" s="133" t="s">
        <v>2216</v>
      </c>
      <c r="BX12" s="133" t="s">
        <v>2216</v>
      </c>
      <c r="BY12" s="133" t="s">
        <v>2216</v>
      </c>
      <c r="BZ12" s="133" t="s">
        <v>2216</v>
      </c>
      <c r="CA12" s="133" t="s">
        <v>2216</v>
      </c>
      <c r="CB12" s="133" t="s">
        <v>2216</v>
      </c>
      <c r="CC12" s="133" t="s">
        <v>2216</v>
      </c>
      <c r="CD12" s="133" t="s">
        <v>2216</v>
      </c>
      <c r="CE12" s="133" t="s">
        <v>2216</v>
      </c>
      <c r="CF12" s="133" t="s">
        <v>2216</v>
      </c>
      <c r="CG12" s="133" t="s">
        <v>2216</v>
      </c>
      <c r="CH12" s="133" t="s">
        <v>2216</v>
      </c>
      <c r="CI12" s="133" t="s">
        <v>2216</v>
      </c>
      <c r="CJ12" s="133" t="s">
        <v>2216</v>
      </c>
      <c r="CK12" s="133" t="s">
        <v>2216</v>
      </c>
      <c r="CL12" s="133" t="s">
        <v>2216</v>
      </c>
      <c r="CM12" s="133" t="s">
        <v>2216</v>
      </c>
      <c r="CN12" s="133" t="s">
        <v>2216</v>
      </c>
      <c r="CO12" s="133" t="s">
        <v>2216</v>
      </c>
      <c r="CP12" s="133" t="s">
        <v>2216</v>
      </c>
      <c r="CQ12" s="133" t="s">
        <v>2216</v>
      </c>
      <c r="CR12" s="133" t="s">
        <v>2216</v>
      </c>
      <c r="CS12" s="133" t="s">
        <v>2216</v>
      </c>
      <c r="CT12" s="133" t="s">
        <v>2216</v>
      </c>
      <c r="CU12" s="133" t="s">
        <v>2216</v>
      </c>
      <c r="CV12" s="133" t="s">
        <v>2216</v>
      </c>
      <c r="CW12" s="133" t="s">
        <v>2216</v>
      </c>
      <c r="CX12" s="133" t="s">
        <v>2216</v>
      </c>
      <c r="CY12" s="133" t="s">
        <v>2216</v>
      </c>
      <c r="CZ12" s="133" t="s">
        <v>2216</v>
      </c>
      <c r="DA12" s="133" t="s">
        <v>2216</v>
      </c>
      <c r="DB12" s="133" t="s">
        <v>2216</v>
      </c>
      <c r="DC12" s="133" t="s">
        <v>2216</v>
      </c>
      <c r="DD12" s="133" t="s">
        <v>2216</v>
      </c>
      <c r="DE12" s="133" t="s">
        <v>2216</v>
      </c>
    </row>
    <row r="13" spans="1:109" x14ac:dyDescent="0.2">
      <c r="A13" s="132" t="s">
        <v>259</v>
      </c>
      <c r="B13" s="133" t="s">
        <v>2239</v>
      </c>
      <c r="C13" s="133" t="s">
        <v>261</v>
      </c>
      <c r="D13" s="133" t="s">
        <v>262</v>
      </c>
      <c r="E13" s="133" t="b">
        <v>0</v>
      </c>
      <c r="F13" s="133" t="s">
        <v>2238</v>
      </c>
      <c r="G13" s="133" t="s">
        <v>3</v>
      </c>
      <c r="H13" s="133" t="s">
        <v>264</v>
      </c>
      <c r="I13" s="133" t="s">
        <v>2238</v>
      </c>
      <c r="J13" s="133" t="s">
        <v>273</v>
      </c>
      <c r="K13" s="133" t="s">
        <v>267</v>
      </c>
      <c r="L13" s="133">
        <v>90</v>
      </c>
      <c r="M13" s="133">
        <v>9</v>
      </c>
      <c r="N13" s="133">
        <v>9</v>
      </c>
      <c r="O13" s="133">
        <v>0.02</v>
      </c>
      <c r="P13" s="133">
        <v>0</v>
      </c>
      <c r="Q13" s="133">
        <v>0</v>
      </c>
      <c r="R13" s="133">
        <v>1.7</v>
      </c>
      <c r="S13" s="133">
        <v>0</v>
      </c>
      <c r="T13" s="133">
        <v>0</v>
      </c>
      <c r="U13" s="133">
        <v>32.61</v>
      </c>
      <c r="V13" s="133">
        <v>0</v>
      </c>
      <c r="W13" s="133">
        <v>0</v>
      </c>
      <c r="X13" s="133">
        <v>3.661</v>
      </c>
      <c r="Y13" s="133">
        <v>3.0000000000000001E-3</v>
      </c>
      <c r="Z13" s="133">
        <v>1E-3</v>
      </c>
      <c r="AA13" s="133">
        <v>7.3659999999999997</v>
      </c>
      <c r="AB13" s="133">
        <v>3.0000000000000001E-3</v>
      </c>
      <c r="AC13" s="133">
        <v>1E-3</v>
      </c>
      <c r="AD13" s="133">
        <v>10.811999999999999</v>
      </c>
      <c r="AE13" s="133">
        <v>2.3E-2</v>
      </c>
      <c r="AF13" s="133">
        <v>8.0000000000000002E-3</v>
      </c>
      <c r="AG13" s="133">
        <v>-0.23200000000000001</v>
      </c>
      <c r="AH13" s="133">
        <v>2.1999999999999999E-2</v>
      </c>
      <c r="AI13" s="133">
        <v>7.0000000000000001E-3</v>
      </c>
      <c r="AJ13" s="133">
        <v>15.618</v>
      </c>
      <c r="AK13" s="133">
        <v>0.20499999999999999</v>
      </c>
      <c r="AL13" s="133">
        <v>6.8000000000000005E-2</v>
      </c>
      <c r="AM13" s="133">
        <v>0.81899999999999995</v>
      </c>
      <c r="AN13" s="133">
        <v>0.20100000000000001</v>
      </c>
      <c r="AO13" s="133">
        <v>6.7000000000000004E-2</v>
      </c>
      <c r="AP13" s="133">
        <v>-3.9780000000000002</v>
      </c>
      <c r="AQ13" s="133">
        <v>1.722</v>
      </c>
      <c r="AR13" s="133">
        <v>0.57399999999999995</v>
      </c>
      <c r="AS13" s="133">
        <v>-22.056000000000001</v>
      </c>
      <c r="AT13" s="133">
        <v>1.6930000000000001</v>
      </c>
      <c r="AU13" s="133">
        <v>0.56399999999999995</v>
      </c>
      <c r="AV13" s="133">
        <v>3.3000000000000002E-2</v>
      </c>
      <c r="AW13" s="133">
        <v>1.4E-2</v>
      </c>
      <c r="AX13" s="133">
        <v>5.0000000000000001E-3</v>
      </c>
      <c r="AY13" s="133">
        <v>7.0000000000000007E-2</v>
      </c>
      <c r="AZ13" s="133">
        <v>1.007950954</v>
      </c>
      <c r="BA13" s="133">
        <v>-6.2</v>
      </c>
      <c r="BB13" s="133">
        <v>-5.84</v>
      </c>
      <c r="BC13" s="133">
        <v>24.84</v>
      </c>
      <c r="BD13" s="133">
        <v>3.6462860833734018E-3</v>
      </c>
      <c r="BE13" s="133" t="s">
        <v>2240</v>
      </c>
      <c r="BF13" s="133">
        <v>-0.27100000000000002</v>
      </c>
      <c r="BG13" s="133">
        <v>1.2993157559497137</v>
      </c>
      <c r="BH13" s="133">
        <v>0.98487620704832091</v>
      </c>
      <c r="BI13" s="133">
        <v>0.63200000000000001</v>
      </c>
      <c r="BJ13" s="133">
        <v>8.2000000000000003E-2</v>
      </c>
      <c r="BK13" s="133">
        <v>0.71399999999999997</v>
      </c>
      <c r="BL13" s="133">
        <v>0.81899999999999995</v>
      </c>
      <c r="BM13" s="133">
        <v>0</v>
      </c>
      <c r="BN13" s="133" t="s">
        <v>3</v>
      </c>
      <c r="BO13" s="133" t="s">
        <v>3</v>
      </c>
      <c r="BP13" s="133" t="s">
        <v>3</v>
      </c>
      <c r="BQ13" s="133" t="s">
        <v>3</v>
      </c>
      <c r="BR13" s="133" t="s">
        <v>3</v>
      </c>
      <c r="BS13" s="133" t="s">
        <v>3</v>
      </c>
      <c r="BT13" s="133" t="s">
        <v>3</v>
      </c>
      <c r="BU13" s="133" t="s">
        <v>3</v>
      </c>
      <c r="BV13" s="133" t="s">
        <v>2216</v>
      </c>
      <c r="BW13" s="133" t="s">
        <v>3</v>
      </c>
      <c r="BX13" s="133" t="s">
        <v>3</v>
      </c>
      <c r="BY13" s="133" t="s">
        <v>3</v>
      </c>
      <c r="BZ13" s="133" t="s">
        <v>3</v>
      </c>
      <c r="CA13" s="133" t="s">
        <v>3</v>
      </c>
      <c r="CB13" s="133" t="s">
        <v>2216</v>
      </c>
      <c r="CC13" s="133" t="s">
        <v>3</v>
      </c>
      <c r="CD13" s="133" t="s">
        <v>3</v>
      </c>
      <c r="CE13" s="133" t="s">
        <v>3</v>
      </c>
      <c r="CF13" s="133" t="s">
        <v>3</v>
      </c>
      <c r="CG13" s="133" t="s">
        <v>3</v>
      </c>
      <c r="CH13" s="133" t="s">
        <v>2216</v>
      </c>
      <c r="CI13" s="133" t="s">
        <v>3</v>
      </c>
      <c r="CJ13" s="133" t="s">
        <v>3</v>
      </c>
      <c r="CK13" s="133" t="s">
        <v>3</v>
      </c>
      <c r="CL13" s="133" t="s">
        <v>3</v>
      </c>
      <c r="CM13" s="133" t="s">
        <v>3</v>
      </c>
      <c r="CN13" s="133" t="s">
        <v>2216</v>
      </c>
      <c r="CO13" s="133" t="s">
        <v>3</v>
      </c>
      <c r="CP13" s="133" t="s">
        <v>3</v>
      </c>
      <c r="CQ13" s="133" t="s">
        <v>3</v>
      </c>
      <c r="CR13" s="133" t="s">
        <v>3</v>
      </c>
      <c r="CS13" s="133" t="s">
        <v>3</v>
      </c>
      <c r="CT13" s="133" t="s">
        <v>2216</v>
      </c>
      <c r="CU13" s="133" t="s">
        <v>3</v>
      </c>
      <c r="CV13" s="133" t="s">
        <v>3</v>
      </c>
      <c r="CW13" s="133" t="s">
        <v>3</v>
      </c>
      <c r="CX13" s="133" t="s">
        <v>3</v>
      </c>
      <c r="CY13" s="133" t="s">
        <v>3</v>
      </c>
      <c r="CZ13" s="133" t="s">
        <v>2216</v>
      </c>
      <c r="DA13" s="133" t="s">
        <v>3</v>
      </c>
      <c r="DB13" s="133" t="s">
        <v>3</v>
      </c>
      <c r="DC13" s="133" t="s">
        <v>3</v>
      </c>
      <c r="DD13" s="133" t="s">
        <v>3</v>
      </c>
      <c r="DE13" s="133" t="s">
        <v>3</v>
      </c>
    </row>
    <row r="14" spans="1:109" x14ac:dyDescent="0.2">
      <c r="A14" s="132" t="s">
        <v>269</v>
      </c>
      <c r="B14" s="133" t="s">
        <v>2241</v>
      </c>
      <c r="C14" s="133" t="s">
        <v>261</v>
      </c>
      <c r="D14" s="133" t="s">
        <v>262</v>
      </c>
      <c r="E14" s="133" t="b">
        <v>0</v>
      </c>
      <c r="F14" s="133" t="s">
        <v>2238</v>
      </c>
      <c r="G14" s="133" t="s">
        <v>3</v>
      </c>
      <c r="H14" s="133" t="s">
        <v>264</v>
      </c>
      <c r="I14" s="133" t="s">
        <v>2238</v>
      </c>
      <c r="J14" s="133" t="s">
        <v>273</v>
      </c>
      <c r="K14" s="133" t="s">
        <v>267</v>
      </c>
      <c r="L14" s="133">
        <v>90</v>
      </c>
      <c r="M14" s="133">
        <v>9</v>
      </c>
      <c r="N14" s="133">
        <v>9</v>
      </c>
      <c r="O14" s="133">
        <v>0.04</v>
      </c>
      <c r="P14" s="133">
        <v>0</v>
      </c>
      <c r="Q14" s="133">
        <v>0</v>
      </c>
      <c r="R14" s="133">
        <v>1.73</v>
      </c>
      <c r="S14" s="133">
        <v>0.01</v>
      </c>
      <c r="T14" s="133">
        <v>0</v>
      </c>
      <c r="U14" s="133">
        <v>32.65</v>
      </c>
      <c r="V14" s="133">
        <v>0.01</v>
      </c>
      <c r="W14" s="133">
        <v>0</v>
      </c>
      <c r="X14" s="133">
        <v>3.6760000000000002</v>
      </c>
      <c r="Y14" s="133">
        <v>2E-3</v>
      </c>
      <c r="Z14" s="133">
        <v>1E-3</v>
      </c>
      <c r="AA14" s="133">
        <v>7.4029999999999996</v>
      </c>
      <c r="AB14" s="133">
        <v>7.0000000000000001E-3</v>
      </c>
      <c r="AC14" s="133">
        <v>2E-3</v>
      </c>
      <c r="AD14" s="133">
        <v>10.885999999999999</v>
      </c>
      <c r="AE14" s="133">
        <v>3.6999999999999998E-2</v>
      </c>
      <c r="AF14" s="133">
        <v>1.2E-2</v>
      </c>
      <c r="AG14" s="133">
        <v>-0.21</v>
      </c>
      <c r="AH14" s="133">
        <v>3.4000000000000002E-2</v>
      </c>
      <c r="AI14" s="133">
        <v>1.0999999999999999E-2</v>
      </c>
      <c r="AJ14" s="133">
        <v>15.59</v>
      </c>
      <c r="AK14" s="133">
        <v>0.2</v>
      </c>
      <c r="AL14" s="133">
        <v>6.7000000000000004E-2</v>
      </c>
      <c r="AM14" s="133">
        <v>0.72</v>
      </c>
      <c r="AN14" s="133">
        <v>0.19400000000000001</v>
      </c>
      <c r="AO14" s="133">
        <v>6.5000000000000002E-2</v>
      </c>
      <c r="AP14" s="133">
        <v>-1.5369999999999999</v>
      </c>
      <c r="AQ14" s="133">
        <v>3.6669999999999998</v>
      </c>
      <c r="AR14" s="133">
        <v>1.222</v>
      </c>
      <c r="AS14" s="133">
        <v>-19.744</v>
      </c>
      <c r="AT14" s="133">
        <v>3.6059999999999999</v>
      </c>
      <c r="AU14" s="133">
        <v>1.202</v>
      </c>
      <c r="AV14" s="133">
        <v>1.2999999999999999E-2</v>
      </c>
      <c r="AW14" s="133">
        <v>3.1E-2</v>
      </c>
      <c r="AX14" s="133">
        <v>0.01</v>
      </c>
      <c r="AY14" s="133">
        <v>0.09</v>
      </c>
      <c r="AZ14" s="133">
        <v>1.007950954</v>
      </c>
      <c r="BA14" s="133">
        <v>-6.17</v>
      </c>
      <c r="BB14" s="133">
        <v>-5.8</v>
      </c>
      <c r="BC14" s="133">
        <v>24.88</v>
      </c>
      <c r="BD14" s="133">
        <v>3.6462860833733901E-3</v>
      </c>
      <c r="BE14" s="133" t="s">
        <v>2242</v>
      </c>
      <c r="BF14" s="133">
        <v>-0.249</v>
      </c>
      <c r="BG14" s="133">
        <v>1.2984870788977783</v>
      </c>
      <c r="BH14" s="133">
        <v>0.98303766628768674</v>
      </c>
      <c r="BI14" s="133">
        <v>0.65900000000000003</v>
      </c>
      <c r="BJ14" s="133">
        <v>8.2000000000000003E-2</v>
      </c>
      <c r="BK14" s="133">
        <v>0.74099999999999999</v>
      </c>
      <c r="BL14" s="133">
        <v>0.72</v>
      </c>
      <c r="BM14" s="133">
        <v>0</v>
      </c>
      <c r="BN14" s="133" t="s">
        <v>3</v>
      </c>
      <c r="BO14" s="133" t="s">
        <v>3</v>
      </c>
      <c r="BP14" s="133" t="s">
        <v>3</v>
      </c>
      <c r="BQ14" s="133" t="s">
        <v>3</v>
      </c>
      <c r="BR14" s="133" t="s">
        <v>3</v>
      </c>
      <c r="BS14" s="133" t="s">
        <v>3</v>
      </c>
      <c r="BT14" s="133" t="s">
        <v>3</v>
      </c>
      <c r="BU14" s="133" t="s">
        <v>3</v>
      </c>
      <c r="BV14" s="133" t="s">
        <v>2216</v>
      </c>
      <c r="BW14" s="133" t="s">
        <v>3</v>
      </c>
      <c r="BX14" s="133" t="s">
        <v>3</v>
      </c>
      <c r="BY14" s="133" t="s">
        <v>3</v>
      </c>
      <c r="BZ14" s="133" t="s">
        <v>3</v>
      </c>
      <c r="CA14" s="133" t="s">
        <v>3</v>
      </c>
      <c r="CB14" s="133" t="s">
        <v>2216</v>
      </c>
      <c r="CC14" s="133" t="s">
        <v>3</v>
      </c>
      <c r="CD14" s="133" t="s">
        <v>3</v>
      </c>
      <c r="CE14" s="133" t="s">
        <v>3</v>
      </c>
      <c r="CF14" s="133" t="s">
        <v>3</v>
      </c>
      <c r="CG14" s="133" t="s">
        <v>3</v>
      </c>
      <c r="CH14" s="133" t="s">
        <v>2216</v>
      </c>
      <c r="CI14" s="133" t="s">
        <v>3</v>
      </c>
      <c r="CJ14" s="133" t="s">
        <v>3</v>
      </c>
      <c r="CK14" s="133" t="s">
        <v>3</v>
      </c>
      <c r="CL14" s="133" t="s">
        <v>3</v>
      </c>
      <c r="CM14" s="133" t="s">
        <v>3</v>
      </c>
      <c r="CN14" s="133" t="s">
        <v>2216</v>
      </c>
      <c r="CO14" s="133" t="s">
        <v>3</v>
      </c>
      <c r="CP14" s="133" t="s">
        <v>3</v>
      </c>
      <c r="CQ14" s="133" t="s">
        <v>3</v>
      </c>
      <c r="CR14" s="133" t="s">
        <v>3</v>
      </c>
      <c r="CS14" s="133" t="s">
        <v>3</v>
      </c>
      <c r="CT14" s="133" t="s">
        <v>2216</v>
      </c>
      <c r="CU14" s="133" t="s">
        <v>3</v>
      </c>
      <c r="CV14" s="133" t="s">
        <v>3</v>
      </c>
      <c r="CW14" s="133" t="s">
        <v>3</v>
      </c>
      <c r="CX14" s="133" t="s">
        <v>3</v>
      </c>
      <c r="CY14" s="133" t="s">
        <v>3</v>
      </c>
      <c r="CZ14" s="133" t="s">
        <v>2216</v>
      </c>
      <c r="DA14" s="133" t="s">
        <v>3</v>
      </c>
      <c r="DB14" s="133" t="s">
        <v>3</v>
      </c>
      <c r="DC14" s="133" t="s">
        <v>3</v>
      </c>
      <c r="DD14" s="133" t="s">
        <v>3</v>
      </c>
      <c r="DE14" s="133" t="s">
        <v>3</v>
      </c>
    </row>
    <row r="15" spans="1:109" x14ac:dyDescent="0.2">
      <c r="A15" s="132" t="s">
        <v>275</v>
      </c>
      <c r="B15" s="133" t="s">
        <v>2243</v>
      </c>
      <c r="C15" s="133" t="s">
        <v>261</v>
      </c>
      <c r="D15" s="133" t="s">
        <v>262</v>
      </c>
      <c r="E15" s="133" t="b">
        <v>0</v>
      </c>
      <c r="F15" s="133" t="s">
        <v>2238</v>
      </c>
      <c r="G15" s="133" t="s">
        <v>3</v>
      </c>
      <c r="H15" s="133" t="s">
        <v>264</v>
      </c>
      <c r="I15" s="133" t="s">
        <v>2238</v>
      </c>
      <c r="J15" s="133" t="s">
        <v>273</v>
      </c>
      <c r="K15" s="133" t="s">
        <v>267</v>
      </c>
      <c r="L15" s="133">
        <v>90</v>
      </c>
      <c r="M15" s="133">
        <v>9</v>
      </c>
      <c r="N15" s="133">
        <v>9</v>
      </c>
      <c r="O15" s="133">
        <v>-0.09</v>
      </c>
      <c r="P15" s="133">
        <v>0</v>
      </c>
      <c r="Q15" s="133">
        <v>0</v>
      </c>
      <c r="R15" s="133">
        <v>1.46</v>
      </c>
      <c r="S15" s="133">
        <v>0</v>
      </c>
      <c r="T15" s="133">
        <v>0</v>
      </c>
      <c r="U15" s="133">
        <v>32.369999999999997</v>
      </c>
      <c r="V15" s="133">
        <v>0</v>
      </c>
      <c r="W15" s="133">
        <v>0</v>
      </c>
      <c r="X15" s="133">
        <v>3.5470000000000002</v>
      </c>
      <c r="Y15" s="133">
        <v>4.0000000000000001E-3</v>
      </c>
      <c r="Z15" s="133">
        <v>1E-3</v>
      </c>
      <c r="AA15" s="133">
        <v>7.1319999999999997</v>
      </c>
      <c r="AB15" s="133">
        <v>2E-3</v>
      </c>
      <c r="AC15" s="133">
        <v>1E-3</v>
      </c>
      <c r="AD15" s="133">
        <v>10.489000000000001</v>
      </c>
      <c r="AE15" s="133">
        <v>3.5999999999999997E-2</v>
      </c>
      <c r="AF15" s="133">
        <v>1.2E-2</v>
      </c>
      <c r="AG15" s="133">
        <v>-0.20499999999999999</v>
      </c>
      <c r="AH15" s="133">
        <v>3.5000000000000003E-2</v>
      </c>
      <c r="AI15" s="133">
        <v>1.2E-2</v>
      </c>
      <c r="AJ15" s="133">
        <v>15.129</v>
      </c>
      <c r="AK15" s="133">
        <v>0.126</v>
      </c>
      <c r="AL15" s="133">
        <v>4.2000000000000003E-2</v>
      </c>
      <c r="AM15" s="133">
        <v>0.80300000000000005</v>
      </c>
      <c r="AN15" s="133">
        <v>0.122</v>
      </c>
      <c r="AO15" s="133">
        <v>4.1000000000000002E-2</v>
      </c>
      <c r="AP15" s="133">
        <v>-3.7360000000000002</v>
      </c>
      <c r="AQ15" s="133">
        <v>1.93</v>
      </c>
      <c r="AR15" s="133">
        <v>0.64300000000000002</v>
      </c>
      <c r="AS15" s="133">
        <v>-21.251999999999999</v>
      </c>
      <c r="AT15" s="133">
        <v>1.8959999999999999</v>
      </c>
      <c r="AU15" s="133">
        <v>0.63200000000000001</v>
      </c>
      <c r="AV15" s="133">
        <v>3.3000000000000002E-2</v>
      </c>
      <c r="AW15" s="133">
        <v>1.7000000000000001E-2</v>
      </c>
      <c r="AX15" s="133">
        <v>6.0000000000000001E-3</v>
      </c>
      <c r="AY15" s="133">
        <v>-0.03</v>
      </c>
      <c r="AZ15" s="133">
        <v>1.007950954</v>
      </c>
      <c r="BA15" s="133">
        <v>-6.44</v>
      </c>
      <c r="BB15" s="133">
        <v>-6.05</v>
      </c>
      <c r="BC15" s="133">
        <v>24.63</v>
      </c>
      <c r="BD15" s="133">
        <v>3.7239495290464766E-3</v>
      </c>
      <c r="BE15" s="133" t="s">
        <v>2244</v>
      </c>
      <c r="BF15" s="133">
        <v>-0.24399999999999999</v>
      </c>
      <c r="BG15" s="133">
        <v>1.2948597669221382</v>
      </c>
      <c r="BH15" s="133">
        <v>0.97982806833784541</v>
      </c>
      <c r="BI15" s="133">
        <v>0.66300000000000003</v>
      </c>
      <c r="BJ15" s="133">
        <v>8.2000000000000003E-2</v>
      </c>
      <c r="BK15" s="133">
        <v>0.745</v>
      </c>
      <c r="BL15" s="133">
        <v>0.80300000000000005</v>
      </c>
      <c r="BM15" s="133">
        <v>0</v>
      </c>
      <c r="BN15" s="133" t="s">
        <v>3</v>
      </c>
      <c r="BO15" s="133" t="s">
        <v>3</v>
      </c>
      <c r="BP15" s="133" t="s">
        <v>3</v>
      </c>
      <c r="BQ15" s="133" t="s">
        <v>3</v>
      </c>
      <c r="BR15" s="133" t="s">
        <v>3</v>
      </c>
      <c r="BS15" s="133" t="s">
        <v>3</v>
      </c>
      <c r="BT15" s="133" t="s">
        <v>3</v>
      </c>
      <c r="BU15" s="133" t="s">
        <v>3</v>
      </c>
      <c r="BV15" s="133" t="s">
        <v>2216</v>
      </c>
      <c r="BW15" s="133" t="s">
        <v>3</v>
      </c>
      <c r="BX15" s="133" t="s">
        <v>3</v>
      </c>
      <c r="BY15" s="133" t="s">
        <v>3</v>
      </c>
      <c r="BZ15" s="133" t="s">
        <v>3</v>
      </c>
      <c r="CA15" s="133" t="s">
        <v>3</v>
      </c>
      <c r="CB15" s="133" t="s">
        <v>2216</v>
      </c>
      <c r="CC15" s="133" t="s">
        <v>3</v>
      </c>
      <c r="CD15" s="133" t="s">
        <v>3</v>
      </c>
      <c r="CE15" s="133" t="s">
        <v>3</v>
      </c>
      <c r="CF15" s="133" t="s">
        <v>3</v>
      </c>
      <c r="CG15" s="133" t="s">
        <v>3</v>
      </c>
      <c r="CH15" s="133" t="s">
        <v>2216</v>
      </c>
      <c r="CI15" s="133" t="s">
        <v>3</v>
      </c>
      <c r="CJ15" s="133" t="s">
        <v>3</v>
      </c>
      <c r="CK15" s="133" t="s">
        <v>3</v>
      </c>
      <c r="CL15" s="133" t="s">
        <v>3</v>
      </c>
      <c r="CM15" s="133" t="s">
        <v>3</v>
      </c>
      <c r="CN15" s="133" t="s">
        <v>2216</v>
      </c>
      <c r="CO15" s="133" t="s">
        <v>3</v>
      </c>
      <c r="CP15" s="133" t="s">
        <v>3</v>
      </c>
      <c r="CQ15" s="133" t="s">
        <v>3</v>
      </c>
      <c r="CR15" s="133" t="s">
        <v>3</v>
      </c>
      <c r="CS15" s="133" t="s">
        <v>3</v>
      </c>
      <c r="CT15" s="133" t="s">
        <v>2216</v>
      </c>
      <c r="CU15" s="133" t="s">
        <v>3</v>
      </c>
      <c r="CV15" s="133" t="s">
        <v>3</v>
      </c>
      <c r="CW15" s="133" t="s">
        <v>3</v>
      </c>
      <c r="CX15" s="133" t="s">
        <v>3</v>
      </c>
      <c r="CY15" s="133" t="s">
        <v>3</v>
      </c>
      <c r="CZ15" s="133" t="s">
        <v>2216</v>
      </c>
      <c r="DA15" s="133" t="s">
        <v>3</v>
      </c>
      <c r="DB15" s="133" t="s">
        <v>3</v>
      </c>
      <c r="DC15" s="133" t="s">
        <v>3</v>
      </c>
      <c r="DD15" s="133" t="s">
        <v>3</v>
      </c>
      <c r="DE15" s="133" t="s">
        <v>3</v>
      </c>
    </row>
    <row r="16" spans="1:109" x14ac:dyDescent="0.2">
      <c r="A16" s="132" t="s">
        <v>278</v>
      </c>
      <c r="B16" s="133" t="s">
        <v>2245</v>
      </c>
      <c r="C16" s="133" t="s">
        <v>261</v>
      </c>
      <c r="D16" s="133" t="s">
        <v>262</v>
      </c>
      <c r="E16" s="133" t="b">
        <v>0</v>
      </c>
      <c r="F16" s="133" t="s">
        <v>2238</v>
      </c>
      <c r="G16" s="133" t="s">
        <v>3</v>
      </c>
      <c r="H16" s="133" t="s">
        <v>264</v>
      </c>
      <c r="I16" s="133" t="s">
        <v>2238</v>
      </c>
      <c r="J16" s="133" t="s">
        <v>273</v>
      </c>
      <c r="K16" s="133" t="s">
        <v>777</v>
      </c>
      <c r="L16" s="133">
        <v>90</v>
      </c>
      <c r="M16" s="133">
        <v>9</v>
      </c>
      <c r="N16" s="133">
        <v>9</v>
      </c>
      <c r="O16" s="133">
        <v>0.02</v>
      </c>
      <c r="P16" s="133">
        <v>0</v>
      </c>
      <c r="Q16" s="133">
        <v>0</v>
      </c>
      <c r="R16" s="133">
        <v>1.61</v>
      </c>
      <c r="S16" s="133">
        <v>0</v>
      </c>
      <c r="T16" s="133">
        <v>0</v>
      </c>
      <c r="U16" s="133">
        <v>32.520000000000003</v>
      </c>
      <c r="V16" s="133">
        <v>0</v>
      </c>
      <c r="W16" s="133">
        <v>0</v>
      </c>
      <c r="X16" s="133">
        <v>3.6309999999999998</v>
      </c>
      <c r="Y16" s="133">
        <v>4.0000000000000001E-3</v>
      </c>
      <c r="Z16" s="133">
        <v>1E-3</v>
      </c>
      <c r="AA16" s="133">
        <v>12.95</v>
      </c>
      <c r="AB16" s="133">
        <v>4.0000000000000001E-3</v>
      </c>
      <c r="AC16" s="133">
        <v>1E-3</v>
      </c>
      <c r="AD16" s="133">
        <v>16.315999999999999</v>
      </c>
      <c r="AE16" s="133">
        <v>3.7999999999999999E-2</v>
      </c>
      <c r="AF16" s="133">
        <v>1.2999999999999999E-2</v>
      </c>
      <c r="AG16" s="133">
        <v>-0.20599999999999999</v>
      </c>
      <c r="AH16" s="133">
        <v>3.9E-2</v>
      </c>
      <c r="AI16" s="133">
        <v>1.2999999999999999E-2</v>
      </c>
      <c r="AJ16" s="133">
        <v>25.87</v>
      </c>
      <c r="AK16" s="133">
        <v>0.20399999999999999</v>
      </c>
      <c r="AL16" s="133">
        <v>6.8000000000000005E-2</v>
      </c>
      <c r="AM16" s="133">
        <v>-0.193</v>
      </c>
      <c r="AN16" s="133">
        <v>0.19700000000000001</v>
      </c>
      <c r="AO16" s="133">
        <v>6.6000000000000003E-2</v>
      </c>
      <c r="AP16" s="133">
        <v>138.08699999999999</v>
      </c>
      <c r="AQ16" s="133">
        <v>2.4449999999999998</v>
      </c>
      <c r="AR16" s="133">
        <v>0.81499999999999995</v>
      </c>
      <c r="AS16" s="133">
        <v>105.393</v>
      </c>
      <c r="AT16" s="133">
        <v>2.3769999999999998</v>
      </c>
      <c r="AU16" s="133">
        <v>0.79200000000000004</v>
      </c>
      <c r="AV16" s="133">
        <v>-1.133</v>
      </c>
      <c r="AW16" s="133">
        <v>1.6E-2</v>
      </c>
      <c r="AX16" s="133">
        <v>5.0000000000000001E-3</v>
      </c>
      <c r="AY16" s="133">
        <v>0</v>
      </c>
      <c r="AZ16" s="133">
        <v>1.007950954</v>
      </c>
      <c r="BA16" s="133">
        <v>-6.29</v>
      </c>
      <c r="BB16" s="133">
        <v>-5.96</v>
      </c>
      <c r="BC16" s="133">
        <v>24.72</v>
      </c>
      <c r="BD16" s="133">
        <v>4.1587653990064789E-3</v>
      </c>
      <c r="BE16" s="133" t="s">
        <v>2246</v>
      </c>
      <c r="BF16" s="133">
        <v>-0.27400000000000002</v>
      </c>
      <c r="BG16" s="133">
        <v>1.1839616487752838</v>
      </c>
      <c r="BH16" s="133">
        <v>0.96330429430794484</v>
      </c>
      <c r="BI16" s="133">
        <v>0.63900000000000001</v>
      </c>
      <c r="BJ16" s="133">
        <v>8.2000000000000003E-2</v>
      </c>
      <c r="BK16" s="133">
        <v>0.72099999999999997</v>
      </c>
      <c r="BL16" s="133">
        <v>-0.193</v>
      </c>
      <c r="BM16" s="133">
        <v>0</v>
      </c>
      <c r="BN16" s="133" t="s">
        <v>3</v>
      </c>
      <c r="BO16" s="133" t="s">
        <v>3</v>
      </c>
      <c r="BP16" s="133" t="s">
        <v>3</v>
      </c>
      <c r="BQ16" s="133" t="s">
        <v>3</v>
      </c>
      <c r="BR16" s="133" t="s">
        <v>3</v>
      </c>
      <c r="BS16" s="133" t="s">
        <v>3</v>
      </c>
      <c r="BT16" s="133" t="s">
        <v>3</v>
      </c>
      <c r="BU16" s="133" t="s">
        <v>3</v>
      </c>
      <c r="BV16" s="133" t="s">
        <v>2216</v>
      </c>
      <c r="BW16" s="133" t="s">
        <v>3</v>
      </c>
      <c r="BX16" s="133" t="s">
        <v>3</v>
      </c>
      <c r="BY16" s="133" t="s">
        <v>3</v>
      </c>
      <c r="BZ16" s="133" t="s">
        <v>3</v>
      </c>
      <c r="CA16" s="133" t="s">
        <v>3</v>
      </c>
      <c r="CB16" s="133" t="s">
        <v>2216</v>
      </c>
      <c r="CC16" s="133" t="s">
        <v>3</v>
      </c>
      <c r="CD16" s="133" t="s">
        <v>3</v>
      </c>
      <c r="CE16" s="133" t="s">
        <v>3</v>
      </c>
      <c r="CF16" s="133" t="s">
        <v>3</v>
      </c>
      <c r="CG16" s="133" t="s">
        <v>3</v>
      </c>
      <c r="CH16" s="133" t="s">
        <v>2216</v>
      </c>
      <c r="CI16" s="133" t="s">
        <v>3</v>
      </c>
      <c r="CJ16" s="133" t="s">
        <v>3</v>
      </c>
      <c r="CK16" s="133" t="s">
        <v>3</v>
      </c>
      <c r="CL16" s="133" t="s">
        <v>3</v>
      </c>
      <c r="CM16" s="133" t="s">
        <v>3</v>
      </c>
      <c r="CN16" s="133" t="s">
        <v>2216</v>
      </c>
      <c r="CO16" s="133" t="s">
        <v>3</v>
      </c>
      <c r="CP16" s="133" t="s">
        <v>3</v>
      </c>
      <c r="CQ16" s="133" t="s">
        <v>3</v>
      </c>
      <c r="CR16" s="133" t="s">
        <v>3</v>
      </c>
      <c r="CS16" s="133" t="s">
        <v>3</v>
      </c>
      <c r="CT16" s="133" t="s">
        <v>2216</v>
      </c>
      <c r="CU16" s="133" t="s">
        <v>3</v>
      </c>
      <c r="CV16" s="133" t="s">
        <v>3</v>
      </c>
      <c r="CW16" s="133" t="s">
        <v>3</v>
      </c>
      <c r="CX16" s="133" t="s">
        <v>3</v>
      </c>
      <c r="CY16" s="133" t="s">
        <v>3</v>
      </c>
      <c r="CZ16" s="133" t="s">
        <v>2216</v>
      </c>
      <c r="DA16" s="133" t="s">
        <v>3</v>
      </c>
      <c r="DB16" s="133" t="s">
        <v>3</v>
      </c>
      <c r="DC16" s="133" t="s">
        <v>3</v>
      </c>
      <c r="DD16" s="133" t="s">
        <v>3</v>
      </c>
      <c r="DE16" s="133" t="s">
        <v>3</v>
      </c>
    </row>
    <row r="17" spans="1:109" x14ac:dyDescent="0.2">
      <c r="A17" s="132" t="s">
        <v>283</v>
      </c>
      <c r="B17" s="133" t="s">
        <v>2247</v>
      </c>
      <c r="C17" s="133" t="s">
        <v>261</v>
      </c>
      <c r="D17" s="133" t="s">
        <v>262</v>
      </c>
      <c r="E17" s="133" t="b">
        <v>0</v>
      </c>
      <c r="F17" s="133" t="s">
        <v>2238</v>
      </c>
      <c r="G17" s="133" t="s">
        <v>3</v>
      </c>
      <c r="H17" s="133" t="s">
        <v>264</v>
      </c>
      <c r="I17" s="133" t="s">
        <v>2238</v>
      </c>
      <c r="J17" s="133" t="s">
        <v>273</v>
      </c>
      <c r="K17" s="133" t="s">
        <v>777</v>
      </c>
      <c r="L17" s="133">
        <v>90</v>
      </c>
      <c r="M17" s="133">
        <v>9</v>
      </c>
      <c r="N17" s="133">
        <v>9</v>
      </c>
      <c r="O17" s="133">
        <v>-0.1</v>
      </c>
      <c r="P17" s="133">
        <v>0</v>
      </c>
      <c r="Q17" s="133">
        <v>0</v>
      </c>
      <c r="R17" s="133">
        <v>1.1299999999999999</v>
      </c>
      <c r="S17" s="133">
        <v>0.01</v>
      </c>
      <c r="T17" s="133">
        <v>0</v>
      </c>
      <c r="U17" s="133">
        <v>32.03</v>
      </c>
      <c r="V17" s="133">
        <v>0.01</v>
      </c>
      <c r="W17" s="133">
        <v>0</v>
      </c>
      <c r="X17" s="133">
        <v>3.5009999999999999</v>
      </c>
      <c r="Y17" s="133">
        <v>3.0000000000000001E-3</v>
      </c>
      <c r="Z17" s="133">
        <v>1E-3</v>
      </c>
      <c r="AA17" s="133">
        <v>12.471</v>
      </c>
      <c r="AB17" s="133">
        <v>6.0000000000000001E-3</v>
      </c>
      <c r="AC17" s="133">
        <v>2E-3</v>
      </c>
      <c r="AD17" s="133">
        <v>15.702</v>
      </c>
      <c r="AE17" s="133">
        <v>4.8000000000000001E-2</v>
      </c>
      <c r="AF17" s="133">
        <v>1.6E-2</v>
      </c>
      <c r="AG17" s="133">
        <v>-0.21099999999999999</v>
      </c>
      <c r="AH17" s="133">
        <v>4.4999999999999998E-2</v>
      </c>
      <c r="AI17" s="133">
        <v>1.4999999999999999E-2</v>
      </c>
      <c r="AJ17" s="133">
        <v>24.587</v>
      </c>
      <c r="AK17" s="133">
        <v>0.21</v>
      </c>
      <c r="AL17" s="133">
        <v>7.0000000000000007E-2</v>
      </c>
      <c r="AM17" s="133">
        <v>-0.498</v>
      </c>
      <c r="AN17" s="133">
        <v>0.20599999999999999</v>
      </c>
      <c r="AO17" s="133">
        <v>6.9000000000000006E-2</v>
      </c>
      <c r="AP17" s="133">
        <v>143.72300000000001</v>
      </c>
      <c r="AQ17" s="133">
        <v>2.339</v>
      </c>
      <c r="AR17" s="133">
        <v>0.78</v>
      </c>
      <c r="AS17" s="133">
        <v>112.054</v>
      </c>
      <c r="AT17" s="133">
        <v>2.2770000000000001</v>
      </c>
      <c r="AU17" s="133">
        <v>0.75900000000000001</v>
      </c>
      <c r="AV17" s="133">
        <v>-1.179</v>
      </c>
      <c r="AW17" s="133">
        <v>1.7999999999999999E-2</v>
      </c>
      <c r="AX17" s="133">
        <v>6.0000000000000001E-3</v>
      </c>
      <c r="AY17" s="133">
        <v>-0.12</v>
      </c>
      <c r="AZ17" s="133">
        <v>1.007950954</v>
      </c>
      <c r="BA17" s="133">
        <v>-6.76</v>
      </c>
      <c r="BB17" s="133">
        <v>-6.43</v>
      </c>
      <c r="BC17" s="133">
        <v>24.23</v>
      </c>
      <c r="BD17" s="133">
        <v>4.0577260031542106E-3</v>
      </c>
      <c r="BE17" s="133" t="s">
        <v>2248</v>
      </c>
      <c r="BF17" s="133">
        <v>-0.27400000000000002</v>
      </c>
      <c r="BG17" s="133">
        <v>1.1863965130794289</v>
      </c>
      <c r="BH17" s="133">
        <v>0.96244269140640504</v>
      </c>
      <c r="BI17" s="133">
        <v>0.63700000000000001</v>
      </c>
      <c r="BJ17" s="133">
        <v>8.2000000000000003E-2</v>
      </c>
      <c r="BK17" s="133">
        <v>0.71899999999999997</v>
      </c>
      <c r="BL17" s="133">
        <v>-0.498</v>
      </c>
      <c r="BM17" s="133">
        <v>0</v>
      </c>
      <c r="BN17" s="133" t="s">
        <v>3</v>
      </c>
      <c r="BO17" s="133" t="s">
        <v>3</v>
      </c>
      <c r="BP17" s="133" t="s">
        <v>3</v>
      </c>
      <c r="BQ17" s="133" t="s">
        <v>3</v>
      </c>
      <c r="BR17" s="133" t="s">
        <v>3</v>
      </c>
      <c r="BS17" s="133" t="s">
        <v>3</v>
      </c>
      <c r="BT17" s="133" t="s">
        <v>3</v>
      </c>
      <c r="BU17" s="133" t="s">
        <v>3</v>
      </c>
      <c r="BV17" s="133" t="s">
        <v>2216</v>
      </c>
      <c r="BW17" s="133" t="s">
        <v>3</v>
      </c>
      <c r="BX17" s="133" t="s">
        <v>3</v>
      </c>
      <c r="BY17" s="133" t="s">
        <v>3</v>
      </c>
      <c r="BZ17" s="133" t="s">
        <v>3</v>
      </c>
      <c r="CA17" s="133" t="s">
        <v>3</v>
      </c>
      <c r="CB17" s="133" t="s">
        <v>2216</v>
      </c>
      <c r="CC17" s="133" t="s">
        <v>3</v>
      </c>
      <c r="CD17" s="133" t="s">
        <v>3</v>
      </c>
      <c r="CE17" s="133" t="s">
        <v>3</v>
      </c>
      <c r="CF17" s="133" t="s">
        <v>3</v>
      </c>
      <c r="CG17" s="133" t="s">
        <v>3</v>
      </c>
      <c r="CH17" s="133" t="s">
        <v>2216</v>
      </c>
      <c r="CI17" s="133" t="s">
        <v>3</v>
      </c>
      <c r="CJ17" s="133" t="s">
        <v>3</v>
      </c>
      <c r="CK17" s="133" t="s">
        <v>3</v>
      </c>
      <c r="CL17" s="133" t="s">
        <v>3</v>
      </c>
      <c r="CM17" s="133" t="s">
        <v>3</v>
      </c>
      <c r="CN17" s="133" t="s">
        <v>2216</v>
      </c>
      <c r="CO17" s="133" t="s">
        <v>3</v>
      </c>
      <c r="CP17" s="133" t="s">
        <v>3</v>
      </c>
      <c r="CQ17" s="133" t="s">
        <v>3</v>
      </c>
      <c r="CR17" s="133" t="s">
        <v>3</v>
      </c>
      <c r="CS17" s="133" t="s">
        <v>3</v>
      </c>
      <c r="CT17" s="133" t="s">
        <v>2216</v>
      </c>
      <c r="CU17" s="133" t="s">
        <v>3</v>
      </c>
      <c r="CV17" s="133" t="s">
        <v>3</v>
      </c>
      <c r="CW17" s="133" t="s">
        <v>3</v>
      </c>
      <c r="CX17" s="133" t="s">
        <v>3</v>
      </c>
      <c r="CY17" s="133" t="s">
        <v>3</v>
      </c>
      <c r="CZ17" s="133" t="s">
        <v>2216</v>
      </c>
      <c r="DA17" s="133" t="s">
        <v>3</v>
      </c>
      <c r="DB17" s="133" t="s">
        <v>3</v>
      </c>
      <c r="DC17" s="133" t="s">
        <v>3</v>
      </c>
      <c r="DD17" s="133" t="s">
        <v>3</v>
      </c>
      <c r="DE17" s="133" t="s">
        <v>3</v>
      </c>
    </row>
    <row r="18" spans="1:109" x14ac:dyDescent="0.2">
      <c r="A18" s="132" t="s">
        <v>2249</v>
      </c>
      <c r="B18" s="133" t="s">
        <v>2250</v>
      </c>
      <c r="C18" s="133" t="s">
        <v>261</v>
      </c>
      <c r="D18" s="133" t="s">
        <v>262</v>
      </c>
      <c r="E18" s="133" t="s">
        <v>3</v>
      </c>
      <c r="F18" s="133" t="s">
        <v>3</v>
      </c>
      <c r="G18" s="133" t="s">
        <v>3</v>
      </c>
      <c r="H18" s="133" t="s">
        <v>3</v>
      </c>
      <c r="I18" s="133" t="s">
        <v>3</v>
      </c>
      <c r="J18" s="133" t="s">
        <v>3</v>
      </c>
      <c r="K18" s="133" t="s">
        <v>3</v>
      </c>
      <c r="L18" s="133" t="s">
        <v>3</v>
      </c>
      <c r="M18" s="133" t="s">
        <v>3</v>
      </c>
      <c r="N18" s="133" t="s">
        <v>3</v>
      </c>
      <c r="O18" s="133" t="s">
        <v>3</v>
      </c>
      <c r="P18" s="133" t="s">
        <v>3</v>
      </c>
      <c r="Q18" s="133" t="s">
        <v>3</v>
      </c>
      <c r="R18" s="133" t="s">
        <v>3</v>
      </c>
      <c r="S18" s="133" t="s">
        <v>3</v>
      </c>
      <c r="T18" s="133" t="s">
        <v>3</v>
      </c>
      <c r="U18" s="133" t="s">
        <v>3</v>
      </c>
      <c r="V18" s="133" t="s">
        <v>3</v>
      </c>
      <c r="W18" s="133" t="s">
        <v>3</v>
      </c>
      <c r="X18" s="133" t="s">
        <v>3</v>
      </c>
      <c r="Y18" s="133" t="s">
        <v>3</v>
      </c>
      <c r="Z18" s="133" t="s">
        <v>3</v>
      </c>
      <c r="AA18" s="133" t="s">
        <v>3</v>
      </c>
      <c r="AB18" s="133" t="s">
        <v>3</v>
      </c>
      <c r="AC18" s="133" t="s">
        <v>3</v>
      </c>
      <c r="AD18" s="133" t="s">
        <v>3</v>
      </c>
      <c r="AE18" s="133" t="s">
        <v>3</v>
      </c>
      <c r="AF18" s="133" t="s">
        <v>3</v>
      </c>
      <c r="AG18" s="133" t="s">
        <v>3</v>
      </c>
      <c r="AH18" s="133" t="s">
        <v>3</v>
      </c>
      <c r="AI18" s="133" t="s">
        <v>3</v>
      </c>
      <c r="AJ18" s="133" t="s">
        <v>3</v>
      </c>
      <c r="AK18" s="133" t="s">
        <v>3</v>
      </c>
      <c r="AL18" s="133" t="s">
        <v>3</v>
      </c>
      <c r="AM18" s="133" t="s">
        <v>3</v>
      </c>
      <c r="AN18" s="133" t="s">
        <v>3</v>
      </c>
      <c r="AO18" s="133" t="s">
        <v>3</v>
      </c>
      <c r="AP18" s="133" t="s">
        <v>3</v>
      </c>
      <c r="AQ18" s="133" t="s">
        <v>3</v>
      </c>
      <c r="AR18" s="133" t="s">
        <v>3</v>
      </c>
      <c r="AS18" s="133" t="s">
        <v>3</v>
      </c>
      <c r="AT18" s="133" t="s">
        <v>3</v>
      </c>
      <c r="AU18" s="133" t="s">
        <v>3</v>
      </c>
      <c r="AV18" s="133" t="s">
        <v>3</v>
      </c>
      <c r="AW18" s="133" t="s">
        <v>3</v>
      </c>
      <c r="AX18" s="133" t="s">
        <v>3</v>
      </c>
      <c r="AY18" s="133">
        <v>0.65</v>
      </c>
      <c r="AZ18" s="133" t="s">
        <v>3</v>
      </c>
      <c r="BA18" s="133" t="s">
        <v>3</v>
      </c>
      <c r="BB18" s="133">
        <v>-1.86</v>
      </c>
      <c r="BC18" s="133">
        <v>28.95</v>
      </c>
      <c r="BD18" s="133" t="s">
        <v>3</v>
      </c>
      <c r="BE18" s="133" t="s">
        <v>3</v>
      </c>
      <c r="BF18" s="133" t="s">
        <v>3</v>
      </c>
      <c r="BG18" s="133" t="s">
        <v>3</v>
      </c>
      <c r="BH18" s="133" t="s">
        <v>3</v>
      </c>
      <c r="BI18" s="133" t="s">
        <v>3</v>
      </c>
      <c r="BJ18" s="133" t="s">
        <v>3</v>
      </c>
      <c r="BK18" s="133">
        <v>0.69399999999999995</v>
      </c>
      <c r="BL18" s="133" t="s">
        <v>3</v>
      </c>
      <c r="BM18" s="133" t="s">
        <v>3</v>
      </c>
      <c r="BN18" s="133">
        <v>0.05</v>
      </c>
      <c r="BO18" s="133">
        <v>0.03</v>
      </c>
      <c r="BP18" s="133">
        <v>0.2</v>
      </c>
      <c r="BQ18" s="133">
        <v>0.12</v>
      </c>
      <c r="BR18" s="133">
        <v>0.21</v>
      </c>
      <c r="BS18" s="133">
        <v>0.12</v>
      </c>
      <c r="BT18" s="133">
        <v>8.0000000000000002E-3</v>
      </c>
      <c r="BU18" s="133">
        <v>4.0000000000000001E-3</v>
      </c>
      <c r="BV18" s="133" t="s">
        <v>2216</v>
      </c>
      <c r="BW18" s="133" t="s">
        <v>2216</v>
      </c>
      <c r="BX18" s="133" t="s">
        <v>2216</v>
      </c>
      <c r="BY18" s="133" t="s">
        <v>2216</v>
      </c>
      <c r="BZ18" s="133" t="s">
        <v>2216</v>
      </c>
      <c r="CA18" s="133" t="s">
        <v>2216</v>
      </c>
      <c r="CB18" s="133" t="s">
        <v>2216</v>
      </c>
      <c r="CC18" s="133" t="s">
        <v>2216</v>
      </c>
      <c r="CD18" s="133" t="s">
        <v>2216</v>
      </c>
      <c r="CE18" s="133" t="s">
        <v>2216</v>
      </c>
      <c r="CF18" s="133" t="s">
        <v>2216</v>
      </c>
      <c r="CG18" s="133" t="s">
        <v>2216</v>
      </c>
      <c r="CH18" s="133" t="s">
        <v>2216</v>
      </c>
      <c r="CI18" s="133" t="s">
        <v>2216</v>
      </c>
      <c r="CJ18" s="133" t="s">
        <v>2216</v>
      </c>
      <c r="CK18" s="133" t="s">
        <v>2216</v>
      </c>
      <c r="CL18" s="133" t="s">
        <v>2216</v>
      </c>
      <c r="CM18" s="133" t="s">
        <v>2216</v>
      </c>
      <c r="CN18" s="133" t="s">
        <v>2216</v>
      </c>
      <c r="CO18" s="133" t="s">
        <v>2216</v>
      </c>
      <c r="CP18" s="133" t="s">
        <v>2216</v>
      </c>
      <c r="CQ18" s="133" t="s">
        <v>2216</v>
      </c>
      <c r="CR18" s="133" t="s">
        <v>2216</v>
      </c>
      <c r="CS18" s="133" t="s">
        <v>2216</v>
      </c>
      <c r="CT18" s="133" t="s">
        <v>2216</v>
      </c>
      <c r="CU18" s="133" t="s">
        <v>2216</v>
      </c>
      <c r="CV18" s="133" t="s">
        <v>2216</v>
      </c>
      <c r="CW18" s="133" t="s">
        <v>2216</v>
      </c>
      <c r="CX18" s="133" t="s">
        <v>2216</v>
      </c>
      <c r="CY18" s="133" t="s">
        <v>2216</v>
      </c>
      <c r="CZ18" s="133" t="s">
        <v>2216</v>
      </c>
      <c r="DA18" s="133" t="s">
        <v>2216</v>
      </c>
      <c r="DB18" s="133" t="s">
        <v>2216</v>
      </c>
      <c r="DC18" s="133" t="s">
        <v>2216</v>
      </c>
      <c r="DD18" s="133" t="s">
        <v>2216</v>
      </c>
      <c r="DE18" s="133" t="s">
        <v>2216</v>
      </c>
    </row>
    <row r="19" spans="1:109" x14ac:dyDescent="0.2">
      <c r="A19" s="132" t="s">
        <v>259</v>
      </c>
      <c r="B19" s="133" t="s">
        <v>2251</v>
      </c>
      <c r="C19" s="133" t="s">
        <v>261</v>
      </c>
      <c r="D19" s="133" t="s">
        <v>262</v>
      </c>
      <c r="E19" s="133" t="b">
        <v>0</v>
      </c>
      <c r="F19" s="133" t="s">
        <v>2250</v>
      </c>
      <c r="G19" s="133" t="s">
        <v>3</v>
      </c>
      <c r="H19" s="133" t="s">
        <v>264</v>
      </c>
      <c r="I19" s="133" t="s">
        <v>2250</v>
      </c>
      <c r="J19" s="133" t="s">
        <v>273</v>
      </c>
      <c r="K19" s="133" t="s">
        <v>267</v>
      </c>
      <c r="L19" s="133">
        <v>90</v>
      </c>
      <c r="M19" s="133">
        <v>9</v>
      </c>
      <c r="N19" s="133">
        <v>9</v>
      </c>
      <c r="O19" s="133">
        <v>0.65</v>
      </c>
      <c r="P19" s="133">
        <v>0</v>
      </c>
      <c r="Q19" s="133">
        <v>0</v>
      </c>
      <c r="R19" s="133">
        <v>5.49</v>
      </c>
      <c r="S19" s="133">
        <v>0.01</v>
      </c>
      <c r="T19" s="133">
        <v>0</v>
      </c>
      <c r="U19" s="133">
        <v>36.520000000000003</v>
      </c>
      <c r="V19" s="133">
        <v>0.01</v>
      </c>
      <c r="W19" s="133">
        <v>0</v>
      </c>
      <c r="X19" s="133">
        <v>4.38</v>
      </c>
      <c r="Y19" s="133">
        <v>2E-3</v>
      </c>
      <c r="Z19" s="133">
        <v>1E-3</v>
      </c>
      <c r="AA19" s="133">
        <v>11.177</v>
      </c>
      <c r="AB19" s="133">
        <v>5.0000000000000001E-3</v>
      </c>
      <c r="AC19" s="133">
        <v>2E-3</v>
      </c>
      <c r="AD19" s="133">
        <v>15.315</v>
      </c>
      <c r="AE19" s="133">
        <v>4.7E-2</v>
      </c>
      <c r="AF19" s="133">
        <v>1.6E-2</v>
      </c>
      <c r="AG19" s="133">
        <v>-0.23699999999999999</v>
      </c>
      <c r="AH19" s="133">
        <v>4.5999999999999999E-2</v>
      </c>
      <c r="AI19" s="133">
        <v>1.4999999999999999E-2</v>
      </c>
      <c r="AJ19" s="133">
        <v>23.731999999999999</v>
      </c>
      <c r="AK19" s="133">
        <v>0.152</v>
      </c>
      <c r="AL19" s="133">
        <v>5.0999999999999997E-2</v>
      </c>
      <c r="AM19" s="133">
        <v>1.226</v>
      </c>
      <c r="AN19" s="133">
        <v>0.152</v>
      </c>
      <c r="AO19" s="133">
        <v>5.0999999999999997E-2</v>
      </c>
      <c r="AP19" s="133">
        <v>-3.75</v>
      </c>
      <c r="AQ19" s="133">
        <v>1.7430000000000001</v>
      </c>
      <c r="AR19" s="133">
        <v>0.58099999999999996</v>
      </c>
      <c r="AS19" s="133">
        <v>-29.803000000000001</v>
      </c>
      <c r="AT19" s="133">
        <v>1.698</v>
      </c>
      <c r="AU19" s="133">
        <v>0.56599999999999995</v>
      </c>
      <c r="AV19" s="133">
        <v>3.1E-2</v>
      </c>
      <c r="AW19" s="133">
        <v>1.4999999999999999E-2</v>
      </c>
      <c r="AX19" s="133">
        <v>5.0000000000000001E-3</v>
      </c>
      <c r="AY19" s="133">
        <v>0.71</v>
      </c>
      <c r="AZ19" s="133">
        <v>1.007950954</v>
      </c>
      <c r="BA19" s="133">
        <v>-2.44</v>
      </c>
      <c r="BB19" s="133">
        <v>-2.02</v>
      </c>
      <c r="BC19" s="133">
        <v>28.78</v>
      </c>
      <c r="BD19" s="133">
        <v>3.646286083373404E-3</v>
      </c>
      <c r="BE19" s="133" t="s">
        <v>2252</v>
      </c>
      <c r="BF19" s="133">
        <v>-0.29299999999999998</v>
      </c>
      <c r="BG19" s="133">
        <v>1.2993157559497135</v>
      </c>
      <c r="BH19" s="133">
        <v>0.98487620704832091</v>
      </c>
      <c r="BI19" s="133">
        <v>0.60399999999999998</v>
      </c>
      <c r="BJ19" s="133">
        <v>8.2000000000000003E-2</v>
      </c>
      <c r="BK19" s="133">
        <v>0.68600000000000005</v>
      </c>
      <c r="BL19" s="133">
        <v>1.226</v>
      </c>
      <c r="BM19" s="133">
        <v>0</v>
      </c>
      <c r="BN19" s="133" t="s">
        <v>3</v>
      </c>
      <c r="BO19" s="133" t="s">
        <v>3</v>
      </c>
      <c r="BP19" s="133" t="s">
        <v>3</v>
      </c>
      <c r="BQ19" s="133" t="s">
        <v>3</v>
      </c>
      <c r="BR19" s="133" t="s">
        <v>3</v>
      </c>
      <c r="BS19" s="133" t="s">
        <v>3</v>
      </c>
      <c r="BT19" s="133" t="s">
        <v>3</v>
      </c>
      <c r="BU19" s="133" t="s">
        <v>3</v>
      </c>
      <c r="BV19" s="133" t="s">
        <v>2216</v>
      </c>
      <c r="BW19" s="133" t="s">
        <v>3</v>
      </c>
      <c r="BX19" s="133" t="s">
        <v>3</v>
      </c>
      <c r="BY19" s="133" t="s">
        <v>3</v>
      </c>
      <c r="BZ19" s="133" t="s">
        <v>3</v>
      </c>
      <c r="CA19" s="133" t="s">
        <v>3</v>
      </c>
      <c r="CB19" s="133" t="s">
        <v>2216</v>
      </c>
      <c r="CC19" s="133" t="s">
        <v>3</v>
      </c>
      <c r="CD19" s="133" t="s">
        <v>3</v>
      </c>
      <c r="CE19" s="133" t="s">
        <v>3</v>
      </c>
      <c r="CF19" s="133" t="s">
        <v>3</v>
      </c>
      <c r="CG19" s="133" t="s">
        <v>3</v>
      </c>
      <c r="CH19" s="133" t="s">
        <v>2216</v>
      </c>
      <c r="CI19" s="133" t="s">
        <v>3</v>
      </c>
      <c r="CJ19" s="133" t="s">
        <v>3</v>
      </c>
      <c r="CK19" s="133" t="s">
        <v>3</v>
      </c>
      <c r="CL19" s="133" t="s">
        <v>3</v>
      </c>
      <c r="CM19" s="133" t="s">
        <v>3</v>
      </c>
      <c r="CN19" s="133" t="s">
        <v>2216</v>
      </c>
      <c r="CO19" s="133" t="s">
        <v>3</v>
      </c>
      <c r="CP19" s="133" t="s">
        <v>3</v>
      </c>
      <c r="CQ19" s="133" t="s">
        <v>3</v>
      </c>
      <c r="CR19" s="133" t="s">
        <v>3</v>
      </c>
      <c r="CS19" s="133" t="s">
        <v>3</v>
      </c>
      <c r="CT19" s="133" t="s">
        <v>2216</v>
      </c>
      <c r="CU19" s="133" t="s">
        <v>3</v>
      </c>
      <c r="CV19" s="133" t="s">
        <v>3</v>
      </c>
      <c r="CW19" s="133" t="s">
        <v>3</v>
      </c>
      <c r="CX19" s="133" t="s">
        <v>3</v>
      </c>
      <c r="CY19" s="133" t="s">
        <v>3</v>
      </c>
      <c r="CZ19" s="133" t="s">
        <v>2216</v>
      </c>
      <c r="DA19" s="133" t="s">
        <v>3</v>
      </c>
      <c r="DB19" s="133" t="s">
        <v>3</v>
      </c>
      <c r="DC19" s="133" t="s">
        <v>3</v>
      </c>
      <c r="DD19" s="133" t="s">
        <v>3</v>
      </c>
      <c r="DE19" s="133" t="s">
        <v>3</v>
      </c>
    </row>
    <row r="20" spans="1:109" x14ac:dyDescent="0.2">
      <c r="A20" s="132" t="s">
        <v>269</v>
      </c>
      <c r="B20" s="133" t="s">
        <v>2253</v>
      </c>
      <c r="C20" s="133" t="s">
        <v>261</v>
      </c>
      <c r="D20" s="133" t="s">
        <v>262</v>
      </c>
      <c r="E20" s="133" t="b">
        <v>0</v>
      </c>
      <c r="F20" s="133" t="s">
        <v>2250</v>
      </c>
      <c r="G20" s="133" t="s">
        <v>3</v>
      </c>
      <c r="H20" s="133" t="s">
        <v>264</v>
      </c>
      <c r="I20" s="133" t="s">
        <v>2250</v>
      </c>
      <c r="J20" s="133" t="s">
        <v>273</v>
      </c>
      <c r="K20" s="133" t="s">
        <v>267</v>
      </c>
      <c r="L20" s="133">
        <v>90</v>
      </c>
      <c r="M20" s="133">
        <v>9</v>
      </c>
      <c r="N20" s="133">
        <v>9</v>
      </c>
      <c r="O20" s="133">
        <v>0.56000000000000005</v>
      </c>
      <c r="P20" s="133">
        <v>0</v>
      </c>
      <c r="Q20" s="133">
        <v>0</v>
      </c>
      <c r="R20" s="133">
        <v>5.59</v>
      </c>
      <c r="S20" s="133">
        <v>0.01</v>
      </c>
      <c r="T20" s="133">
        <v>0</v>
      </c>
      <c r="U20" s="133">
        <v>36.619999999999997</v>
      </c>
      <c r="V20" s="133">
        <v>0.01</v>
      </c>
      <c r="W20" s="133">
        <v>0</v>
      </c>
      <c r="X20" s="133">
        <v>4.2949999999999999</v>
      </c>
      <c r="Y20" s="133">
        <v>4.0000000000000001E-3</v>
      </c>
      <c r="Z20" s="133">
        <v>1E-3</v>
      </c>
      <c r="AA20" s="133">
        <v>11.275</v>
      </c>
      <c r="AB20" s="133">
        <v>5.0000000000000001E-3</v>
      </c>
      <c r="AC20" s="133">
        <v>2E-3</v>
      </c>
      <c r="AD20" s="133">
        <v>15.331</v>
      </c>
      <c r="AE20" s="133">
        <v>4.1000000000000002E-2</v>
      </c>
      <c r="AF20" s="133">
        <v>1.4E-2</v>
      </c>
      <c r="AG20" s="133">
        <v>-0.23</v>
      </c>
      <c r="AH20" s="133">
        <v>3.9E-2</v>
      </c>
      <c r="AI20" s="133">
        <v>1.2999999999999999E-2</v>
      </c>
      <c r="AJ20" s="133">
        <v>23.745000000000001</v>
      </c>
      <c r="AK20" s="133">
        <v>0.129</v>
      </c>
      <c r="AL20" s="133">
        <v>4.2999999999999997E-2</v>
      </c>
      <c r="AM20" s="133">
        <v>1.0449999999999999</v>
      </c>
      <c r="AN20" s="133">
        <v>0.129</v>
      </c>
      <c r="AO20" s="133">
        <v>4.2999999999999997E-2</v>
      </c>
      <c r="AP20" s="133">
        <v>-3.35</v>
      </c>
      <c r="AQ20" s="133">
        <v>2.585</v>
      </c>
      <c r="AR20" s="133">
        <v>0.86199999999999999</v>
      </c>
      <c r="AS20" s="133">
        <v>-29.51</v>
      </c>
      <c r="AT20" s="133">
        <v>2.52</v>
      </c>
      <c r="AU20" s="133">
        <v>0.84</v>
      </c>
      <c r="AV20" s="133">
        <v>2.8000000000000001E-2</v>
      </c>
      <c r="AW20" s="133">
        <v>2.1999999999999999E-2</v>
      </c>
      <c r="AX20" s="133">
        <v>7.0000000000000001E-3</v>
      </c>
      <c r="AY20" s="133">
        <v>0.61</v>
      </c>
      <c r="AZ20" s="133">
        <v>1.007950954</v>
      </c>
      <c r="BA20" s="133">
        <v>-2.35</v>
      </c>
      <c r="BB20" s="133">
        <v>-1.92</v>
      </c>
      <c r="BC20" s="133">
        <v>28.88</v>
      </c>
      <c r="BD20" s="133">
        <v>3.6462860833734031E-3</v>
      </c>
      <c r="BE20" s="133" t="s">
        <v>2254</v>
      </c>
      <c r="BF20" s="133">
        <v>-0.28599999999999998</v>
      </c>
      <c r="BG20" s="133">
        <v>1.2919301356468489</v>
      </c>
      <c r="BH20" s="133">
        <v>0.98123629652208599</v>
      </c>
      <c r="BI20" s="133">
        <v>0.61199999999999999</v>
      </c>
      <c r="BJ20" s="133">
        <v>8.2000000000000003E-2</v>
      </c>
      <c r="BK20" s="133">
        <v>0.69399999999999995</v>
      </c>
      <c r="BL20" s="133">
        <v>1.0449999999999999</v>
      </c>
      <c r="BM20" s="133">
        <v>0</v>
      </c>
      <c r="BN20" s="133" t="s">
        <v>3</v>
      </c>
      <c r="BO20" s="133" t="s">
        <v>3</v>
      </c>
      <c r="BP20" s="133" t="s">
        <v>3</v>
      </c>
      <c r="BQ20" s="133" t="s">
        <v>3</v>
      </c>
      <c r="BR20" s="133" t="s">
        <v>3</v>
      </c>
      <c r="BS20" s="133" t="s">
        <v>3</v>
      </c>
      <c r="BT20" s="133" t="s">
        <v>3</v>
      </c>
      <c r="BU20" s="133" t="s">
        <v>3</v>
      </c>
      <c r="BV20" s="133" t="s">
        <v>2216</v>
      </c>
      <c r="BW20" s="133" t="s">
        <v>3</v>
      </c>
      <c r="BX20" s="133" t="s">
        <v>3</v>
      </c>
      <c r="BY20" s="133" t="s">
        <v>3</v>
      </c>
      <c r="BZ20" s="133" t="s">
        <v>3</v>
      </c>
      <c r="CA20" s="133" t="s">
        <v>3</v>
      </c>
      <c r="CB20" s="133" t="s">
        <v>2216</v>
      </c>
      <c r="CC20" s="133" t="s">
        <v>3</v>
      </c>
      <c r="CD20" s="133" t="s">
        <v>3</v>
      </c>
      <c r="CE20" s="133" t="s">
        <v>3</v>
      </c>
      <c r="CF20" s="133" t="s">
        <v>3</v>
      </c>
      <c r="CG20" s="133" t="s">
        <v>3</v>
      </c>
      <c r="CH20" s="133" t="s">
        <v>2216</v>
      </c>
      <c r="CI20" s="133" t="s">
        <v>3</v>
      </c>
      <c r="CJ20" s="133" t="s">
        <v>3</v>
      </c>
      <c r="CK20" s="133" t="s">
        <v>3</v>
      </c>
      <c r="CL20" s="133" t="s">
        <v>3</v>
      </c>
      <c r="CM20" s="133" t="s">
        <v>3</v>
      </c>
      <c r="CN20" s="133" t="s">
        <v>2216</v>
      </c>
      <c r="CO20" s="133" t="s">
        <v>3</v>
      </c>
      <c r="CP20" s="133" t="s">
        <v>3</v>
      </c>
      <c r="CQ20" s="133" t="s">
        <v>3</v>
      </c>
      <c r="CR20" s="133" t="s">
        <v>3</v>
      </c>
      <c r="CS20" s="133" t="s">
        <v>3</v>
      </c>
      <c r="CT20" s="133" t="s">
        <v>2216</v>
      </c>
      <c r="CU20" s="133" t="s">
        <v>3</v>
      </c>
      <c r="CV20" s="133" t="s">
        <v>3</v>
      </c>
      <c r="CW20" s="133" t="s">
        <v>3</v>
      </c>
      <c r="CX20" s="133" t="s">
        <v>3</v>
      </c>
      <c r="CY20" s="133" t="s">
        <v>3</v>
      </c>
      <c r="CZ20" s="133" t="s">
        <v>2216</v>
      </c>
      <c r="DA20" s="133" t="s">
        <v>3</v>
      </c>
      <c r="DB20" s="133" t="s">
        <v>3</v>
      </c>
      <c r="DC20" s="133" t="s">
        <v>3</v>
      </c>
      <c r="DD20" s="133" t="s">
        <v>3</v>
      </c>
      <c r="DE20" s="133" t="s">
        <v>3</v>
      </c>
    </row>
    <row r="21" spans="1:109" x14ac:dyDescent="0.2">
      <c r="A21" s="132" t="s">
        <v>275</v>
      </c>
      <c r="B21" s="133" t="s">
        <v>2255</v>
      </c>
      <c r="C21" s="133" t="s">
        <v>261</v>
      </c>
      <c r="D21" s="133" t="s">
        <v>262</v>
      </c>
      <c r="E21" s="133" t="b">
        <v>0</v>
      </c>
      <c r="F21" s="133" t="s">
        <v>2250</v>
      </c>
      <c r="G21" s="133" t="s">
        <v>3</v>
      </c>
      <c r="H21" s="133" t="s">
        <v>264</v>
      </c>
      <c r="I21" s="133" t="s">
        <v>2250</v>
      </c>
      <c r="J21" s="133" t="s">
        <v>273</v>
      </c>
      <c r="K21" s="133" t="s">
        <v>267</v>
      </c>
      <c r="L21" s="133">
        <v>90</v>
      </c>
      <c r="M21" s="133">
        <v>9</v>
      </c>
      <c r="N21" s="133">
        <v>9</v>
      </c>
      <c r="O21" s="133">
        <v>0.57999999999999996</v>
      </c>
      <c r="P21" s="133">
        <v>0</v>
      </c>
      <c r="Q21" s="133">
        <v>0</v>
      </c>
      <c r="R21" s="133">
        <v>5.83</v>
      </c>
      <c r="S21" s="133">
        <v>0</v>
      </c>
      <c r="T21" s="133">
        <v>0</v>
      </c>
      <c r="U21" s="133">
        <v>36.869999999999997</v>
      </c>
      <c r="V21" s="133">
        <v>0</v>
      </c>
      <c r="W21" s="133">
        <v>0</v>
      </c>
      <c r="X21" s="133">
        <v>4.327</v>
      </c>
      <c r="Y21" s="133">
        <v>3.0000000000000001E-3</v>
      </c>
      <c r="Z21" s="133">
        <v>1E-3</v>
      </c>
      <c r="AA21" s="133">
        <v>11.519</v>
      </c>
      <c r="AB21" s="133">
        <v>4.0000000000000001E-3</v>
      </c>
      <c r="AC21" s="133">
        <v>1E-3</v>
      </c>
      <c r="AD21" s="133">
        <v>15.616</v>
      </c>
      <c r="AE21" s="133">
        <v>2.4E-2</v>
      </c>
      <c r="AF21" s="133">
        <v>8.0000000000000002E-3</v>
      </c>
      <c r="AG21" s="133">
        <v>-0.22</v>
      </c>
      <c r="AH21" s="133">
        <v>2.5000000000000001E-2</v>
      </c>
      <c r="AI21" s="133">
        <v>8.0000000000000002E-3</v>
      </c>
      <c r="AJ21" s="133">
        <v>24.661000000000001</v>
      </c>
      <c r="AK21" s="133">
        <v>0.192</v>
      </c>
      <c r="AL21" s="133">
        <v>6.4000000000000001E-2</v>
      </c>
      <c r="AM21" s="133">
        <v>1.456</v>
      </c>
      <c r="AN21" s="133">
        <v>0.189</v>
      </c>
      <c r="AO21" s="133">
        <v>6.3E-2</v>
      </c>
      <c r="AP21" s="133">
        <v>-3.9369999999999998</v>
      </c>
      <c r="AQ21" s="133">
        <v>1.7769999999999999</v>
      </c>
      <c r="AR21" s="133">
        <v>0.59199999999999997</v>
      </c>
      <c r="AS21" s="133">
        <v>-30.576000000000001</v>
      </c>
      <c r="AT21" s="133">
        <v>1.7310000000000001</v>
      </c>
      <c r="AU21" s="133">
        <v>0.57699999999999996</v>
      </c>
      <c r="AV21" s="133">
        <v>3.4000000000000002E-2</v>
      </c>
      <c r="AW21" s="133">
        <v>1.4999999999999999E-2</v>
      </c>
      <c r="AX21" s="133">
        <v>5.0000000000000001E-3</v>
      </c>
      <c r="AY21" s="133">
        <v>0.65</v>
      </c>
      <c r="AZ21" s="133">
        <v>1.007950954</v>
      </c>
      <c r="BA21" s="133">
        <v>-2.1</v>
      </c>
      <c r="BB21" s="133">
        <v>-1.63</v>
      </c>
      <c r="BC21" s="133">
        <v>29.18</v>
      </c>
      <c r="BD21" s="133">
        <v>3.7239495290464935E-3</v>
      </c>
      <c r="BE21" s="133" t="s">
        <v>2256</v>
      </c>
      <c r="BF21" s="133">
        <v>-0.27800000000000002</v>
      </c>
      <c r="BG21" s="133">
        <v>1.2948597669221389</v>
      </c>
      <c r="BH21" s="133">
        <v>0.97982806833784586</v>
      </c>
      <c r="BI21" s="133">
        <v>0.61899999999999999</v>
      </c>
      <c r="BJ21" s="133">
        <v>8.2000000000000003E-2</v>
      </c>
      <c r="BK21" s="133">
        <v>0.70099999999999996</v>
      </c>
      <c r="BL21" s="133">
        <v>1.456</v>
      </c>
      <c r="BM21" s="133">
        <v>0</v>
      </c>
      <c r="BN21" s="133" t="s">
        <v>3</v>
      </c>
      <c r="BO21" s="133" t="s">
        <v>3</v>
      </c>
      <c r="BP21" s="133" t="s">
        <v>3</v>
      </c>
      <c r="BQ21" s="133" t="s">
        <v>3</v>
      </c>
      <c r="BR21" s="133" t="s">
        <v>3</v>
      </c>
      <c r="BS21" s="133" t="s">
        <v>3</v>
      </c>
      <c r="BT21" s="133" t="s">
        <v>3</v>
      </c>
      <c r="BU21" s="133" t="s">
        <v>3</v>
      </c>
      <c r="BV21" s="133" t="s">
        <v>2216</v>
      </c>
      <c r="BW21" s="133" t="s">
        <v>3</v>
      </c>
      <c r="BX21" s="133" t="s">
        <v>3</v>
      </c>
      <c r="BY21" s="133" t="s">
        <v>3</v>
      </c>
      <c r="BZ21" s="133" t="s">
        <v>3</v>
      </c>
      <c r="CA21" s="133" t="s">
        <v>3</v>
      </c>
      <c r="CB21" s="133" t="s">
        <v>2216</v>
      </c>
      <c r="CC21" s="133" t="s">
        <v>3</v>
      </c>
      <c r="CD21" s="133" t="s">
        <v>3</v>
      </c>
      <c r="CE21" s="133" t="s">
        <v>3</v>
      </c>
      <c r="CF21" s="133" t="s">
        <v>3</v>
      </c>
      <c r="CG21" s="133" t="s">
        <v>3</v>
      </c>
      <c r="CH21" s="133" t="s">
        <v>2216</v>
      </c>
      <c r="CI21" s="133" t="s">
        <v>3</v>
      </c>
      <c r="CJ21" s="133" t="s">
        <v>3</v>
      </c>
      <c r="CK21" s="133" t="s">
        <v>3</v>
      </c>
      <c r="CL21" s="133" t="s">
        <v>3</v>
      </c>
      <c r="CM21" s="133" t="s">
        <v>3</v>
      </c>
      <c r="CN21" s="133" t="s">
        <v>2216</v>
      </c>
      <c r="CO21" s="133" t="s">
        <v>3</v>
      </c>
      <c r="CP21" s="133" t="s">
        <v>3</v>
      </c>
      <c r="CQ21" s="133" t="s">
        <v>3</v>
      </c>
      <c r="CR21" s="133" t="s">
        <v>3</v>
      </c>
      <c r="CS21" s="133" t="s">
        <v>3</v>
      </c>
      <c r="CT21" s="133" t="s">
        <v>2216</v>
      </c>
      <c r="CU21" s="133" t="s">
        <v>3</v>
      </c>
      <c r="CV21" s="133" t="s">
        <v>3</v>
      </c>
      <c r="CW21" s="133" t="s">
        <v>3</v>
      </c>
      <c r="CX21" s="133" t="s">
        <v>3</v>
      </c>
      <c r="CY21" s="133" t="s">
        <v>3</v>
      </c>
      <c r="CZ21" s="133" t="s">
        <v>2216</v>
      </c>
      <c r="DA21" s="133" t="s">
        <v>3</v>
      </c>
      <c r="DB21" s="133" t="s">
        <v>3</v>
      </c>
      <c r="DC21" s="133" t="s">
        <v>3</v>
      </c>
      <c r="DD21" s="133" t="s">
        <v>3</v>
      </c>
      <c r="DE21" s="133" t="s">
        <v>3</v>
      </c>
    </row>
    <row r="22" spans="1:109" x14ac:dyDescent="0.2">
      <c r="A22" s="132" t="s">
        <v>2257</v>
      </c>
      <c r="B22" s="133" t="s">
        <v>2258</v>
      </c>
      <c r="C22" s="133" t="s">
        <v>261</v>
      </c>
      <c r="D22" s="133" t="s">
        <v>262</v>
      </c>
      <c r="E22" s="133" t="s">
        <v>3</v>
      </c>
      <c r="F22" s="133" t="s">
        <v>3</v>
      </c>
      <c r="G22" s="133" t="s">
        <v>3</v>
      </c>
      <c r="H22" s="133" t="s">
        <v>3</v>
      </c>
      <c r="I22" s="133" t="s">
        <v>3</v>
      </c>
      <c r="J22" s="133" t="s">
        <v>3</v>
      </c>
      <c r="K22" s="133" t="s">
        <v>3</v>
      </c>
      <c r="L22" s="133" t="s">
        <v>3</v>
      </c>
      <c r="M22" s="133" t="s">
        <v>3</v>
      </c>
      <c r="N22" s="133" t="s">
        <v>3</v>
      </c>
      <c r="O22" s="133" t="s">
        <v>3</v>
      </c>
      <c r="P22" s="133" t="s">
        <v>3</v>
      </c>
      <c r="Q22" s="133" t="s">
        <v>3</v>
      </c>
      <c r="R22" s="133" t="s">
        <v>3</v>
      </c>
      <c r="S22" s="133" t="s">
        <v>3</v>
      </c>
      <c r="T22" s="133" t="s">
        <v>3</v>
      </c>
      <c r="U22" s="133" t="s">
        <v>3</v>
      </c>
      <c r="V22" s="133" t="s">
        <v>3</v>
      </c>
      <c r="W22" s="133" t="s">
        <v>3</v>
      </c>
      <c r="X22" s="133" t="s">
        <v>3</v>
      </c>
      <c r="Y22" s="133" t="s">
        <v>3</v>
      </c>
      <c r="Z22" s="133" t="s">
        <v>3</v>
      </c>
      <c r="AA22" s="133" t="s">
        <v>3</v>
      </c>
      <c r="AB22" s="133" t="s">
        <v>3</v>
      </c>
      <c r="AC22" s="133" t="s">
        <v>3</v>
      </c>
      <c r="AD22" s="133" t="s">
        <v>3</v>
      </c>
      <c r="AE22" s="133" t="s">
        <v>3</v>
      </c>
      <c r="AF22" s="133" t="s">
        <v>3</v>
      </c>
      <c r="AG22" s="133" t="s">
        <v>3</v>
      </c>
      <c r="AH22" s="133" t="s">
        <v>3</v>
      </c>
      <c r="AI22" s="133" t="s">
        <v>3</v>
      </c>
      <c r="AJ22" s="133" t="s">
        <v>3</v>
      </c>
      <c r="AK22" s="133" t="s">
        <v>3</v>
      </c>
      <c r="AL22" s="133" t="s">
        <v>3</v>
      </c>
      <c r="AM22" s="133" t="s">
        <v>3</v>
      </c>
      <c r="AN22" s="133" t="s">
        <v>3</v>
      </c>
      <c r="AO22" s="133" t="s">
        <v>3</v>
      </c>
      <c r="AP22" s="133" t="s">
        <v>3</v>
      </c>
      <c r="AQ22" s="133" t="s">
        <v>3</v>
      </c>
      <c r="AR22" s="133" t="s">
        <v>3</v>
      </c>
      <c r="AS22" s="133" t="s">
        <v>3</v>
      </c>
      <c r="AT22" s="133" t="s">
        <v>3</v>
      </c>
      <c r="AU22" s="133" t="s">
        <v>3</v>
      </c>
      <c r="AV22" s="133" t="s">
        <v>3</v>
      </c>
      <c r="AW22" s="133" t="s">
        <v>3</v>
      </c>
      <c r="AX22" s="133" t="s">
        <v>3</v>
      </c>
      <c r="AY22" s="133">
        <v>-10.83</v>
      </c>
      <c r="AZ22" s="133" t="s">
        <v>3</v>
      </c>
      <c r="BA22" s="133" t="s">
        <v>3</v>
      </c>
      <c r="BB22" s="133">
        <v>-7.66</v>
      </c>
      <c r="BC22" s="133">
        <v>22.96</v>
      </c>
      <c r="BD22" s="133" t="s">
        <v>3</v>
      </c>
      <c r="BE22" s="133" t="s">
        <v>3</v>
      </c>
      <c r="BF22" s="133" t="s">
        <v>3</v>
      </c>
      <c r="BG22" s="133" t="s">
        <v>3</v>
      </c>
      <c r="BH22" s="133" t="s">
        <v>3</v>
      </c>
      <c r="BI22" s="133" t="s">
        <v>3</v>
      </c>
      <c r="BJ22" s="133" t="s">
        <v>3</v>
      </c>
      <c r="BK22" s="133">
        <v>0.54400000000000004</v>
      </c>
      <c r="BL22" s="133" t="s">
        <v>3</v>
      </c>
      <c r="BM22" s="133" t="s">
        <v>3</v>
      </c>
      <c r="BN22" s="133">
        <v>0.06</v>
      </c>
      <c r="BO22" s="133">
        <v>0.03</v>
      </c>
      <c r="BP22" s="133">
        <v>0.11</v>
      </c>
      <c r="BQ22" s="133">
        <v>0.05</v>
      </c>
      <c r="BR22" s="133">
        <v>0.11</v>
      </c>
      <c r="BS22" s="133">
        <v>0.05</v>
      </c>
      <c r="BT22" s="133">
        <v>2.5999999999999999E-2</v>
      </c>
      <c r="BU22" s="133">
        <v>1.2E-2</v>
      </c>
      <c r="BV22" s="133" t="s">
        <v>2216</v>
      </c>
      <c r="BW22" s="133" t="s">
        <v>2216</v>
      </c>
      <c r="BX22" s="133" t="s">
        <v>2216</v>
      </c>
      <c r="BY22" s="133" t="s">
        <v>2216</v>
      </c>
      <c r="BZ22" s="133" t="s">
        <v>2216</v>
      </c>
      <c r="CA22" s="133" t="s">
        <v>2216</v>
      </c>
      <c r="CB22" s="133" t="s">
        <v>2216</v>
      </c>
      <c r="CC22" s="133" t="s">
        <v>2216</v>
      </c>
      <c r="CD22" s="133" t="s">
        <v>2216</v>
      </c>
      <c r="CE22" s="133" t="s">
        <v>2216</v>
      </c>
      <c r="CF22" s="133" t="s">
        <v>2216</v>
      </c>
      <c r="CG22" s="133" t="s">
        <v>2216</v>
      </c>
      <c r="CH22" s="133" t="s">
        <v>2216</v>
      </c>
      <c r="CI22" s="133" t="s">
        <v>2216</v>
      </c>
      <c r="CJ22" s="133" t="s">
        <v>2216</v>
      </c>
      <c r="CK22" s="133" t="s">
        <v>2216</v>
      </c>
      <c r="CL22" s="133" t="s">
        <v>2216</v>
      </c>
      <c r="CM22" s="133" t="s">
        <v>2216</v>
      </c>
      <c r="CN22" s="133" t="s">
        <v>2216</v>
      </c>
      <c r="CO22" s="133" t="s">
        <v>2216</v>
      </c>
      <c r="CP22" s="133" t="s">
        <v>2216</v>
      </c>
      <c r="CQ22" s="133" t="s">
        <v>2216</v>
      </c>
      <c r="CR22" s="133" t="s">
        <v>2216</v>
      </c>
      <c r="CS22" s="133" t="s">
        <v>2216</v>
      </c>
      <c r="CT22" s="133" t="s">
        <v>2216</v>
      </c>
      <c r="CU22" s="133" t="s">
        <v>2216</v>
      </c>
      <c r="CV22" s="133" t="s">
        <v>2216</v>
      </c>
      <c r="CW22" s="133" t="s">
        <v>2216</v>
      </c>
      <c r="CX22" s="133" t="s">
        <v>2216</v>
      </c>
      <c r="CY22" s="133" t="s">
        <v>2216</v>
      </c>
      <c r="CZ22" s="133" t="s">
        <v>2216</v>
      </c>
      <c r="DA22" s="133" t="s">
        <v>2216</v>
      </c>
      <c r="DB22" s="133" t="s">
        <v>2216</v>
      </c>
      <c r="DC22" s="133" t="s">
        <v>2216</v>
      </c>
      <c r="DD22" s="133" t="s">
        <v>2216</v>
      </c>
      <c r="DE22" s="133" t="s">
        <v>2216</v>
      </c>
    </row>
    <row r="23" spans="1:109" x14ac:dyDescent="0.2">
      <c r="A23" s="132" t="s">
        <v>259</v>
      </c>
      <c r="B23" s="133" t="s">
        <v>2259</v>
      </c>
      <c r="C23" s="133" t="s">
        <v>261</v>
      </c>
      <c r="D23" s="133" t="s">
        <v>262</v>
      </c>
      <c r="E23" s="133" t="b">
        <v>0</v>
      </c>
      <c r="F23" s="133" t="s">
        <v>2258</v>
      </c>
      <c r="G23" s="133" t="s">
        <v>3</v>
      </c>
      <c r="H23" s="133" t="s">
        <v>264</v>
      </c>
      <c r="I23" s="133" t="s">
        <v>2258</v>
      </c>
      <c r="J23" s="133" t="s">
        <v>273</v>
      </c>
      <c r="K23" s="133" t="s">
        <v>267</v>
      </c>
      <c r="L23" s="133">
        <v>90</v>
      </c>
      <c r="M23" s="133">
        <v>9</v>
      </c>
      <c r="N23" s="133">
        <v>9</v>
      </c>
      <c r="O23" s="133">
        <v>-10.7</v>
      </c>
      <c r="P23" s="133">
        <v>0</v>
      </c>
      <c r="Q23" s="133">
        <v>0</v>
      </c>
      <c r="R23" s="133">
        <v>-0.22</v>
      </c>
      <c r="S23" s="133">
        <v>0.01</v>
      </c>
      <c r="T23" s="133">
        <v>0</v>
      </c>
      <c r="U23" s="133">
        <v>30.63</v>
      </c>
      <c r="V23" s="133">
        <v>0.01</v>
      </c>
      <c r="W23" s="133">
        <v>0</v>
      </c>
      <c r="X23" s="133">
        <v>-6.4649999999999999</v>
      </c>
      <c r="Y23" s="133">
        <v>2E-3</v>
      </c>
      <c r="Z23" s="133">
        <v>1E-3</v>
      </c>
      <c r="AA23" s="133">
        <v>5.415</v>
      </c>
      <c r="AB23" s="133">
        <v>5.0000000000000001E-3</v>
      </c>
      <c r="AC23" s="133">
        <v>2E-3</v>
      </c>
      <c r="AD23" s="133">
        <v>-1.821</v>
      </c>
      <c r="AE23" s="133">
        <v>5.2999999999999999E-2</v>
      </c>
      <c r="AF23" s="133">
        <v>1.7999999999999999E-2</v>
      </c>
      <c r="AG23" s="133">
        <v>-0.44</v>
      </c>
      <c r="AH23" s="133">
        <v>5.0999999999999997E-2</v>
      </c>
      <c r="AI23" s="133">
        <v>1.7000000000000001E-2</v>
      </c>
      <c r="AJ23" s="133">
        <v>11.324</v>
      </c>
      <c r="AK23" s="133">
        <v>0.245</v>
      </c>
      <c r="AL23" s="133">
        <v>8.2000000000000003E-2</v>
      </c>
      <c r="AM23" s="133">
        <v>0.46</v>
      </c>
      <c r="AN23" s="133">
        <v>0.23799999999999999</v>
      </c>
      <c r="AO23" s="133">
        <v>7.9000000000000001E-2</v>
      </c>
      <c r="AP23" s="133">
        <v>2.1469999999999998</v>
      </c>
      <c r="AQ23" s="133">
        <v>2.4990000000000001</v>
      </c>
      <c r="AR23" s="133">
        <v>0.83299999999999996</v>
      </c>
      <c r="AS23" s="133">
        <v>-1.5509999999999999</v>
      </c>
      <c r="AT23" s="133">
        <v>2.488</v>
      </c>
      <c r="AU23" s="133">
        <v>0.82899999999999996</v>
      </c>
      <c r="AV23" s="133">
        <v>-1.7999999999999999E-2</v>
      </c>
      <c r="AW23" s="133">
        <v>2.1000000000000001E-2</v>
      </c>
      <c r="AX23" s="133">
        <v>7.0000000000000001E-3</v>
      </c>
      <c r="AY23" s="133">
        <v>-10.73</v>
      </c>
      <c r="AZ23" s="133">
        <v>1.007950954</v>
      </c>
      <c r="BA23" s="133">
        <v>-8.11</v>
      </c>
      <c r="BB23" s="133">
        <v>-7.72</v>
      </c>
      <c r="BC23" s="133">
        <v>22.9</v>
      </c>
      <c r="BD23" s="133">
        <v>3.6534158530365196E-3</v>
      </c>
      <c r="BE23" s="133" t="s">
        <v>2260</v>
      </c>
      <c r="BF23" s="133">
        <v>-0.433</v>
      </c>
      <c r="BG23" s="133">
        <v>1.285451417231205</v>
      </c>
      <c r="BH23" s="133">
        <v>0.9744113188925021</v>
      </c>
      <c r="BI23" s="133">
        <v>0.41799999999999998</v>
      </c>
      <c r="BJ23" s="133">
        <v>8.2000000000000003E-2</v>
      </c>
      <c r="BK23" s="133">
        <v>0.5</v>
      </c>
      <c r="BL23" s="133">
        <v>0.46</v>
      </c>
      <c r="BM23" s="133">
        <v>0</v>
      </c>
      <c r="BN23" s="133" t="s">
        <v>3</v>
      </c>
      <c r="BO23" s="133" t="s">
        <v>3</v>
      </c>
      <c r="BP23" s="133" t="s">
        <v>3</v>
      </c>
      <c r="BQ23" s="133" t="s">
        <v>3</v>
      </c>
      <c r="BR23" s="133" t="s">
        <v>3</v>
      </c>
      <c r="BS23" s="133" t="s">
        <v>3</v>
      </c>
      <c r="BT23" s="133" t="s">
        <v>3</v>
      </c>
      <c r="BU23" s="133" t="s">
        <v>3</v>
      </c>
      <c r="BV23" s="133" t="s">
        <v>2216</v>
      </c>
      <c r="BW23" s="133" t="s">
        <v>3</v>
      </c>
      <c r="BX23" s="133" t="s">
        <v>3</v>
      </c>
      <c r="BY23" s="133" t="s">
        <v>3</v>
      </c>
      <c r="BZ23" s="133" t="s">
        <v>3</v>
      </c>
      <c r="CA23" s="133" t="s">
        <v>3</v>
      </c>
      <c r="CB23" s="133" t="s">
        <v>2216</v>
      </c>
      <c r="CC23" s="133" t="s">
        <v>3</v>
      </c>
      <c r="CD23" s="133" t="s">
        <v>3</v>
      </c>
      <c r="CE23" s="133" t="s">
        <v>3</v>
      </c>
      <c r="CF23" s="133" t="s">
        <v>3</v>
      </c>
      <c r="CG23" s="133" t="s">
        <v>3</v>
      </c>
      <c r="CH23" s="133" t="s">
        <v>2216</v>
      </c>
      <c r="CI23" s="133" t="s">
        <v>3</v>
      </c>
      <c r="CJ23" s="133" t="s">
        <v>3</v>
      </c>
      <c r="CK23" s="133" t="s">
        <v>3</v>
      </c>
      <c r="CL23" s="133" t="s">
        <v>3</v>
      </c>
      <c r="CM23" s="133" t="s">
        <v>3</v>
      </c>
      <c r="CN23" s="133" t="s">
        <v>2216</v>
      </c>
      <c r="CO23" s="133" t="s">
        <v>3</v>
      </c>
      <c r="CP23" s="133" t="s">
        <v>3</v>
      </c>
      <c r="CQ23" s="133" t="s">
        <v>3</v>
      </c>
      <c r="CR23" s="133" t="s">
        <v>3</v>
      </c>
      <c r="CS23" s="133" t="s">
        <v>3</v>
      </c>
      <c r="CT23" s="133" t="s">
        <v>2216</v>
      </c>
      <c r="CU23" s="133" t="s">
        <v>3</v>
      </c>
      <c r="CV23" s="133" t="s">
        <v>3</v>
      </c>
      <c r="CW23" s="133" t="s">
        <v>3</v>
      </c>
      <c r="CX23" s="133" t="s">
        <v>3</v>
      </c>
      <c r="CY23" s="133" t="s">
        <v>3</v>
      </c>
      <c r="CZ23" s="133" t="s">
        <v>2216</v>
      </c>
      <c r="DA23" s="133" t="s">
        <v>3</v>
      </c>
      <c r="DB23" s="133" t="s">
        <v>3</v>
      </c>
      <c r="DC23" s="133" t="s">
        <v>3</v>
      </c>
      <c r="DD23" s="133" t="s">
        <v>3</v>
      </c>
      <c r="DE23" s="133" t="s">
        <v>3</v>
      </c>
    </row>
    <row r="24" spans="1:109" x14ac:dyDescent="0.2">
      <c r="A24" s="132" t="s">
        <v>269</v>
      </c>
      <c r="B24" s="133" t="s">
        <v>2261</v>
      </c>
      <c r="C24" s="133" t="s">
        <v>261</v>
      </c>
      <c r="D24" s="133" t="s">
        <v>262</v>
      </c>
      <c r="E24" s="133" t="b">
        <v>0</v>
      </c>
      <c r="F24" s="133" t="s">
        <v>2258</v>
      </c>
      <c r="G24" s="133" t="s">
        <v>3</v>
      </c>
      <c r="H24" s="133" t="s">
        <v>264</v>
      </c>
      <c r="I24" s="133" t="s">
        <v>2258</v>
      </c>
      <c r="J24" s="133" t="s">
        <v>273</v>
      </c>
      <c r="K24" s="133" t="s">
        <v>267</v>
      </c>
      <c r="L24" s="133">
        <v>90</v>
      </c>
      <c r="M24" s="133">
        <v>9</v>
      </c>
      <c r="N24" s="133">
        <v>9</v>
      </c>
      <c r="O24" s="133">
        <v>-10.8</v>
      </c>
      <c r="P24" s="133">
        <v>0</v>
      </c>
      <c r="Q24" s="133">
        <v>0</v>
      </c>
      <c r="R24" s="133">
        <v>-0.13</v>
      </c>
      <c r="S24" s="133">
        <v>0</v>
      </c>
      <c r="T24" s="133">
        <v>0</v>
      </c>
      <c r="U24" s="133">
        <v>30.72</v>
      </c>
      <c r="V24" s="133">
        <v>0</v>
      </c>
      <c r="W24" s="133">
        <v>0</v>
      </c>
      <c r="X24" s="133">
        <v>-6.55</v>
      </c>
      <c r="Y24" s="133">
        <v>2E-3</v>
      </c>
      <c r="Z24" s="133">
        <v>1E-3</v>
      </c>
      <c r="AA24" s="133">
        <v>5.5039999999999996</v>
      </c>
      <c r="AB24" s="133">
        <v>3.0000000000000001E-3</v>
      </c>
      <c r="AC24" s="133">
        <v>1E-3</v>
      </c>
      <c r="AD24" s="133">
        <v>-1.784</v>
      </c>
      <c r="AE24" s="133">
        <v>4.4999999999999998E-2</v>
      </c>
      <c r="AF24" s="133">
        <v>1.4999999999999999E-2</v>
      </c>
      <c r="AG24" s="133">
        <v>-0.40100000000000002</v>
      </c>
      <c r="AH24" s="133">
        <v>4.4999999999999998E-2</v>
      </c>
      <c r="AI24" s="133">
        <v>1.4999999999999999E-2</v>
      </c>
      <c r="AJ24" s="133">
        <v>11.629</v>
      </c>
      <c r="AK24" s="133">
        <v>0.215</v>
      </c>
      <c r="AL24" s="133">
        <v>7.1999999999999995E-2</v>
      </c>
      <c r="AM24" s="133">
        <v>0.58399999999999996</v>
      </c>
      <c r="AN24" s="133">
        <v>0.218</v>
      </c>
      <c r="AO24" s="133">
        <v>7.2999999999999995E-2</v>
      </c>
      <c r="AP24" s="133">
        <v>0.45100000000000001</v>
      </c>
      <c r="AQ24" s="133">
        <v>2.1680000000000001</v>
      </c>
      <c r="AR24" s="133">
        <v>0.72299999999999998</v>
      </c>
      <c r="AS24" s="133">
        <v>-3.3239999999999998</v>
      </c>
      <c r="AT24" s="133">
        <v>2.16</v>
      </c>
      <c r="AU24" s="133">
        <v>0.72</v>
      </c>
      <c r="AV24" s="133">
        <v>-4.0000000000000001E-3</v>
      </c>
      <c r="AW24" s="133">
        <v>1.9E-2</v>
      </c>
      <c r="AX24" s="133">
        <v>6.0000000000000001E-3</v>
      </c>
      <c r="AY24" s="133">
        <v>-10.83</v>
      </c>
      <c r="AZ24" s="133">
        <v>1.007950954</v>
      </c>
      <c r="BA24" s="133">
        <v>-8.02</v>
      </c>
      <c r="BB24" s="133">
        <v>-7.63</v>
      </c>
      <c r="BC24" s="133">
        <v>22.99</v>
      </c>
      <c r="BD24" s="133">
        <v>3.6534158530365218E-3</v>
      </c>
      <c r="BE24" s="133" t="s">
        <v>2262</v>
      </c>
      <c r="BF24" s="133">
        <v>-0.39500000000000002</v>
      </c>
      <c r="BG24" s="133">
        <v>1.2854514172312057</v>
      </c>
      <c r="BH24" s="133">
        <v>0.97441131889250232</v>
      </c>
      <c r="BI24" s="133">
        <v>0.46700000000000003</v>
      </c>
      <c r="BJ24" s="133">
        <v>8.2000000000000003E-2</v>
      </c>
      <c r="BK24" s="133">
        <v>0.54900000000000004</v>
      </c>
      <c r="BL24" s="133">
        <v>0.58399999999999996</v>
      </c>
      <c r="BM24" s="133">
        <v>0</v>
      </c>
      <c r="BN24" s="133" t="s">
        <v>3</v>
      </c>
      <c r="BO24" s="133" t="s">
        <v>3</v>
      </c>
      <c r="BP24" s="133" t="s">
        <v>3</v>
      </c>
      <c r="BQ24" s="133" t="s">
        <v>3</v>
      </c>
      <c r="BR24" s="133" t="s">
        <v>3</v>
      </c>
      <c r="BS24" s="133" t="s">
        <v>3</v>
      </c>
      <c r="BT24" s="133" t="s">
        <v>3</v>
      </c>
      <c r="BU24" s="133" t="s">
        <v>3</v>
      </c>
      <c r="BV24" s="133" t="s">
        <v>2216</v>
      </c>
      <c r="BW24" s="133" t="s">
        <v>3</v>
      </c>
      <c r="BX24" s="133" t="s">
        <v>3</v>
      </c>
      <c r="BY24" s="133" t="s">
        <v>3</v>
      </c>
      <c r="BZ24" s="133" t="s">
        <v>3</v>
      </c>
      <c r="CA24" s="133" t="s">
        <v>3</v>
      </c>
      <c r="CB24" s="133" t="s">
        <v>2216</v>
      </c>
      <c r="CC24" s="133" t="s">
        <v>3</v>
      </c>
      <c r="CD24" s="133" t="s">
        <v>3</v>
      </c>
      <c r="CE24" s="133" t="s">
        <v>3</v>
      </c>
      <c r="CF24" s="133" t="s">
        <v>3</v>
      </c>
      <c r="CG24" s="133" t="s">
        <v>3</v>
      </c>
      <c r="CH24" s="133" t="s">
        <v>2216</v>
      </c>
      <c r="CI24" s="133" t="s">
        <v>3</v>
      </c>
      <c r="CJ24" s="133" t="s">
        <v>3</v>
      </c>
      <c r="CK24" s="133" t="s">
        <v>3</v>
      </c>
      <c r="CL24" s="133" t="s">
        <v>3</v>
      </c>
      <c r="CM24" s="133" t="s">
        <v>3</v>
      </c>
      <c r="CN24" s="133" t="s">
        <v>2216</v>
      </c>
      <c r="CO24" s="133" t="s">
        <v>3</v>
      </c>
      <c r="CP24" s="133" t="s">
        <v>3</v>
      </c>
      <c r="CQ24" s="133" t="s">
        <v>3</v>
      </c>
      <c r="CR24" s="133" t="s">
        <v>3</v>
      </c>
      <c r="CS24" s="133" t="s">
        <v>3</v>
      </c>
      <c r="CT24" s="133" t="s">
        <v>2216</v>
      </c>
      <c r="CU24" s="133" t="s">
        <v>3</v>
      </c>
      <c r="CV24" s="133" t="s">
        <v>3</v>
      </c>
      <c r="CW24" s="133" t="s">
        <v>3</v>
      </c>
      <c r="CX24" s="133" t="s">
        <v>3</v>
      </c>
      <c r="CY24" s="133" t="s">
        <v>3</v>
      </c>
      <c r="CZ24" s="133" t="s">
        <v>2216</v>
      </c>
      <c r="DA24" s="133" t="s">
        <v>3</v>
      </c>
      <c r="DB24" s="133" t="s">
        <v>3</v>
      </c>
      <c r="DC24" s="133" t="s">
        <v>3</v>
      </c>
      <c r="DD24" s="133" t="s">
        <v>3</v>
      </c>
      <c r="DE24" s="133" t="s">
        <v>3</v>
      </c>
    </row>
    <row r="25" spans="1:109" x14ac:dyDescent="0.2">
      <c r="A25" s="132" t="s">
        <v>275</v>
      </c>
      <c r="B25" s="133" t="s">
        <v>2263</v>
      </c>
      <c r="C25" s="133" t="s">
        <v>261</v>
      </c>
      <c r="D25" s="133" t="s">
        <v>262</v>
      </c>
      <c r="E25" s="133" t="b">
        <v>0</v>
      </c>
      <c r="F25" s="133" t="s">
        <v>2258</v>
      </c>
      <c r="G25" s="133" t="s">
        <v>3</v>
      </c>
      <c r="H25" s="133" t="s">
        <v>264</v>
      </c>
      <c r="I25" s="133" t="s">
        <v>2258</v>
      </c>
      <c r="J25" s="133" t="s">
        <v>273</v>
      </c>
      <c r="K25" s="133" t="s">
        <v>267</v>
      </c>
      <c r="L25" s="133">
        <v>90</v>
      </c>
      <c r="M25" s="133">
        <v>9</v>
      </c>
      <c r="N25" s="133">
        <v>9</v>
      </c>
      <c r="O25" s="133">
        <v>-10.84</v>
      </c>
      <c r="P25" s="133">
        <v>0</v>
      </c>
      <c r="Q25" s="133">
        <v>0</v>
      </c>
      <c r="R25" s="133">
        <v>0.02</v>
      </c>
      <c r="S25" s="133">
        <v>0.01</v>
      </c>
      <c r="T25" s="133">
        <v>0</v>
      </c>
      <c r="U25" s="133">
        <v>30.89</v>
      </c>
      <c r="V25" s="133">
        <v>0.01</v>
      </c>
      <c r="W25" s="133">
        <v>0</v>
      </c>
      <c r="X25" s="133">
        <v>-6.5860000000000003</v>
      </c>
      <c r="Y25" s="133">
        <v>3.0000000000000001E-3</v>
      </c>
      <c r="Z25" s="133">
        <v>1E-3</v>
      </c>
      <c r="AA25" s="133">
        <v>5.6619999999999999</v>
      </c>
      <c r="AB25" s="133">
        <v>8.9999999999999993E-3</v>
      </c>
      <c r="AC25" s="133">
        <v>3.0000000000000001E-3</v>
      </c>
      <c r="AD25" s="133">
        <v>-1.6559999999999999</v>
      </c>
      <c r="AE25" s="133">
        <v>4.2999999999999997E-2</v>
      </c>
      <c r="AF25" s="133">
        <v>1.4E-2</v>
      </c>
      <c r="AG25" s="133">
        <v>-0.39100000000000001</v>
      </c>
      <c r="AH25" s="133">
        <v>4.1000000000000002E-2</v>
      </c>
      <c r="AI25" s="133">
        <v>1.4E-2</v>
      </c>
      <c r="AJ25" s="133">
        <v>11.941000000000001</v>
      </c>
      <c r="AK25" s="133">
        <v>0.17599999999999999</v>
      </c>
      <c r="AL25" s="133">
        <v>5.8999999999999997E-2</v>
      </c>
      <c r="AM25" s="133">
        <v>0.57799999999999996</v>
      </c>
      <c r="AN25" s="133">
        <v>0.17699999999999999</v>
      </c>
      <c r="AO25" s="133">
        <v>5.8999999999999997E-2</v>
      </c>
      <c r="AP25" s="133">
        <v>-0.376</v>
      </c>
      <c r="AQ25" s="133">
        <v>1.6719999999999999</v>
      </c>
      <c r="AR25" s="133">
        <v>0.55700000000000005</v>
      </c>
      <c r="AS25" s="133">
        <v>-4.4180000000000001</v>
      </c>
      <c r="AT25" s="133">
        <v>1.6559999999999999</v>
      </c>
      <c r="AU25" s="133">
        <v>0.55200000000000005</v>
      </c>
      <c r="AV25" s="133">
        <v>3.0000000000000001E-3</v>
      </c>
      <c r="AW25" s="133">
        <v>1.4999999999999999E-2</v>
      </c>
      <c r="AX25" s="133">
        <v>5.0000000000000001E-3</v>
      </c>
      <c r="AY25" s="133">
        <v>-10.87</v>
      </c>
      <c r="AZ25" s="133">
        <v>1.007950954</v>
      </c>
      <c r="BA25" s="133">
        <v>-7.86</v>
      </c>
      <c r="BB25" s="133">
        <v>-7.48</v>
      </c>
      <c r="BC25" s="133">
        <v>23.15</v>
      </c>
      <c r="BD25" s="133">
        <v>3.6534158530365096E-3</v>
      </c>
      <c r="BE25" s="133" t="s">
        <v>2264</v>
      </c>
      <c r="BF25" s="133">
        <v>-0.38500000000000001</v>
      </c>
      <c r="BG25" s="133">
        <v>1.2970502242874653</v>
      </c>
      <c r="BH25" s="133">
        <v>0.98062731211008702</v>
      </c>
      <c r="BI25" s="133">
        <v>0.48199999999999998</v>
      </c>
      <c r="BJ25" s="133">
        <v>8.2000000000000003E-2</v>
      </c>
      <c r="BK25" s="133">
        <v>0.56399999999999995</v>
      </c>
      <c r="BL25" s="133">
        <v>0.57799999999999996</v>
      </c>
      <c r="BM25" s="133">
        <v>0</v>
      </c>
      <c r="BN25" s="133" t="s">
        <v>3</v>
      </c>
      <c r="BO25" s="133" t="s">
        <v>3</v>
      </c>
      <c r="BP25" s="133" t="s">
        <v>3</v>
      </c>
      <c r="BQ25" s="133" t="s">
        <v>3</v>
      </c>
      <c r="BR25" s="133" t="s">
        <v>3</v>
      </c>
      <c r="BS25" s="133" t="s">
        <v>3</v>
      </c>
      <c r="BT25" s="133" t="s">
        <v>3</v>
      </c>
      <c r="BU25" s="133" t="s">
        <v>3</v>
      </c>
      <c r="BV25" s="133" t="s">
        <v>2216</v>
      </c>
      <c r="BW25" s="133" t="s">
        <v>3</v>
      </c>
      <c r="BX25" s="133" t="s">
        <v>3</v>
      </c>
      <c r="BY25" s="133" t="s">
        <v>3</v>
      </c>
      <c r="BZ25" s="133" t="s">
        <v>3</v>
      </c>
      <c r="CA25" s="133" t="s">
        <v>3</v>
      </c>
      <c r="CB25" s="133" t="s">
        <v>2216</v>
      </c>
      <c r="CC25" s="133" t="s">
        <v>3</v>
      </c>
      <c r="CD25" s="133" t="s">
        <v>3</v>
      </c>
      <c r="CE25" s="133" t="s">
        <v>3</v>
      </c>
      <c r="CF25" s="133" t="s">
        <v>3</v>
      </c>
      <c r="CG25" s="133" t="s">
        <v>3</v>
      </c>
      <c r="CH25" s="133" t="s">
        <v>2216</v>
      </c>
      <c r="CI25" s="133" t="s">
        <v>3</v>
      </c>
      <c r="CJ25" s="133" t="s">
        <v>3</v>
      </c>
      <c r="CK25" s="133" t="s">
        <v>3</v>
      </c>
      <c r="CL25" s="133" t="s">
        <v>3</v>
      </c>
      <c r="CM25" s="133" t="s">
        <v>3</v>
      </c>
      <c r="CN25" s="133" t="s">
        <v>2216</v>
      </c>
      <c r="CO25" s="133" t="s">
        <v>3</v>
      </c>
      <c r="CP25" s="133" t="s">
        <v>3</v>
      </c>
      <c r="CQ25" s="133" t="s">
        <v>3</v>
      </c>
      <c r="CR25" s="133" t="s">
        <v>3</v>
      </c>
      <c r="CS25" s="133" t="s">
        <v>3</v>
      </c>
      <c r="CT25" s="133" t="s">
        <v>2216</v>
      </c>
      <c r="CU25" s="133" t="s">
        <v>3</v>
      </c>
      <c r="CV25" s="133" t="s">
        <v>3</v>
      </c>
      <c r="CW25" s="133" t="s">
        <v>3</v>
      </c>
      <c r="CX25" s="133" t="s">
        <v>3</v>
      </c>
      <c r="CY25" s="133" t="s">
        <v>3</v>
      </c>
      <c r="CZ25" s="133" t="s">
        <v>2216</v>
      </c>
      <c r="DA25" s="133" t="s">
        <v>3</v>
      </c>
      <c r="DB25" s="133" t="s">
        <v>3</v>
      </c>
      <c r="DC25" s="133" t="s">
        <v>3</v>
      </c>
      <c r="DD25" s="133" t="s">
        <v>3</v>
      </c>
      <c r="DE25" s="133" t="s">
        <v>3</v>
      </c>
    </row>
    <row r="26" spans="1:109" x14ac:dyDescent="0.2">
      <c r="A26" s="132" t="s">
        <v>278</v>
      </c>
      <c r="B26" s="133" t="s">
        <v>2265</v>
      </c>
      <c r="C26" s="133" t="s">
        <v>261</v>
      </c>
      <c r="D26" s="133" t="s">
        <v>262</v>
      </c>
      <c r="E26" s="133" t="b">
        <v>0</v>
      </c>
      <c r="F26" s="133" t="s">
        <v>2258</v>
      </c>
      <c r="G26" s="133" t="s">
        <v>3</v>
      </c>
      <c r="H26" s="133" t="s">
        <v>264</v>
      </c>
      <c r="I26" s="133" t="s">
        <v>2258</v>
      </c>
      <c r="J26" s="133" t="s">
        <v>273</v>
      </c>
      <c r="K26" s="133" t="s">
        <v>267</v>
      </c>
      <c r="L26" s="133">
        <v>90</v>
      </c>
      <c r="M26" s="133">
        <v>9</v>
      </c>
      <c r="N26" s="133">
        <v>9</v>
      </c>
      <c r="O26" s="133">
        <v>-10.85</v>
      </c>
      <c r="P26" s="133">
        <v>0</v>
      </c>
      <c r="Q26" s="133">
        <v>0</v>
      </c>
      <c r="R26" s="133">
        <v>-0.21</v>
      </c>
      <c r="S26" s="133">
        <v>0</v>
      </c>
      <c r="T26" s="133">
        <v>0</v>
      </c>
      <c r="U26" s="133">
        <v>30.64</v>
      </c>
      <c r="V26" s="133">
        <v>0</v>
      </c>
      <c r="W26" s="133">
        <v>0</v>
      </c>
      <c r="X26" s="133">
        <v>-6.6070000000000002</v>
      </c>
      <c r="Y26" s="133">
        <v>2E-3</v>
      </c>
      <c r="Z26" s="133">
        <v>1E-3</v>
      </c>
      <c r="AA26" s="133">
        <v>5.423</v>
      </c>
      <c r="AB26" s="133">
        <v>4.0000000000000001E-3</v>
      </c>
      <c r="AC26" s="133">
        <v>1E-3</v>
      </c>
      <c r="AD26" s="133">
        <v>-1.9139999999999999</v>
      </c>
      <c r="AE26" s="133">
        <v>3.3000000000000002E-2</v>
      </c>
      <c r="AF26" s="133">
        <v>1.0999999999999999E-2</v>
      </c>
      <c r="AG26" s="133">
        <v>-0.39400000000000002</v>
      </c>
      <c r="AH26" s="133">
        <v>3.5999999999999997E-2</v>
      </c>
      <c r="AI26" s="133">
        <v>1.2E-2</v>
      </c>
      <c r="AJ26" s="133">
        <v>11.487</v>
      </c>
      <c r="AK26" s="133">
        <v>0.20799999999999999</v>
      </c>
      <c r="AL26" s="133">
        <v>6.9000000000000006E-2</v>
      </c>
      <c r="AM26" s="133">
        <v>0.60399999999999998</v>
      </c>
      <c r="AN26" s="133">
        <v>0.20699999999999999</v>
      </c>
      <c r="AO26" s="133">
        <v>6.9000000000000006E-2</v>
      </c>
      <c r="AP26" s="133">
        <v>-1.528</v>
      </c>
      <c r="AQ26" s="133">
        <v>2.0369999999999999</v>
      </c>
      <c r="AR26" s="133">
        <v>0.67900000000000005</v>
      </c>
      <c r="AS26" s="133">
        <v>-5.0780000000000003</v>
      </c>
      <c r="AT26" s="133">
        <v>2.0350000000000001</v>
      </c>
      <c r="AU26" s="133">
        <v>0.67800000000000005</v>
      </c>
      <c r="AV26" s="133">
        <v>1.2999999999999999E-2</v>
      </c>
      <c r="AW26" s="133">
        <v>1.7999999999999999E-2</v>
      </c>
      <c r="AX26" s="133">
        <v>6.0000000000000001E-3</v>
      </c>
      <c r="AY26" s="133">
        <v>-10.88</v>
      </c>
      <c r="AZ26" s="133">
        <v>1.007950954</v>
      </c>
      <c r="BA26" s="133">
        <v>-8.1</v>
      </c>
      <c r="BB26" s="133">
        <v>-7.72</v>
      </c>
      <c r="BC26" s="133">
        <v>22.91</v>
      </c>
      <c r="BD26" s="133">
        <v>3.6534158530365118E-3</v>
      </c>
      <c r="BE26" s="133" t="s">
        <v>2266</v>
      </c>
      <c r="BF26" s="133">
        <v>-0.38700000000000001</v>
      </c>
      <c r="BG26" s="133">
        <v>1.2970502242874653</v>
      </c>
      <c r="BH26" s="133">
        <v>0.98062731211008702</v>
      </c>
      <c r="BI26" s="133">
        <v>0.47899999999999998</v>
      </c>
      <c r="BJ26" s="133">
        <v>8.2000000000000003E-2</v>
      </c>
      <c r="BK26" s="133">
        <v>0.56100000000000005</v>
      </c>
      <c r="BL26" s="133">
        <v>0.60399999999999998</v>
      </c>
      <c r="BM26" s="133">
        <v>0</v>
      </c>
      <c r="BN26" s="133" t="s">
        <v>3</v>
      </c>
      <c r="BO26" s="133" t="s">
        <v>3</v>
      </c>
      <c r="BP26" s="133" t="s">
        <v>3</v>
      </c>
      <c r="BQ26" s="133" t="s">
        <v>3</v>
      </c>
      <c r="BR26" s="133" t="s">
        <v>3</v>
      </c>
      <c r="BS26" s="133" t="s">
        <v>3</v>
      </c>
      <c r="BT26" s="133" t="s">
        <v>3</v>
      </c>
      <c r="BU26" s="133" t="s">
        <v>3</v>
      </c>
      <c r="BV26" s="133" t="s">
        <v>2216</v>
      </c>
      <c r="BW26" s="133" t="s">
        <v>3</v>
      </c>
      <c r="BX26" s="133" t="s">
        <v>3</v>
      </c>
      <c r="BY26" s="133" t="s">
        <v>3</v>
      </c>
      <c r="BZ26" s="133" t="s">
        <v>3</v>
      </c>
      <c r="CA26" s="133" t="s">
        <v>3</v>
      </c>
      <c r="CB26" s="133" t="s">
        <v>2216</v>
      </c>
      <c r="CC26" s="133" t="s">
        <v>3</v>
      </c>
      <c r="CD26" s="133" t="s">
        <v>3</v>
      </c>
      <c r="CE26" s="133" t="s">
        <v>3</v>
      </c>
      <c r="CF26" s="133" t="s">
        <v>3</v>
      </c>
      <c r="CG26" s="133" t="s">
        <v>3</v>
      </c>
      <c r="CH26" s="133" t="s">
        <v>2216</v>
      </c>
      <c r="CI26" s="133" t="s">
        <v>3</v>
      </c>
      <c r="CJ26" s="133" t="s">
        <v>3</v>
      </c>
      <c r="CK26" s="133" t="s">
        <v>3</v>
      </c>
      <c r="CL26" s="133" t="s">
        <v>3</v>
      </c>
      <c r="CM26" s="133" t="s">
        <v>3</v>
      </c>
      <c r="CN26" s="133" t="s">
        <v>2216</v>
      </c>
      <c r="CO26" s="133" t="s">
        <v>3</v>
      </c>
      <c r="CP26" s="133" t="s">
        <v>3</v>
      </c>
      <c r="CQ26" s="133" t="s">
        <v>3</v>
      </c>
      <c r="CR26" s="133" t="s">
        <v>3</v>
      </c>
      <c r="CS26" s="133" t="s">
        <v>3</v>
      </c>
      <c r="CT26" s="133" t="s">
        <v>2216</v>
      </c>
      <c r="CU26" s="133" t="s">
        <v>3</v>
      </c>
      <c r="CV26" s="133" t="s">
        <v>3</v>
      </c>
      <c r="CW26" s="133" t="s">
        <v>3</v>
      </c>
      <c r="CX26" s="133" t="s">
        <v>3</v>
      </c>
      <c r="CY26" s="133" t="s">
        <v>3</v>
      </c>
      <c r="CZ26" s="133" t="s">
        <v>2216</v>
      </c>
      <c r="DA26" s="133" t="s">
        <v>3</v>
      </c>
      <c r="DB26" s="133" t="s">
        <v>3</v>
      </c>
      <c r="DC26" s="133" t="s">
        <v>3</v>
      </c>
      <c r="DD26" s="133" t="s">
        <v>3</v>
      </c>
      <c r="DE26" s="133" t="s">
        <v>3</v>
      </c>
    </row>
    <row r="27" spans="1:109" x14ac:dyDescent="0.2">
      <c r="A27" s="132" t="s">
        <v>283</v>
      </c>
      <c r="B27" s="133" t="s">
        <v>2267</v>
      </c>
      <c r="C27" s="133" t="s">
        <v>261</v>
      </c>
      <c r="D27" s="133" t="s">
        <v>262</v>
      </c>
      <c r="E27" s="133" t="b">
        <v>0</v>
      </c>
      <c r="F27" s="133" t="s">
        <v>2258</v>
      </c>
      <c r="G27" s="133" t="s">
        <v>3</v>
      </c>
      <c r="H27" s="133" t="s">
        <v>264</v>
      </c>
      <c r="I27" s="133" t="s">
        <v>2258</v>
      </c>
      <c r="J27" s="133" t="s">
        <v>273</v>
      </c>
      <c r="K27" s="133" t="s">
        <v>267</v>
      </c>
      <c r="L27" s="133">
        <v>90</v>
      </c>
      <c r="M27" s="133">
        <v>9</v>
      </c>
      <c r="N27" s="133">
        <v>9</v>
      </c>
      <c r="O27" s="133">
        <v>-10.81</v>
      </c>
      <c r="P27" s="133">
        <v>0</v>
      </c>
      <c r="Q27" s="133">
        <v>0</v>
      </c>
      <c r="R27" s="133">
        <v>-0.25</v>
      </c>
      <c r="S27" s="133">
        <v>0.01</v>
      </c>
      <c r="T27" s="133">
        <v>0</v>
      </c>
      <c r="U27" s="133">
        <v>30.61</v>
      </c>
      <c r="V27" s="133">
        <v>0.01</v>
      </c>
      <c r="W27" s="133">
        <v>0</v>
      </c>
      <c r="X27" s="133">
        <v>-6.57</v>
      </c>
      <c r="Y27" s="133">
        <v>3.0000000000000001E-3</v>
      </c>
      <c r="Z27" s="133">
        <v>1E-3</v>
      </c>
      <c r="AA27" s="133">
        <v>5.3890000000000002</v>
      </c>
      <c r="AB27" s="133">
        <v>7.0000000000000001E-3</v>
      </c>
      <c r="AC27" s="133">
        <v>2E-3</v>
      </c>
      <c r="AD27" s="133">
        <v>-1.917</v>
      </c>
      <c r="AE27" s="133">
        <v>4.1000000000000002E-2</v>
      </c>
      <c r="AF27" s="133">
        <v>1.4E-2</v>
      </c>
      <c r="AG27" s="133">
        <v>-0.40200000000000002</v>
      </c>
      <c r="AH27" s="133">
        <v>3.7999999999999999E-2</v>
      </c>
      <c r="AI27" s="133">
        <v>1.2999999999999999E-2</v>
      </c>
      <c r="AJ27" s="133">
        <v>11.417999999999999</v>
      </c>
      <c r="AK27" s="133">
        <v>0.184</v>
      </c>
      <c r="AL27" s="133">
        <v>6.0999999999999999E-2</v>
      </c>
      <c r="AM27" s="133">
        <v>0.60399999999999998</v>
      </c>
      <c r="AN27" s="133">
        <v>0.18</v>
      </c>
      <c r="AO27" s="133">
        <v>0.06</v>
      </c>
      <c r="AP27" s="133">
        <v>-0.63100000000000001</v>
      </c>
      <c r="AQ27" s="133">
        <v>1.4259999999999999</v>
      </c>
      <c r="AR27" s="133">
        <v>0.47499999999999998</v>
      </c>
      <c r="AS27" s="133">
        <v>-4.1580000000000004</v>
      </c>
      <c r="AT27" s="133">
        <v>1.4279999999999999</v>
      </c>
      <c r="AU27" s="133">
        <v>0.47599999999999998</v>
      </c>
      <c r="AV27" s="133">
        <v>6.0000000000000001E-3</v>
      </c>
      <c r="AW27" s="133">
        <v>1.2E-2</v>
      </c>
      <c r="AX27" s="133">
        <v>4.0000000000000001E-3</v>
      </c>
      <c r="AY27" s="133">
        <v>-10.84</v>
      </c>
      <c r="AZ27" s="133">
        <v>1.007950954</v>
      </c>
      <c r="BA27" s="133">
        <v>-8.1300000000000008</v>
      </c>
      <c r="BB27" s="133">
        <v>-7.75</v>
      </c>
      <c r="BC27" s="133">
        <v>22.87</v>
      </c>
      <c r="BD27" s="133">
        <v>3.6534158530365196E-3</v>
      </c>
      <c r="BE27" s="133" t="s">
        <v>2268</v>
      </c>
      <c r="BF27" s="133">
        <v>-0.39500000000000002</v>
      </c>
      <c r="BG27" s="133">
        <v>1.3196674754860016</v>
      </c>
      <c r="BH27" s="133">
        <v>0.98640164485542525</v>
      </c>
      <c r="BI27" s="133">
        <v>0.46500000000000002</v>
      </c>
      <c r="BJ27" s="133">
        <v>8.2000000000000003E-2</v>
      </c>
      <c r="BK27" s="133">
        <v>0.54700000000000004</v>
      </c>
      <c r="BL27" s="133">
        <v>0.60399999999999998</v>
      </c>
      <c r="BM27" s="133">
        <v>0</v>
      </c>
      <c r="BN27" s="133" t="s">
        <v>3</v>
      </c>
      <c r="BO27" s="133" t="s">
        <v>3</v>
      </c>
      <c r="BP27" s="133" t="s">
        <v>3</v>
      </c>
      <c r="BQ27" s="133" t="s">
        <v>3</v>
      </c>
      <c r="BR27" s="133" t="s">
        <v>3</v>
      </c>
      <c r="BS27" s="133" t="s">
        <v>3</v>
      </c>
      <c r="BT27" s="133" t="s">
        <v>3</v>
      </c>
      <c r="BU27" s="133" t="s">
        <v>3</v>
      </c>
      <c r="BV27" s="133" t="s">
        <v>2216</v>
      </c>
      <c r="BW27" s="133" t="s">
        <v>3</v>
      </c>
      <c r="BX27" s="133" t="s">
        <v>3</v>
      </c>
      <c r="BY27" s="133" t="s">
        <v>3</v>
      </c>
      <c r="BZ27" s="133" t="s">
        <v>3</v>
      </c>
      <c r="CA27" s="133" t="s">
        <v>3</v>
      </c>
      <c r="CB27" s="133" t="s">
        <v>2216</v>
      </c>
      <c r="CC27" s="133" t="s">
        <v>3</v>
      </c>
      <c r="CD27" s="133" t="s">
        <v>3</v>
      </c>
      <c r="CE27" s="133" t="s">
        <v>3</v>
      </c>
      <c r="CF27" s="133" t="s">
        <v>3</v>
      </c>
      <c r="CG27" s="133" t="s">
        <v>3</v>
      </c>
      <c r="CH27" s="133" t="s">
        <v>2216</v>
      </c>
      <c r="CI27" s="133" t="s">
        <v>3</v>
      </c>
      <c r="CJ27" s="133" t="s">
        <v>3</v>
      </c>
      <c r="CK27" s="133" t="s">
        <v>3</v>
      </c>
      <c r="CL27" s="133" t="s">
        <v>3</v>
      </c>
      <c r="CM27" s="133" t="s">
        <v>3</v>
      </c>
      <c r="CN27" s="133" t="s">
        <v>2216</v>
      </c>
      <c r="CO27" s="133" t="s">
        <v>3</v>
      </c>
      <c r="CP27" s="133" t="s">
        <v>3</v>
      </c>
      <c r="CQ27" s="133" t="s">
        <v>3</v>
      </c>
      <c r="CR27" s="133" t="s">
        <v>3</v>
      </c>
      <c r="CS27" s="133" t="s">
        <v>3</v>
      </c>
      <c r="CT27" s="133" t="s">
        <v>2216</v>
      </c>
      <c r="CU27" s="133" t="s">
        <v>3</v>
      </c>
      <c r="CV27" s="133" t="s">
        <v>3</v>
      </c>
      <c r="CW27" s="133" t="s">
        <v>3</v>
      </c>
      <c r="CX27" s="133" t="s">
        <v>3</v>
      </c>
      <c r="CY27" s="133" t="s">
        <v>3</v>
      </c>
      <c r="CZ27" s="133" t="s">
        <v>2216</v>
      </c>
      <c r="DA27" s="133" t="s">
        <v>3</v>
      </c>
      <c r="DB27" s="133" t="s">
        <v>3</v>
      </c>
      <c r="DC27" s="133" t="s">
        <v>3</v>
      </c>
      <c r="DD27" s="133" t="s">
        <v>3</v>
      </c>
      <c r="DE27" s="133" t="s">
        <v>3</v>
      </c>
    </row>
    <row r="28" spans="1:109" x14ac:dyDescent="0.2">
      <c r="A28" s="132" t="s">
        <v>2269</v>
      </c>
      <c r="B28" s="133" t="s">
        <v>2270</v>
      </c>
      <c r="C28" s="133" t="s">
        <v>261</v>
      </c>
      <c r="D28" s="133" t="s">
        <v>262</v>
      </c>
      <c r="E28" s="133" t="s">
        <v>3</v>
      </c>
      <c r="F28" s="133" t="s">
        <v>3</v>
      </c>
      <c r="G28" s="133" t="s">
        <v>3</v>
      </c>
      <c r="H28" s="133" t="s">
        <v>3</v>
      </c>
      <c r="I28" s="133" t="s">
        <v>3</v>
      </c>
      <c r="J28" s="133" t="s">
        <v>3</v>
      </c>
      <c r="K28" s="133" t="s">
        <v>3</v>
      </c>
      <c r="L28" s="133" t="s">
        <v>3</v>
      </c>
      <c r="M28" s="133" t="s">
        <v>3</v>
      </c>
      <c r="N28" s="133" t="s">
        <v>3</v>
      </c>
      <c r="O28" s="133" t="s">
        <v>3</v>
      </c>
      <c r="P28" s="133" t="s">
        <v>3</v>
      </c>
      <c r="Q28" s="133" t="s">
        <v>3</v>
      </c>
      <c r="R28" s="133" t="s">
        <v>3</v>
      </c>
      <c r="S28" s="133" t="s">
        <v>3</v>
      </c>
      <c r="T28" s="133" t="s">
        <v>3</v>
      </c>
      <c r="U28" s="133" t="s">
        <v>3</v>
      </c>
      <c r="V28" s="133" t="s">
        <v>3</v>
      </c>
      <c r="W28" s="133" t="s">
        <v>3</v>
      </c>
      <c r="X28" s="133" t="s">
        <v>3</v>
      </c>
      <c r="Y28" s="133" t="s">
        <v>3</v>
      </c>
      <c r="Z28" s="133" t="s">
        <v>3</v>
      </c>
      <c r="AA28" s="133" t="s">
        <v>3</v>
      </c>
      <c r="AB28" s="133" t="s">
        <v>3</v>
      </c>
      <c r="AC28" s="133" t="s">
        <v>3</v>
      </c>
      <c r="AD28" s="133" t="s">
        <v>3</v>
      </c>
      <c r="AE28" s="133" t="s">
        <v>3</v>
      </c>
      <c r="AF28" s="133" t="s">
        <v>3</v>
      </c>
      <c r="AG28" s="133" t="s">
        <v>3</v>
      </c>
      <c r="AH28" s="133" t="s">
        <v>3</v>
      </c>
      <c r="AI28" s="133" t="s">
        <v>3</v>
      </c>
      <c r="AJ28" s="133" t="s">
        <v>3</v>
      </c>
      <c r="AK28" s="133" t="s">
        <v>3</v>
      </c>
      <c r="AL28" s="133" t="s">
        <v>3</v>
      </c>
      <c r="AM28" s="133" t="s">
        <v>3</v>
      </c>
      <c r="AN28" s="133" t="s">
        <v>3</v>
      </c>
      <c r="AO28" s="133" t="s">
        <v>3</v>
      </c>
      <c r="AP28" s="133" t="s">
        <v>3</v>
      </c>
      <c r="AQ28" s="133" t="s">
        <v>3</v>
      </c>
      <c r="AR28" s="133" t="s">
        <v>3</v>
      </c>
      <c r="AS28" s="133" t="s">
        <v>3</v>
      </c>
      <c r="AT28" s="133" t="s">
        <v>3</v>
      </c>
      <c r="AU28" s="133" t="s">
        <v>3</v>
      </c>
      <c r="AV28" s="133" t="s">
        <v>3</v>
      </c>
      <c r="AW28" s="133" t="s">
        <v>3</v>
      </c>
      <c r="AX28" s="133" t="s">
        <v>3</v>
      </c>
      <c r="AY28" s="133">
        <v>-4.1500000000000004</v>
      </c>
      <c r="AZ28" s="133" t="s">
        <v>3</v>
      </c>
      <c r="BA28" s="133" t="s">
        <v>3</v>
      </c>
      <c r="BB28" s="133">
        <v>-10.86</v>
      </c>
      <c r="BC28" s="133">
        <v>19.66</v>
      </c>
      <c r="BD28" s="133" t="s">
        <v>3</v>
      </c>
      <c r="BE28" s="133" t="s">
        <v>3</v>
      </c>
      <c r="BF28" s="133" t="s">
        <v>3</v>
      </c>
      <c r="BG28" s="133" t="s">
        <v>3</v>
      </c>
      <c r="BH28" s="133" t="s">
        <v>3</v>
      </c>
      <c r="BI28" s="133" t="s">
        <v>3</v>
      </c>
      <c r="BJ28" s="133" t="s">
        <v>3</v>
      </c>
      <c r="BK28" s="133">
        <v>0.48399999999999999</v>
      </c>
      <c r="BL28" s="133" t="s">
        <v>3</v>
      </c>
      <c r="BM28" s="133" t="s">
        <v>3</v>
      </c>
      <c r="BN28" s="133">
        <v>0.05</v>
      </c>
      <c r="BO28" s="133">
        <v>0.03</v>
      </c>
      <c r="BP28" s="133">
        <v>0.22</v>
      </c>
      <c r="BQ28" s="133">
        <v>0.13</v>
      </c>
      <c r="BR28" s="133">
        <v>0.23</v>
      </c>
      <c r="BS28" s="133">
        <v>0.13</v>
      </c>
      <c r="BT28" s="133">
        <v>4.9000000000000002E-2</v>
      </c>
      <c r="BU28" s="133">
        <v>2.8000000000000001E-2</v>
      </c>
      <c r="BV28" s="133" t="s">
        <v>2216</v>
      </c>
      <c r="BW28" s="133" t="s">
        <v>2216</v>
      </c>
      <c r="BX28" s="133" t="s">
        <v>2216</v>
      </c>
      <c r="BY28" s="133" t="s">
        <v>2216</v>
      </c>
      <c r="BZ28" s="133" t="s">
        <v>2216</v>
      </c>
      <c r="CA28" s="133" t="s">
        <v>2216</v>
      </c>
      <c r="CB28" s="133" t="s">
        <v>2216</v>
      </c>
      <c r="CC28" s="133" t="s">
        <v>2216</v>
      </c>
      <c r="CD28" s="133" t="s">
        <v>2216</v>
      </c>
      <c r="CE28" s="133" t="s">
        <v>2216</v>
      </c>
      <c r="CF28" s="133" t="s">
        <v>2216</v>
      </c>
      <c r="CG28" s="133" t="s">
        <v>2216</v>
      </c>
      <c r="CH28" s="133" t="s">
        <v>2216</v>
      </c>
      <c r="CI28" s="133" t="s">
        <v>2216</v>
      </c>
      <c r="CJ28" s="133" t="s">
        <v>2216</v>
      </c>
      <c r="CK28" s="133" t="s">
        <v>2216</v>
      </c>
      <c r="CL28" s="133" t="s">
        <v>2216</v>
      </c>
      <c r="CM28" s="133" t="s">
        <v>2216</v>
      </c>
      <c r="CN28" s="133" t="s">
        <v>2216</v>
      </c>
      <c r="CO28" s="133" t="s">
        <v>2216</v>
      </c>
      <c r="CP28" s="133" t="s">
        <v>2216</v>
      </c>
      <c r="CQ28" s="133" t="s">
        <v>2216</v>
      </c>
      <c r="CR28" s="133" t="s">
        <v>2216</v>
      </c>
      <c r="CS28" s="133" t="s">
        <v>2216</v>
      </c>
      <c r="CT28" s="133" t="s">
        <v>2216</v>
      </c>
      <c r="CU28" s="133" t="s">
        <v>2216</v>
      </c>
      <c r="CV28" s="133" t="s">
        <v>2216</v>
      </c>
      <c r="CW28" s="133" t="s">
        <v>2216</v>
      </c>
      <c r="CX28" s="133" t="s">
        <v>2216</v>
      </c>
      <c r="CY28" s="133" t="s">
        <v>2216</v>
      </c>
      <c r="CZ28" s="133" t="s">
        <v>2216</v>
      </c>
      <c r="DA28" s="133" t="s">
        <v>2216</v>
      </c>
      <c r="DB28" s="133" t="s">
        <v>2216</v>
      </c>
      <c r="DC28" s="133" t="s">
        <v>2216</v>
      </c>
      <c r="DD28" s="133" t="s">
        <v>2216</v>
      </c>
      <c r="DE28" s="133" t="s">
        <v>2216</v>
      </c>
    </row>
    <row r="29" spans="1:109" x14ac:dyDescent="0.2">
      <c r="A29" s="132" t="s">
        <v>259</v>
      </c>
      <c r="B29" s="133" t="s">
        <v>2271</v>
      </c>
      <c r="C29" s="133" t="s">
        <v>261</v>
      </c>
      <c r="D29" s="133" t="s">
        <v>262</v>
      </c>
      <c r="E29" s="133" t="b">
        <v>0</v>
      </c>
      <c r="F29" s="133" t="s">
        <v>2270</v>
      </c>
      <c r="G29" s="133" t="s">
        <v>3</v>
      </c>
      <c r="H29" s="133" t="s">
        <v>264</v>
      </c>
      <c r="I29" s="133" t="s">
        <v>2270</v>
      </c>
      <c r="J29" s="133" t="s">
        <v>273</v>
      </c>
      <c r="K29" s="133" t="s">
        <v>267</v>
      </c>
      <c r="L29" s="133">
        <v>90</v>
      </c>
      <c r="M29" s="133">
        <v>9</v>
      </c>
      <c r="N29" s="133">
        <v>9</v>
      </c>
      <c r="O29" s="133">
        <v>-4.13</v>
      </c>
      <c r="P29" s="133">
        <v>0</v>
      </c>
      <c r="Q29" s="133">
        <v>0</v>
      </c>
      <c r="R29" s="133">
        <v>-3.34</v>
      </c>
      <c r="S29" s="133">
        <v>0.01</v>
      </c>
      <c r="T29" s="133">
        <v>0</v>
      </c>
      <c r="U29" s="133">
        <v>27.42</v>
      </c>
      <c r="V29" s="133">
        <v>0.01</v>
      </c>
      <c r="W29" s="133">
        <v>0</v>
      </c>
      <c r="X29" s="133">
        <v>-0.40500000000000003</v>
      </c>
      <c r="Y29" s="133">
        <v>2E-3</v>
      </c>
      <c r="Z29" s="133">
        <v>1E-3</v>
      </c>
      <c r="AA29" s="133">
        <v>2.2949999999999999</v>
      </c>
      <c r="AB29" s="133">
        <v>6.0000000000000001E-3</v>
      </c>
      <c r="AC29" s="133">
        <v>2E-3</v>
      </c>
      <c r="AD29" s="133">
        <v>1.397</v>
      </c>
      <c r="AE29" s="133">
        <v>0.04</v>
      </c>
      <c r="AF29" s="133">
        <v>1.2999999999999999E-2</v>
      </c>
      <c r="AG29" s="133">
        <v>-0.44</v>
      </c>
      <c r="AH29" s="133">
        <v>3.9E-2</v>
      </c>
      <c r="AI29" s="133">
        <v>1.2999999999999999E-2</v>
      </c>
      <c r="AJ29" s="133">
        <v>4.6779999999999999</v>
      </c>
      <c r="AK29" s="133">
        <v>0.216</v>
      </c>
      <c r="AL29" s="133">
        <v>7.1999999999999995E-2</v>
      </c>
      <c r="AM29" s="133">
        <v>8.2000000000000003E-2</v>
      </c>
      <c r="AN29" s="133">
        <v>0.219</v>
      </c>
      <c r="AO29" s="133">
        <v>7.2999999999999995E-2</v>
      </c>
      <c r="AP29" s="133">
        <v>-1.357</v>
      </c>
      <c r="AQ29" s="133">
        <v>2.1059999999999999</v>
      </c>
      <c r="AR29" s="133">
        <v>0.70199999999999996</v>
      </c>
      <c r="AS29" s="133">
        <v>-5.4169999999999998</v>
      </c>
      <c r="AT29" s="133">
        <v>2.101</v>
      </c>
      <c r="AU29" s="133">
        <v>0.7</v>
      </c>
      <c r="AV29" s="133">
        <v>1.0999999999999999E-2</v>
      </c>
      <c r="AW29" s="133">
        <v>1.7999999999999999E-2</v>
      </c>
      <c r="AX29" s="133">
        <v>6.0000000000000001E-3</v>
      </c>
      <c r="AY29" s="133">
        <v>-4.1100000000000003</v>
      </c>
      <c r="AZ29" s="133">
        <v>1.007950954</v>
      </c>
      <c r="BA29" s="133">
        <v>-11.2</v>
      </c>
      <c r="BB29" s="133">
        <v>-10.91</v>
      </c>
      <c r="BC29" s="133">
        <v>19.61</v>
      </c>
      <c r="BD29" s="133">
        <v>3.6462860833734088E-3</v>
      </c>
      <c r="BE29" s="133" t="s">
        <v>2272</v>
      </c>
      <c r="BF29" s="133">
        <v>-0.44500000000000001</v>
      </c>
      <c r="BG29" s="133">
        <v>1.2993157559497137</v>
      </c>
      <c r="BH29" s="133">
        <v>0.98487620704832091</v>
      </c>
      <c r="BI29" s="133">
        <v>0.40699999999999997</v>
      </c>
      <c r="BJ29" s="133">
        <v>8.2000000000000003E-2</v>
      </c>
      <c r="BK29" s="133">
        <v>0.48899999999999999</v>
      </c>
      <c r="BL29" s="133">
        <v>8.2000000000000003E-2</v>
      </c>
      <c r="BM29" s="133">
        <v>0</v>
      </c>
      <c r="BN29" s="133" t="s">
        <v>3</v>
      </c>
      <c r="BO29" s="133" t="s">
        <v>3</v>
      </c>
      <c r="BP29" s="133" t="s">
        <v>3</v>
      </c>
      <c r="BQ29" s="133" t="s">
        <v>3</v>
      </c>
      <c r="BR29" s="133" t="s">
        <v>3</v>
      </c>
      <c r="BS29" s="133" t="s">
        <v>3</v>
      </c>
      <c r="BT29" s="133" t="s">
        <v>3</v>
      </c>
      <c r="BU29" s="133" t="s">
        <v>3</v>
      </c>
      <c r="BV29" s="133" t="s">
        <v>2216</v>
      </c>
      <c r="BW29" s="133" t="s">
        <v>3</v>
      </c>
      <c r="BX29" s="133" t="s">
        <v>3</v>
      </c>
      <c r="BY29" s="133" t="s">
        <v>3</v>
      </c>
      <c r="BZ29" s="133" t="s">
        <v>3</v>
      </c>
      <c r="CA29" s="133" t="s">
        <v>3</v>
      </c>
      <c r="CB29" s="133" t="s">
        <v>2216</v>
      </c>
      <c r="CC29" s="133" t="s">
        <v>3</v>
      </c>
      <c r="CD29" s="133" t="s">
        <v>3</v>
      </c>
      <c r="CE29" s="133" t="s">
        <v>3</v>
      </c>
      <c r="CF29" s="133" t="s">
        <v>3</v>
      </c>
      <c r="CG29" s="133" t="s">
        <v>3</v>
      </c>
      <c r="CH29" s="133" t="s">
        <v>2216</v>
      </c>
      <c r="CI29" s="133" t="s">
        <v>3</v>
      </c>
      <c r="CJ29" s="133" t="s">
        <v>3</v>
      </c>
      <c r="CK29" s="133" t="s">
        <v>3</v>
      </c>
      <c r="CL29" s="133" t="s">
        <v>3</v>
      </c>
      <c r="CM29" s="133" t="s">
        <v>3</v>
      </c>
      <c r="CN29" s="133" t="s">
        <v>2216</v>
      </c>
      <c r="CO29" s="133" t="s">
        <v>3</v>
      </c>
      <c r="CP29" s="133" t="s">
        <v>3</v>
      </c>
      <c r="CQ29" s="133" t="s">
        <v>3</v>
      </c>
      <c r="CR29" s="133" t="s">
        <v>3</v>
      </c>
      <c r="CS29" s="133" t="s">
        <v>3</v>
      </c>
      <c r="CT29" s="133" t="s">
        <v>2216</v>
      </c>
      <c r="CU29" s="133" t="s">
        <v>3</v>
      </c>
      <c r="CV29" s="133" t="s">
        <v>3</v>
      </c>
      <c r="CW29" s="133" t="s">
        <v>3</v>
      </c>
      <c r="CX29" s="133" t="s">
        <v>3</v>
      </c>
      <c r="CY29" s="133" t="s">
        <v>3</v>
      </c>
      <c r="CZ29" s="133" t="s">
        <v>2216</v>
      </c>
      <c r="DA29" s="133" t="s">
        <v>3</v>
      </c>
      <c r="DB29" s="133" t="s">
        <v>3</v>
      </c>
      <c r="DC29" s="133" t="s">
        <v>3</v>
      </c>
      <c r="DD29" s="133" t="s">
        <v>3</v>
      </c>
      <c r="DE29" s="133" t="s">
        <v>3</v>
      </c>
    </row>
    <row r="30" spans="1:109" x14ac:dyDescent="0.2">
      <c r="A30" s="132" t="s">
        <v>269</v>
      </c>
      <c r="B30" s="133" t="s">
        <v>2273</v>
      </c>
      <c r="C30" s="133" t="s">
        <v>261</v>
      </c>
      <c r="D30" s="133" t="s">
        <v>262</v>
      </c>
      <c r="E30" s="133" t="b">
        <v>0</v>
      </c>
      <c r="F30" s="133" t="s">
        <v>2270</v>
      </c>
      <c r="G30" s="133" t="s">
        <v>3</v>
      </c>
      <c r="H30" s="133" t="s">
        <v>264</v>
      </c>
      <c r="I30" s="133" t="s">
        <v>2270</v>
      </c>
      <c r="J30" s="133" t="s">
        <v>273</v>
      </c>
      <c r="K30" s="133" t="s">
        <v>267</v>
      </c>
      <c r="L30" s="133">
        <v>90</v>
      </c>
      <c r="M30" s="133">
        <v>9</v>
      </c>
      <c r="N30" s="133">
        <v>9</v>
      </c>
      <c r="O30" s="133">
        <v>-4.22</v>
      </c>
      <c r="P30" s="133">
        <v>0</v>
      </c>
      <c r="Q30" s="133">
        <v>0</v>
      </c>
      <c r="R30" s="133">
        <v>-3.49</v>
      </c>
      <c r="S30" s="133">
        <v>0</v>
      </c>
      <c r="T30" s="133">
        <v>0</v>
      </c>
      <c r="U30" s="133">
        <v>27.27</v>
      </c>
      <c r="V30" s="133">
        <v>0</v>
      </c>
      <c r="W30" s="133">
        <v>0</v>
      </c>
      <c r="X30" s="133">
        <v>-0.5</v>
      </c>
      <c r="Y30" s="133">
        <v>3.0000000000000001E-3</v>
      </c>
      <c r="Z30" s="133">
        <v>1E-3</v>
      </c>
      <c r="AA30" s="133">
        <v>2.15</v>
      </c>
      <c r="AB30" s="133">
        <v>5.0000000000000001E-3</v>
      </c>
      <c r="AC30" s="133">
        <v>2E-3</v>
      </c>
      <c r="AD30" s="133">
        <v>1.1870000000000001</v>
      </c>
      <c r="AE30" s="133">
        <v>3.7999999999999999E-2</v>
      </c>
      <c r="AF30" s="133">
        <v>1.2999999999999999E-2</v>
      </c>
      <c r="AG30" s="133">
        <v>-0.40899999999999997</v>
      </c>
      <c r="AH30" s="133">
        <v>3.5000000000000003E-2</v>
      </c>
      <c r="AI30" s="133">
        <v>1.2E-2</v>
      </c>
      <c r="AJ30" s="133">
        <v>4.0860000000000003</v>
      </c>
      <c r="AK30" s="133">
        <v>0.22500000000000001</v>
      </c>
      <c r="AL30" s="133">
        <v>7.4999999999999997E-2</v>
      </c>
      <c r="AM30" s="133">
        <v>-0.217</v>
      </c>
      <c r="AN30" s="133">
        <v>0.23100000000000001</v>
      </c>
      <c r="AO30" s="133">
        <v>7.6999999999999999E-2</v>
      </c>
      <c r="AP30" s="133">
        <v>0.44800000000000001</v>
      </c>
      <c r="AQ30" s="133">
        <v>1.756</v>
      </c>
      <c r="AR30" s="133">
        <v>0.58499999999999996</v>
      </c>
      <c r="AS30" s="133">
        <v>-3.234</v>
      </c>
      <c r="AT30" s="133">
        <v>1.7549999999999999</v>
      </c>
      <c r="AU30" s="133">
        <v>0.58499999999999996</v>
      </c>
      <c r="AV30" s="133">
        <v>-4.0000000000000001E-3</v>
      </c>
      <c r="AW30" s="133">
        <v>1.4999999999999999E-2</v>
      </c>
      <c r="AX30" s="133">
        <v>5.0000000000000001E-3</v>
      </c>
      <c r="AY30" s="133">
        <v>-4.2</v>
      </c>
      <c r="AZ30" s="133">
        <v>1.007950954</v>
      </c>
      <c r="BA30" s="133">
        <v>-11.35</v>
      </c>
      <c r="BB30" s="133">
        <v>-11.06</v>
      </c>
      <c r="BC30" s="133">
        <v>19.46</v>
      </c>
      <c r="BD30" s="133">
        <v>3.646286083373404E-3</v>
      </c>
      <c r="BE30" s="133" t="s">
        <v>2274</v>
      </c>
      <c r="BF30" s="133">
        <v>-0.41399999999999998</v>
      </c>
      <c r="BG30" s="133">
        <v>1.2917635433847268</v>
      </c>
      <c r="BH30" s="133">
        <v>0.98236815735976568</v>
      </c>
      <c r="BI30" s="133">
        <v>0.44800000000000001</v>
      </c>
      <c r="BJ30" s="133">
        <v>8.2000000000000003E-2</v>
      </c>
      <c r="BK30" s="133">
        <v>0.53</v>
      </c>
      <c r="BL30" s="133">
        <v>-0.217</v>
      </c>
      <c r="BM30" s="133">
        <v>0</v>
      </c>
      <c r="BN30" s="133" t="s">
        <v>3</v>
      </c>
      <c r="BO30" s="133" t="s">
        <v>3</v>
      </c>
      <c r="BP30" s="133" t="s">
        <v>3</v>
      </c>
      <c r="BQ30" s="133" t="s">
        <v>3</v>
      </c>
      <c r="BR30" s="133" t="s">
        <v>3</v>
      </c>
      <c r="BS30" s="133" t="s">
        <v>3</v>
      </c>
      <c r="BT30" s="133" t="s">
        <v>3</v>
      </c>
      <c r="BU30" s="133" t="s">
        <v>3</v>
      </c>
      <c r="BV30" s="133" t="s">
        <v>2216</v>
      </c>
      <c r="BW30" s="133" t="s">
        <v>3</v>
      </c>
      <c r="BX30" s="133" t="s">
        <v>3</v>
      </c>
      <c r="BY30" s="133" t="s">
        <v>3</v>
      </c>
      <c r="BZ30" s="133" t="s">
        <v>3</v>
      </c>
      <c r="CA30" s="133" t="s">
        <v>3</v>
      </c>
      <c r="CB30" s="133" t="s">
        <v>2216</v>
      </c>
      <c r="CC30" s="133" t="s">
        <v>3</v>
      </c>
      <c r="CD30" s="133" t="s">
        <v>3</v>
      </c>
      <c r="CE30" s="133" t="s">
        <v>3</v>
      </c>
      <c r="CF30" s="133" t="s">
        <v>3</v>
      </c>
      <c r="CG30" s="133" t="s">
        <v>3</v>
      </c>
      <c r="CH30" s="133" t="s">
        <v>2216</v>
      </c>
      <c r="CI30" s="133" t="s">
        <v>3</v>
      </c>
      <c r="CJ30" s="133" t="s">
        <v>3</v>
      </c>
      <c r="CK30" s="133" t="s">
        <v>3</v>
      </c>
      <c r="CL30" s="133" t="s">
        <v>3</v>
      </c>
      <c r="CM30" s="133" t="s">
        <v>3</v>
      </c>
      <c r="CN30" s="133" t="s">
        <v>2216</v>
      </c>
      <c r="CO30" s="133" t="s">
        <v>3</v>
      </c>
      <c r="CP30" s="133" t="s">
        <v>3</v>
      </c>
      <c r="CQ30" s="133" t="s">
        <v>3</v>
      </c>
      <c r="CR30" s="133" t="s">
        <v>3</v>
      </c>
      <c r="CS30" s="133" t="s">
        <v>3</v>
      </c>
      <c r="CT30" s="133" t="s">
        <v>2216</v>
      </c>
      <c r="CU30" s="133" t="s">
        <v>3</v>
      </c>
      <c r="CV30" s="133" t="s">
        <v>3</v>
      </c>
      <c r="CW30" s="133" t="s">
        <v>3</v>
      </c>
      <c r="CX30" s="133" t="s">
        <v>3</v>
      </c>
      <c r="CY30" s="133" t="s">
        <v>3</v>
      </c>
      <c r="CZ30" s="133" t="s">
        <v>2216</v>
      </c>
      <c r="DA30" s="133" t="s">
        <v>3</v>
      </c>
      <c r="DB30" s="133" t="s">
        <v>3</v>
      </c>
      <c r="DC30" s="133" t="s">
        <v>3</v>
      </c>
      <c r="DD30" s="133" t="s">
        <v>3</v>
      </c>
      <c r="DE30" s="133" t="s">
        <v>3</v>
      </c>
    </row>
    <row r="31" spans="1:109" x14ac:dyDescent="0.2">
      <c r="A31" s="132" t="s">
        <v>275</v>
      </c>
      <c r="B31" s="133" t="s">
        <v>2275</v>
      </c>
      <c r="C31" s="133" t="s">
        <v>261</v>
      </c>
      <c r="D31" s="133" t="s">
        <v>262</v>
      </c>
      <c r="E31" s="133" t="b">
        <v>0</v>
      </c>
      <c r="F31" s="133" t="s">
        <v>2270</v>
      </c>
      <c r="G31" s="133" t="s">
        <v>3</v>
      </c>
      <c r="H31" s="133" t="s">
        <v>264</v>
      </c>
      <c r="I31" s="133" t="s">
        <v>2270</v>
      </c>
      <c r="J31" s="133" t="s">
        <v>273</v>
      </c>
      <c r="K31" s="133" t="s">
        <v>267</v>
      </c>
      <c r="L31" s="133">
        <v>90</v>
      </c>
      <c r="M31" s="133">
        <v>9</v>
      </c>
      <c r="N31" s="133">
        <v>9</v>
      </c>
      <c r="O31" s="133">
        <v>-4.16</v>
      </c>
      <c r="P31" s="133">
        <v>0</v>
      </c>
      <c r="Q31" s="133">
        <v>0</v>
      </c>
      <c r="R31" s="133">
        <v>-3.09</v>
      </c>
      <c r="S31" s="133">
        <v>0.01</v>
      </c>
      <c r="T31" s="133">
        <v>0</v>
      </c>
      <c r="U31" s="133">
        <v>27.67</v>
      </c>
      <c r="V31" s="133">
        <v>0.01</v>
      </c>
      <c r="W31" s="133">
        <v>0</v>
      </c>
      <c r="X31" s="133">
        <v>-0.42699999999999999</v>
      </c>
      <c r="Y31" s="133">
        <v>3.0000000000000001E-3</v>
      </c>
      <c r="Z31" s="133">
        <v>1E-3</v>
      </c>
      <c r="AA31" s="133">
        <v>2.5449999999999999</v>
      </c>
      <c r="AB31" s="133">
        <v>6.0000000000000001E-3</v>
      </c>
      <c r="AC31" s="133">
        <v>2E-3</v>
      </c>
      <c r="AD31" s="133">
        <v>1.58</v>
      </c>
      <c r="AE31" s="133">
        <v>4.7E-2</v>
      </c>
      <c r="AF31" s="133">
        <v>1.6E-2</v>
      </c>
      <c r="AG31" s="133">
        <v>-0.47899999999999998</v>
      </c>
      <c r="AH31" s="133">
        <v>4.7E-2</v>
      </c>
      <c r="AI31" s="133">
        <v>1.6E-2</v>
      </c>
      <c r="AJ31" s="133">
        <v>5.1920000000000002</v>
      </c>
      <c r="AK31" s="133">
        <v>0.20599999999999999</v>
      </c>
      <c r="AL31" s="133">
        <v>6.9000000000000006E-2</v>
      </c>
      <c r="AM31" s="133">
        <v>9.6000000000000002E-2</v>
      </c>
      <c r="AN31" s="133">
        <v>0.20300000000000001</v>
      </c>
      <c r="AO31" s="133">
        <v>6.8000000000000005E-2</v>
      </c>
      <c r="AP31" s="133">
        <v>5.8999999999999997E-2</v>
      </c>
      <c r="AQ31" s="133">
        <v>1.827</v>
      </c>
      <c r="AR31" s="133">
        <v>0.60899999999999999</v>
      </c>
      <c r="AS31" s="133">
        <v>-4.47</v>
      </c>
      <c r="AT31" s="133">
        <v>1.8160000000000001</v>
      </c>
      <c r="AU31" s="133">
        <v>0.60499999999999998</v>
      </c>
      <c r="AV31" s="133">
        <v>0</v>
      </c>
      <c r="AW31" s="133">
        <v>1.4999999999999999E-2</v>
      </c>
      <c r="AX31" s="133">
        <v>5.0000000000000001E-3</v>
      </c>
      <c r="AY31" s="133">
        <v>-4.13</v>
      </c>
      <c r="AZ31" s="133">
        <v>1.007950954</v>
      </c>
      <c r="BA31" s="133">
        <v>-10.96</v>
      </c>
      <c r="BB31" s="133">
        <v>-10.62</v>
      </c>
      <c r="BC31" s="133">
        <v>19.920000000000002</v>
      </c>
      <c r="BD31" s="133">
        <v>3.6534158530365226E-3</v>
      </c>
      <c r="BE31" s="133" t="s">
        <v>2276</v>
      </c>
      <c r="BF31" s="133">
        <v>-0.48499999999999999</v>
      </c>
      <c r="BG31" s="133">
        <v>1.285451417231205</v>
      </c>
      <c r="BH31" s="133">
        <v>0.9744113188925021</v>
      </c>
      <c r="BI31" s="133">
        <v>0.35099999999999998</v>
      </c>
      <c r="BJ31" s="133">
        <v>8.2000000000000003E-2</v>
      </c>
      <c r="BK31" s="133">
        <v>0.433</v>
      </c>
      <c r="BL31" s="133">
        <v>9.6000000000000002E-2</v>
      </c>
      <c r="BM31" s="133">
        <v>0</v>
      </c>
      <c r="BN31" s="133" t="s">
        <v>3</v>
      </c>
      <c r="BO31" s="133" t="s">
        <v>3</v>
      </c>
      <c r="BP31" s="133" t="s">
        <v>3</v>
      </c>
      <c r="BQ31" s="133" t="s">
        <v>3</v>
      </c>
      <c r="BR31" s="133" t="s">
        <v>3</v>
      </c>
      <c r="BS31" s="133" t="s">
        <v>3</v>
      </c>
      <c r="BT31" s="133" t="s">
        <v>3</v>
      </c>
      <c r="BU31" s="133" t="s">
        <v>3</v>
      </c>
      <c r="BV31" s="133" t="s">
        <v>2216</v>
      </c>
      <c r="BW31" s="133" t="s">
        <v>3</v>
      </c>
      <c r="BX31" s="133" t="s">
        <v>3</v>
      </c>
      <c r="BY31" s="133" t="s">
        <v>3</v>
      </c>
      <c r="BZ31" s="133" t="s">
        <v>3</v>
      </c>
      <c r="CA31" s="133" t="s">
        <v>3</v>
      </c>
      <c r="CB31" s="133" t="s">
        <v>2216</v>
      </c>
      <c r="CC31" s="133" t="s">
        <v>3</v>
      </c>
      <c r="CD31" s="133" t="s">
        <v>3</v>
      </c>
      <c r="CE31" s="133" t="s">
        <v>3</v>
      </c>
      <c r="CF31" s="133" t="s">
        <v>3</v>
      </c>
      <c r="CG31" s="133" t="s">
        <v>3</v>
      </c>
      <c r="CH31" s="133" t="s">
        <v>2216</v>
      </c>
      <c r="CI31" s="133" t="s">
        <v>3</v>
      </c>
      <c r="CJ31" s="133" t="s">
        <v>3</v>
      </c>
      <c r="CK31" s="133" t="s">
        <v>3</v>
      </c>
      <c r="CL31" s="133" t="s">
        <v>3</v>
      </c>
      <c r="CM31" s="133" t="s">
        <v>3</v>
      </c>
      <c r="CN31" s="133" t="s">
        <v>2216</v>
      </c>
      <c r="CO31" s="133" t="s">
        <v>3</v>
      </c>
      <c r="CP31" s="133" t="s">
        <v>3</v>
      </c>
      <c r="CQ31" s="133" t="s">
        <v>3</v>
      </c>
      <c r="CR31" s="133" t="s">
        <v>3</v>
      </c>
      <c r="CS31" s="133" t="s">
        <v>3</v>
      </c>
      <c r="CT31" s="133" t="s">
        <v>2216</v>
      </c>
      <c r="CU31" s="133" t="s">
        <v>3</v>
      </c>
      <c r="CV31" s="133" t="s">
        <v>3</v>
      </c>
      <c r="CW31" s="133" t="s">
        <v>3</v>
      </c>
      <c r="CX31" s="133" t="s">
        <v>3</v>
      </c>
      <c r="CY31" s="133" t="s">
        <v>3</v>
      </c>
      <c r="CZ31" s="133" t="s">
        <v>2216</v>
      </c>
      <c r="DA31" s="133" t="s">
        <v>3</v>
      </c>
      <c r="DB31" s="133" t="s">
        <v>3</v>
      </c>
      <c r="DC31" s="133" t="s">
        <v>3</v>
      </c>
      <c r="DD31" s="133" t="s">
        <v>3</v>
      </c>
      <c r="DE31" s="133" t="s">
        <v>3</v>
      </c>
    </row>
    <row r="32" spans="1:109" x14ac:dyDescent="0.2">
      <c r="A32" s="132" t="s">
        <v>2277</v>
      </c>
      <c r="B32" s="133" t="s">
        <v>2278</v>
      </c>
      <c r="C32" s="133" t="s">
        <v>261</v>
      </c>
      <c r="D32" s="133" t="s">
        <v>262</v>
      </c>
      <c r="E32" s="133" t="s">
        <v>3</v>
      </c>
      <c r="F32" s="133" t="s">
        <v>3</v>
      </c>
      <c r="G32" s="133" t="s">
        <v>3</v>
      </c>
      <c r="H32" s="133" t="s">
        <v>3</v>
      </c>
      <c r="I32" s="133" t="s">
        <v>3</v>
      </c>
      <c r="J32" s="133" t="s">
        <v>3</v>
      </c>
      <c r="K32" s="133" t="s">
        <v>3</v>
      </c>
      <c r="L32" s="133" t="s">
        <v>3</v>
      </c>
      <c r="M32" s="133" t="s">
        <v>3</v>
      </c>
      <c r="N32" s="133" t="s">
        <v>3</v>
      </c>
      <c r="O32" s="133" t="s">
        <v>3</v>
      </c>
      <c r="P32" s="133" t="s">
        <v>3</v>
      </c>
      <c r="Q32" s="133" t="s">
        <v>3</v>
      </c>
      <c r="R32" s="133" t="s">
        <v>3</v>
      </c>
      <c r="S32" s="133" t="s">
        <v>3</v>
      </c>
      <c r="T32" s="133" t="s">
        <v>3</v>
      </c>
      <c r="U32" s="133" t="s">
        <v>3</v>
      </c>
      <c r="V32" s="133" t="s">
        <v>3</v>
      </c>
      <c r="W32" s="133" t="s">
        <v>3</v>
      </c>
      <c r="X32" s="133" t="s">
        <v>3</v>
      </c>
      <c r="Y32" s="133" t="s">
        <v>3</v>
      </c>
      <c r="Z32" s="133" t="s">
        <v>3</v>
      </c>
      <c r="AA32" s="133" t="s">
        <v>3</v>
      </c>
      <c r="AB32" s="133" t="s">
        <v>3</v>
      </c>
      <c r="AC32" s="133" t="s">
        <v>3</v>
      </c>
      <c r="AD32" s="133" t="s">
        <v>3</v>
      </c>
      <c r="AE32" s="133" t="s">
        <v>3</v>
      </c>
      <c r="AF32" s="133" t="s">
        <v>3</v>
      </c>
      <c r="AG32" s="133" t="s">
        <v>3</v>
      </c>
      <c r="AH32" s="133" t="s">
        <v>3</v>
      </c>
      <c r="AI32" s="133" t="s">
        <v>3</v>
      </c>
      <c r="AJ32" s="133" t="s">
        <v>3</v>
      </c>
      <c r="AK32" s="133" t="s">
        <v>3</v>
      </c>
      <c r="AL32" s="133" t="s">
        <v>3</v>
      </c>
      <c r="AM32" s="133" t="s">
        <v>3</v>
      </c>
      <c r="AN32" s="133" t="s">
        <v>3</v>
      </c>
      <c r="AO32" s="133" t="s">
        <v>3</v>
      </c>
      <c r="AP32" s="133" t="s">
        <v>3</v>
      </c>
      <c r="AQ32" s="133" t="s">
        <v>3</v>
      </c>
      <c r="AR32" s="133" t="s">
        <v>3</v>
      </c>
      <c r="AS32" s="133" t="s">
        <v>3</v>
      </c>
      <c r="AT32" s="133" t="s">
        <v>3</v>
      </c>
      <c r="AU32" s="133" t="s">
        <v>3</v>
      </c>
      <c r="AV32" s="133" t="s">
        <v>3</v>
      </c>
      <c r="AW32" s="133" t="s">
        <v>3</v>
      </c>
      <c r="AX32" s="133" t="s">
        <v>3</v>
      </c>
      <c r="AY32" s="133">
        <v>0.74</v>
      </c>
      <c r="AZ32" s="133" t="s">
        <v>3</v>
      </c>
      <c r="BA32" s="133" t="s">
        <v>3</v>
      </c>
      <c r="BB32" s="133">
        <v>-9.7200000000000006</v>
      </c>
      <c r="BC32" s="133">
        <v>20.84</v>
      </c>
      <c r="BD32" s="133" t="s">
        <v>3</v>
      </c>
      <c r="BE32" s="133" t="s">
        <v>3</v>
      </c>
      <c r="BF32" s="133" t="s">
        <v>3</v>
      </c>
      <c r="BG32" s="133" t="s">
        <v>3</v>
      </c>
      <c r="BH32" s="133" t="s">
        <v>3</v>
      </c>
      <c r="BI32" s="133" t="s">
        <v>3</v>
      </c>
      <c r="BJ32" s="133" t="s">
        <v>3</v>
      </c>
      <c r="BK32" s="133">
        <v>0.59499999999999997</v>
      </c>
      <c r="BL32" s="133" t="s">
        <v>3</v>
      </c>
      <c r="BM32" s="133" t="s">
        <v>3</v>
      </c>
      <c r="BN32" s="133">
        <v>0.02</v>
      </c>
      <c r="BO32" s="133">
        <v>0.01</v>
      </c>
      <c r="BP32" s="133">
        <v>0.1</v>
      </c>
      <c r="BQ32" s="133">
        <v>0.04</v>
      </c>
      <c r="BR32" s="133">
        <v>0.1</v>
      </c>
      <c r="BS32" s="133">
        <v>0.04</v>
      </c>
      <c r="BT32" s="133">
        <v>0.02</v>
      </c>
      <c r="BU32" s="133">
        <v>8.9999999999999993E-3</v>
      </c>
      <c r="BV32" s="133" t="s">
        <v>2216</v>
      </c>
      <c r="BW32" s="133" t="s">
        <v>2216</v>
      </c>
      <c r="BX32" s="133" t="s">
        <v>2216</v>
      </c>
      <c r="BY32" s="133" t="s">
        <v>2216</v>
      </c>
      <c r="BZ32" s="133" t="s">
        <v>2216</v>
      </c>
      <c r="CA32" s="133" t="s">
        <v>2216</v>
      </c>
      <c r="CB32" s="133" t="s">
        <v>2216</v>
      </c>
      <c r="CC32" s="133" t="s">
        <v>2216</v>
      </c>
      <c r="CD32" s="133" t="s">
        <v>2216</v>
      </c>
      <c r="CE32" s="133" t="s">
        <v>2216</v>
      </c>
      <c r="CF32" s="133" t="s">
        <v>2216</v>
      </c>
      <c r="CG32" s="133" t="s">
        <v>2216</v>
      </c>
      <c r="CH32" s="133" t="s">
        <v>2216</v>
      </c>
      <c r="CI32" s="133" t="s">
        <v>2216</v>
      </c>
      <c r="CJ32" s="133" t="s">
        <v>2216</v>
      </c>
      <c r="CK32" s="133" t="s">
        <v>2216</v>
      </c>
      <c r="CL32" s="133" t="s">
        <v>2216</v>
      </c>
      <c r="CM32" s="133" t="s">
        <v>2216</v>
      </c>
      <c r="CN32" s="133" t="s">
        <v>2216</v>
      </c>
      <c r="CO32" s="133" t="s">
        <v>2216</v>
      </c>
      <c r="CP32" s="133" t="s">
        <v>2216</v>
      </c>
      <c r="CQ32" s="133" t="s">
        <v>2216</v>
      </c>
      <c r="CR32" s="133" t="s">
        <v>2216</v>
      </c>
      <c r="CS32" s="133" t="s">
        <v>2216</v>
      </c>
      <c r="CT32" s="133" t="s">
        <v>2216</v>
      </c>
      <c r="CU32" s="133" t="s">
        <v>2216</v>
      </c>
      <c r="CV32" s="133" t="s">
        <v>2216</v>
      </c>
      <c r="CW32" s="133" t="s">
        <v>2216</v>
      </c>
      <c r="CX32" s="133" t="s">
        <v>2216</v>
      </c>
      <c r="CY32" s="133" t="s">
        <v>2216</v>
      </c>
      <c r="CZ32" s="133" t="s">
        <v>2216</v>
      </c>
      <c r="DA32" s="133" t="s">
        <v>2216</v>
      </c>
      <c r="DB32" s="133" t="s">
        <v>2216</v>
      </c>
      <c r="DC32" s="133" t="s">
        <v>2216</v>
      </c>
      <c r="DD32" s="133" t="s">
        <v>2216</v>
      </c>
      <c r="DE32" s="133" t="s">
        <v>2216</v>
      </c>
    </row>
    <row r="33" spans="1:109" x14ac:dyDescent="0.2">
      <c r="A33" s="132" t="s">
        <v>259</v>
      </c>
      <c r="B33" s="133" t="s">
        <v>2279</v>
      </c>
      <c r="C33" s="133" t="s">
        <v>261</v>
      </c>
      <c r="D33" s="133" t="s">
        <v>262</v>
      </c>
      <c r="E33" s="133" t="b">
        <v>0</v>
      </c>
      <c r="F33" s="133" t="s">
        <v>2278</v>
      </c>
      <c r="G33" s="133" t="s">
        <v>3</v>
      </c>
      <c r="H33" s="133" t="s">
        <v>264</v>
      </c>
      <c r="I33" s="133" t="s">
        <v>2278</v>
      </c>
      <c r="J33" s="133" t="s">
        <v>273</v>
      </c>
      <c r="K33" s="133" t="s">
        <v>267</v>
      </c>
      <c r="L33" s="133">
        <v>90</v>
      </c>
      <c r="M33" s="133">
        <v>9</v>
      </c>
      <c r="N33" s="133">
        <v>9</v>
      </c>
      <c r="O33" s="133">
        <v>0.68</v>
      </c>
      <c r="P33" s="133">
        <v>0</v>
      </c>
      <c r="Q33" s="133">
        <v>0</v>
      </c>
      <c r="R33" s="133">
        <v>-2.27</v>
      </c>
      <c r="S33" s="133">
        <v>0.01</v>
      </c>
      <c r="T33" s="133">
        <v>0</v>
      </c>
      <c r="U33" s="133">
        <v>28.52</v>
      </c>
      <c r="V33" s="133">
        <v>0.01</v>
      </c>
      <c r="W33" s="133">
        <v>0</v>
      </c>
      <c r="X33" s="133">
        <v>4.1420000000000003</v>
      </c>
      <c r="Y33" s="133">
        <v>2E-3</v>
      </c>
      <c r="Z33" s="133">
        <v>1E-3</v>
      </c>
      <c r="AA33" s="133">
        <v>3.3820000000000001</v>
      </c>
      <c r="AB33" s="133">
        <v>5.0000000000000001E-3</v>
      </c>
      <c r="AC33" s="133">
        <v>2E-3</v>
      </c>
      <c r="AD33" s="133">
        <v>7.2530000000000001</v>
      </c>
      <c r="AE33" s="133">
        <v>3.7999999999999999E-2</v>
      </c>
      <c r="AF33" s="133">
        <v>1.2999999999999999E-2</v>
      </c>
      <c r="AG33" s="133">
        <v>-0.35599999999999998</v>
      </c>
      <c r="AH33" s="133">
        <v>3.9E-2</v>
      </c>
      <c r="AI33" s="133">
        <v>1.2999999999999999E-2</v>
      </c>
      <c r="AJ33" s="133">
        <v>7.0670000000000002</v>
      </c>
      <c r="AK33" s="133">
        <v>0.19</v>
      </c>
      <c r="AL33" s="133">
        <v>6.3E-2</v>
      </c>
      <c r="AM33" s="133">
        <v>0.28999999999999998</v>
      </c>
      <c r="AN33" s="133">
        <v>0.189</v>
      </c>
      <c r="AO33" s="133">
        <v>6.3E-2</v>
      </c>
      <c r="AP33" s="133">
        <v>-1.712</v>
      </c>
      <c r="AQ33" s="133">
        <v>2.5070000000000001</v>
      </c>
      <c r="AR33" s="133">
        <v>0.83599999999999997</v>
      </c>
      <c r="AS33" s="133">
        <v>-12.670999999999999</v>
      </c>
      <c r="AT33" s="133">
        <v>2.4820000000000002</v>
      </c>
      <c r="AU33" s="133">
        <v>0.82699999999999996</v>
      </c>
      <c r="AV33" s="133">
        <v>1.4999999999999999E-2</v>
      </c>
      <c r="AW33" s="133">
        <v>2.1000000000000001E-2</v>
      </c>
      <c r="AX33" s="133">
        <v>7.0000000000000001E-3</v>
      </c>
      <c r="AY33" s="133">
        <v>0.75</v>
      </c>
      <c r="AZ33" s="133">
        <v>1.007950954</v>
      </c>
      <c r="BA33" s="133">
        <v>-10.14</v>
      </c>
      <c r="BB33" s="133">
        <v>-9.83</v>
      </c>
      <c r="BC33" s="133">
        <v>20.73</v>
      </c>
      <c r="BD33" s="133">
        <v>3.7239495290464831E-3</v>
      </c>
      <c r="BE33" s="133" t="s">
        <v>2280</v>
      </c>
      <c r="BF33" s="133">
        <v>-0.38300000000000001</v>
      </c>
      <c r="BG33" s="133">
        <v>1.2883199347435339</v>
      </c>
      <c r="BH33" s="133">
        <v>0.98032002437126575</v>
      </c>
      <c r="BI33" s="133">
        <v>0.48699999999999999</v>
      </c>
      <c r="BJ33" s="133">
        <v>8.2000000000000003E-2</v>
      </c>
      <c r="BK33" s="133">
        <v>0.56899999999999995</v>
      </c>
      <c r="BL33" s="133">
        <v>0.28999999999999998</v>
      </c>
      <c r="BM33" s="133">
        <v>0</v>
      </c>
      <c r="BN33" s="133" t="s">
        <v>3</v>
      </c>
      <c r="BO33" s="133" t="s">
        <v>3</v>
      </c>
      <c r="BP33" s="133" t="s">
        <v>3</v>
      </c>
      <c r="BQ33" s="133" t="s">
        <v>3</v>
      </c>
      <c r="BR33" s="133" t="s">
        <v>3</v>
      </c>
      <c r="BS33" s="133" t="s">
        <v>3</v>
      </c>
      <c r="BT33" s="133" t="s">
        <v>3</v>
      </c>
      <c r="BU33" s="133" t="s">
        <v>3</v>
      </c>
      <c r="BV33" s="133" t="s">
        <v>2216</v>
      </c>
      <c r="BW33" s="133" t="s">
        <v>3</v>
      </c>
      <c r="BX33" s="133" t="s">
        <v>3</v>
      </c>
      <c r="BY33" s="133" t="s">
        <v>3</v>
      </c>
      <c r="BZ33" s="133" t="s">
        <v>3</v>
      </c>
      <c r="CA33" s="133" t="s">
        <v>3</v>
      </c>
      <c r="CB33" s="133" t="s">
        <v>2216</v>
      </c>
      <c r="CC33" s="133" t="s">
        <v>3</v>
      </c>
      <c r="CD33" s="133" t="s">
        <v>3</v>
      </c>
      <c r="CE33" s="133" t="s">
        <v>3</v>
      </c>
      <c r="CF33" s="133" t="s">
        <v>3</v>
      </c>
      <c r="CG33" s="133" t="s">
        <v>3</v>
      </c>
      <c r="CH33" s="133" t="s">
        <v>2216</v>
      </c>
      <c r="CI33" s="133" t="s">
        <v>3</v>
      </c>
      <c r="CJ33" s="133" t="s">
        <v>3</v>
      </c>
      <c r="CK33" s="133" t="s">
        <v>3</v>
      </c>
      <c r="CL33" s="133" t="s">
        <v>3</v>
      </c>
      <c r="CM33" s="133" t="s">
        <v>3</v>
      </c>
      <c r="CN33" s="133" t="s">
        <v>2216</v>
      </c>
      <c r="CO33" s="133" t="s">
        <v>3</v>
      </c>
      <c r="CP33" s="133" t="s">
        <v>3</v>
      </c>
      <c r="CQ33" s="133" t="s">
        <v>3</v>
      </c>
      <c r="CR33" s="133" t="s">
        <v>3</v>
      </c>
      <c r="CS33" s="133" t="s">
        <v>3</v>
      </c>
      <c r="CT33" s="133" t="s">
        <v>2216</v>
      </c>
      <c r="CU33" s="133" t="s">
        <v>3</v>
      </c>
      <c r="CV33" s="133" t="s">
        <v>3</v>
      </c>
      <c r="CW33" s="133" t="s">
        <v>3</v>
      </c>
      <c r="CX33" s="133" t="s">
        <v>3</v>
      </c>
      <c r="CY33" s="133" t="s">
        <v>3</v>
      </c>
      <c r="CZ33" s="133" t="s">
        <v>2216</v>
      </c>
      <c r="DA33" s="133" t="s">
        <v>3</v>
      </c>
      <c r="DB33" s="133" t="s">
        <v>3</v>
      </c>
      <c r="DC33" s="133" t="s">
        <v>3</v>
      </c>
      <c r="DD33" s="133" t="s">
        <v>3</v>
      </c>
      <c r="DE33" s="133" t="s">
        <v>3</v>
      </c>
    </row>
    <row r="34" spans="1:109" x14ac:dyDescent="0.2">
      <c r="A34" s="132" t="s">
        <v>269</v>
      </c>
      <c r="B34" s="133" t="s">
        <v>2281</v>
      </c>
      <c r="C34" s="133" t="s">
        <v>261</v>
      </c>
      <c r="D34" s="133" t="s">
        <v>262</v>
      </c>
      <c r="E34" s="133" t="b">
        <v>0</v>
      </c>
      <c r="F34" s="133" t="s">
        <v>2278</v>
      </c>
      <c r="G34" s="133" t="s">
        <v>3</v>
      </c>
      <c r="H34" s="133" t="s">
        <v>264</v>
      </c>
      <c r="I34" s="133" t="s">
        <v>2278</v>
      </c>
      <c r="J34" s="133" t="s">
        <v>273</v>
      </c>
      <c r="K34" s="133" t="s">
        <v>267</v>
      </c>
      <c r="L34" s="133">
        <v>90</v>
      </c>
      <c r="M34" s="133">
        <v>9</v>
      </c>
      <c r="N34" s="133">
        <v>9</v>
      </c>
      <c r="O34" s="133">
        <v>0.67</v>
      </c>
      <c r="P34" s="133">
        <v>0</v>
      </c>
      <c r="Q34" s="133">
        <v>0</v>
      </c>
      <c r="R34" s="133">
        <v>-2.2000000000000002</v>
      </c>
      <c r="S34" s="133">
        <v>0.01</v>
      </c>
      <c r="T34" s="133">
        <v>0</v>
      </c>
      <c r="U34" s="133">
        <v>28.59</v>
      </c>
      <c r="V34" s="133">
        <v>0.01</v>
      </c>
      <c r="W34" s="133">
        <v>0</v>
      </c>
      <c r="X34" s="133">
        <v>4.133</v>
      </c>
      <c r="Y34" s="133">
        <v>1E-3</v>
      </c>
      <c r="Z34" s="133">
        <v>0</v>
      </c>
      <c r="AA34" s="133">
        <v>3.4540000000000002</v>
      </c>
      <c r="AB34" s="133">
        <v>6.0000000000000001E-3</v>
      </c>
      <c r="AC34" s="133">
        <v>2E-3</v>
      </c>
      <c r="AD34" s="133">
        <v>7.327</v>
      </c>
      <c r="AE34" s="133">
        <v>2.9000000000000001E-2</v>
      </c>
      <c r="AF34" s="133">
        <v>0.01</v>
      </c>
      <c r="AG34" s="133">
        <v>-0.34399999999999997</v>
      </c>
      <c r="AH34" s="133">
        <v>3.3000000000000002E-2</v>
      </c>
      <c r="AI34" s="133">
        <v>1.0999999999999999E-2</v>
      </c>
      <c r="AJ34" s="133">
        <v>7.234</v>
      </c>
      <c r="AK34" s="133">
        <v>0.21299999999999999</v>
      </c>
      <c r="AL34" s="133">
        <v>7.0999999999999994E-2</v>
      </c>
      <c r="AM34" s="133">
        <v>0.312</v>
      </c>
      <c r="AN34" s="133">
        <v>0.21</v>
      </c>
      <c r="AO34" s="133">
        <v>7.0000000000000007E-2</v>
      </c>
      <c r="AP34" s="133">
        <v>-1.8440000000000001</v>
      </c>
      <c r="AQ34" s="133">
        <v>1.1779999999999999</v>
      </c>
      <c r="AR34" s="133">
        <v>0.39300000000000002</v>
      </c>
      <c r="AS34" s="133">
        <v>-12.930999999999999</v>
      </c>
      <c r="AT34" s="133">
        <v>1.165</v>
      </c>
      <c r="AU34" s="133">
        <v>0.38800000000000001</v>
      </c>
      <c r="AV34" s="133">
        <v>1.6E-2</v>
      </c>
      <c r="AW34" s="133">
        <v>0.01</v>
      </c>
      <c r="AX34" s="133">
        <v>3.0000000000000001E-3</v>
      </c>
      <c r="AY34" s="133">
        <v>0.74</v>
      </c>
      <c r="AZ34" s="133">
        <v>1.007950954</v>
      </c>
      <c r="BA34" s="133">
        <v>-10.07</v>
      </c>
      <c r="BB34" s="133">
        <v>-9.75</v>
      </c>
      <c r="BC34" s="133">
        <v>20.81</v>
      </c>
      <c r="BD34" s="133">
        <v>3.7239495290464827E-3</v>
      </c>
      <c r="BE34" s="133" t="s">
        <v>2282</v>
      </c>
      <c r="BF34" s="133">
        <v>-0.371</v>
      </c>
      <c r="BG34" s="133">
        <v>1.2948597669221387</v>
      </c>
      <c r="BH34" s="133">
        <v>0.97982806833784575</v>
      </c>
      <c r="BI34" s="133">
        <v>0.499</v>
      </c>
      <c r="BJ34" s="133">
        <v>8.2000000000000003E-2</v>
      </c>
      <c r="BK34" s="133">
        <v>0.58099999999999996</v>
      </c>
      <c r="BL34" s="133">
        <v>0.312</v>
      </c>
      <c r="BM34" s="133">
        <v>0</v>
      </c>
      <c r="BN34" s="133" t="s">
        <v>3</v>
      </c>
      <c r="BO34" s="133" t="s">
        <v>3</v>
      </c>
      <c r="BP34" s="133" t="s">
        <v>3</v>
      </c>
      <c r="BQ34" s="133" t="s">
        <v>3</v>
      </c>
      <c r="BR34" s="133" t="s">
        <v>3</v>
      </c>
      <c r="BS34" s="133" t="s">
        <v>3</v>
      </c>
      <c r="BT34" s="133" t="s">
        <v>3</v>
      </c>
      <c r="BU34" s="133" t="s">
        <v>3</v>
      </c>
      <c r="BV34" s="133" t="s">
        <v>2216</v>
      </c>
      <c r="BW34" s="133" t="s">
        <v>3</v>
      </c>
      <c r="BX34" s="133" t="s">
        <v>3</v>
      </c>
      <c r="BY34" s="133" t="s">
        <v>3</v>
      </c>
      <c r="BZ34" s="133" t="s">
        <v>3</v>
      </c>
      <c r="CA34" s="133" t="s">
        <v>3</v>
      </c>
      <c r="CB34" s="133" t="s">
        <v>2216</v>
      </c>
      <c r="CC34" s="133" t="s">
        <v>3</v>
      </c>
      <c r="CD34" s="133" t="s">
        <v>3</v>
      </c>
      <c r="CE34" s="133" t="s">
        <v>3</v>
      </c>
      <c r="CF34" s="133" t="s">
        <v>3</v>
      </c>
      <c r="CG34" s="133" t="s">
        <v>3</v>
      </c>
      <c r="CH34" s="133" t="s">
        <v>2216</v>
      </c>
      <c r="CI34" s="133" t="s">
        <v>3</v>
      </c>
      <c r="CJ34" s="133" t="s">
        <v>3</v>
      </c>
      <c r="CK34" s="133" t="s">
        <v>3</v>
      </c>
      <c r="CL34" s="133" t="s">
        <v>3</v>
      </c>
      <c r="CM34" s="133" t="s">
        <v>3</v>
      </c>
      <c r="CN34" s="133" t="s">
        <v>2216</v>
      </c>
      <c r="CO34" s="133" t="s">
        <v>3</v>
      </c>
      <c r="CP34" s="133" t="s">
        <v>3</v>
      </c>
      <c r="CQ34" s="133" t="s">
        <v>3</v>
      </c>
      <c r="CR34" s="133" t="s">
        <v>3</v>
      </c>
      <c r="CS34" s="133" t="s">
        <v>3</v>
      </c>
      <c r="CT34" s="133" t="s">
        <v>2216</v>
      </c>
      <c r="CU34" s="133" t="s">
        <v>3</v>
      </c>
      <c r="CV34" s="133" t="s">
        <v>3</v>
      </c>
      <c r="CW34" s="133" t="s">
        <v>3</v>
      </c>
      <c r="CX34" s="133" t="s">
        <v>3</v>
      </c>
      <c r="CY34" s="133" t="s">
        <v>3</v>
      </c>
      <c r="CZ34" s="133" t="s">
        <v>2216</v>
      </c>
      <c r="DA34" s="133" t="s">
        <v>3</v>
      </c>
      <c r="DB34" s="133" t="s">
        <v>3</v>
      </c>
      <c r="DC34" s="133" t="s">
        <v>3</v>
      </c>
      <c r="DD34" s="133" t="s">
        <v>3</v>
      </c>
      <c r="DE34" s="133" t="s">
        <v>3</v>
      </c>
    </row>
    <row r="35" spans="1:109" x14ac:dyDescent="0.2">
      <c r="A35" s="132" t="s">
        <v>275</v>
      </c>
      <c r="B35" s="133" t="s">
        <v>2283</v>
      </c>
      <c r="C35" s="133" t="s">
        <v>261</v>
      </c>
      <c r="D35" s="133" t="s">
        <v>262</v>
      </c>
      <c r="E35" s="133" t="b">
        <v>0</v>
      </c>
      <c r="F35" s="133" t="s">
        <v>2278</v>
      </c>
      <c r="G35" s="133" t="s">
        <v>3</v>
      </c>
      <c r="H35" s="133" t="s">
        <v>264</v>
      </c>
      <c r="I35" s="133" t="s">
        <v>2278</v>
      </c>
      <c r="J35" s="133" t="s">
        <v>273</v>
      </c>
      <c r="K35" s="133" t="s">
        <v>267</v>
      </c>
      <c r="L35" s="133">
        <v>90</v>
      </c>
      <c r="M35" s="133">
        <v>9</v>
      </c>
      <c r="N35" s="133">
        <v>9</v>
      </c>
      <c r="O35" s="133">
        <v>0.7</v>
      </c>
      <c r="P35" s="133">
        <v>0</v>
      </c>
      <c r="Q35" s="133">
        <v>0</v>
      </c>
      <c r="R35" s="133">
        <v>-2.0499999999999998</v>
      </c>
      <c r="S35" s="133">
        <v>0</v>
      </c>
      <c r="T35" s="133">
        <v>0</v>
      </c>
      <c r="U35" s="133">
        <v>28.74</v>
      </c>
      <c r="V35" s="133">
        <v>0</v>
      </c>
      <c r="W35" s="133">
        <v>0</v>
      </c>
      <c r="X35" s="133">
        <v>4.1630000000000003</v>
      </c>
      <c r="Y35" s="133">
        <v>3.0000000000000001E-3</v>
      </c>
      <c r="Z35" s="133">
        <v>1E-3</v>
      </c>
      <c r="AA35" s="133">
        <v>3.5979999999999999</v>
      </c>
      <c r="AB35" s="133">
        <v>5.0000000000000001E-3</v>
      </c>
      <c r="AC35" s="133">
        <v>2E-3</v>
      </c>
      <c r="AD35" s="133">
        <v>7.5149999999999997</v>
      </c>
      <c r="AE35" s="133">
        <v>2.8000000000000001E-2</v>
      </c>
      <c r="AF35" s="133">
        <v>8.9999999999999993E-3</v>
      </c>
      <c r="AG35" s="133">
        <v>-0.32900000000000001</v>
      </c>
      <c r="AH35" s="133">
        <v>2.9000000000000001E-2</v>
      </c>
      <c r="AI35" s="133">
        <v>0.01</v>
      </c>
      <c r="AJ35" s="133">
        <v>7.5670000000000002</v>
      </c>
      <c r="AK35" s="133">
        <v>0.155</v>
      </c>
      <c r="AL35" s="133">
        <v>5.1999999999999998E-2</v>
      </c>
      <c r="AM35" s="133">
        <v>0.35699999999999998</v>
      </c>
      <c r="AN35" s="133">
        <v>0.159</v>
      </c>
      <c r="AO35" s="133">
        <v>5.2999999999999999E-2</v>
      </c>
      <c r="AP35" s="133">
        <v>-2.4510000000000001</v>
      </c>
      <c r="AQ35" s="133">
        <v>1.1060000000000001</v>
      </c>
      <c r="AR35" s="133">
        <v>0.36899999999999999</v>
      </c>
      <c r="AS35" s="133">
        <v>-13.84</v>
      </c>
      <c r="AT35" s="133">
        <v>1.095</v>
      </c>
      <c r="AU35" s="133">
        <v>0.36499999999999999</v>
      </c>
      <c r="AV35" s="133">
        <v>2.1000000000000001E-2</v>
      </c>
      <c r="AW35" s="133">
        <v>0.01</v>
      </c>
      <c r="AX35" s="133">
        <v>3.0000000000000001E-3</v>
      </c>
      <c r="AY35" s="133">
        <v>0.77</v>
      </c>
      <c r="AZ35" s="133">
        <v>1.007950954</v>
      </c>
      <c r="BA35" s="133">
        <v>-9.93</v>
      </c>
      <c r="BB35" s="133">
        <v>-9.58</v>
      </c>
      <c r="BC35" s="133">
        <v>20.98</v>
      </c>
      <c r="BD35" s="133">
        <v>3.6534158530365196E-3</v>
      </c>
      <c r="BE35" s="133" t="s">
        <v>2284</v>
      </c>
      <c r="BF35" s="133">
        <v>-0.35599999999999998</v>
      </c>
      <c r="BG35" s="133">
        <v>1.2798556966748333</v>
      </c>
      <c r="BH35" s="133">
        <v>0.97147703952214071</v>
      </c>
      <c r="BI35" s="133">
        <v>0.51600000000000001</v>
      </c>
      <c r="BJ35" s="133">
        <v>8.2000000000000003E-2</v>
      </c>
      <c r="BK35" s="133">
        <v>0.59799999999999998</v>
      </c>
      <c r="BL35" s="133">
        <v>0.35699999999999998</v>
      </c>
      <c r="BM35" s="133">
        <v>0</v>
      </c>
      <c r="BN35" s="133" t="s">
        <v>3</v>
      </c>
      <c r="BO35" s="133" t="s">
        <v>3</v>
      </c>
      <c r="BP35" s="133" t="s">
        <v>3</v>
      </c>
      <c r="BQ35" s="133" t="s">
        <v>3</v>
      </c>
      <c r="BR35" s="133" t="s">
        <v>3</v>
      </c>
      <c r="BS35" s="133" t="s">
        <v>3</v>
      </c>
      <c r="BT35" s="133" t="s">
        <v>3</v>
      </c>
      <c r="BU35" s="133" t="s">
        <v>3</v>
      </c>
      <c r="BV35" s="133" t="s">
        <v>2216</v>
      </c>
      <c r="BW35" s="133" t="s">
        <v>3</v>
      </c>
      <c r="BX35" s="133" t="s">
        <v>3</v>
      </c>
      <c r="BY35" s="133" t="s">
        <v>3</v>
      </c>
      <c r="BZ35" s="133" t="s">
        <v>3</v>
      </c>
      <c r="CA35" s="133" t="s">
        <v>3</v>
      </c>
      <c r="CB35" s="133" t="s">
        <v>2216</v>
      </c>
      <c r="CC35" s="133" t="s">
        <v>3</v>
      </c>
      <c r="CD35" s="133" t="s">
        <v>3</v>
      </c>
      <c r="CE35" s="133" t="s">
        <v>3</v>
      </c>
      <c r="CF35" s="133" t="s">
        <v>3</v>
      </c>
      <c r="CG35" s="133" t="s">
        <v>3</v>
      </c>
      <c r="CH35" s="133" t="s">
        <v>2216</v>
      </c>
      <c r="CI35" s="133" t="s">
        <v>3</v>
      </c>
      <c r="CJ35" s="133" t="s">
        <v>3</v>
      </c>
      <c r="CK35" s="133" t="s">
        <v>3</v>
      </c>
      <c r="CL35" s="133" t="s">
        <v>3</v>
      </c>
      <c r="CM35" s="133" t="s">
        <v>3</v>
      </c>
      <c r="CN35" s="133" t="s">
        <v>2216</v>
      </c>
      <c r="CO35" s="133" t="s">
        <v>3</v>
      </c>
      <c r="CP35" s="133" t="s">
        <v>3</v>
      </c>
      <c r="CQ35" s="133" t="s">
        <v>3</v>
      </c>
      <c r="CR35" s="133" t="s">
        <v>3</v>
      </c>
      <c r="CS35" s="133" t="s">
        <v>3</v>
      </c>
      <c r="CT35" s="133" t="s">
        <v>2216</v>
      </c>
      <c r="CU35" s="133" t="s">
        <v>3</v>
      </c>
      <c r="CV35" s="133" t="s">
        <v>3</v>
      </c>
      <c r="CW35" s="133" t="s">
        <v>3</v>
      </c>
      <c r="CX35" s="133" t="s">
        <v>3</v>
      </c>
      <c r="CY35" s="133" t="s">
        <v>3</v>
      </c>
      <c r="CZ35" s="133" t="s">
        <v>2216</v>
      </c>
      <c r="DA35" s="133" t="s">
        <v>3</v>
      </c>
      <c r="DB35" s="133" t="s">
        <v>3</v>
      </c>
      <c r="DC35" s="133" t="s">
        <v>3</v>
      </c>
      <c r="DD35" s="133" t="s">
        <v>3</v>
      </c>
      <c r="DE35" s="133" t="s">
        <v>3</v>
      </c>
    </row>
    <row r="36" spans="1:109" x14ac:dyDescent="0.2">
      <c r="A36" s="132" t="s">
        <v>278</v>
      </c>
      <c r="B36" s="133" t="s">
        <v>2285</v>
      </c>
      <c r="C36" s="133" t="s">
        <v>261</v>
      </c>
      <c r="D36" s="133" t="s">
        <v>262</v>
      </c>
      <c r="E36" s="133" t="b">
        <v>0</v>
      </c>
      <c r="F36" s="133" t="s">
        <v>2278</v>
      </c>
      <c r="G36" s="133" t="s">
        <v>3</v>
      </c>
      <c r="H36" s="133" t="s">
        <v>264</v>
      </c>
      <c r="I36" s="133" t="s">
        <v>2278</v>
      </c>
      <c r="J36" s="133" t="s">
        <v>273</v>
      </c>
      <c r="K36" s="133" t="s">
        <v>777</v>
      </c>
      <c r="L36" s="133">
        <v>90</v>
      </c>
      <c r="M36" s="133">
        <v>9</v>
      </c>
      <c r="N36" s="133">
        <v>9</v>
      </c>
      <c r="O36" s="133">
        <v>0.71</v>
      </c>
      <c r="P36" s="133">
        <v>0</v>
      </c>
      <c r="Q36" s="133">
        <v>0</v>
      </c>
      <c r="R36" s="133">
        <v>-2.2200000000000002</v>
      </c>
      <c r="S36" s="133">
        <v>0</v>
      </c>
      <c r="T36" s="133">
        <v>0</v>
      </c>
      <c r="U36" s="133">
        <v>28.57</v>
      </c>
      <c r="V36" s="133">
        <v>0</v>
      </c>
      <c r="W36" s="133">
        <v>0</v>
      </c>
      <c r="X36" s="133">
        <v>4.1449999999999996</v>
      </c>
      <c r="Y36" s="133">
        <v>3.0000000000000001E-3</v>
      </c>
      <c r="Z36" s="133">
        <v>1E-3</v>
      </c>
      <c r="AA36" s="133">
        <v>9.0839999999999996</v>
      </c>
      <c r="AB36" s="133">
        <v>5.0000000000000001E-3</v>
      </c>
      <c r="AC36" s="133">
        <v>2E-3</v>
      </c>
      <c r="AD36" s="133">
        <v>12.936999999999999</v>
      </c>
      <c r="AE36" s="133">
        <v>3.5999999999999997E-2</v>
      </c>
      <c r="AF36" s="133">
        <v>1.2E-2</v>
      </c>
      <c r="AG36" s="133">
        <v>-0.30499999999999999</v>
      </c>
      <c r="AH36" s="133">
        <v>3.2000000000000001E-2</v>
      </c>
      <c r="AI36" s="133">
        <v>1.0999999999999999E-2</v>
      </c>
      <c r="AJ36" s="133">
        <v>17.484999999999999</v>
      </c>
      <c r="AK36" s="133">
        <v>0.20599999999999999</v>
      </c>
      <c r="AL36" s="133">
        <v>6.9000000000000006E-2</v>
      </c>
      <c r="AM36" s="133">
        <v>-0.752</v>
      </c>
      <c r="AN36" s="133">
        <v>0.20100000000000001</v>
      </c>
      <c r="AO36" s="133">
        <v>6.7000000000000004E-2</v>
      </c>
      <c r="AP36" s="133">
        <v>141.19800000000001</v>
      </c>
      <c r="AQ36" s="133">
        <v>2.0489999999999999</v>
      </c>
      <c r="AR36" s="133">
        <v>0.68300000000000005</v>
      </c>
      <c r="AS36" s="133">
        <v>116.16500000000001</v>
      </c>
      <c r="AT36" s="133">
        <v>2.0049999999999999</v>
      </c>
      <c r="AU36" s="133">
        <v>0.66800000000000004</v>
      </c>
      <c r="AV36" s="133">
        <v>-1.1850000000000001</v>
      </c>
      <c r="AW36" s="133">
        <v>1.2999999999999999E-2</v>
      </c>
      <c r="AX36" s="133">
        <v>4.0000000000000001E-3</v>
      </c>
      <c r="AY36" s="133">
        <v>0.71</v>
      </c>
      <c r="AZ36" s="133">
        <v>1.007950954</v>
      </c>
      <c r="BA36" s="133">
        <v>-10.09</v>
      </c>
      <c r="BB36" s="133">
        <v>-9.77</v>
      </c>
      <c r="BC36" s="133">
        <v>20.79</v>
      </c>
      <c r="BD36" s="133">
        <v>4.0831669828437032E-3</v>
      </c>
      <c r="BE36" s="133" t="s">
        <v>2286</v>
      </c>
      <c r="BF36" s="133">
        <v>-0.35799999999999998</v>
      </c>
      <c r="BG36" s="133">
        <v>1.1954881824936692</v>
      </c>
      <c r="BH36" s="133">
        <v>0.96222753645653414</v>
      </c>
      <c r="BI36" s="133">
        <v>0.53500000000000003</v>
      </c>
      <c r="BJ36" s="133">
        <v>8.2000000000000003E-2</v>
      </c>
      <c r="BK36" s="133">
        <v>0.61699999999999999</v>
      </c>
      <c r="BL36" s="133">
        <v>-0.752</v>
      </c>
      <c r="BM36" s="133">
        <v>0</v>
      </c>
      <c r="BN36" s="133" t="s">
        <v>3</v>
      </c>
      <c r="BO36" s="133" t="s">
        <v>3</v>
      </c>
      <c r="BP36" s="133" t="s">
        <v>3</v>
      </c>
      <c r="BQ36" s="133" t="s">
        <v>3</v>
      </c>
      <c r="BR36" s="133" t="s">
        <v>3</v>
      </c>
      <c r="BS36" s="133" t="s">
        <v>3</v>
      </c>
      <c r="BT36" s="133" t="s">
        <v>3</v>
      </c>
      <c r="BU36" s="133" t="s">
        <v>3</v>
      </c>
      <c r="BV36" s="133" t="s">
        <v>2216</v>
      </c>
      <c r="BW36" s="133" t="s">
        <v>3</v>
      </c>
      <c r="BX36" s="133" t="s">
        <v>3</v>
      </c>
      <c r="BY36" s="133" t="s">
        <v>3</v>
      </c>
      <c r="BZ36" s="133" t="s">
        <v>3</v>
      </c>
      <c r="CA36" s="133" t="s">
        <v>3</v>
      </c>
      <c r="CB36" s="133" t="s">
        <v>2216</v>
      </c>
      <c r="CC36" s="133" t="s">
        <v>3</v>
      </c>
      <c r="CD36" s="133" t="s">
        <v>3</v>
      </c>
      <c r="CE36" s="133" t="s">
        <v>3</v>
      </c>
      <c r="CF36" s="133" t="s">
        <v>3</v>
      </c>
      <c r="CG36" s="133" t="s">
        <v>3</v>
      </c>
      <c r="CH36" s="133" t="s">
        <v>2216</v>
      </c>
      <c r="CI36" s="133" t="s">
        <v>3</v>
      </c>
      <c r="CJ36" s="133" t="s">
        <v>3</v>
      </c>
      <c r="CK36" s="133" t="s">
        <v>3</v>
      </c>
      <c r="CL36" s="133" t="s">
        <v>3</v>
      </c>
      <c r="CM36" s="133" t="s">
        <v>3</v>
      </c>
      <c r="CN36" s="133" t="s">
        <v>2216</v>
      </c>
      <c r="CO36" s="133" t="s">
        <v>3</v>
      </c>
      <c r="CP36" s="133" t="s">
        <v>3</v>
      </c>
      <c r="CQ36" s="133" t="s">
        <v>3</v>
      </c>
      <c r="CR36" s="133" t="s">
        <v>3</v>
      </c>
      <c r="CS36" s="133" t="s">
        <v>3</v>
      </c>
      <c r="CT36" s="133" t="s">
        <v>2216</v>
      </c>
      <c r="CU36" s="133" t="s">
        <v>3</v>
      </c>
      <c r="CV36" s="133" t="s">
        <v>3</v>
      </c>
      <c r="CW36" s="133" t="s">
        <v>3</v>
      </c>
      <c r="CX36" s="133" t="s">
        <v>3</v>
      </c>
      <c r="CY36" s="133" t="s">
        <v>3</v>
      </c>
      <c r="CZ36" s="133" t="s">
        <v>2216</v>
      </c>
      <c r="DA36" s="133" t="s">
        <v>3</v>
      </c>
      <c r="DB36" s="133" t="s">
        <v>3</v>
      </c>
      <c r="DC36" s="133" t="s">
        <v>3</v>
      </c>
      <c r="DD36" s="133" t="s">
        <v>3</v>
      </c>
      <c r="DE36" s="133" t="s">
        <v>3</v>
      </c>
    </row>
    <row r="37" spans="1:109" x14ac:dyDescent="0.2">
      <c r="A37" s="132" t="s">
        <v>283</v>
      </c>
      <c r="B37" s="133" t="s">
        <v>2287</v>
      </c>
      <c r="C37" s="133" t="s">
        <v>261</v>
      </c>
      <c r="D37" s="133" t="s">
        <v>262</v>
      </c>
      <c r="E37" s="133" t="b">
        <v>0</v>
      </c>
      <c r="F37" s="133" t="s">
        <v>2278</v>
      </c>
      <c r="G37" s="133" t="s">
        <v>3</v>
      </c>
      <c r="H37" s="133" t="s">
        <v>264</v>
      </c>
      <c r="I37" s="133" t="s">
        <v>2278</v>
      </c>
      <c r="J37" s="133" t="s">
        <v>273</v>
      </c>
      <c r="K37" s="133" t="s">
        <v>777</v>
      </c>
      <c r="L37" s="133">
        <v>90</v>
      </c>
      <c r="M37" s="133">
        <v>9</v>
      </c>
      <c r="N37" s="133">
        <v>9</v>
      </c>
      <c r="O37" s="133">
        <v>0.75</v>
      </c>
      <c r="P37" s="133">
        <v>0</v>
      </c>
      <c r="Q37" s="133">
        <v>0</v>
      </c>
      <c r="R37" s="133">
        <v>-2.12</v>
      </c>
      <c r="S37" s="133">
        <v>0.01</v>
      </c>
      <c r="T37" s="133">
        <v>0</v>
      </c>
      <c r="U37" s="133">
        <v>28.67</v>
      </c>
      <c r="V37" s="133">
        <v>0.01</v>
      </c>
      <c r="W37" s="133">
        <v>0</v>
      </c>
      <c r="X37" s="133">
        <v>4.1859999999999999</v>
      </c>
      <c r="Y37" s="133">
        <v>2E-3</v>
      </c>
      <c r="Z37" s="133">
        <v>1E-3</v>
      </c>
      <c r="AA37" s="133">
        <v>9.1820000000000004</v>
      </c>
      <c r="AB37" s="133">
        <v>6.0000000000000001E-3</v>
      </c>
      <c r="AC37" s="133">
        <v>2E-3</v>
      </c>
      <c r="AD37" s="133">
        <v>13.074</v>
      </c>
      <c r="AE37" s="133">
        <v>5.3999999999999999E-2</v>
      </c>
      <c r="AF37" s="133">
        <v>1.7999999999999999E-2</v>
      </c>
      <c r="AG37" s="133">
        <v>-0.307</v>
      </c>
      <c r="AH37" s="133">
        <v>5.0999999999999997E-2</v>
      </c>
      <c r="AI37" s="133">
        <v>1.7000000000000001E-2</v>
      </c>
      <c r="AJ37" s="133">
        <v>17.811</v>
      </c>
      <c r="AK37" s="133">
        <v>0.23</v>
      </c>
      <c r="AL37" s="133">
        <v>7.6999999999999999E-2</v>
      </c>
      <c r="AM37" s="133">
        <v>-0.625</v>
      </c>
      <c r="AN37" s="133">
        <v>0.22700000000000001</v>
      </c>
      <c r="AO37" s="133">
        <v>7.5999999999999998E-2</v>
      </c>
      <c r="AP37" s="133">
        <v>139.536</v>
      </c>
      <c r="AQ37" s="133">
        <v>1.8660000000000001</v>
      </c>
      <c r="AR37" s="133">
        <v>0.622</v>
      </c>
      <c r="AS37" s="133">
        <v>114.28100000000001</v>
      </c>
      <c r="AT37" s="133">
        <v>1.831</v>
      </c>
      <c r="AU37" s="133">
        <v>0.61</v>
      </c>
      <c r="AV37" s="133">
        <v>-1.1619999999999999</v>
      </c>
      <c r="AW37" s="133">
        <v>1.4999999999999999E-2</v>
      </c>
      <c r="AX37" s="133">
        <v>5.0000000000000001E-3</v>
      </c>
      <c r="AY37" s="133">
        <v>0.75</v>
      </c>
      <c r="AZ37" s="133">
        <v>1.007950954</v>
      </c>
      <c r="BA37" s="133">
        <v>-10</v>
      </c>
      <c r="BB37" s="133">
        <v>-9.67</v>
      </c>
      <c r="BC37" s="133">
        <v>20.89</v>
      </c>
      <c r="BD37" s="133">
        <v>3.9666133061143803E-3</v>
      </c>
      <c r="BE37" s="133" t="s">
        <v>2288</v>
      </c>
      <c r="BF37" s="133">
        <v>-0.35899999999999999</v>
      </c>
      <c r="BG37" s="133">
        <v>1.18400034601771</v>
      </c>
      <c r="BH37" s="133">
        <v>0.95370780604234706</v>
      </c>
      <c r="BI37" s="133">
        <v>0.52900000000000003</v>
      </c>
      <c r="BJ37" s="133">
        <v>8.2000000000000003E-2</v>
      </c>
      <c r="BK37" s="133">
        <v>0.61099999999999999</v>
      </c>
      <c r="BL37" s="133">
        <v>-0.625</v>
      </c>
      <c r="BM37" s="133">
        <v>0</v>
      </c>
      <c r="BN37" s="133" t="s">
        <v>3</v>
      </c>
      <c r="BO37" s="133" t="s">
        <v>3</v>
      </c>
      <c r="BP37" s="133" t="s">
        <v>3</v>
      </c>
      <c r="BQ37" s="133" t="s">
        <v>3</v>
      </c>
      <c r="BR37" s="133" t="s">
        <v>3</v>
      </c>
      <c r="BS37" s="133" t="s">
        <v>3</v>
      </c>
      <c r="BT37" s="133" t="s">
        <v>3</v>
      </c>
      <c r="BU37" s="133" t="s">
        <v>3</v>
      </c>
      <c r="BV37" s="133" t="s">
        <v>2216</v>
      </c>
      <c r="BW37" s="133" t="s">
        <v>3</v>
      </c>
      <c r="BX37" s="133" t="s">
        <v>3</v>
      </c>
      <c r="BY37" s="133" t="s">
        <v>3</v>
      </c>
      <c r="BZ37" s="133" t="s">
        <v>3</v>
      </c>
      <c r="CA37" s="133" t="s">
        <v>3</v>
      </c>
      <c r="CB37" s="133" t="s">
        <v>2216</v>
      </c>
      <c r="CC37" s="133" t="s">
        <v>3</v>
      </c>
      <c r="CD37" s="133" t="s">
        <v>3</v>
      </c>
      <c r="CE37" s="133" t="s">
        <v>3</v>
      </c>
      <c r="CF37" s="133" t="s">
        <v>3</v>
      </c>
      <c r="CG37" s="133" t="s">
        <v>3</v>
      </c>
      <c r="CH37" s="133" t="s">
        <v>2216</v>
      </c>
      <c r="CI37" s="133" t="s">
        <v>3</v>
      </c>
      <c r="CJ37" s="133" t="s">
        <v>3</v>
      </c>
      <c r="CK37" s="133" t="s">
        <v>3</v>
      </c>
      <c r="CL37" s="133" t="s">
        <v>3</v>
      </c>
      <c r="CM37" s="133" t="s">
        <v>3</v>
      </c>
      <c r="CN37" s="133" t="s">
        <v>2216</v>
      </c>
      <c r="CO37" s="133" t="s">
        <v>3</v>
      </c>
      <c r="CP37" s="133" t="s">
        <v>3</v>
      </c>
      <c r="CQ37" s="133" t="s">
        <v>3</v>
      </c>
      <c r="CR37" s="133" t="s">
        <v>3</v>
      </c>
      <c r="CS37" s="133" t="s">
        <v>3</v>
      </c>
      <c r="CT37" s="133" t="s">
        <v>2216</v>
      </c>
      <c r="CU37" s="133" t="s">
        <v>3</v>
      </c>
      <c r="CV37" s="133" t="s">
        <v>3</v>
      </c>
      <c r="CW37" s="133" t="s">
        <v>3</v>
      </c>
      <c r="CX37" s="133" t="s">
        <v>3</v>
      </c>
      <c r="CY37" s="133" t="s">
        <v>3</v>
      </c>
      <c r="CZ37" s="133" t="s">
        <v>2216</v>
      </c>
      <c r="DA37" s="133" t="s">
        <v>3</v>
      </c>
      <c r="DB37" s="133" t="s">
        <v>3</v>
      </c>
      <c r="DC37" s="133" t="s">
        <v>3</v>
      </c>
      <c r="DD37" s="133" t="s">
        <v>3</v>
      </c>
      <c r="DE37" s="133" t="s">
        <v>3</v>
      </c>
    </row>
    <row r="38" spans="1:109" x14ac:dyDescent="0.2">
      <c r="A38" s="132" t="s">
        <v>2289</v>
      </c>
      <c r="B38" s="133" t="s">
        <v>2290</v>
      </c>
      <c r="C38" s="133" t="s">
        <v>261</v>
      </c>
      <c r="D38" s="133" t="s">
        <v>262</v>
      </c>
      <c r="E38" s="133" t="s">
        <v>3</v>
      </c>
      <c r="F38" s="133" t="s">
        <v>3</v>
      </c>
      <c r="G38" s="133" t="s">
        <v>3</v>
      </c>
      <c r="H38" s="133" t="s">
        <v>3</v>
      </c>
      <c r="I38" s="133" t="s">
        <v>3</v>
      </c>
      <c r="J38" s="133" t="s">
        <v>3</v>
      </c>
      <c r="K38" s="133" t="s">
        <v>3</v>
      </c>
      <c r="L38" s="133" t="s">
        <v>3</v>
      </c>
      <c r="M38" s="133" t="s">
        <v>3</v>
      </c>
      <c r="N38" s="133" t="s">
        <v>3</v>
      </c>
      <c r="O38" s="133" t="s">
        <v>3</v>
      </c>
      <c r="P38" s="133" t="s">
        <v>3</v>
      </c>
      <c r="Q38" s="133" t="s">
        <v>3</v>
      </c>
      <c r="R38" s="133" t="s">
        <v>3</v>
      </c>
      <c r="S38" s="133" t="s">
        <v>3</v>
      </c>
      <c r="T38" s="133" t="s">
        <v>3</v>
      </c>
      <c r="U38" s="133" t="s">
        <v>3</v>
      </c>
      <c r="V38" s="133" t="s">
        <v>3</v>
      </c>
      <c r="W38" s="133" t="s">
        <v>3</v>
      </c>
      <c r="X38" s="133" t="s">
        <v>3</v>
      </c>
      <c r="Y38" s="133" t="s">
        <v>3</v>
      </c>
      <c r="Z38" s="133" t="s">
        <v>3</v>
      </c>
      <c r="AA38" s="133" t="s">
        <v>3</v>
      </c>
      <c r="AB38" s="133" t="s">
        <v>3</v>
      </c>
      <c r="AC38" s="133" t="s">
        <v>3</v>
      </c>
      <c r="AD38" s="133" t="s">
        <v>3</v>
      </c>
      <c r="AE38" s="133" t="s">
        <v>3</v>
      </c>
      <c r="AF38" s="133" t="s">
        <v>3</v>
      </c>
      <c r="AG38" s="133" t="s">
        <v>3</v>
      </c>
      <c r="AH38" s="133" t="s">
        <v>3</v>
      </c>
      <c r="AI38" s="133" t="s">
        <v>3</v>
      </c>
      <c r="AJ38" s="133" t="s">
        <v>3</v>
      </c>
      <c r="AK38" s="133" t="s">
        <v>3</v>
      </c>
      <c r="AL38" s="133" t="s">
        <v>3</v>
      </c>
      <c r="AM38" s="133" t="s">
        <v>3</v>
      </c>
      <c r="AN38" s="133" t="s">
        <v>3</v>
      </c>
      <c r="AO38" s="133" t="s">
        <v>3</v>
      </c>
      <c r="AP38" s="133" t="s">
        <v>3</v>
      </c>
      <c r="AQ38" s="133" t="s">
        <v>3</v>
      </c>
      <c r="AR38" s="133" t="s">
        <v>3</v>
      </c>
      <c r="AS38" s="133" t="s">
        <v>3</v>
      </c>
      <c r="AT38" s="133" t="s">
        <v>3</v>
      </c>
      <c r="AU38" s="133" t="s">
        <v>3</v>
      </c>
      <c r="AV38" s="133" t="s">
        <v>3</v>
      </c>
      <c r="AW38" s="133" t="s">
        <v>3</v>
      </c>
      <c r="AX38" s="133" t="s">
        <v>3</v>
      </c>
      <c r="AY38" s="133">
        <v>0.77</v>
      </c>
      <c r="AZ38" s="133" t="s">
        <v>3</v>
      </c>
      <c r="BA38" s="133" t="s">
        <v>3</v>
      </c>
      <c r="BB38" s="133">
        <v>-10.43</v>
      </c>
      <c r="BC38" s="133">
        <v>20.11</v>
      </c>
      <c r="BD38" s="133" t="s">
        <v>3</v>
      </c>
      <c r="BE38" s="133" t="s">
        <v>3</v>
      </c>
      <c r="BF38" s="133" t="s">
        <v>3</v>
      </c>
      <c r="BG38" s="133" t="s">
        <v>3</v>
      </c>
      <c r="BH38" s="133" t="s">
        <v>3</v>
      </c>
      <c r="BI38" s="133" t="s">
        <v>3</v>
      </c>
      <c r="BJ38" s="133" t="s">
        <v>3</v>
      </c>
      <c r="BK38" s="133">
        <v>0.56999999999999995</v>
      </c>
      <c r="BL38" s="133" t="s">
        <v>3</v>
      </c>
      <c r="BM38" s="133" t="s">
        <v>3</v>
      </c>
      <c r="BN38" s="133">
        <v>0.08</v>
      </c>
      <c r="BO38" s="133">
        <v>0.03</v>
      </c>
      <c r="BP38" s="133">
        <v>0.12</v>
      </c>
      <c r="BQ38" s="133">
        <v>0.05</v>
      </c>
      <c r="BR38" s="133">
        <v>0.12</v>
      </c>
      <c r="BS38" s="133">
        <v>0.05</v>
      </c>
      <c r="BT38" s="133">
        <v>2.1999999999999999E-2</v>
      </c>
      <c r="BU38" s="133">
        <v>8.9999999999999993E-3</v>
      </c>
      <c r="BV38" s="133" t="s">
        <v>2216</v>
      </c>
      <c r="BW38" s="133" t="s">
        <v>2216</v>
      </c>
      <c r="BX38" s="133" t="s">
        <v>2216</v>
      </c>
      <c r="BY38" s="133" t="s">
        <v>2216</v>
      </c>
      <c r="BZ38" s="133" t="s">
        <v>2216</v>
      </c>
      <c r="CA38" s="133" t="s">
        <v>2216</v>
      </c>
      <c r="CB38" s="133" t="s">
        <v>2216</v>
      </c>
      <c r="CC38" s="133" t="s">
        <v>2216</v>
      </c>
      <c r="CD38" s="133" t="s">
        <v>2216</v>
      </c>
      <c r="CE38" s="133" t="s">
        <v>2216</v>
      </c>
      <c r="CF38" s="133" t="s">
        <v>2216</v>
      </c>
      <c r="CG38" s="133" t="s">
        <v>2216</v>
      </c>
      <c r="CH38" s="133" t="s">
        <v>2216</v>
      </c>
      <c r="CI38" s="133" t="s">
        <v>2216</v>
      </c>
      <c r="CJ38" s="133" t="s">
        <v>2216</v>
      </c>
      <c r="CK38" s="133" t="s">
        <v>2216</v>
      </c>
      <c r="CL38" s="133" t="s">
        <v>2216</v>
      </c>
      <c r="CM38" s="133" t="s">
        <v>2216</v>
      </c>
      <c r="CN38" s="133" t="s">
        <v>2216</v>
      </c>
      <c r="CO38" s="133" t="s">
        <v>2216</v>
      </c>
      <c r="CP38" s="133" t="s">
        <v>2216</v>
      </c>
      <c r="CQ38" s="133" t="s">
        <v>2216</v>
      </c>
      <c r="CR38" s="133" t="s">
        <v>2216</v>
      </c>
      <c r="CS38" s="133" t="s">
        <v>2216</v>
      </c>
      <c r="CT38" s="133" t="s">
        <v>2216</v>
      </c>
      <c r="CU38" s="133" t="s">
        <v>2216</v>
      </c>
      <c r="CV38" s="133" t="s">
        <v>2216</v>
      </c>
      <c r="CW38" s="133" t="s">
        <v>2216</v>
      </c>
      <c r="CX38" s="133" t="s">
        <v>2216</v>
      </c>
      <c r="CY38" s="133" t="s">
        <v>2216</v>
      </c>
      <c r="CZ38" s="133" t="s">
        <v>2216</v>
      </c>
      <c r="DA38" s="133" t="s">
        <v>2216</v>
      </c>
      <c r="DB38" s="133" t="s">
        <v>2216</v>
      </c>
      <c r="DC38" s="133" t="s">
        <v>2216</v>
      </c>
      <c r="DD38" s="133" t="s">
        <v>2216</v>
      </c>
      <c r="DE38" s="133" t="s">
        <v>2216</v>
      </c>
    </row>
    <row r="39" spans="1:109" x14ac:dyDescent="0.2">
      <c r="A39" s="132" t="s">
        <v>259</v>
      </c>
      <c r="B39" s="133" t="s">
        <v>2291</v>
      </c>
      <c r="C39" s="133" t="s">
        <v>261</v>
      </c>
      <c r="D39" s="133" t="s">
        <v>262</v>
      </c>
      <c r="E39" s="133" t="b">
        <v>0</v>
      </c>
      <c r="F39" s="133" t="s">
        <v>2290</v>
      </c>
      <c r="G39" s="133" t="s">
        <v>3</v>
      </c>
      <c r="H39" s="133" t="s">
        <v>264</v>
      </c>
      <c r="I39" s="133" t="s">
        <v>2290</v>
      </c>
      <c r="J39" s="133" t="s">
        <v>273</v>
      </c>
      <c r="K39" s="133" t="s">
        <v>267</v>
      </c>
      <c r="L39" s="133">
        <v>90</v>
      </c>
      <c r="M39" s="133">
        <v>9</v>
      </c>
      <c r="N39" s="133">
        <v>9</v>
      </c>
      <c r="O39" s="133">
        <v>0.81</v>
      </c>
      <c r="P39" s="133">
        <v>0</v>
      </c>
      <c r="Q39" s="133">
        <v>0</v>
      </c>
      <c r="R39" s="133">
        <v>-2.72</v>
      </c>
      <c r="S39" s="133">
        <v>0.01</v>
      </c>
      <c r="T39" s="133">
        <v>0</v>
      </c>
      <c r="U39" s="133">
        <v>28.06</v>
      </c>
      <c r="V39" s="133">
        <v>0.01</v>
      </c>
      <c r="W39" s="133">
        <v>0</v>
      </c>
      <c r="X39" s="133">
        <v>4.2450000000000001</v>
      </c>
      <c r="Y39" s="133">
        <v>3.0000000000000001E-3</v>
      </c>
      <c r="Z39" s="133">
        <v>1E-3</v>
      </c>
      <c r="AA39" s="133">
        <v>2.9340000000000002</v>
      </c>
      <c r="AB39" s="133">
        <v>6.0000000000000001E-3</v>
      </c>
      <c r="AC39" s="133">
        <v>2E-3</v>
      </c>
      <c r="AD39" s="133">
        <v>6.9260000000000002</v>
      </c>
      <c r="AE39" s="133">
        <v>5.2999999999999999E-2</v>
      </c>
      <c r="AF39" s="133">
        <v>1.7999999999999999E-2</v>
      </c>
      <c r="AG39" s="133">
        <v>-0.34799999999999998</v>
      </c>
      <c r="AH39" s="133">
        <v>5.0999999999999997E-2</v>
      </c>
      <c r="AI39" s="133">
        <v>1.7000000000000001E-2</v>
      </c>
      <c r="AJ39" s="133">
        <v>6.0679999999999996</v>
      </c>
      <c r="AK39" s="133">
        <v>0.183</v>
      </c>
      <c r="AL39" s="133">
        <v>6.0999999999999999E-2</v>
      </c>
      <c r="AM39" s="133">
        <v>0.191</v>
      </c>
      <c r="AN39" s="133">
        <v>0.182</v>
      </c>
      <c r="AO39" s="133">
        <v>6.0999999999999999E-2</v>
      </c>
      <c r="AP39" s="133">
        <v>-1.8240000000000001</v>
      </c>
      <c r="AQ39" s="133">
        <v>1.3049999999999999</v>
      </c>
      <c r="AR39" s="133">
        <v>0.435</v>
      </c>
      <c r="AS39" s="133">
        <v>-12.023</v>
      </c>
      <c r="AT39" s="133">
        <v>1.294</v>
      </c>
      <c r="AU39" s="133">
        <v>0.43099999999999999</v>
      </c>
      <c r="AV39" s="133">
        <v>1.6E-2</v>
      </c>
      <c r="AW39" s="133">
        <v>1.0999999999999999E-2</v>
      </c>
      <c r="AX39" s="133">
        <v>4.0000000000000001E-3</v>
      </c>
      <c r="AY39" s="133">
        <v>0.88</v>
      </c>
      <c r="AZ39" s="133">
        <v>1.007950954</v>
      </c>
      <c r="BA39" s="133">
        <v>-10.58</v>
      </c>
      <c r="BB39" s="133">
        <v>-10.27</v>
      </c>
      <c r="BC39" s="133">
        <v>20.27</v>
      </c>
      <c r="BD39" s="133">
        <v>3.7239495290464913E-3</v>
      </c>
      <c r="BE39" s="133" t="s">
        <v>2292</v>
      </c>
      <c r="BF39" s="133">
        <v>-0.374</v>
      </c>
      <c r="BG39" s="133">
        <v>1.2908131088887047</v>
      </c>
      <c r="BH39" s="133">
        <v>0.97979161180622221</v>
      </c>
      <c r="BI39" s="133">
        <v>0.497</v>
      </c>
      <c r="BJ39" s="133">
        <v>8.2000000000000003E-2</v>
      </c>
      <c r="BK39" s="133">
        <v>0.57899999999999996</v>
      </c>
      <c r="BL39" s="133">
        <v>0.191</v>
      </c>
      <c r="BM39" s="133">
        <v>0</v>
      </c>
      <c r="BN39" s="133" t="s">
        <v>3</v>
      </c>
      <c r="BO39" s="133" t="s">
        <v>3</v>
      </c>
      <c r="BP39" s="133" t="s">
        <v>3</v>
      </c>
      <c r="BQ39" s="133" t="s">
        <v>3</v>
      </c>
      <c r="BR39" s="133" t="s">
        <v>3</v>
      </c>
      <c r="BS39" s="133" t="s">
        <v>3</v>
      </c>
      <c r="BT39" s="133" t="s">
        <v>3</v>
      </c>
      <c r="BU39" s="133" t="s">
        <v>3</v>
      </c>
      <c r="BV39" s="133" t="s">
        <v>2216</v>
      </c>
      <c r="BW39" s="133" t="s">
        <v>3</v>
      </c>
      <c r="BX39" s="133" t="s">
        <v>3</v>
      </c>
      <c r="BY39" s="133" t="s">
        <v>3</v>
      </c>
      <c r="BZ39" s="133" t="s">
        <v>3</v>
      </c>
      <c r="CA39" s="133" t="s">
        <v>3</v>
      </c>
      <c r="CB39" s="133" t="s">
        <v>2216</v>
      </c>
      <c r="CC39" s="133" t="s">
        <v>3</v>
      </c>
      <c r="CD39" s="133" t="s">
        <v>3</v>
      </c>
      <c r="CE39" s="133" t="s">
        <v>3</v>
      </c>
      <c r="CF39" s="133" t="s">
        <v>3</v>
      </c>
      <c r="CG39" s="133" t="s">
        <v>3</v>
      </c>
      <c r="CH39" s="133" t="s">
        <v>2216</v>
      </c>
      <c r="CI39" s="133" t="s">
        <v>3</v>
      </c>
      <c r="CJ39" s="133" t="s">
        <v>3</v>
      </c>
      <c r="CK39" s="133" t="s">
        <v>3</v>
      </c>
      <c r="CL39" s="133" t="s">
        <v>3</v>
      </c>
      <c r="CM39" s="133" t="s">
        <v>3</v>
      </c>
      <c r="CN39" s="133" t="s">
        <v>2216</v>
      </c>
      <c r="CO39" s="133" t="s">
        <v>3</v>
      </c>
      <c r="CP39" s="133" t="s">
        <v>3</v>
      </c>
      <c r="CQ39" s="133" t="s">
        <v>3</v>
      </c>
      <c r="CR39" s="133" t="s">
        <v>3</v>
      </c>
      <c r="CS39" s="133" t="s">
        <v>3</v>
      </c>
      <c r="CT39" s="133" t="s">
        <v>2216</v>
      </c>
      <c r="CU39" s="133" t="s">
        <v>3</v>
      </c>
      <c r="CV39" s="133" t="s">
        <v>3</v>
      </c>
      <c r="CW39" s="133" t="s">
        <v>3</v>
      </c>
      <c r="CX39" s="133" t="s">
        <v>3</v>
      </c>
      <c r="CY39" s="133" t="s">
        <v>3</v>
      </c>
      <c r="CZ39" s="133" t="s">
        <v>2216</v>
      </c>
      <c r="DA39" s="133" t="s">
        <v>3</v>
      </c>
      <c r="DB39" s="133" t="s">
        <v>3</v>
      </c>
      <c r="DC39" s="133" t="s">
        <v>3</v>
      </c>
      <c r="DD39" s="133" t="s">
        <v>3</v>
      </c>
      <c r="DE39" s="133" t="s">
        <v>3</v>
      </c>
    </row>
    <row r="40" spans="1:109" x14ac:dyDescent="0.2">
      <c r="A40" s="132" t="s">
        <v>269</v>
      </c>
      <c r="B40" s="133" t="s">
        <v>2293</v>
      </c>
      <c r="C40" s="133" t="s">
        <v>261</v>
      </c>
      <c r="D40" s="133" t="s">
        <v>262</v>
      </c>
      <c r="E40" s="133" t="b">
        <v>0</v>
      </c>
      <c r="F40" s="133" t="s">
        <v>2290</v>
      </c>
      <c r="G40" s="133" t="s">
        <v>3</v>
      </c>
      <c r="H40" s="133" t="s">
        <v>264</v>
      </c>
      <c r="I40" s="133" t="s">
        <v>2290</v>
      </c>
      <c r="J40" s="133" t="s">
        <v>273</v>
      </c>
      <c r="K40" s="133" t="s">
        <v>267</v>
      </c>
      <c r="L40" s="133">
        <v>90</v>
      </c>
      <c r="M40" s="133">
        <v>9</v>
      </c>
      <c r="N40" s="133">
        <v>9</v>
      </c>
      <c r="O40" s="133">
        <v>0.67</v>
      </c>
      <c r="P40" s="133">
        <v>0</v>
      </c>
      <c r="Q40" s="133">
        <v>0</v>
      </c>
      <c r="R40" s="133">
        <v>-3.04</v>
      </c>
      <c r="S40" s="133">
        <v>0.01</v>
      </c>
      <c r="T40" s="133">
        <v>0</v>
      </c>
      <c r="U40" s="133">
        <v>27.72</v>
      </c>
      <c r="V40" s="133">
        <v>0.01</v>
      </c>
      <c r="W40" s="133">
        <v>0</v>
      </c>
      <c r="X40" s="133">
        <v>4.1020000000000003</v>
      </c>
      <c r="Y40" s="133">
        <v>3.0000000000000001E-3</v>
      </c>
      <c r="Z40" s="133">
        <v>1E-3</v>
      </c>
      <c r="AA40" s="133">
        <v>2.6040000000000001</v>
      </c>
      <c r="AB40" s="133">
        <v>5.0000000000000001E-3</v>
      </c>
      <c r="AC40" s="133">
        <v>2E-3</v>
      </c>
      <c r="AD40" s="133">
        <v>6.43</v>
      </c>
      <c r="AE40" s="133">
        <v>4.9000000000000002E-2</v>
      </c>
      <c r="AF40" s="133">
        <v>1.6E-2</v>
      </c>
      <c r="AG40" s="133">
        <v>-0.37</v>
      </c>
      <c r="AH40" s="133">
        <v>4.9000000000000002E-2</v>
      </c>
      <c r="AI40" s="133">
        <v>1.6E-2</v>
      </c>
      <c r="AJ40" s="133">
        <v>5.4539999999999997</v>
      </c>
      <c r="AK40" s="133">
        <v>0.158</v>
      </c>
      <c r="AL40" s="133">
        <v>5.2999999999999999E-2</v>
      </c>
      <c r="AM40" s="133">
        <v>0.23899999999999999</v>
      </c>
      <c r="AN40" s="133">
        <v>0.152</v>
      </c>
      <c r="AO40" s="133">
        <v>5.0999999999999997E-2</v>
      </c>
      <c r="AP40" s="133">
        <v>-1.095</v>
      </c>
      <c r="AQ40" s="133">
        <v>2.1040000000000001</v>
      </c>
      <c r="AR40" s="133">
        <v>0.70099999999999996</v>
      </c>
      <c r="AS40" s="133">
        <v>-10.512</v>
      </c>
      <c r="AT40" s="133">
        <v>2.09</v>
      </c>
      <c r="AU40" s="133">
        <v>0.69699999999999995</v>
      </c>
      <c r="AV40" s="133">
        <v>0.01</v>
      </c>
      <c r="AW40" s="133">
        <v>1.7999999999999999E-2</v>
      </c>
      <c r="AX40" s="133">
        <v>6.0000000000000001E-3</v>
      </c>
      <c r="AY40" s="133">
        <v>0.74</v>
      </c>
      <c r="AZ40" s="133">
        <v>1.007950954</v>
      </c>
      <c r="BA40" s="133">
        <v>-10.91</v>
      </c>
      <c r="BB40" s="133">
        <v>-10.6</v>
      </c>
      <c r="BC40" s="133">
        <v>19.93</v>
      </c>
      <c r="BD40" s="133">
        <v>3.7239495290464822E-3</v>
      </c>
      <c r="BE40" s="133" t="s">
        <v>2294</v>
      </c>
      <c r="BF40" s="133">
        <v>-0.39400000000000002</v>
      </c>
      <c r="BG40" s="133">
        <v>1.2948597669221387</v>
      </c>
      <c r="BH40" s="133">
        <v>0.97982806833784575</v>
      </c>
      <c r="BI40" s="133">
        <v>0.47</v>
      </c>
      <c r="BJ40" s="133">
        <v>8.2000000000000003E-2</v>
      </c>
      <c r="BK40" s="133">
        <v>0.55200000000000005</v>
      </c>
      <c r="BL40" s="133">
        <v>0.23899999999999999</v>
      </c>
      <c r="BM40" s="133">
        <v>0</v>
      </c>
      <c r="BN40" s="133" t="s">
        <v>3</v>
      </c>
      <c r="BO40" s="133" t="s">
        <v>3</v>
      </c>
      <c r="BP40" s="133" t="s">
        <v>3</v>
      </c>
      <c r="BQ40" s="133" t="s">
        <v>3</v>
      </c>
      <c r="BR40" s="133" t="s">
        <v>3</v>
      </c>
      <c r="BS40" s="133" t="s">
        <v>3</v>
      </c>
      <c r="BT40" s="133" t="s">
        <v>3</v>
      </c>
      <c r="BU40" s="133" t="s">
        <v>3</v>
      </c>
      <c r="BV40" s="133" t="s">
        <v>2216</v>
      </c>
      <c r="BW40" s="133" t="s">
        <v>3</v>
      </c>
      <c r="BX40" s="133" t="s">
        <v>3</v>
      </c>
      <c r="BY40" s="133" t="s">
        <v>3</v>
      </c>
      <c r="BZ40" s="133" t="s">
        <v>3</v>
      </c>
      <c r="CA40" s="133" t="s">
        <v>3</v>
      </c>
      <c r="CB40" s="133" t="s">
        <v>2216</v>
      </c>
      <c r="CC40" s="133" t="s">
        <v>3</v>
      </c>
      <c r="CD40" s="133" t="s">
        <v>3</v>
      </c>
      <c r="CE40" s="133" t="s">
        <v>3</v>
      </c>
      <c r="CF40" s="133" t="s">
        <v>3</v>
      </c>
      <c r="CG40" s="133" t="s">
        <v>3</v>
      </c>
      <c r="CH40" s="133" t="s">
        <v>2216</v>
      </c>
      <c r="CI40" s="133" t="s">
        <v>3</v>
      </c>
      <c r="CJ40" s="133" t="s">
        <v>3</v>
      </c>
      <c r="CK40" s="133" t="s">
        <v>3</v>
      </c>
      <c r="CL40" s="133" t="s">
        <v>3</v>
      </c>
      <c r="CM40" s="133" t="s">
        <v>3</v>
      </c>
      <c r="CN40" s="133" t="s">
        <v>2216</v>
      </c>
      <c r="CO40" s="133" t="s">
        <v>3</v>
      </c>
      <c r="CP40" s="133" t="s">
        <v>3</v>
      </c>
      <c r="CQ40" s="133" t="s">
        <v>3</v>
      </c>
      <c r="CR40" s="133" t="s">
        <v>3</v>
      </c>
      <c r="CS40" s="133" t="s">
        <v>3</v>
      </c>
      <c r="CT40" s="133" t="s">
        <v>2216</v>
      </c>
      <c r="CU40" s="133" t="s">
        <v>3</v>
      </c>
      <c r="CV40" s="133" t="s">
        <v>3</v>
      </c>
      <c r="CW40" s="133" t="s">
        <v>3</v>
      </c>
      <c r="CX40" s="133" t="s">
        <v>3</v>
      </c>
      <c r="CY40" s="133" t="s">
        <v>3</v>
      </c>
      <c r="CZ40" s="133" t="s">
        <v>2216</v>
      </c>
      <c r="DA40" s="133" t="s">
        <v>3</v>
      </c>
      <c r="DB40" s="133" t="s">
        <v>3</v>
      </c>
      <c r="DC40" s="133" t="s">
        <v>3</v>
      </c>
      <c r="DD40" s="133" t="s">
        <v>3</v>
      </c>
      <c r="DE40" s="133" t="s">
        <v>3</v>
      </c>
    </row>
    <row r="41" spans="1:109" x14ac:dyDescent="0.2">
      <c r="A41" s="132" t="s">
        <v>275</v>
      </c>
      <c r="B41" s="133" t="s">
        <v>2295</v>
      </c>
      <c r="C41" s="133" t="s">
        <v>261</v>
      </c>
      <c r="D41" s="133" t="s">
        <v>262</v>
      </c>
      <c r="E41" s="133" t="b">
        <v>0</v>
      </c>
      <c r="F41" s="133" t="s">
        <v>2290</v>
      </c>
      <c r="G41" s="133" t="s">
        <v>3</v>
      </c>
      <c r="H41" s="133" t="s">
        <v>264</v>
      </c>
      <c r="I41" s="133" t="s">
        <v>2290</v>
      </c>
      <c r="J41" s="133" t="s">
        <v>273</v>
      </c>
      <c r="K41" s="133" t="s">
        <v>267</v>
      </c>
      <c r="L41" s="133">
        <v>90</v>
      </c>
      <c r="M41" s="133">
        <v>9</v>
      </c>
      <c r="N41" s="133">
        <v>9</v>
      </c>
      <c r="O41" s="133">
        <v>0.74</v>
      </c>
      <c r="P41" s="133">
        <v>0</v>
      </c>
      <c r="Q41" s="133">
        <v>0</v>
      </c>
      <c r="R41" s="133">
        <v>-2.9</v>
      </c>
      <c r="S41" s="133">
        <v>0.01</v>
      </c>
      <c r="T41" s="133">
        <v>0</v>
      </c>
      <c r="U41" s="133">
        <v>27.87</v>
      </c>
      <c r="V41" s="133">
        <v>0.01</v>
      </c>
      <c r="W41" s="133">
        <v>0</v>
      </c>
      <c r="X41" s="133">
        <v>4.1710000000000003</v>
      </c>
      <c r="Y41" s="133">
        <v>2E-3</v>
      </c>
      <c r="Z41" s="133">
        <v>1E-3</v>
      </c>
      <c r="AA41" s="133">
        <v>2.7480000000000002</v>
      </c>
      <c r="AB41" s="133">
        <v>7.0000000000000001E-3</v>
      </c>
      <c r="AC41" s="133">
        <v>2E-3</v>
      </c>
      <c r="AD41" s="133">
        <v>6.6840000000000002</v>
      </c>
      <c r="AE41" s="133">
        <v>4.2000000000000003E-2</v>
      </c>
      <c r="AF41" s="133">
        <v>1.4E-2</v>
      </c>
      <c r="AG41" s="133">
        <v>-0.33100000000000002</v>
      </c>
      <c r="AH41" s="133">
        <v>4.2000000000000003E-2</v>
      </c>
      <c r="AI41" s="133">
        <v>1.4E-2</v>
      </c>
      <c r="AJ41" s="133">
        <v>5.7389999999999999</v>
      </c>
      <c r="AK41" s="133">
        <v>0.13200000000000001</v>
      </c>
      <c r="AL41" s="133">
        <v>4.3999999999999997E-2</v>
      </c>
      <c r="AM41" s="133">
        <v>0.23400000000000001</v>
      </c>
      <c r="AN41" s="133">
        <v>0.127</v>
      </c>
      <c r="AO41" s="133">
        <v>4.2000000000000003E-2</v>
      </c>
      <c r="AP41" s="133">
        <v>-3.5710000000000002</v>
      </c>
      <c r="AQ41" s="133">
        <v>2.2050000000000001</v>
      </c>
      <c r="AR41" s="133">
        <v>0.73499999999999999</v>
      </c>
      <c r="AS41" s="133">
        <v>-13.317</v>
      </c>
      <c r="AT41" s="133">
        <v>2.1840000000000002</v>
      </c>
      <c r="AU41" s="133">
        <v>0.72799999999999998</v>
      </c>
      <c r="AV41" s="133">
        <v>3.1E-2</v>
      </c>
      <c r="AW41" s="133">
        <v>1.9E-2</v>
      </c>
      <c r="AX41" s="133">
        <v>6.0000000000000001E-3</v>
      </c>
      <c r="AY41" s="133">
        <v>0.8</v>
      </c>
      <c r="AZ41" s="133">
        <v>1.007950954</v>
      </c>
      <c r="BA41" s="133">
        <v>-10.77</v>
      </c>
      <c r="BB41" s="133">
        <v>-10.42</v>
      </c>
      <c r="BC41" s="133">
        <v>20.12</v>
      </c>
      <c r="BD41" s="133">
        <v>3.6534158530365209E-3</v>
      </c>
      <c r="BE41" s="133" t="s">
        <v>2296</v>
      </c>
      <c r="BF41" s="133">
        <v>-0.35499999999999998</v>
      </c>
      <c r="BG41" s="133">
        <v>1.2854514172312046</v>
      </c>
      <c r="BH41" s="133">
        <v>0.97441131889250177</v>
      </c>
      <c r="BI41" s="133">
        <v>0.51800000000000002</v>
      </c>
      <c r="BJ41" s="133">
        <v>8.2000000000000003E-2</v>
      </c>
      <c r="BK41" s="133">
        <v>0.6</v>
      </c>
      <c r="BL41" s="133">
        <v>0.23400000000000001</v>
      </c>
      <c r="BM41" s="133">
        <v>0</v>
      </c>
      <c r="BN41" s="133" t="s">
        <v>3</v>
      </c>
      <c r="BO41" s="133" t="s">
        <v>3</v>
      </c>
      <c r="BP41" s="133" t="s">
        <v>3</v>
      </c>
      <c r="BQ41" s="133" t="s">
        <v>3</v>
      </c>
      <c r="BR41" s="133" t="s">
        <v>3</v>
      </c>
      <c r="BS41" s="133" t="s">
        <v>3</v>
      </c>
      <c r="BT41" s="133" t="s">
        <v>3</v>
      </c>
      <c r="BU41" s="133" t="s">
        <v>3</v>
      </c>
      <c r="BV41" s="133" t="s">
        <v>2216</v>
      </c>
      <c r="BW41" s="133" t="s">
        <v>3</v>
      </c>
      <c r="BX41" s="133" t="s">
        <v>3</v>
      </c>
      <c r="BY41" s="133" t="s">
        <v>3</v>
      </c>
      <c r="BZ41" s="133" t="s">
        <v>3</v>
      </c>
      <c r="CA41" s="133" t="s">
        <v>3</v>
      </c>
      <c r="CB41" s="133" t="s">
        <v>2216</v>
      </c>
      <c r="CC41" s="133" t="s">
        <v>3</v>
      </c>
      <c r="CD41" s="133" t="s">
        <v>3</v>
      </c>
      <c r="CE41" s="133" t="s">
        <v>3</v>
      </c>
      <c r="CF41" s="133" t="s">
        <v>3</v>
      </c>
      <c r="CG41" s="133" t="s">
        <v>3</v>
      </c>
      <c r="CH41" s="133" t="s">
        <v>2216</v>
      </c>
      <c r="CI41" s="133" t="s">
        <v>3</v>
      </c>
      <c r="CJ41" s="133" t="s">
        <v>3</v>
      </c>
      <c r="CK41" s="133" t="s">
        <v>3</v>
      </c>
      <c r="CL41" s="133" t="s">
        <v>3</v>
      </c>
      <c r="CM41" s="133" t="s">
        <v>3</v>
      </c>
      <c r="CN41" s="133" t="s">
        <v>2216</v>
      </c>
      <c r="CO41" s="133" t="s">
        <v>3</v>
      </c>
      <c r="CP41" s="133" t="s">
        <v>3</v>
      </c>
      <c r="CQ41" s="133" t="s">
        <v>3</v>
      </c>
      <c r="CR41" s="133" t="s">
        <v>3</v>
      </c>
      <c r="CS41" s="133" t="s">
        <v>3</v>
      </c>
      <c r="CT41" s="133" t="s">
        <v>2216</v>
      </c>
      <c r="CU41" s="133" t="s">
        <v>3</v>
      </c>
      <c r="CV41" s="133" t="s">
        <v>3</v>
      </c>
      <c r="CW41" s="133" t="s">
        <v>3</v>
      </c>
      <c r="CX41" s="133" t="s">
        <v>3</v>
      </c>
      <c r="CY41" s="133" t="s">
        <v>3</v>
      </c>
      <c r="CZ41" s="133" t="s">
        <v>2216</v>
      </c>
      <c r="DA41" s="133" t="s">
        <v>3</v>
      </c>
      <c r="DB41" s="133" t="s">
        <v>3</v>
      </c>
      <c r="DC41" s="133" t="s">
        <v>3</v>
      </c>
      <c r="DD41" s="133" t="s">
        <v>3</v>
      </c>
      <c r="DE41" s="133" t="s">
        <v>3</v>
      </c>
    </row>
    <row r="42" spans="1:109" x14ac:dyDescent="0.2">
      <c r="A42" s="132" t="s">
        <v>278</v>
      </c>
      <c r="B42" s="133" t="s">
        <v>2297</v>
      </c>
      <c r="C42" s="133" t="s">
        <v>261</v>
      </c>
      <c r="D42" s="133" t="s">
        <v>262</v>
      </c>
      <c r="E42" s="133" t="b">
        <v>0</v>
      </c>
      <c r="F42" s="133" t="s">
        <v>2290</v>
      </c>
      <c r="G42" s="133" t="s">
        <v>3</v>
      </c>
      <c r="H42" s="133" t="s">
        <v>264</v>
      </c>
      <c r="I42" s="133" t="s">
        <v>2290</v>
      </c>
      <c r="J42" s="133" t="s">
        <v>273</v>
      </c>
      <c r="K42" s="133" t="s">
        <v>777</v>
      </c>
      <c r="L42" s="133">
        <v>90</v>
      </c>
      <c r="M42" s="133">
        <v>9</v>
      </c>
      <c r="N42" s="133">
        <v>9</v>
      </c>
      <c r="O42" s="133">
        <v>0.71</v>
      </c>
      <c r="P42" s="133">
        <v>0</v>
      </c>
      <c r="Q42" s="133">
        <v>0</v>
      </c>
      <c r="R42" s="133">
        <v>-2.81</v>
      </c>
      <c r="S42" s="133">
        <v>0.01</v>
      </c>
      <c r="T42" s="133">
        <v>0</v>
      </c>
      <c r="U42" s="133">
        <v>27.97</v>
      </c>
      <c r="V42" s="133">
        <v>0.01</v>
      </c>
      <c r="W42" s="133">
        <v>0</v>
      </c>
      <c r="X42" s="133">
        <v>4.13</v>
      </c>
      <c r="Y42" s="133">
        <v>3.0000000000000001E-3</v>
      </c>
      <c r="Z42" s="133">
        <v>1E-3</v>
      </c>
      <c r="AA42" s="133">
        <v>8.4920000000000009</v>
      </c>
      <c r="AB42" s="133">
        <v>8.0000000000000002E-3</v>
      </c>
      <c r="AC42" s="133">
        <v>3.0000000000000001E-3</v>
      </c>
      <c r="AD42" s="133">
        <v>12.263</v>
      </c>
      <c r="AE42" s="133">
        <v>5.6000000000000001E-2</v>
      </c>
      <c r="AF42" s="133">
        <v>1.9E-2</v>
      </c>
      <c r="AG42" s="133">
        <v>-0.378</v>
      </c>
      <c r="AH42" s="133">
        <v>5.1999999999999998E-2</v>
      </c>
      <c r="AI42" s="133">
        <v>1.7000000000000001E-2</v>
      </c>
      <c r="AJ42" s="133">
        <v>16.469000000000001</v>
      </c>
      <c r="AK42" s="133">
        <v>0.249</v>
      </c>
      <c r="AL42" s="133">
        <v>8.3000000000000004E-2</v>
      </c>
      <c r="AM42" s="133">
        <v>-0.57799999999999996</v>
      </c>
      <c r="AN42" s="133">
        <v>0.23499999999999999</v>
      </c>
      <c r="AO42" s="133">
        <v>7.8E-2</v>
      </c>
      <c r="AP42" s="133">
        <v>111.884</v>
      </c>
      <c r="AQ42" s="133">
        <v>6.4539999999999997</v>
      </c>
      <c r="AR42" s="133">
        <v>2.1509999999999998</v>
      </c>
      <c r="AS42" s="133">
        <v>88.768000000000001</v>
      </c>
      <c r="AT42" s="133">
        <v>6.3319999999999999</v>
      </c>
      <c r="AU42" s="133">
        <v>2.1110000000000002</v>
      </c>
      <c r="AV42" s="133">
        <v>-1.0940000000000001</v>
      </c>
      <c r="AW42" s="133">
        <v>1.9E-2</v>
      </c>
      <c r="AX42" s="133">
        <v>6.0000000000000001E-3</v>
      </c>
      <c r="AY42" s="133">
        <v>0.65</v>
      </c>
      <c r="AZ42" s="133">
        <v>1.007950954</v>
      </c>
      <c r="BA42" s="133">
        <v>-10.67</v>
      </c>
      <c r="BB42" s="133">
        <v>-10.33</v>
      </c>
      <c r="BC42" s="133">
        <v>20.21</v>
      </c>
      <c r="BD42" s="133">
        <v>4.9237295865695906E-3</v>
      </c>
      <c r="BE42" s="133" t="s">
        <v>2298</v>
      </c>
      <c r="BF42" s="133">
        <v>-0.438</v>
      </c>
      <c r="BG42" s="133">
        <v>1.1743703731193944</v>
      </c>
      <c r="BH42" s="133">
        <v>0.97150546833526696</v>
      </c>
      <c r="BI42" s="133">
        <v>0.45700000000000002</v>
      </c>
      <c r="BJ42" s="133">
        <v>8.2000000000000003E-2</v>
      </c>
      <c r="BK42" s="133">
        <v>0.53900000000000003</v>
      </c>
      <c r="BL42" s="133">
        <v>-0.57799999999999996</v>
      </c>
      <c r="BM42" s="133">
        <v>0</v>
      </c>
      <c r="BN42" s="133" t="s">
        <v>3</v>
      </c>
      <c r="BO42" s="133" t="s">
        <v>3</v>
      </c>
      <c r="BP42" s="133" t="s">
        <v>3</v>
      </c>
      <c r="BQ42" s="133" t="s">
        <v>3</v>
      </c>
      <c r="BR42" s="133" t="s">
        <v>3</v>
      </c>
      <c r="BS42" s="133" t="s">
        <v>3</v>
      </c>
      <c r="BT42" s="133" t="s">
        <v>3</v>
      </c>
      <c r="BU42" s="133" t="s">
        <v>3</v>
      </c>
      <c r="BV42" s="133" t="s">
        <v>2216</v>
      </c>
      <c r="BW42" s="133" t="s">
        <v>3</v>
      </c>
      <c r="BX42" s="133" t="s">
        <v>3</v>
      </c>
      <c r="BY42" s="133" t="s">
        <v>3</v>
      </c>
      <c r="BZ42" s="133" t="s">
        <v>3</v>
      </c>
      <c r="CA42" s="133" t="s">
        <v>3</v>
      </c>
      <c r="CB42" s="133" t="s">
        <v>2216</v>
      </c>
      <c r="CC42" s="133" t="s">
        <v>3</v>
      </c>
      <c r="CD42" s="133" t="s">
        <v>3</v>
      </c>
      <c r="CE42" s="133" t="s">
        <v>3</v>
      </c>
      <c r="CF42" s="133" t="s">
        <v>3</v>
      </c>
      <c r="CG42" s="133" t="s">
        <v>3</v>
      </c>
      <c r="CH42" s="133" t="s">
        <v>2216</v>
      </c>
      <c r="CI42" s="133" t="s">
        <v>3</v>
      </c>
      <c r="CJ42" s="133" t="s">
        <v>3</v>
      </c>
      <c r="CK42" s="133" t="s">
        <v>3</v>
      </c>
      <c r="CL42" s="133" t="s">
        <v>3</v>
      </c>
      <c r="CM42" s="133" t="s">
        <v>3</v>
      </c>
      <c r="CN42" s="133" t="s">
        <v>2216</v>
      </c>
      <c r="CO42" s="133" t="s">
        <v>3</v>
      </c>
      <c r="CP42" s="133" t="s">
        <v>3</v>
      </c>
      <c r="CQ42" s="133" t="s">
        <v>3</v>
      </c>
      <c r="CR42" s="133" t="s">
        <v>3</v>
      </c>
      <c r="CS42" s="133" t="s">
        <v>3</v>
      </c>
      <c r="CT42" s="133" t="s">
        <v>2216</v>
      </c>
      <c r="CU42" s="133" t="s">
        <v>3</v>
      </c>
      <c r="CV42" s="133" t="s">
        <v>3</v>
      </c>
      <c r="CW42" s="133" t="s">
        <v>3</v>
      </c>
      <c r="CX42" s="133" t="s">
        <v>3</v>
      </c>
      <c r="CY42" s="133" t="s">
        <v>3</v>
      </c>
      <c r="CZ42" s="133" t="s">
        <v>2216</v>
      </c>
      <c r="DA42" s="133" t="s">
        <v>3</v>
      </c>
      <c r="DB42" s="133" t="s">
        <v>3</v>
      </c>
      <c r="DC42" s="133" t="s">
        <v>3</v>
      </c>
      <c r="DD42" s="133" t="s">
        <v>3</v>
      </c>
      <c r="DE42" s="133" t="s">
        <v>3</v>
      </c>
    </row>
    <row r="43" spans="1:109" x14ac:dyDescent="0.2">
      <c r="A43" s="132" t="s">
        <v>283</v>
      </c>
      <c r="B43" s="133" t="s">
        <v>2299</v>
      </c>
      <c r="C43" s="133" t="s">
        <v>261</v>
      </c>
      <c r="D43" s="133" t="s">
        <v>262</v>
      </c>
      <c r="E43" s="133" t="b">
        <v>0</v>
      </c>
      <c r="F43" s="133" t="s">
        <v>2290</v>
      </c>
      <c r="G43" s="133" t="s">
        <v>3</v>
      </c>
      <c r="H43" s="133" t="s">
        <v>264</v>
      </c>
      <c r="I43" s="133" t="s">
        <v>2290</v>
      </c>
      <c r="J43" s="133" t="s">
        <v>273</v>
      </c>
      <c r="K43" s="133" t="s">
        <v>777</v>
      </c>
      <c r="L43" s="133">
        <v>90</v>
      </c>
      <c r="M43" s="133">
        <v>9</v>
      </c>
      <c r="N43" s="133">
        <v>9</v>
      </c>
      <c r="O43" s="133">
        <v>0.77</v>
      </c>
      <c r="P43" s="133">
        <v>0</v>
      </c>
      <c r="Q43" s="133">
        <v>0</v>
      </c>
      <c r="R43" s="133">
        <v>-2.9</v>
      </c>
      <c r="S43" s="133">
        <v>0</v>
      </c>
      <c r="T43" s="133">
        <v>0</v>
      </c>
      <c r="U43" s="133">
        <v>27.87</v>
      </c>
      <c r="V43" s="133">
        <v>0</v>
      </c>
      <c r="W43" s="133">
        <v>0</v>
      </c>
      <c r="X43" s="133">
        <v>4.1769999999999996</v>
      </c>
      <c r="Y43" s="133">
        <v>3.0000000000000001E-3</v>
      </c>
      <c r="Z43" s="133">
        <v>1E-3</v>
      </c>
      <c r="AA43" s="133">
        <v>8.3989999999999991</v>
      </c>
      <c r="AB43" s="133">
        <v>4.0000000000000001E-3</v>
      </c>
      <c r="AC43" s="133">
        <v>1E-3</v>
      </c>
      <c r="AD43" s="133">
        <v>12.252000000000001</v>
      </c>
      <c r="AE43" s="133">
        <v>3.6999999999999998E-2</v>
      </c>
      <c r="AF43" s="133">
        <v>1.2E-2</v>
      </c>
      <c r="AG43" s="133">
        <v>-0.34599999999999997</v>
      </c>
      <c r="AH43" s="133">
        <v>3.6999999999999998E-2</v>
      </c>
      <c r="AI43" s="133">
        <v>1.2E-2</v>
      </c>
      <c r="AJ43" s="133">
        <v>16.113</v>
      </c>
      <c r="AK43" s="133">
        <v>0.245</v>
      </c>
      <c r="AL43" s="133">
        <v>8.2000000000000003E-2</v>
      </c>
      <c r="AM43" s="133">
        <v>-0.74299999999999999</v>
      </c>
      <c r="AN43" s="133">
        <v>0.248</v>
      </c>
      <c r="AO43" s="133">
        <v>8.3000000000000004E-2</v>
      </c>
      <c r="AP43" s="133">
        <v>141.666</v>
      </c>
      <c r="AQ43" s="133">
        <v>1.3440000000000001</v>
      </c>
      <c r="AR43" s="133">
        <v>0.44800000000000001</v>
      </c>
      <c r="AS43" s="133">
        <v>118.077</v>
      </c>
      <c r="AT43" s="133">
        <v>1.32</v>
      </c>
      <c r="AU43" s="133">
        <v>0.44</v>
      </c>
      <c r="AV43" s="133">
        <v>-1.18</v>
      </c>
      <c r="AW43" s="133">
        <v>1.0999999999999999E-2</v>
      </c>
      <c r="AX43" s="133">
        <v>4.0000000000000001E-3</v>
      </c>
      <c r="AY43" s="133">
        <v>0.77</v>
      </c>
      <c r="AZ43" s="133">
        <v>1.007950954</v>
      </c>
      <c r="BA43" s="133">
        <v>-10.77</v>
      </c>
      <c r="BB43" s="133">
        <v>-10.44</v>
      </c>
      <c r="BC43" s="133">
        <v>20.09</v>
      </c>
      <c r="BD43" s="133">
        <v>4.083166982843704E-3</v>
      </c>
      <c r="BE43" s="133" t="s">
        <v>2300</v>
      </c>
      <c r="BF43" s="133">
        <v>-0.39600000000000002</v>
      </c>
      <c r="BG43" s="133">
        <v>1.1954881824936689</v>
      </c>
      <c r="BH43" s="133">
        <v>0.96222753645653425</v>
      </c>
      <c r="BI43" s="133">
        <v>0.48899999999999999</v>
      </c>
      <c r="BJ43" s="133">
        <v>8.2000000000000003E-2</v>
      </c>
      <c r="BK43" s="133">
        <v>0.57099999999999995</v>
      </c>
      <c r="BL43" s="133">
        <v>-0.74299999999999999</v>
      </c>
      <c r="BM43" s="133">
        <v>0</v>
      </c>
      <c r="BN43" s="133" t="s">
        <v>3</v>
      </c>
      <c r="BO43" s="133" t="s">
        <v>3</v>
      </c>
      <c r="BP43" s="133" t="s">
        <v>3</v>
      </c>
      <c r="BQ43" s="133" t="s">
        <v>3</v>
      </c>
      <c r="BR43" s="133" t="s">
        <v>3</v>
      </c>
      <c r="BS43" s="133" t="s">
        <v>3</v>
      </c>
      <c r="BT43" s="133" t="s">
        <v>3</v>
      </c>
      <c r="BU43" s="133" t="s">
        <v>3</v>
      </c>
      <c r="BV43" s="133" t="s">
        <v>2216</v>
      </c>
      <c r="BW43" s="133" t="s">
        <v>3</v>
      </c>
      <c r="BX43" s="133" t="s">
        <v>3</v>
      </c>
      <c r="BY43" s="133" t="s">
        <v>3</v>
      </c>
      <c r="BZ43" s="133" t="s">
        <v>3</v>
      </c>
      <c r="CA43" s="133" t="s">
        <v>3</v>
      </c>
      <c r="CB43" s="133" t="s">
        <v>2216</v>
      </c>
      <c r="CC43" s="133" t="s">
        <v>3</v>
      </c>
      <c r="CD43" s="133" t="s">
        <v>3</v>
      </c>
      <c r="CE43" s="133" t="s">
        <v>3</v>
      </c>
      <c r="CF43" s="133" t="s">
        <v>3</v>
      </c>
      <c r="CG43" s="133" t="s">
        <v>3</v>
      </c>
      <c r="CH43" s="133" t="s">
        <v>2216</v>
      </c>
      <c r="CI43" s="133" t="s">
        <v>3</v>
      </c>
      <c r="CJ43" s="133" t="s">
        <v>3</v>
      </c>
      <c r="CK43" s="133" t="s">
        <v>3</v>
      </c>
      <c r="CL43" s="133" t="s">
        <v>3</v>
      </c>
      <c r="CM43" s="133" t="s">
        <v>3</v>
      </c>
      <c r="CN43" s="133" t="s">
        <v>2216</v>
      </c>
      <c r="CO43" s="133" t="s">
        <v>3</v>
      </c>
      <c r="CP43" s="133" t="s">
        <v>3</v>
      </c>
      <c r="CQ43" s="133" t="s">
        <v>3</v>
      </c>
      <c r="CR43" s="133" t="s">
        <v>3</v>
      </c>
      <c r="CS43" s="133" t="s">
        <v>3</v>
      </c>
      <c r="CT43" s="133" t="s">
        <v>2216</v>
      </c>
      <c r="CU43" s="133" t="s">
        <v>3</v>
      </c>
      <c r="CV43" s="133" t="s">
        <v>3</v>
      </c>
      <c r="CW43" s="133" t="s">
        <v>3</v>
      </c>
      <c r="CX43" s="133" t="s">
        <v>3</v>
      </c>
      <c r="CY43" s="133" t="s">
        <v>3</v>
      </c>
      <c r="CZ43" s="133" t="s">
        <v>2216</v>
      </c>
      <c r="DA43" s="133" t="s">
        <v>3</v>
      </c>
      <c r="DB43" s="133" t="s">
        <v>3</v>
      </c>
      <c r="DC43" s="133" t="s">
        <v>3</v>
      </c>
      <c r="DD43" s="133" t="s">
        <v>3</v>
      </c>
      <c r="DE43" s="133" t="s">
        <v>3</v>
      </c>
    </row>
    <row r="44" spans="1:109" x14ac:dyDescent="0.2">
      <c r="A44" s="132" t="s">
        <v>288</v>
      </c>
      <c r="B44" s="133" t="s">
        <v>2301</v>
      </c>
      <c r="C44" s="133" t="s">
        <v>261</v>
      </c>
      <c r="D44" s="133" t="s">
        <v>262</v>
      </c>
      <c r="E44" s="133" t="b">
        <v>0</v>
      </c>
      <c r="F44" s="133" t="s">
        <v>2290</v>
      </c>
      <c r="G44" s="133" t="s">
        <v>3</v>
      </c>
      <c r="H44" s="133" t="s">
        <v>264</v>
      </c>
      <c r="I44" s="133" t="s">
        <v>2290</v>
      </c>
      <c r="J44" s="133" t="s">
        <v>273</v>
      </c>
      <c r="K44" s="133" t="s">
        <v>777</v>
      </c>
      <c r="L44" s="133">
        <v>90</v>
      </c>
      <c r="M44" s="133">
        <v>9</v>
      </c>
      <c r="N44" s="133">
        <v>9</v>
      </c>
      <c r="O44" s="133">
        <v>0.77</v>
      </c>
      <c r="P44" s="133">
        <v>0</v>
      </c>
      <c r="Q44" s="133">
        <v>0</v>
      </c>
      <c r="R44" s="133">
        <v>-2.96</v>
      </c>
      <c r="S44" s="133">
        <v>0.01</v>
      </c>
      <c r="T44" s="133">
        <v>0</v>
      </c>
      <c r="U44" s="133">
        <v>27.81</v>
      </c>
      <c r="V44" s="133">
        <v>0.01</v>
      </c>
      <c r="W44" s="133">
        <v>0</v>
      </c>
      <c r="X44" s="133">
        <v>4.1829999999999998</v>
      </c>
      <c r="Y44" s="133">
        <v>3.0000000000000001E-3</v>
      </c>
      <c r="Z44" s="133">
        <v>1E-3</v>
      </c>
      <c r="AA44" s="133">
        <v>8.3379999999999992</v>
      </c>
      <c r="AB44" s="133">
        <v>8.9999999999999993E-3</v>
      </c>
      <c r="AC44" s="133">
        <v>3.0000000000000001E-3</v>
      </c>
      <c r="AD44" s="133">
        <v>12.208</v>
      </c>
      <c r="AE44" s="133">
        <v>3.9E-2</v>
      </c>
      <c r="AF44" s="133">
        <v>1.2999999999999999E-2</v>
      </c>
      <c r="AG44" s="133">
        <v>-0.33600000000000002</v>
      </c>
      <c r="AH44" s="133">
        <v>3.6999999999999998E-2</v>
      </c>
      <c r="AI44" s="133">
        <v>1.2E-2</v>
      </c>
      <c r="AJ44" s="133">
        <v>15.965</v>
      </c>
      <c r="AK44" s="133">
        <v>0.13300000000000001</v>
      </c>
      <c r="AL44" s="133">
        <v>4.3999999999999997E-2</v>
      </c>
      <c r="AM44" s="133">
        <v>-0.76800000000000002</v>
      </c>
      <c r="AN44" s="133">
        <v>0.125</v>
      </c>
      <c r="AO44" s="133">
        <v>4.2000000000000003E-2</v>
      </c>
      <c r="AP44" s="133">
        <v>139.06899999999999</v>
      </c>
      <c r="AQ44" s="133">
        <v>2.3719999999999999</v>
      </c>
      <c r="AR44" s="133">
        <v>0.79100000000000004</v>
      </c>
      <c r="AS44" s="133">
        <v>115.66</v>
      </c>
      <c r="AT44" s="133">
        <v>2.33</v>
      </c>
      <c r="AU44" s="133">
        <v>0.77700000000000002</v>
      </c>
      <c r="AV44" s="133">
        <v>-1.171</v>
      </c>
      <c r="AW44" s="133">
        <v>1.7000000000000001E-2</v>
      </c>
      <c r="AX44" s="133">
        <v>6.0000000000000001E-3</v>
      </c>
      <c r="AY44" s="133">
        <v>0.77</v>
      </c>
      <c r="AZ44" s="133">
        <v>1.007950954</v>
      </c>
      <c r="BA44" s="133">
        <v>-10.82</v>
      </c>
      <c r="BB44" s="133">
        <v>-10.5</v>
      </c>
      <c r="BC44" s="133">
        <v>20.04</v>
      </c>
      <c r="BD44" s="133">
        <v>3.9666133061143768E-3</v>
      </c>
      <c r="BE44" s="133" t="s">
        <v>2302</v>
      </c>
      <c r="BF44" s="133">
        <v>-0.38400000000000001</v>
      </c>
      <c r="BG44" s="133">
        <v>1.1846379828969928</v>
      </c>
      <c r="BH44" s="133">
        <v>0.95413047632984116</v>
      </c>
      <c r="BI44" s="133">
        <v>0.499</v>
      </c>
      <c r="BJ44" s="133">
        <v>8.2000000000000003E-2</v>
      </c>
      <c r="BK44" s="133">
        <v>0.58099999999999996</v>
      </c>
      <c r="BL44" s="133">
        <v>-0.76800000000000002</v>
      </c>
      <c r="BM44" s="133">
        <v>0</v>
      </c>
      <c r="BN44" s="133" t="s">
        <v>3</v>
      </c>
      <c r="BO44" s="133" t="s">
        <v>3</v>
      </c>
      <c r="BP44" s="133" t="s">
        <v>3</v>
      </c>
      <c r="BQ44" s="133" t="s">
        <v>3</v>
      </c>
      <c r="BR44" s="133" t="s">
        <v>3</v>
      </c>
      <c r="BS44" s="133" t="s">
        <v>3</v>
      </c>
      <c r="BT44" s="133" t="s">
        <v>3</v>
      </c>
      <c r="BU44" s="133" t="s">
        <v>3</v>
      </c>
      <c r="BV44" s="133" t="s">
        <v>2216</v>
      </c>
      <c r="BW44" s="133" t="s">
        <v>3</v>
      </c>
      <c r="BX44" s="133" t="s">
        <v>3</v>
      </c>
      <c r="BY44" s="133" t="s">
        <v>3</v>
      </c>
      <c r="BZ44" s="133" t="s">
        <v>3</v>
      </c>
      <c r="CA44" s="133" t="s">
        <v>3</v>
      </c>
      <c r="CB44" s="133" t="s">
        <v>2216</v>
      </c>
      <c r="CC44" s="133" t="s">
        <v>3</v>
      </c>
      <c r="CD44" s="133" t="s">
        <v>3</v>
      </c>
      <c r="CE44" s="133" t="s">
        <v>3</v>
      </c>
      <c r="CF44" s="133" t="s">
        <v>3</v>
      </c>
      <c r="CG44" s="133" t="s">
        <v>3</v>
      </c>
      <c r="CH44" s="133" t="s">
        <v>2216</v>
      </c>
      <c r="CI44" s="133" t="s">
        <v>3</v>
      </c>
      <c r="CJ44" s="133" t="s">
        <v>3</v>
      </c>
      <c r="CK44" s="133" t="s">
        <v>3</v>
      </c>
      <c r="CL44" s="133" t="s">
        <v>3</v>
      </c>
      <c r="CM44" s="133" t="s">
        <v>3</v>
      </c>
      <c r="CN44" s="133" t="s">
        <v>2216</v>
      </c>
      <c r="CO44" s="133" t="s">
        <v>3</v>
      </c>
      <c r="CP44" s="133" t="s">
        <v>3</v>
      </c>
      <c r="CQ44" s="133" t="s">
        <v>3</v>
      </c>
      <c r="CR44" s="133" t="s">
        <v>3</v>
      </c>
      <c r="CS44" s="133" t="s">
        <v>3</v>
      </c>
      <c r="CT44" s="133" t="s">
        <v>2216</v>
      </c>
      <c r="CU44" s="133" t="s">
        <v>3</v>
      </c>
      <c r="CV44" s="133" t="s">
        <v>3</v>
      </c>
      <c r="CW44" s="133" t="s">
        <v>3</v>
      </c>
      <c r="CX44" s="133" t="s">
        <v>3</v>
      </c>
      <c r="CY44" s="133" t="s">
        <v>3</v>
      </c>
      <c r="CZ44" s="133" t="s">
        <v>2216</v>
      </c>
      <c r="DA44" s="133" t="s">
        <v>3</v>
      </c>
      <c r="DB44" s="133" t="s">
        <v>3</v>
      </c>
      <c r="DC44" s="133" t="s">
        <v>3</v>
      </c>
      <c r="DD44" s="133" t="s">
        <v>3</v>
      </c>
      <c r="DE44" s="133" t="s">
        <v>3</v>
      </c>
    </row>
    <row r="45" spans="1:109" x14ac:dyDescent="0.2">
      <c r="A45" s="132" t="s">
        <v>2303</v>
      </c>
      <c r="B45" s="133" t="s">
        <v>2304</v>
      </c>
      <c r="C45" s="133" t="s">
        <v>261</v>
      </c>
      <c r="D45" s="133" t="s">
        <v>262</v>
      </c>
      <c r="E45" s="133" t="s">
        <v>3</v>
      </c>
      <c r="F45" s="133" t="s">
        <v>3</v>
      </c>
      <c r="G45" s="133" t="s">
        <v>3</v>
      </c>
      <c r="H45" s="133" t="s">
        <v>3</v>
      </c>
      <c r="I45" s="133" t="s">
        <v>3</v>
      </c>
      <c r="J45" s="133" t="s">
        <v>3</v>
      </c>
      <c r="K45" s="133" t="s">
        <v>3</v>
      </c>
      <c r="L45" s="133" t="s">
        <v>3</v>
      </c>
      <c r="M45" s="133" t="s">
        <v>3</v>
      </c>
      <c r="N45" s="133" t="s">
        <v>3</v>
      </c>
      <c r="O45" s="133" t="s">
        <v>3</v>
      </c>
      <c r="P45" s="133" t="s">
        <v>3</v>
      </c>
      <c r="Q45" s="133" t="s">
        <v>3</v>
      </c>
      <c r="R45" s="133" t="s">
        <v>3</v>
      </c>
      <c r="S45" s="133" t="s">
        <v>3</v>
      </c>
      <c r="T45" s="133" t="s">
        <v>3</v>
      </c>
      <c r="U45" s="133" t="s">
        <v>3</v>
      </c>
      <c r="V45" s="133" t="s">
        <v>3</v>
      </c>
      <c r="W45" s="133" t="s">
        <v>3</v>
      </c>
      <c r="X45" s="133" t="s">
        <v>3</v>
      </c>
      <c r="Y45" s="133" t="s">
        <v>3</v>
      </c>
      <c r="Z45" s="133" t="s">
        <v>3</v>
      </c>
      <c r="AA45" s="133" t="s">
        <v>3</v>
      </c>
      <c r="AB45" s="133" t="s">
        <v>3</v>
      </c>
      <c r="AC45" s="133" t="s">
        <v>3</v>
      </c>
      <c r="AD45" s="133" t="s">
        <v>3</v>
      </c>
      <c r="AE45" s="133" t="s">
        <v>3</v>
      </c>
      <c r="AF45" s="133" t="s">
        <v>3</v>
      </c>
      <c r="AG45" s="133" t="s">
        <v>3</v>
      </c>
      <c r="AH45" s="133" t="s">
        <v>3</v>
      </c>
      <c r="AI45" s="133" t="s">
        <v>3</v>
      </c>
      <c r="AJ45" s="133" t="s">
        <v>3</v>
      </c>
      <c r="AK45" s="133" t="s">
        <v>3</v>
      </c>
      <c r="AL45" s="133" t="s">
        <v>3</v>
      </c>
      <c r="AM45" s="133" t="s">
        <v>3</v>
      </c>
      <c r="AN45" s="133" t="s">
        <v>3</v>
      </c>
      <c r="AO45" s="133" t="s">
        <v>3</v>
      </c>
      <c r="AP45" s="133" t="s">
        <v>3</v>
      </c>
      <c r="AQ45" s="133" t="s">
        <v>3</v>
      </c>
      <c r="AR45" s="133" t="s">
        <v>3</v>
      </c>
      <c r="AS45" s="133" t="s">
        <v>3</v>
      </c>
      <c r="AT45" s="133" t="s">
        <v>3</v>
      </c>
      <c r="AU45" s="133" t="s">
        <v>3</v>
      </c>
      <c r="AV45" s="133" t="s">
        <v>3</v>
      </c>
      <c r="AW45" s="133" t="s">
        <v>3</v>
      </c>
      <c r="AX45" s="133" t="s">
        <v>3</v>
      </c>
      <c r="AY45" s="133">
        <v>1.97</v>
      </c>
      <c r="AZ45" s="133" t="s">
        <v>3</v>
      </c>
      <c r="BA45" s="133" t="s">
        <v>3</v>
      </c>
      <c r="BB45" s="133">
        <v>-8.99</v>
      </c>
      <c r="BC45" s="133">
        <v>21.6</v>
      </c>
      <c r="BD45" s="133" t="s">
        <v>3</v>
      </c>
      <c r="BE45" s="133" t="s">
        <v>3</v>
      </c>
      <c r="BF45" s="133" t="s">
        <v>3</v>
      </c>
      <c r="BG45" s="133" t="s">
        <v>3</v>
      </c>
      <c r="BH45" s="133" t="s">
        <v>3</v>
      </c>
      <c r="BI45" s="133" t="s">
        <v>3</v>
      </c>
      <c r="BJ45" s="133" t="s">
        <v>3</v>
      </c>
      <c r="BK45" s="133">
        <v>0.57799999999999996</v>
      </c>
      <c r="BL45" s="133" t="s">
        <v>3</v>
      </c>
      <c r="BM45" s="133" t="s">
        <v>3</v>
      </c>
      <c r="BN45" s="133">
        <v>0.05</v>
      </c>
      <c r="BO45" s="133">
        <v>0.02</v>
      </c>
      <c r="BP45" s="133">
        <v>0.12</v>
      </c>
      <c r="BQ45" s="133">
        <v>0.06</v>
      </c>
      <c r="BR45" s="133">
        <v>0.12</v>
      </c>
      <c r="BS45" s="133">
        <v>0.06</v>
      </c>
      <c r="BT45" s="133">
        <v>8.9999999999999993E-3</v>
      </c>
      <c r="BU45" s="133">
        <v>5.0000000000000001E-3</v>
      </c>
      <c r="BV45" s="133" t="s">
        <v>2216</v>
      </c>
      <c r="BW45" s="133" t="s">
        <v>2216</v>
      </c>
      <c r="BX45" s="133" t="s">
        <v>2216</v>
      </c>
      <c r="BY45" s="133" t="s">
        <v>2216</v>
      </c>
      <c r="BZ45" s="133" t="s">
        <v>2216</v>
      </c>
      <c r="CA45" s="133" t="s">
        <v>2216</v>
      </c>
      <c r="CB45" s="133" t="s">
        <v>2216</v>
      </c>
      <c r="CC45" s="133" t="s">
        <v>2216</v>
      </c>
      <c r="CD45" s="133" t="s">
        <v>2216</v>
      </c>
      <c r="CE45" s="133" t="s">
        <v>2216</v>
      </c>
      <c r="CF45" s="133" t="s">
        <v>2216</v>
      </c>
      <c r="CG45" s="133" t="s">
        <v>2216</v>
      </c>
      <c r="CH45" s="133" t="s">
        <v>2216</v>
      </c>
      <c r="CI45" s="133" t="s">
        <v>2216</v>
      </c>
      <c r="CJ45" s="133" t="s">
        <v>2216</v>
      </c>
      <c r="CK45" s="133" t="s">
        <v>2216</v>
      </c>
      <c r="CL45" s="133" t="s">
        <v>2216</v>
      </c>
      <c r="CM45" s="133" t="s">
        <v>2216</v>
      </c>
      <c r="CN45" s="133" t="s">
        <v>2216</v>
      </c>
      <c r="CO45" s="133" t="s">
        <v>2216</v>
      </c>
      <c r="CP45" s="133" t="s">
        <v>2216</v>
      </c>
      <c r="CQ45" s="133" t="s">
        <v>2216</v>
      </c>
      <c r="CR45" s="133" t="s">
        <v>2216</v>
      </c>
      <c r="CS45" s="133" t="s">
        <v>2216</v>
      </c>
      <c r="CT45" s="133" t="s">
        <v>2216</v>
      </c>
      <c r="CU45" s="133" t="s">
        <v>2216</v>
      </c>
      <c r="CV45" s="133" t="s">
        <v>2216</v>
      </c>
      <c r="CW45" s="133" t="s">
        <v>2216</v>
      </c>
      <c r="CX45" s="133" t="s">
        <v>2216</v>
      </c>
      <c r="CY45" s="133" t="s">
        <v>2216</v>
      </c>
      <c r="CZ45" s="133" t="s">
        <v>2216</v>
      </c>
      <c r="DA45" s="133" t="s">
        <v>2216</v>
      </c>
      <c r="DB45" s="133" t="s">
        <v>2216</v>
      </c>
      <c r="DC45" s="133" t="s">
        <v>2216</v>
      </c>
      <c r="DD45" s="133" t="s">
        <v>2216</v>
      </c>
      <c r="DE45" s="133" t="s">
        <v>2216</v>
      </c>
    </row>
    <row r="46" spans="1:109" x14ac:dyDescent="0.2">
      <c r="A46" s="132" t="s">
        <v>259</v>
      </c>
      <c r="B46" s="133" t="s">
        <v>2305</v>
      </c>
      <c r="C46" s="133" t="s">
        <v>261</v>
      </c>
      <c r="D46" s="133" t="s">
        <v>262</v>
      </c>
      <c r="E46" s="133" t="b">
        <v>0</v>
      </c>
      <c r="F46" s="133" t="s">
        <v>2304</v>
      </c>
      <c r="G46" s="133" t="s">
        <v>3</v>
      </c>
      <c r="H46" s="133" t="s">
        <v>264</v>
      </c>
      <c r="I46" s="133" t="s">
        <v>2304</v>
      </c>
      <c r="J46" s="133" t="s">
        <v>273</v>
      </c>
      <c r="K46" s="133" t="s">
        <v>267</v>
      </c>
      <c r="L46" s="133">
        <v>90</v>
      </c>
      <c r="M46" s="133">
        <v>9</v>
      </c>
      <c r="N46" s="133">
        <v>9</v>
      </c>
      <c r="O46" s="133">
        <v>1.93</v>
      </c>
      <c r="P46" s="133">
        <v>0</v>
      </c>
      <c r="Q46" s="133">
        <v>0</v>
      </c>
      <c r="R46" s="133">
        <v>-1.35</v>
      </c>
      <c r="S46" s="133">
        <v>0.01</v>
      </c>
      <c r="T46" s="133">
        <v>0</v>
      </c>
      <c r="U46" s="133">
        <v>29.46</v>
      </c>
      <c r="V46" s="133">
        <v>0.01</v>
      </c>
      <c r="W46" s="133">
        <v>0</v>
      </c>
      <c r="X46" s="133">
        <v>5.3410000000000002</v>
      </c>
      <c r="Y46" s="133">
        <v>2E-3</v>
      </c>
      <c r="Z46" s="133">
        <v>1E-3</v>
      </c>
      <c r="AA46" s="133">
        <v>4.3029999999999999</v>
      </c>
      <c r="AB46" s="133">
        <v>6.0000000000000001E-3</v>
      </c>
      <c r="AC46" s="133">
        <v>2E-3</v>
      </c>
      <c r="AD46" s="133">
        <v>9.4309999999999992</v>
      </c>
      <c r="AE46" s="133">
        <v>5.0999999999999997E-2</v>
      </c>
      <c r="AF46" s="133">
        <v>1.7000000000000001E-2</v>
      </c>
      <c r="AG46" s="133">
        <v>-0.33</v>
      </c>
      <c r="AH46" s="133">
        <v>4.8000000000000001E-2</v>
      </c>
      <c r="AI46" s="133">
        <v>1.6E-2</v>
      </c>
      <c r="AJ46" s="133">
        <v>9.0530000000000008</v>
      </c>
      <c r="AK46" s="133">
        <v>0.14499999999999999</v>
      </c>
      <c r="AL46" s="133">
        <v>4.8000000000000001E-2</v>
      </c>
      <c r="AM46" s="133">
        <v>0.42499999999999999</v>
      </c>
      <c r="AN46" s="133">
        <v>0.13600000000000001</v>
      </c>
      <c r="AO46" s="133">
        <v>4.4999999999999998E-2</v>
      </c>
      <c r="AP46" s="133">
        <v>-3.4670000000000001</v>
      </c>
      <c r="AQ46" s="133">
        <v>1.6</v>
      </c>
      <c r="AR46" s="133">
        <v>0.53300000000000003</v>
      </c>
      <c r="AS46" s="133">
        <v>-17.433</v>
      </c>
      <c r="AT46" s="133">
        <v>1.585</v>
      </c>
      <c r="AU46" s="133">
        <v>0.52800000000000002</v>
      </c>
      <c r="AV46" s="133">
        <v>0.03</v>
      </c>
      <c r="AW46" s="133">
        <v>1.4E-2</v>
      </c>
      <c r="AX46" s="133">
        <v>5.0000000000000001E-3</v>
      </c>
      <c r="AY46" s="133">
        <v>2.0099999999999998</v>
      </c>
      <c r="AZ46" s="133">
        <v>1.007950954</v>
      </c>
      <c r="BA46" s="133">
        <v>-9.23</v>
      </c>
      <c r="BB46" s="133">
        <v>-8.9</v>
      </c>
      <c r="BC46" s="133">
        <v>21.69</v>
      </c>
      <c r="BD46" s="133">
        <v>3.7239495290464801E-3</v>
      </c>
      <c r="BE46" s="133" t="s">
        <v>2306</v>
      </c>
      <c r="BF46" s="133">
        <v>-0.36499999999999999</v>
      </c>
      <c r="BG46" s="133">
        <v>1.2908131088887049</v>
      </c>
      <c r="BH46" s="133">
        <v>0.97979161180622254</v>
      </c>
      <c r="BI46" s="133">
        <v>0.50900000000000001</v>
      </c>
      <c r="BJ46" s="133">
        <v>8.2000000000000003E-2</v>
      </c>
      <c r="BK46" s="133">
        <v>0.59099999999999997</v>
      </c>
      <c r="BL46" s="133">
        <v>0.42499999999999999</v>
      </c>
      <c r="BM46" s="133">
        <v>0</v>
      </c>
      <c r="BN46" s="133" t="s">
        <v>3</v>
      </c>
      <c r="BO46" s="133" t="s">
        <v>3</v>
      </c>
      <c r="BP46" s="133" t="s">
        <v>3</v>
      </c>
      <c r="BQ46" s="133" t="s">
        <v>3</v>
      </c>
      <c r="BR46" s="133" t="s">
        <v>3</v>
      </c>
      <c r="BS46" s="133" t="s">
        <v>3</v>
      </c>
      <c r="BT46" s="133" t="s">
        <v>3</v>
      </c>
      <c r="BU46" s="133" t="s">
        <v>3</v>
      </c>
      <c r="BV46" s="133" t="s">
        <v>2216</v>
      </c>
      <c r="BW46" s="133" t="s">
        <v>3</v>
      </c>
      <c r="BX46" s="133" t="s">
        <v>3</v>
      </c>
      <c r="BY46" s="133" t="s">
        <v>3</v>
      </c>
      <c r="BZ46" s="133" t="s">
        <v>3</v>
      </c>
      <c r="CA46" s="133" t="s">
        <v>3</v>
      </c>
      <c r="CB46" s="133" t="s">
        <v>2216</v>
      </c>
      <c r="CC46" s="133" t="s">
        <v>3</v>
      </c>
      <c r="CD46" s="133" t="s">
        <v>3</v>
      </c>
      <c r="CE46" s="133" t="s">
        <v>3</v>
      </c>
      <c r="CF46" s="133" t="s">
        <v>3</v>
      </c>
      <c r="CG46" s="133" t="s">
        <v>3</v>
      </c>
      <c r="CH46" s="133" t="s">
        <v>2216</v>
      </c>
      <c r="CI46" s="133" t="s">
        <v>3</v>
      </c>
      <c r="CJ46" s="133" t="s">
        <v>3</v>
      </c>
      <c r="CK46" s="133" t="s">
        <v>3</v>
      </c>
      <c r="CL46" s="133" t="s">
        <v>3</v>
      </c>
      <c r="CM46" s="133" t="s">
        <v>3</v>
      </c>
      <c r="CN46" s="133" t="s">
        <v>2216</v>
      </c>
      <c r="CO46" s="133" t="s">
        <v>3</v>
      </c>
      <c r="CP46" s="133" t="s">
        <v>3</v>
      </c>
      <c r="CQ46" s="133" t="s">
        <v>3</v>
      </c>
      <c r="CR46" s="133" t="s">
        <v>3</v>
      </c>
      <c r="CS46" s="133" t="s">
        <v>3</v>
      </c>
      <c r="CT46" s="133" t="s">
        <v>2216</v>
      </c>
      <c r="CU46" s="133" t="s">
        <v>3</v>
      </c>
      <c r="CV46" s="133" t="s">
        <v>3</v>
      </c>
      <c r="CW46" s="133" t="s">
        <v>3</v>
      </c>
      <c r="CX46" s="133" t="s">
        <v>3</v>
      </c>
      <c r="CY46" s="133" t="s">
        <v>3</v>
      </c>
      <c r="CZ46" s="133" t="s">
        <v>2216</v>
      </c>
      <c r="DA46" s="133" t="s">
        <v>3</v>
      </c>
      <c r="DB46" s="133" t="s">
        <v>3</v>
      </c>
      <c r="DC46" s="133" t="s">
        <v>3</v>
      </c>
      <c r="DD46" s="133" t="s">
        <v>3</v>
      </c>
      <c r="DE46" s="133" t="s">
        <v>3</v>
      </c>
    </row>
    <row r="47" spans="1:109" x14ac:dyDescent="0.2">
      <c r="A47" s="132" t="s">
        <v>269</v>
      </c>
      <c r="B47" s="133" t="s">
        <v>2307</v>
      </c>
      <c r="C47" s="133" t="s">
        <v>261</v>
      </c>
      <c r="D47" s="133" t="s">
        <v>262</v>
      </c>
      <c r="E47" s="133" t="b">
        <v>0</v>
      </c>
      <c r="F47" s="133" t="s">
        <v>2304</v>
      </c>
      <c r="G47" s="133" t="s">
        <v>3</v>
      </c>
      <c r="H47" s="133" t="s">
        <v>264</v>
      </c>
      <c r="I47" s="133" t="s">
        <v>2304</v>
      </c>
      <c r="J47" s="133" t="s">
        <v>273</v>
      </c>
      <c r="K47" s="133" t="s">
        <v>267</v>
      </c>
      <c r="L47" s="133">
        <v>90</v>
      </c>
      <c r="M47" s="133">
        <v>9</v>
      </c>
      <c r="N47" s="133">
        <v>9</v>
      </c>
      <c r="O47" s="133">
        <v>1.9</v>
      </c>
      <c r="P47" s="133">
        <v>0</v>
      </c>
      <c r="Q47" s="133">
        <v>0</v>
      </c>
      <c r="R47" s="133">
        <v>-1.43</v>
      </c>
      <c r="S47" s="133">
        <v>0.01</v>
      </c>
      <c r="T47" s="133">
        <v>0</v>
      </c>
      <c r="U47" s="133">
        <v>29.39</v>
      </c>
      <c r="V47" s="133">
        <v>0.01</v>
      </c>
      <c r="W47" s="133">
        <v>0</v>
      </c>
      <c r="X47" s="133">
        <v>5.3170000000000002</v>
      </c>
      <c r="Y47" s="133">
        <v>1E-3</v>
      </c>
      <c r="Z47" s="133">
        <v>0</v>
      </c>
      <c r="AA47" s="133">
        <v>4.2309999999999999</v>
      </c>
      <c r="AB47" s="133">
        <v>7.0000000000000001E-3</v>
      </c>
      <c r="AC47" s="133">
        <v>2E-3</v>
      </c>
      <c r="AD47" s="133">
        <v>9.3249999999999993</v>
      </c>
      <c r="AE47" s="133">
        <v>2.9000000000000001E-2</v>
      </c>
      <c r="AF47" s="133">
        <v>0.01</v>
      </c>
      <c r="AG47" s="133">
        <v>-0.33900000000000002</v>
      </c>
      <c r="AH47" s="133">
        <v>2.8000000000000001E-2</v>
      </c>
      <c r="AI47" s="133">
        <v>8.9999999999999993E-3</v>
      </c>
      <c r="AJ47" s="133">
        <v>8.9139999999999997</v>
      </c>
      <c r="AK47" s="133">
        <v>0.17599999999999999</v>
      </c>
      <c r="AL47" s="133">
        <v>5.8999999999999997E-2</v>
      </c>
      <c r="AM47" s="133">
        <v>0.43</v>
      </c>
      <c r="AN47" s="133">
        <v>0.17100000000000001</v>
      </c>
      <c r="AO47" s="133">
        <v>5.7000000000000002E-2</v>
      </c>
      <c r="AP47" s="133">
        <v>-2.242</v>
      </c>
      <c r="AQ47" s="133">
        <v>1.66</v>
      </c>
      <c r="AR47" s="133">
        <v>0.55300000000000005</v>
      </c>
      <c r="AS47" s="133">
        <v>-16.062000000000001</v>
      </c>
      <c r="AT47" s="133">
        <v>1.633</v>
      </c>
      <c r="AU47" s="133">
        <v>0.54400000000000004</v>
      </c>
      <c r="AV47" s="133">
        <v>1.9E-2</v>
      </c>
      <c r="AW47" s="133">
        <v>1.4E-2</v>
      </c>
      <c r="AX47" s="133">
        <v>5.0000000000000001E-3</v>
      </c>
      <c r="AY47" s="133">
        <v>1.98</v>
      </c>
      <c r="AZ47" s="133">
        <v>1.007950954</v>
      </c>
      <c r="BA47" s="133">
        <v>-9.3000000000000007</v>
      </c>
      <c r="BB47" s="133">
        <v>-8.9499999999999993</v>
      </c>
      <c r="BC47" s="133">
        <v>21.63</v>
      </c>
      <c r="BD47" s="133">
        <v>3.653415853036517E-3</v>
      </c>
      <c r="BE47" s="133" t="s">
        <v>2308</v>
      </c>
      <c r="BF47" s="133">
        <v>-0.374</v>
      </c>
      <c r="BG47" s="133">
        <v>1.2798556966748333</v>
      </c>
      <c r="BH47" s="133">
        <v>0.97147703952214048</v>
      </c>
      <c r="BI47" s="133">
        <v>0.49299999999999999</v>
      </c>
      <c r="BJ47" s="133">
        <v>8.2000000000000003E-2</v>
      </c>
      <c r="BK47" s="133">
        <v>0.57499999999999996</v>
      </c>
      <c r="BL47" s="133">
        <v>0.43</v>
      </c>
      <c r="BM47" s="133">
        <v>0</v>
      </c>
      <c r="BN47" s="133" t="s">
        <v>3</v>
      </c>
      <c r="BO47" s="133" t="s">
        <v>3</v>
      </c>
      <c r="BP47" s="133" t="s">
        <v>3</v>
      </c>
      <c r="BQ47" s="133" t="s">
        <v>3</v>
      </c>
      <c r="BR47" s="133" t="s">
        <v>3</v>
      </c>
      <c r="BS47" s="133" t="s">
        <v>3</v>
      </c>
      <c r="BT47" s="133" t="s">
        <v>3</v>
      </c>
      <c r="BU47" s="133" t="s">
        <v>3</v>
      </c>
      <c r="BV47" s="133" t="s">
        <v>2216</v>
      </c>
      <c r="BW47" s="133" t="s">
        <v>3</v>
      </c>
      <c r="BX47" s="133" t="s">
        <v>3</v>
      </c>
      <c r="BY47" s="133" t="s">
        <v>3</v>
      </c>
      <c r="BZ47" s="133" t="s">
        <v>3</v>
      </c>
      <c r="CA47" s="133" t="s">
        <v>3</v>
      </c>
      <c r="CB47" s="133" t="s">
        <v>2216</v>
      </c>
      <c r="CC47" s="133" t="s">
        <v>3</v>
      </c>
      <c r="CD47" s="133" t="s">
        <v>3</v>
      </c>
      <c r="CE47" s="133" t="s">
        <v>3</v>
      </c>
      <c r="CF47" s="133" t="s">
        <v>3</v>
      </c>
      <c r="CG47" s="133" t="s">
        <v>3</v>
      </c>
      <c r="CH47" s="133" t="s">
        <v>2216</v>
      </c>
      <c r="CI47" s="133" t="s">
        <v>3</v>
      </c>
      <c r="CJ47" s="133" t="s">
        <v>3</v>
      </c>
      <c r="CK47" s="133" t="s">
        <v>3</v>
      </c>
      <c r="CL47" s="133" t="s">
        <v>3</v>
      </c>
      <c r="CM47" s="133" t="s">
        <v>3</v>
      </c>
      <c r="CN47" s="133" t="s">
        <v>2216</v>
      </c>
      <c r="CO47" s="133" t="s">
        <v>3</v>
      </c>
      <c r="CP47" s="133" t="s">
        <v>3</v>
      </c>
      <c r="CQ47" s="133" t="s">
        <v>3</v>
      </c>
      <c r="CR47" s="133" t="s">
        <v>3</v>
      </c>
      <c r="CS47" s="133" t="s">
        <v>3</v>
      </c>
      <c r="CT47" s="133" t="s">
        <v>2216</v>
      </c>
      <c r="CU47" s="133" t="s">
        <v>3</v>
      </c>
      <c r="CV47" s="133" t="s">
        <v>3</v>
      </c>
      <c r="CW47" s="133" t="s">
        <v>3</v>
      </c>
      <c r="CX47" s="133" t="s">
        <v>3</v>
      </c>
      <c r="CY47" s="133" t="s">
        <v>3</v>
      </c>
      <c r="CZ47" s="133" t="s">
        <v>2216</v>
      </c>
      <c r="DA47" s="133" t="s">
        <v>3</v>
      </c>
      <c r="DB47" s="133" t="s">
        <v>3</v>
      </c>
      <c r="DC47" s="133" t="s">
        <v>3</v>
      </c>
      <c r="DD47" s="133" t="s">
        <v>3</v>
      </c>
      <c r="DE47" s="133" t="s">
        <v>3</v>
      </c>
    </row>
    <row r="48" spans="1:109" x14ac:dyDescent="0.2">
      <c r="A48" s="132" t="s">
        <v>275</v>
      </c>
      <c r="B48" s="133" t="s">
        <v>2309</v>
      </c>
      <c r="C48" s="133" t="s">
        <v>261</v>
      </c>
      <c r="D48" s="133" t="s">
        <v>262</v>
      </c>
      <c r="E48" s="133" t="b">
        <v>0</v>
      </c>
      <c r="F48" s="133" t="s">
        <v>2304</v>
      </c>
      <c r="G48" s="133" t="s">
        <v>3</v>
      </c>
      <c r="H48" s="133" t="s">
        <v>264</v>
      </c>
      <c r="I48" s="133" t="s">
        <v>2304</v>
      </c>
      <c r="J48" s="133" t="s">
        <v>273</v>
      </c>
      <c r="K48" s="133" t="s">
        <v>267</v>
      </c>
      <c r="L48" s="133">
        <v>90</v>
      </c>
      <c r="M48" s="133">
        <v>9</v>
      </c>
      <c r="N48" s="133">
        <v>9</v>
      </c>
      <c r="O48" s="133">
        <v>1.92</v>
      </c>
      <c r="P48" s="133">
        <v>0</v>
      </c>
      <c r="Q48" s="133">
        <v>0</v>
      </c>
      <c r="R48" s="133">
        <v>-1.65</v>
      </c>
      <c r="S48" s="133">
        <v>0.01</v>
      </c>
      <c r="T48" s="133">
        <v>0</v>
      </c>
      <c r="U48" s="133">
        <v>29.16</v>
      </c>
      <c r="V48" s="133">
        <v>0.01</v>
      </c>
      <c r="W48" s="133">
        <v>0</v>
      </c>
      <c r="X48" s="133">
        <v>5.3289999999999997</v>
      </c>
      <c r="Y48" s="133">
        <v>3.0000000000000001E-3</v>
      </c>
      <c r="Z48" s="133">
        <v>1E-3</v>
      </c>
      <c r="AA48" s="133">
        <v>4.01</v>
      </c>
      <c r="AB48" s="133">
        <v>6.0000000000000001E-3</v>
      </c>
      <c r="AC48" s="133">
        <v>2E-3</v>
      </c>
      <c r="AD48" s="133">
        <v>9.1120000000000001</v>
      </c>
      <c r="AE48" s="133">
        <v>2.9000000000000001E-2</v>
      </c>
      <c r="AF48" s="133">
        <v>0.01</v>
      </c>
      <c r="AG48" s="133">
        <v>-0.34599999999999997</v>
      </c>
      <c r="AH48" s="133">
        <v>3.2000000000000001E-2</v>
      </c>
      <c r="AI48" s="133">
        <v>1.0999999999999999E-2</v>
      </c>
      <c r="AJ48" s="133">
        <v>8.4339999999999993</v>
      </c>
      <c r="AK48" s="133">
        <v>0.19600000000000001</v>
      </c>
      <c r="AL48" s="133">
        <v>6.5000000000000002E-2</v>
      </c>
      <c r="AM48" s="133">
        <v>0.39400000000000002</v>
      </c>
      <c r="AN48" s="133">
        <v>0.19700000000000001</v>
      </c>
      <c r="AO48" s="133">
        <v>6.6000000000000003E-2</v>
      </c>
      <c r="AP48" s="133">
        <v>-2.6</v>
      </c>
      <c r="AQ48" s="133">
        <v>1.4890000000000001</v>
      </c>
      <c r="AR48" s="133">
        <v>0.496</v>
      </c>
      <c r="AS48" s="133">
        <v>-16.001000000000001</v>
      </c>
      <c r="AT48" s="133">
        <v>1.474</v>
      </c>
      <c r="AU48" s="133">
        <v>0.49099999999999999</v>
      </c>
      <c r="AV48" s="133">
        <v>2.3E-2</v>
      </c>
      <c r="AW48" s="133">
        <v>1.2999999999999999E-2</v>
      </c>
      <c r="AX48" s="133">
        <v>4.0000000000000001E-3</v>
      </c>
      <c r="AY48" s="133">
        <v>2</v>
      </c>
      <c r="AZ48" s="133">
        <v>1.007950954</v>
      </c>
      <c r="BA48" s="133">
        <v>-9.52</v>
      </c>
      <c r="BB48" s="133">
        <v>-9.16</v>
      </c>
      <c r="BC48" s="133">
        <v>21.42</v>
      </c>
      <c r="BD48" s="133">
        <v>3.6534158530365148E-3</v>
      </c>
      <c r="BE48" s="133" t="s">
        <v>2310</v>
      </c>
      <c r="BF48" s="133">
        <v>-0.379</v>
      </c>
      <c r="BG48" s="133">
        <v>1.2854514172312048</v>
      </c>
      <c r="BH48" s="133">
        <v>0.97441131889250199</v>
      </c>
      <c r="BI48" s="133">
        <v>0.48699999999999999</v>
      </c>
      <c r="BJ48" s="133">
        <v>8.2000000000000003E-2</v>
      </c>
      <c r="BK48" s="133">
        <v>0.56899999999999995</v>
      </c>
      <c r="BL48" s="133">
        <v>0.39400000000000002</v>
      </c>
      <c r="BM48" s="133">
        <v>0</v>
      </c>
      <c r="BN48" s="133" t="s">
        <v>3</v>
      </c>
      <c r="BO48" s="133" t="s">
        <v>3</v>
      </c>
      <c r="BP48" s="133" t="s">
        <v>3</v>
      </c>
      <c r="BQ48" s="133" t="s">
        <v>3</v>
      </c>
      <c r="BR48" s="133" t="s">
        <v>3</v>
      </c>
      <c r="BS48" s="133" t="s">
        <v>3</v>
      </c>
      <c r="BT48" s="133" t="s">
        <v>3</v>
      </c>
      <c r="BU48" s="133" t="s">
        <v>3</v>
      </c>
      <c r="BV48" s="133" t="s">
        <v>2216</v>
      </c>
      <c r="BW48" s="133" t="s">
        <v>3</v>
      </c>
      <c r="BX48" s="133" t="s">
        <v>3</v>
      </c>
      <c r="BY48" s="133" t="s">
        <v>3</v>
      </c>
      <c r="BZ48" s="133" t="s">
        <v>3</v>
      </c>
      <c r="CA48" s="133" t="s">
        <v>3</v>
      </c>
      <c r="CB48" s="133" t="s">
        <v>2216</v>
      </c>
      <c r="CC48" s="133" t="s">
        <v>3</v>
      </c>
      <c r="CD48" s="133" t="s">
        <v>3</v>
      </c>
      <c r="CE48" s="133" t="s">
        <v>3</v>
      </c>
      <c r="CF48" s="133" t="s">
        <v>3</v>
      </c>
      <c r="CG48" s="133" t="s">
        <v>3</v>
      </c>
      <c r="CH48" s="133" t="s">
        <v>2216</v>
      </c>
      <c r="CI48" s="133" t="s">
        <v>3</v>
      </c>
      <c r="CJ48" s="133" t="s">
        <v>3</v>
      </c>
      <c r="CK48" s="133" t="s">
        <v>3</v>
      </c>
      <c r="CL48" s="133" t="s">
        <v>3</v>
      </c>
      <c r="CM48" s="133" t="s">
        <v>3</v>
      </c>
      <c r="CN48" s="133" t="s">
        <v>2216</v>
      </c>
      <c r="CO48" s="133" t="s">
        <v>3</v>
      </c>
      <c r="CP48" s="133" t="s">
        <v>3</v>
      </c>
      <c r="CQ48" s="133" t="s">
        <v>3</v>
      </c>
      <c r="CR48" s="133" t="s">
        <v>3</v>
      </c>
      <c r="CS48" s="133" t="s">
        <v>3</v>
      </c>
      <c r="CT48" s="133" t="s">
        <v>2216</v>
      </c>
      <c r="CU48" s="133" t="s">
        <v>3</v>
      </c>
      <c r="CV48" s="133" t="s">
        <v>3</v>
      </c>
      <c r="CW48" s="133" t="s">
        <v>3</v>
      </c>
      <c r="CX48" s="133" t="s">
        <v>3</v>
      </c>
      <c r="CY48" s="133" t="s">
        <v>3</v>
      </c>
      <c r="CZ48" s="133" t="s">
        <v>2216</v>
      </c>
      <c r="DA48" s="133" t="s">
        <v>3</v>
      </c>
      <c r="DB48" s="133" t="s">
        <v>3</v>
      </c>
      <c r="DC48" s="133" t="s">
        <v>3</v>
      </c>
      <c r="DD48" s="133" t="s">
        <v>3</v>
      </c>
      <c r="DE48" s="133" t="s">
        <v>3</v>
      </c>
    </row>
    <row r="49" spans="1:109" x14ac:dyDescent="0.2">
      <c r="A49" s="132" t="s">
        <v>278</v>
      </c>
      <c r="B49" s="133" t="s">
        <v>2311</v>
      </c>
      <c r="C49" s="133" t="s">
        <v>261</v>
      </c>
      <c r="D49" s="133" t="s">
        <v>262</v>
      </c>
      <c r="E49" s="133" t="b">
        <v>0</v>
      </c>
      <c r="F49" s="133" t="s">
        <v>2304</v>
      </c>
      <c r="G49" s="133" t="s">
        <v>3</v>
      </c>
      <c r="H49" s="133" t="s">
        <v>264</v>
      </c>
      <c r="I49" s="133" t="s">
        <v>2304</v>
      </c>
      <c r="J49" s="133" t="s">
        <v>273</v>
      </c>
      <c r="K49" s="133" t="s">
        <v>777</v>
      </c>
      <c r="L49" s="133">
        <v>90</v>
      </c>
      <c r="M49" s="133">
        <v>9</v>
      </c>
      <c r="N49" s="133">
        <v>9</v>
      </c>
      <c r="O49" s="133">
        <v>1.96</v>
      </c>
      <c r="P49" s="133">
        <v>0</v>
      </c>
      <c r="Q49" s="133">
        <v>0</v>
      </c>
      <c r="R49" s="133">
        <v>-1.41</v>
      </c>
      <c r="S49" s="133">
        <v>0</v>
      </c>
      <c r="T49" s="133">
        <v>0</v>
      </c>
      <c r="U49" s="133">
        <v>29.41</v>
      </c>
      <c r="V49" s="133">
        <v>0</v>
      </c>
      <c r="W49" s="133">
        <v>0</v>
      </c>
      <c r="X49" s="133">
        <v>5.3529999999999998</v>
      </c>
      <c r="Y49" s="133">
        <v>2E-3</v>
      </c>
      <c r="Z49" s="133">
        <v>1E-3</v>
      </c>
      <c r="AA49" s="133">
        <v>9.907</v>
      </c>
      <c r="AB49" s="133">
        <v>2E-3</v>
      </c>
      <c r="AC49" s="133">
        <v>1E-3</v>
      </c>
      <c r="AD49" s="133">
        <v>14.981</v>
      </c>
      <c r="AE49" s="133">
        <v>0.03</v>
      </c>
      <c r="AF49" s="133">
        <v>0.01</v>
      </c>
      <c r="AG49" s="133">
        <v>-0.33</v>
      </c>
      <c r="AH49" s="133">
        <v>0.03</v>
      </c>
      <c r="AI49" s="133">
        <v>0.01</v>
      </c>
      <c r="AJ49" s="133">
        <v>19.498000000000001</v>
      </c>
      <c r="AK49" s="133">
        <v>0.19600000000000001</v>
      </c>
      <c r="AL49" s="133">
        <v>6.5000000000000002E-2</v>
      </c>
      <c r="AM49" s="133">
        <v>-0.40600000000000003</v>
      </c>
      <c r="AN49" s="133">
        <v>0.192</v>
      </c>
      <c r="AO49" s="133">
        <v>6.4000000000000001E-2</v>
      </c>
      <c r="AP49" s="133">
        <v>117.363</v>
      </c>
      <c r="AQ49" s="133">
        <v>2.1120000000000001</v>
      </c>
      <c r="AR49" s="133">
        <v>0.70399999999999996</v>
      </c>
      <c r="AS49" s="133">
        <v>89.707999999999998</v>
      </c>
      <c r="AT49" s="133">
        <v>2.0579999999999998</v>
      </c>
      <c r="AU49" s="133">
        <v>0.68600000000000005</v>
      </c>
      <c r="AV49" s="133">
        <v>-1.0649999999999999</v>
      </c>
      <c r="AW49" s="133">
        <v>1.7999999999999999E-2</v>
      </c>
      <c r="AX49" s="133">
        <v>6.0000000000000001E-3</v>
      </c>
      <c r="AY49" s="133">
        <v>1.91</v>
      </c>
      <c r="AZ49" s="133">
        <v>1.007950954</v>
      </c>
      <c r="BA49" s="133">
        <v>-9.2899999999999991</v>
      </c>
      <c r="BB49" s="133">
        <v>-8.94</v>
      </c>
      <c r="BC49" s="133">
        <v>21.65</v>
      </c>
      <c r="BD49" s="133">
        <v>4.898082957114783E-3</v>
      </c>
      <c r="BE49" s="133" t="s">
        <v>2312</v>
      </c>
      <c r="BF49" s="133">
        <v>-0.40300000000000002</v>
      </c>
      <c r="BG49" s="133">
        <v>1.1675813837507516</v>
      </c>
      <c r="BH49" s="133">
        <v>0.96758215846811135</v>
      </c>
      <c r="BI49" s="133">
        <v>0.497</v>
      </c>
      <c r="BJ49" s="133">
        <v>8.2000000000000003E-2</v>
      </c>
      <c r="BK49" s="133">
        <v>0.57899999999999996</v>
      </c>
      <c r="BL49" s="133">
        <v>-0.40600000000000003</v>
      </c>
      <c r="BM49" s="133">
        <v>0</v>
      </c>
      <c r="BN49" s="133" t="s">
        <v>3</v>
      </c>
      <c r="BO49" s="133" t="s">
        <v>3</v>
      </c>
      <c r="BP49" s="133" t="s">
        <v>3</v>
      </c>
      <c r="BQ49" s="133" t="s">
        <v>3</v>
      </c>
      <c r="BR49" s="133" t="s">
        <v>3</v>
      </c>
      <c r="BS49" s="133" t="s">
        <v>3</v>
      </c>
      <c r="BT49" s="133" t="s">
        <v>3</v>
      </c>
      <c r="BU49" s="133" t="s">
        <v>3</v>
      </c>
      <c r="BV49" s="133" t="s">
        <v>2216</v>
      </c>
      <c r="BW49" s="133" t="s">
        <v>3</v>
      </c>
      <c r="BX49" s="133" t="s">
        <v>3</v>
      </c>
      <c r="BY49" s="133" t="s">
        <v>3</v>
      </c>
      <c r="BZ49" s="133" t="s">
        <v>3</v>
      </c>
      <c r="CA49" s="133" t="s">
        <v>3</v>
      </c>
      <c r="CB49" s="133" t="s">
        <v>2216</v>
      </c>
      <c r="CC49" s="133" t="s">
        <v>3</v>
      </c>
      <c r="CD49" s="133" t="s">
        <v>3</v>
      </c>
      <c r="CE49" s="133" t="s">
        <v>3</v>
      </c>
      <c r="CF49" s="133" t="s">
        <v>3</v>
      </c>
      <c r="CG49" s="133" t="s">
        <v>3</v>
      </c>
      <c r="CH49" s="133" t="s">
        <v>2216</v>
      </c>
      <c r="CI49" s="133" t="s">
        <v>3</v>
      </c>
      <c r="CJ49" s="133" t="s">
        <v>3</v>
      </c>
      <c r="CK49" s="133" t="s">
        <v>3</v>
      </c>
      <c r="CL49" s="133" t="s">
        <v>3</v>
      </c>
      <c r="CM49" s="133" t="s">
        <v>3</v>
      </c>
      <c r="CN49" s="133" t="s">
        <v>2216</v>
      </c>
      <c r="CO49" s="133" t="s">
        <v>3</v>
      </c>
      <c r="CP49" s="133" t="s">
        <v>3</v>
      </c>
      <c r="CQ49" s="133" t="s">
        <v>3</v>
      </c>
      <c r="CR49" s="133" t="s">
        <v>3</v>
      </c>
      <c r="CS49" s="133" t="s">
        <v>3</v>
      </c>
      <c r="CT49" s="133" t="s">
        <v>2216</v>
      </c>
      <c r="CU49" s="133" t="s">
        <v>3</v>
      </c>
      <c r="CV49" s="133" t="s">
        <v>3</v>
      </c>
      <c r="CW49" s="133" t="s">
        <v>3</v>
      </c>
      <c r="CX49" s="133" t="s">
        <v>3</v>
      </c>
      <c r="CY49" s="133" t="s">
        <v>3</v>
      </c>
      <c r="CZ49" s="133" t="s">
        <v>2216</v>
      </c>
      <c r="DA49" s="133" t="s">
        <v>3</v>
      </c>
      <c r="DB49" s="133" t="s">
        <v>3</v>
      </c>
      <c r="DC49" s="133" t="s">
        <v>3</v>
      </c>
      <c r="DD49" s="133" t="s">
        <v>3</v>
      </c>
      <c r="DE49" s="133" t="s">
        <v>3</v>
      </c>
    </row>
    <row r="50" spans="1:109" x14ac:dyDescent="0.2">
      <c r="A50" s="132" t="s">
        <v>2313</v>
      </c>
      <c r="B50" s="133" t="s">
        <v>2314</v>
      </c>
      <c r="C50" s="133" t="s">
        <v>261</v>
      </c>
      <c r="D50" s="133" t="s">
        <v>262</v>
      </c>
      <c r="E50" s="133" t="s">
        <v>3</v>
      </c>
      <c r="F50" s="133" t="s">
        <v>3</v>
      </c>
      <c r="G50" s="133" t="s">
        <v>3</v>
      </c>
      <c r="H50" s="133" t="s">
        <v>3</v>
      </c>
      <c r="I50" s="133" t="s">
        <v>3</v>
      </c>
      <c r="J50" s="133" t="s">
        <v>3</v>
      </c>
      <c r="K50" s="133" t="s">
        <v>3</v>
      </c>
      <c r="L50" s="133" t="s">
        <v>3</v>
      </c>
      <c r="M50" s="133" t="s">
        <v>3</v>
      </c>
      <c r="N50" s="133" t="s">
        <v>3</v>
      </c>
      <c r="O50" s="133" t="s">
        <v>3</v>
      </c>
      <c r="P50" s="133" t="s">
        <v>3</v>
      </c>
      <c r="Q50" s="133" t="s">
        <v>3</v>
      </c>
      <c r="R50" s="133" t="s">
        <v>3</v>
      </c>
      <c r="S50" s="133" t="s">
        <v>3</v>
      </c>
      <c r="T50" s="133" t="s">
        <v>3</v>
      </c>
      <c r="U50" s="133" t="s">
        <v>3</v>
      </c>
      <c r="V50" s="133" t="s">
        <v>3</v>
      </c>
      <c r="W50" s="133" t="s">
        <v>3</v>
      </c>
      <c r="X50" s="133" t="s">
        <v>3</v>
      </c>
      <c r="Y50" s="133" t="s">
        <v>3</v>
      </c>
      <c r="Z50" s="133" t="s">
        <v>3</v>
      </c>
      <c r="AA50" s="133" t="s">
        <v>3</v>
      </c>
      <c r="AB50" s="133" t="s">
        <v>3</v>
      </c>
      <c r="AC50" s="133" t="s">
        <v>3</v>
      </c>
      <c r="AD50" s="133" t="s">
        <v>3</v>
      </c>
      <c r="AE50" s="133" t="s">
        <v>3</v>
      </c>
      <c r="AF50" s="133" t="s">
        <v>3</v>
      </c>
      <c r="AG50" s="133" t="s">
        <v>3</v>
      </c>
      <c r="AH50" s="133" t="s">
        <v>3</v>
      </c>
      <c r="AI50" s="133" t="s">
        <v>3</v>
      </c>
      <c r="AJ50" s="133" t="s">
        <v>3</v>
      </c>
      <c r="AK50" s="133" t="s">
        <v>3</v>
      </c>
      <c r="AL50" s="133" t="s">
        <v>3</v>
      </c>
      <c r="AM50" s="133" t="s">
        <v>3</v>
      </c>
      <c r="AN50" s="133" t="s">
        <v>3</v>
      </c>
      <c r="AO50" s="133" t="s">
        <v>3</v>
      </c>
      <c r="AP50" s="133" t="s">
        <v>3</v>
      </c>
      <c r="AQ50" s="133" t="s">
        <v>3</v>
      </c>
      <c r="AR50" s="133" t="s">
        <v>3</v>
      </c>
      <c r="AS50" s="133" t="s">
        <v>3</v>
      </c>
      <c r="AT50" s="133" t="s">
        <v>3</v>
      </c>
      <c r="AU50" s="133" t="s">
        <v>3</v>
      </c>
      <c r="AV50" s="133" t="s">
        <v>3</v>
      </c>
      <c r="AW50" s="133" t="s">
        <v>3</v>
      </c>
      <c r="AX50" s="133" t="s">
        <v>3</v>
      </c>
      <c r="AY50" s="133">
        <v>-2.59</v>
      </c>
      <c r="AZ50" s="133" t="s">
        <v>3</v>
      </c>
      <c r="BA50" s="133" t="s">
        <v>3</v>
      </c>
      <c r="BB50" s="133">
        <v>-9.43</v>
      </c>
      <c r="BC50" s="133">
        <v>21.14</v>
      </c>
      <c r="BD50" s="133" t="s">
        <v>3</v>
      </c>
      <c r="BE50" s="133" t="s">
        <v>3</v>
      </c>
      <c r="BF50" s="133" t="s">
        <v>3</v>
      </c>
      <c r="BG50" s="133" t="s">
        <v>3</v>
      </c>
      <c r="BH50" s="133" t="s">
        <v>3</v>
      </c>
      <c r="BI50" s="133" t="s">
        <v>3</v>
      </c>
      <c r="BJ50" s="133" t="s">
        <v>3</v>
      </c>
      <c r="BK50" s="133">
        <v>0.61599999999999999</v>
      </c>
      <c r="BL50" s="133" t="s">
        <v>3</v>
      </c>
      <c r="BM50" s="133" t="s">
        <v>3</v>
      </c>
      <c r="BN50" s="133">
        <v>7.0000000000000007E-2</v>
      </c>
      <c r="BO50" s="133">
        <v>0.03</v>
      </c>
      <c r="BP50" s="133">
        <v>7.0000000000000007E-2</v>
      </c>
      <c r="BQ50" s="133">
        <v>0.03</v>
      </c>
      <c r="BR50" s="133">
        <v>7.0000000000000007E-2</v>
      </c>
      <c r="BS50" s="133">
        <v>0.04</v>
      </c>
      <c r="BT50" s="133">
        <v>1.2E-2</v>
      </c>
      <c r="BU50" s="133">
        <v>6.0000000000000001E-3</v>
      </c>
      <c r="BV50" s="133" t="s">
        <v>2216</v>
      </c>
      <c r="BW50" s="133" t="s">
        <v>2216</v>
      </c>
      <c r="BX50" s="133" t="s">
        <v>2216</v>
      </c>
      <c r="BY50" s="133" t="s">
        <v>2216</v>
      </c>
      <c r="BZ50" s="133" t="s">
        <v>2216</v>
      </c>
      <c r="CA50" s="133" t="s">
        <v>2216</v>
      </c>
      <c r="CB50" s="133" t="s">
        <v>2216</v>
      </c>
      <c r="CC50" s="133" t="s">
        <v>2216</v>
      </c>
      <c r="CD50" s="133" t="s">
        <v>2216</v>
      </c>
      <c r="CE50" s="133" t="s">
        <v>2216</v>
      </c>
      <c r="CF50" s="133" t="s">
        <v>2216</v>
      </c>
      <c r="CG50" s="133" t="s">
        <v>2216</v>
      </c>
      <c r="CH50" s="133" t="s">
        <v>2216</v>
      </c>
      <c r="CI50" s="133" t="s">
        <v>2216</v>
      </c>
      <c r="CJ50" s="133" t="s">
        <v>2216</v>
      </c>
      <c r="CK50" s="133" t="s">
        <v>2216</v>
      </c>
      <c r="CL50" s="133" t="s">
        <v>2216</v>
      </c>
      <c r="CM50" s="133" t="s">
        <v>2216</v>
      </c>
      <c r="CN50" s="133" t="s">
        <v>2216</v>
      </c>
      <c r="CO50" s="133" t="s">
        <v>2216</v>
      </c>
      <c r="CP50" s="133" t="s">
        <v>2216</v>
      </c>
      <c r="CQ50" s="133" t="s">
        <v>2216</v>
      </c>
      <c r="CR50" s="133" t="s">
        <v>2216</v>
      </c>
      <c r="CS50" s="133" t="s">
        <v>2216</v>
      </c>
      <c r="CT50" s="133" t="s">
        <v>2216</v>
      </c>
      <c r="CU50" s="133" t="s">
        <v>2216</v>
      </c>
      <c r="CV50" s="133" t="s">
        <v>2216</v>
      </c>
      <c r="CW50" s="133" t="s">
        <v>2216</v>
      </c>
      <c r="CX50" s="133" t="s">
        <v>2216</v>
      </c>
      <c r="CY50" s="133" t="s">
        <v>2216</v>
      </c>
      <c r="CZ50" s="133" t="s">
        <v>2216</v>
      </c>
      <c r="DA50" s="133" t="s">
        <v>2216</v>
      </c>
      <c r="DB50" s="133" t="s">
        <v>2216</v>
      </c>
      <c r="DC50" s="133" t="s">
        <v>2216</v>
      </c>
      <c r="DD50" s="133" t="s">
        <v>2216</v>
      </c>
      <c r="DE50" s="133" t="s">
        <v>2216</v>
      </c>
    </row>
    <row r="51" spans="1:109" x14ac:dyDescent="0.2">
      <c r="A51" s="132" t="s">
        <v>259</v>
      </c>
      <c r="B51" s="133" t="s">
        <v>2315</v>
      </c>
      <c r="C51" s="133" t="s">
        <v>261</v>
      </c>
      <c r="D51" s="133" t="s">
        <v>262</v>
      </c>
      <c r="E51" s="133" t="b">
        <v>0</v>
      </c>
      <c r="F51" s="133" t="s">
        <v>2314</v>
      </c>
      <c r="G51" s="133" t="s">
        <v>3</v>
      </c>
      <c r="H51" s="133" t="s">
        <v>264</v>
      </c>
      <c r="I51" s="133" t="s">
        <v>2314</v>
      </c>
      <c r="J51" s="133" t="s">
        <v>273</v>
      </c>
      <c r="K51" s="133" t="s">
        <v>777</v>
      </c>
      <c r="L51" s="133">
        <v>90</v>
      </c>
      <c r="M51" s="133">
        <v>9</v>
      </c>
      <c r="N51" s="133">
        <v>9</v>
      </c>
      <c r="O51" s="133">
        <v>-2.4500000000000002</v>
      </c>
      <c r="P51" s="133">
        <v>0</v>
      </c>
      <c r="Q51" s="133">
        <v>0</v>
      </c>
      <c r="R51" s="133">
        <v>-1.87</v>
      </c>
      <c r="S51" s="133">
        <v>0</v>
      </c>
      <c r="T51" s="133">
        <v>0</v>
      </c>
      <c r="U51" s="133">
        <v>28.94</v>
      </c>
      <c r="V51" s="133">
        <v>0</v>
      </c>
      <c r="W51" s="133">
        <v>0</v>
      </c>
      <c r="X51" s="133">
        <v>1.1990000000000001</v>
      </c>
      <c r="Y51" s="133">
        <v>3.0000000000000001E-3</v>
      </c>
      <c r="Z51" s="133">
        <v>1E-3</v>
      </c>
      <c r="AA51" s="133">
        <v>9.4359999999999999</v>
      </c>
      <c r="AB51" s="133">
        <v>3.0000000000000001E-3</v>
      </c>
      <c r="AC51" s="133">
        <v>1E-3</v>
      </c>
      <c r="AD51" s="133">
        <v>10.186</v>
      </c>
      <c r="AE51" s="133">
        <v>3.7999999999999999E-2</v>
      </c>
      <c r="AF51" s="133">
        <v>1.2999999999999999E-2</v>
      </c>
      <c r="AG51" s="133">
        <v>-0.33600000000000002</v>
      </c>
      <c r="AH51" s="133">
        <v>3.6999999999999998E-2</v>
      </c>
      <c r="AI51" s="133">
        <v>1.2E-2</v>
      </c>
      <c r="AJ51" s="133">
        <v>18.507000000000001</v>
      </c>
      <c r="AK51" s="133">
        <v>0.17299999999999999</v>
      </c>
      <c r="AL51" s="133">
        <v>5.8000000000000003E-2</v>
      </c>
      <c r="AM51" s="133">
        <v>-0.44600000000000001</v>
      </c>
      <c r="AN51" s="133">
        <v>0.16700000000000001</v>
      </c>
      <c r="AO51" s="133">
        <v>5.6000000000000001E-2</v>
      </c>
      <c r="AP51" s="133">
        <v>113.48</v>
      </c>
      <c r="AQ51" s="133">
        <v>1.694</v>
      </c>
      <c r="AR51" s="133">
        <v>0.56499999999999995</v>
      </c>
      <c r="AS51" s="133">
        <v>91.721999999999994</v>
      </c>
      <c r="AT51" s="133">
        <v>1.6659999999999999</v>
      </c>
      <c r="AU51" s="133">
        <v>0.55500000000000005</v>
      </c>
      <c r="AV51" s="133">
        <v>-1.0289999999999999</v>
      </c>
      <c r="AW51" s="133">
        <v>1.4E-2</v>
      </c>
      <c r="AX51" s="133">
        <v>5.0000000000000001E-3</v>
      </c>
      <c r="AY51" s="133">
        <v>-2.5099999999999998</v>
      </c>
      <c r="AZ51" s="133">
        <v>1.007950954</v>
      </c>
      <c r="BA51" s="133">
        <v>-9.74</v>
      </c>
      <c r="BB51" s="133">
        <v>-9.3699999999999992</v>
      </c>
      <c r="BC51" s="133">
        <v>21.2</v>
      </c>
      <c r="BD51" s="133">
        <v>4.8198329729306384E-3</v>
      </c>
      <c r="BE51" s="133" t="s">
        <v>2316</v>
      </c>
      <c r="BF51" s="133">
        <v>-0.38500000000000001</v>
      </c>
      <c r="BG51" s="133">
        <v>1.1742352283432624</v>
      </c>
      <c r="BH51" s="133">
        <v>0.97146743189566442</v>
      </c>
      <c r="BI51" s="133">
        <v>0.51900000000000002</v>
      </c>
      <c r="BJ51" s="133">
        <v>8.2000000000000003E-2</v>
      </c>
      <c r="BK51" s="133">
        <v>0.60099999999999998</v>
      </c>
      <c r="BL51" s="133">
        <v>-0.44600000000000001</v>
      </c>
      <c r="BM51" s="133">
        <v>0</v>
      </c>
      <c r="BN51" s="133" t="s">
        <v>3</v>
      </c>
      <c r="BO51" s="133" t="s">
        <v>3</v>
      </c>
      <c r="BP51" s="133" t="s">
        <v>3</v>
      </c>
      <c r="BQ51" s="133" t="s">
        <v>3</v>
      </c>
      <c r="BR51" s="133" t="s">
        <v>3</v>
      </c>
      <c r="BS51" s="133" t="s">
        <v>3</v>
      </c>
      <c r="BT51" s="133" t="s">
        <v>3</v>
      </c>
      <c r="BU51" s="133" t="s">
        <v>3</v>
      </c>
      <c r="BV51" s="133" t="s">
        <v>2216</v>
      </c>
      <c r="BW51" s="133" t="s">
        <v>3</v>
      </c>
      <c r="BX51" s="133" t="s">
        <v>3</v>
      </c>
      <c r="BY51" s="133" t="s">
        <v>3</v>
      </c>
      <c r="BZ51" s="133" t="s">
        <v>3</v>
      </c>
      <c r="CA51" s="133" t="s">
        <v>3</v>
      </c>
      <c r="CB51" s="133" t="s">
        <v>2216</v>
      </c>
      <c r="CC51" s="133" t="s">
        <v>3</v>
      </c>
      <c r="CD51" s="133" t="s">
        <v>3</v>
      </c>
      <c r="CE51" s="133" t="s">
        <v>3</v>
      </c>
      <c r="CF51" s="133" t="s">
        <v>3</v>
      </c>
      <c r="CG51" s="133" t="s">
        <v>3</v>
      </c>
      <c r="CH51" s="133" t="s">
        <v>2216</v>
      </c>
      <c r="CI51" s="133" t="s">
        <v>3</v>
      </c>
      <c r="CJ51" s="133" t="s">
        <v>3</v>
      </c>
      <c r="CK51" s="133" t="s">
        <v>3</v>
      </c>
      <c r="CL51" s="133" t="s">
        <v>3</v>
      </c>
      <c r="CM51" s="133" t="s">
        <v>3</v>
      </c>
      <c r="CN51" s="133" t="s">
        <v>2216</v>
      </c>
      <c r="CO51" s="133" t="s">
        <v>3</v>
      </c>
      <c r="CP51" s="133" t="s">
        <v>3</v>
      </c>
      <c r="CQ51" s="133" t="s">
        <v>3</v>
      </c>
      <c r="CR51" s="133" t="s">
        <v>3</v>
      </c>
      <c r="CS51" s="133" t="s">
        <v>3</v>
      </c>
      <c r="CT51" s="133" t="s">
        <v>2216</v>
      </c>
      <c r="CU51" s="133" t="s">
        <v>3</v>
      </c>
      <c r="CV51" s="133" t="s">
        <v>3</v>
      </c>
      <c r="CW51" s="133" t="s">
        <v>3</v>
      </c>
      <c r="CX51" s="133" t="s">
        <v>3</v>
      </c>
      <c r="CY51" s="133" t="s">
        <v>3</v>
      </c>
      <c r="CZ51" s="133" t="s">
        <v>2216</v>
      </c>
      <c r="DA51" s="133" t="s">
        <v>3</v>
      </c>
      <c r="DB51" s="133" t="s">
        <v>3</v>
      </c>
      <c r="DC51" s="133" t="s">
        <v>3</v>
      </c>
      <c r="DD51" s="133" t="s">
        <v>3</v>
      </c>
      <c r="DE51" s="133" t="s">
        <v>3</v>
      </c>
    </row>
    <row r="52" spans="1:109" x14ac:dyDescent="0.2">
      <c r="A52" s="132" t="s">
        <v>269</v>
      </c>
      <c r="B52" s="133" t="s">
        <v>2317</v>
      </c>
      <c r="C52" s="133" t="s">
        <v>261</v>
      </c>
      <c r="D52" s="133" t="s">
        <v>262</v>
      </c>
      <c r="E52" s="133" t="b">
        <v>0</v>
      </c>
      <c r="F52" s="133" t="s">
        <v>2314</v>
      </c>
      <c r="G52" s="133" t="s">
        <v>3</v>
      </c>
      <c r="H52" s="133" t="s">
        <v>264</v>
      </c>
      <c r="I52" s="133" t="s">
        <v>2314</v>
      </c>
      <c r="J52" s="133" t="s">
        <v>273</v>
      </c>
      <c r="K52" s="133" t="s">
        <v>777</v>
      </c>
      <c r="L52" s="133">
        <v>90</v>
      </c>
      <c r="M52" s="133">
        <v>9</v>
      </c>
      <c r="N52" s="133">
        <v>9</v>
      </c>
      <c r="O52" s="133">
        <v>-2.48</v>
      </c>
      <c r="P52" s="133">
        <v>0</v>
      </c>
      <c r="Q52" s="133">
        <v>0</v>
      </c>
      <c r="R52" s="133">
        <v>-1.87</v>
      </c>
      <c r="S52" s="133">
        <v>0.01</v>
      </c>
      <c r="T52" s="133">
        <v>0</v>
      </c>
      <c r="U52" s="133">
        <v>28.93</v>
      </c>
      <c r="V52" s="133">
        <v>0.01</v>
      </c>
      <c r="W52" s="133">
        <v>0</v>
      </c>
      <c r="X52" s="133">
        <v>1.1659999999999999</v>
      </c>
      <c r="Y52" s="133">
        <v>1E-3</v>
      </c>
      <c r="Z52" s="133">
        <v>0</v>
      </c>
      <c r="AA52" s="133">
        <v>9.4320000000000004</v>
      </c>
      <c r="AB52" s="133">
        <v>6.0000000000000001E-3</v>
      </c>
      <c r="AC52" s="133">
        <v>2E-3</v>
      </c>
      <c r="AD52" s="133">
        <v>10.169</v>
      </c>
      <c r="AE52" s="133">
        <v>4.7E-2</v>
      </c>
      <c r="AF52" s="133">
        <v>1.6E-2</v>
      </c>
      <c r="AG52" s="133">
        <v>-0.315</v>
      </c>
      <c r="AH52" s="133">
        <v>4.4999999999999998E-2</v>
      </c>
      <c r="AI52" s="133">
        <v>1.4999999999999999E-2</v>
      </c>
      <c r="AJ52" s="133">
        <v>18.321999999999999</v>
      </c>
      <c r="AK52" s="133">
        <v>0.23300000000000001</v>
      </c>
      <c r="AL52" s="133">
        <v>7.8E-2</v>
      </c>
      <c r="AM52" s="133">
        <v>-0.61899999999999999</v>
      </c>
      <c r="AN52" s="133">
        <v>0.23100000000000001</v>
      </c>
      <c r="AO52" s="133">
        <v>7.6999999999999999E-2</v>
      </c>
      <c r="AP52" s="133">
        <v>120.38</v>
      </c>
      <c r="AQ52" s="133">
        <v>2.2000000000000002</v>
      </c>
      <c r="AR52" s="133">
        <v>0.73299999999999998</v>
      </c>
      <c r="AS52" s="133">
        <v>98.534999999999997</v>
      </c>
      <c r="AT52" s="133">
        <v>2.1560000000000001</v>
      </c>
      <c r="AU52" s="133">
        <v>0.71899999999999997</v>
      </c>
      <c r="AV52" s="133">
        <v>-1.085</v>
      </c>
      <c r="AW52" s="133">
        <v>1.7999999999999999E-2</v>
      </c>
      <c r="AX52" s="133">
        <v>6.0000000000000001E-3</v>
      </c>
      <c r="AY52" s="133">
        <v>-2.5499999999999998</v>
      </c>
      <c r="AZ52" s="133">
        <v>1.007950954</v>
      </c>
      <c r="BA52" s="133">
        <v>-9.74</v>
      </c>
      <c r="BB52" s="133">
        <v>-9.3800000000000008</v>
      </c>
      <c r="BC52" s="133">
        <v>21.2</v>
      </c>
      <c r="BD52" s="133">
        <v>4.9334332953868826E-3</v>
      </c>
      <c r="BE52" s="133" t="s">
        <v>2318</v>
      </c>
      <c r="BF52" s="133">
        <v>-0.36499999999999999</v>
      </c>
      <c r="BG52" s="133">
        <v>1.1671403333975268</v>
      </c>
      <c r="BH52" s="133">
        <v>0.96840854265035714</v>
      </c>
      <c r="BI52" s="133">
        <v>0.54200000000000004</v>
      </c>
      <c r="BJ52" s="133">
        <v>8.2000000000000003E-2</v>
      </c>
      <c r="BK52" s="133">
        <v>0.624</v>
      </c>
      <c r="BL52" s="133">
        <v>-0.61899999999999999</v>
      </c>
      <c r="BM52" s="133">
        <v>0</v>
      </c>
      <c r="BN52" s="133" t="s">
        <v>3</v>
      </c>
      <c r="BO52" s="133" t="s">
        <v>3</v>
      </c>
      <c r="BP52" s="133" t="s">
        <v>3</v>
      </c>
      <c r="BQ52" s="133" t="s">
        <v>3</v>
      </c>
      <c r="BR52" s="133" t="s">
        <v>3</v>
      </c>
      <c r="BS52" s="133" t="s">
        <v>3</v>
      </c>
      <c r="BT52" s="133" t="s">
        <v>3</v>
      </c>
      <c r="BU52" s="133" t="s">
        <v>3</v>
      </c>
      <c r="BV52" s="133" t="s">
        <v>2216</v>
      </c>
      <c r="BW52" s="133" t="s">
        <v>3</v>
      </c>
      <c r="BX52" s="133" t="s">
        <v>3</v>
      </c>
      <c r="BY52" s="133" t="s">
        <v>3</v>
      </c>
      <c r="BZ52" s="133" t="s">
        <v>3</v>
      </c>
      <c r="CA52" s="133" t="s">
        <v>3</v>
      </c>
      <c r="CB52" s="133" t="s">
        <v>2216</v>
      </c>
      <c r="CC52" s="133" t="s">
        <v>3</v>
      </c>
      <c r="CD52" s="133" t="s">
        <v>3</v>
      </c>
      <c r="CE52" s="133" t="s">
        <v>3</v>
      </c>
      <c r="CF52" s="133" t="s">
        <v>3</v>
      </c>
      <c r="CG52" s="133" t="s">
        <v>3</v>
      </c>
      <c r="CH52" s="133" t="s">
        <v>2216</v>
      </c>
      <c r="CI52" s="133" t="s">
        <v>3</v>
      </c>
      <c r="CJ52" s="133" t="s">
        <v>3</v>
      </c>
      <c r="CK52" s="133" t="s">
        <v>3</v>
      </c>
      <c r="CL52" s="133" t="s">
        <v>3</v>
      </c>
      <c r="CM52" s="133" t="s">
        <v>3</v>
      </c>
      <c r="CN52" s="133" t="s">
        <v>2216</v>
      </c>
      <c r="CO52" s="133" t="s">
        <v>3</v>
      </c>
      <c r="CP52" s="133" t="s">
        <v>3</v>
      </c>
      <c r="CQ52" s="133" t="s">
        <v>3</v>
      </c>
      <c r="CR52" s="133" t="s">
        <v>3</v>
      </c>
      <c r="CS52" s="133" t="s">
        <v>3</v>
      </c>
      <c r="CT52" s="133" t="s">
        <v>2216</v>
      </c>
      <c r="CU52" s="133" t="s">
        <v>3</v>
      </c>
      <c r="CV52" s="133" t="s">
        <v>3</v>
      </c>
      <c r="CW52" s="133" t="s">
        <v>3</v>
      </c>
      <c r="CX52" s="133" t="s">
        <v>3</v>
      </c>
      <c r="CY52" s="133" t="s">
        <v>3</v>
      </c>
      <c r="CZ52" s="133" t="s">
        <v>2216</v>
      </c>
      <c r="DA52" s="133" t="s">
        <v>3</v>
      </c>
      <c r="DB52" s="133" t="s">
        <v>3</v>
      </c>
      <c r="DC52" s="133" t="s">
        <v>3</v>
      </c>
      <c r="DD52" s="133" t="s">
        <v>3</v>
      </c>
      <c r="DE52" s="133" t="s">
        <v>3</v>
      </c>
    </row>
    <row r="53" spans="1:109" x14ac:dyDescent="0.2">
      <c r="A53" s="132" t="s">
        <v>275</v>
      </c>
      <c r="B53" s="133" t="s">
        <v>2319</v>
      </c>
      <c r="C53" s="133" t="s">
        <v>261</v>
      </c>
      <c r="D53" s="133" t="s">
        <v>262</v>
      </c>
      <c r="E53" s="133" t="b">
        <v>0</v>
      </c>
      <c r="F53" s="133" t="s">
        <v>2314</v>
      </c>
      <c r="G53" s="133" t="s">
        <v>3</v>
      </c>
      <c r="H53" s="133" t="s">
        <v>264</v>
      </c>
      <c r="I53" s="133" t="s">
        <v>2314</v>
      </c>
      <c r="J53" s="133" t="s">
        <v>273</v>
      </c>
      <c r="K53" s="133" t="s">
        <v>777</v>
      </c>
      <c r="L53" s="133">
        <v>90</v>
      </c>
      <c r="M53" s="133">
        <v>9</v>
      </c>
      <c r="N53" s="133">
        <v>9</v>
      </c>
      <c r="O53" s="133">
        <v>-2.59</v>
      </c>
      <c r="P53" s="133">
        <v>0</v>
      </c>
      <c r="Q53" s="133">
        <v>0</v>
      </c>
      <c r="R53" s="133">
        <v>-2.0099999999999998</v>
      </c>
      <c r="S53" s="133">
        <v>0</v>
      </c>
      <c r="T53" s="133">
        <v>0</v>
      </c>
      <c r="U53" s="133">
        <v>28.79</v>
      </c>
      <c r="V53" s="133">
        <v>0</v>
      </c>
      <c r="W53" s="133">
        <v>0</v>
      </c>
      <c r="X53" s="133">
        <v>1.0620000000000001</v>
      </c>
      <c r="Y53" s="133">
        <v>2E-3</v>
      </c>
      <c r="Z53" s="133">
        <v>1E-3</v>
      </c>
      <c r="AA53" s="133">
        <v>9.2940000000000005</v>
      </c>
      <c r="AB53" s="133">
        <v>4.0000000000000001E-3</v>
      </c>
      <c r="AC53" s="133">
        <v>1E-3</v>
      </c>
      <c r="AD53" s="133">
        <v>9.9280000000000008</v>
      </c>
      <c r="AE53" s="133">
        <v>2.4E-2</v>
      </c>
      <c r="AF53" s="133">
        <v>8.0000000000000002E-3</v>
      </c>
      <c r="AG53" s="133">
        <v>-0.312</v>
      </c>
      <c r="AH53" s="133">
        <v>2.5000000000000001E-2</v>
      </c>
      <c r="AI53" s="133">
        <v>8.0000000000000002E-3</v>
      </c>
      <c r="AJ53" s="133">
        <v>18.204000000000001</v>
      </c>
      <c r="AK53" s="133">
        <v>0.17899999999999999</v>
      </c>
      <c r="AL53" s="133">
        <v>0.06</v>
      </c>
      <c r="AM53" s="133">
        <v>-0.46200000000000002</v>
      </c>
      <c r="AN53" s="133">
        <v>0.17499999999999999</v>
      </c>
      <c r="AO53" s="133">
        <v>5.8000000000000003E-2</v>
      </c>
      <c r="AP53" s="133">
        <v>114.306</v>
      </c>
      <c r="AQ53" s="133">
        <v>6.8689999999999998</v>
      </c>
      <c r="AR53" s="133">
        <v>2.29</v>
      </c>
      <c r="AS53" s="133">
        <v>92.994</v>
      </c>
      <c r="AT53" s="133">
        <v>6.7430000000000003</v>
      </c>
      <c r="AU53" s="133">
        <v>2.2480000000000002</v>
      </c>
      <c r="AV53" s="133">
        <v>-1.1000000000000001</v>
      </c>
      <c r="AW53" s="133">
        <v>1.2999999999999999E-2</v>
      </c>
      <c r="AX53" s="133">
        <v>4.0000000000000001E-3</v>
      </c>
      <c r="AY53" s="133">
        <v>-2.66</v>
      </c>
      <c r="AZ53" s="133">
        <v>1.007950954</v>
      </c>
      <c r="BA53" s="133">
        <v>-9.8800000000000008</v>
      </c>
      <c r="BB53" s="133">
        <v>-9.52</v>
      </c>
      <c r="BC53" s="133">
        <v>21.05</v>
      </c>
      <c r="BD53" s="133">
        <v>4.9334332953868869E-3</v>
      </c>
      <c r="BE53" s="133" t="s">
        <v>2320</v>
      </c>
      <c r="BF53" s="133">
        <v>-0.36099999999999999</v>
      </c>
      <c r="BG53" s="133">
        <v>1.1591056690499515</v>
      </c>
      <c r="BH53" s="133">
        <v>0.96339020445130985</v>
      </c>
      <c r="BI53" s="133">
        <v>0.54500000000000004</v>
      </c>
      <c r="BJ53" s="133">
        <v>8.2000000000000003E-2</v>
      </c>
      <c r="BK53" s="133">
        <v>0.627</v>
      </c>
      <c r="BL53" s="133">
        <v>-0.46200000000000002</v>
      </c>
      <c r="BM53" s="133">
        <v>0</v>
      </c>
      <c r="BN53" s="133" t="s">
        <v>3</v>
      </c>
      <c r="BO53" s="133" t="s">
        <v>3</v>
      </c>
      <c r="BP53" s="133" t="s">
        <v>3</v>
      </c>
      <c r="BQ53" s="133" t="s">
        <v>3</v>
      </c>
      <c r="BR53" s="133" t="s">
        <v>3</v>
      </c>
      <c r="BS53" s="133" t="s">
        <v>3</v>
      </c>
      <c r="BT53" s="133" t="s">
        <v>3</v>
      </c>
      <c r="BU53" s="133" t="s">
        <v>3</v>
      </c>
      <c r="BV53" s="133" t="s">
        <v>2216</v>
      </c>
      <c r="BW53" s="133" t="s">
        <v>3</v>
      </c>
      <c r="BX53" s="133" t="s">
        <v>3</v>
      </c>
      <c r="BY53" s="133" t="s">
        <v>3</v>
      </c>
      <c r="BZ53" s="133" t="s">
        <v>3</v>
      </c>
      <c r="CA53" s="133" t="s">
        <v>3</v>
      </c>
      <c r="CB53" s="133" t="s">
        <v>2216</v>
      </c>
      <c r="CC53" s="133" t="s">
        <v>3</v>
      </c>
      <c r="CD53" s="133" t="s">
        <v>3</v>
      </c>
      <c r="CE53" s="133" t="s">
        <v>3</v>
      </c>
      <c r="CF53" s="133" t="s">
        <v>3</v>
      </c>
      <c r="CG53" s="133" t="s">
        <v>3</v>
      </c>
      <c r="CH53" s="133" t="s">
        <v>2216</v>
      </c>
      <c r="CI53" s="133" t="s">
        <v>3</v>
      </c>
      <c r="CJ53" s="133" t="s">
        <v>3</v>
      </c>
      <c r="CK53" s="133" t="s">
        <v>3</v>
      </c>
      <c r="CL53" s="133" t="s">
        <v>3</v>
      </c>
      <c r="CM53" s="133" t="s">
        <v>3</v>
      </c>
      <c r="CN53" s="133" t="s">
        <v>2216</v>
      </c>
      <c r="CO53" s="133" t="s">
        <v>3</v>
      </c>
      <c r="CP53" s="133" t="s">
        <v>3</v>
      </c>
      <c r="CQ53" s="133" t="s">
        <v>3</v>
      </c>
      <c r="CR53" s="133" t="s">
        <v>3</v>
      </c>
      <c r="CS53" s="133" t="s">
        <v>3</v>
      </c>
      <c r="CT53" s="133" t="s">
        <v>2216</v>
      </c>
      <c r="CU53" s="133" t="s">
        <v>3</v>
      </c>
      <c r="CV53" s="133" t="s">
        <v>3</v>
      </c>
      <c r="CW53" s="133" t="s">
        <v>3</v>
      </c>
      <c r="CX53" s="133" t="s">
        <v>3</v>
      </c>
      <c r="CY53" s="133" t="s">
        <v>3</v>
      </c>
      <c r="CZ53" s="133" t="s">
        <v>2216</v>
      </c>
      <c r="DA53" s="133" t="s">
        <v>3</v>
      </c>
      <c r="DB53" s="133" t="s">
        <v>3</v>
      </c>
      <c r="DC53" s="133" t="s">
        <v>3</v>
      </c>
      <c r="DD53" s="133" t="s">
        <v>3</v>
      </c>
      <c r="DE53" s="133" t="s">
        <v>3</v>
      </c>
    </row>
    <row r="54" spans="1:109" x14ac:dyDescent="0.2">
      <c r="A54" s="132" t="s">
        <v>278</v>
      </c>
      <c r="B54" s="133" t="s">
        <v>2321</v>
      </c>
      <c r="C54" s="133" t="s">
        <v>261</v>
      </c>
      <c r="D54" s="133" t="s">
        <v>262</v>
      </c>
      <c r="E54" s="133" t="b">
        <v>0</v>
      </c>
      <c r="F54" s="133" t="s">
        <v>2314</v>
      </c>
      <c r="G54" s="133" t="s">
        <v>3</v>
      </c>
      <c r="H54" s="133" t="s">
        <v>264</v>
      </c>
      <c r="I54" s="133" t="s">
        <v>2314</v>
      </c>
      <c r="J54" s="133" t="s">
        <v>273</v>
      </c>
      <c r="K54" s="133" t="s">
        <v>777</v>
      </c>
      <c r="L54" s="133">
        <v>90</v>
      </c>
      <c r="M54" s="133">
        <v>9</v>
      </c>
      <c r="N54" s="133">
        <v>9</v>
      </c>
      <c r="O54" s="133">
        <v>-2.5499999999999998</v>
      </c>
      <c r="P54" s="133">
        <v>0</v>
      </c>
      <c r="Q54" s="133">
        <v>0</v>
      </c>
      <c r="R54" s="133">
        <v>-1.92</v>
      </c>
      <c r="S54" s="133">
        <v>0</v>
      </c>
      <c r="T54" s="133">
        <v>0</v>
      </c>
      <c r="U54" s="133">
        <v>28.88</v>
      </c>
      <c r="V54" s="133">
        <v>0</v>
      </c>
      <c r="W54" s="133">
        <v>0</v>
      </c>
      <c r="X54" s="133">
        <v>1.1000000000000001</v>
      </c>
      <c r="Y54" s="133">
        <v>2E-3</v>
      </c>
      <c r="Z54" s="133">
        <v>1E-3</v>
      </c>
      <c r="AA54" s="133">
        <v>9.3780000000000001</v>
      </c>
      <c r="AB54" s="133">
        <v>5.0000000000000001E-3</v>
      </c>
      <c r="AC54" s="133">
        <v>2E-3</v>
      </c>
      <c r="AD54" s="133">
        <v>10.039</v>
      </c>
      <c r="AE54" s="133">
        <v>4.2999999999999997E-2</v>
      </c>
      <c r="AF54" s="133">
        <v>1.4E-2</v>
      </c>
      <c r="AG54" s="133">
        <v>-0.32300000000000001</v>
      </c>
      <c r="AH54" s="133">
        <v>3.9E-2</v>
      </c>
      <c r="AI54" s="133">
        <v>1.2999999999999999E-2</v>
      </c>
      <c r="AJ54" s="133">
        <v>18.273</v>
      </c>
      <c r="AK54" s="133">
        <v>0.11700000000000001</v>
      </c>
      <c r="AL54" s="133">
        <v>3.9E-2</v>
      </c>
      <c r="AM54" s="133">
        <v>-0.56200000000000006</v>
      </c>
      <c r="AN54" s="133">
        <v>0.11600000000000001</v>
      </c>
      <c r="AO54" s="133">
        <v>3.9E-2</v>
      </c>
      <c r="AP54" s="133">
        <v>121.18899999999999</v>
      </c>
      <c r="AQ54" s="133">
        <v>2.6739999999999999</v>
      </c>
      <c r="AR54" s="133">
        <v>0.89100000000000001</v>
      </c>
      <c r="AS54" s="133">
        <v>99.52</v>
      </c>
      <c r="AT54" s="133">
        <v>2.629</v>
      </c>
      <c r="AU54" s="133">
        <v>0.876</v>
      </c>
      <c r="AV54" s="133">
        <v>-1.07</v>
      </c>
      <c r="AW54" s="133">
        <v>0.02</v>
      </c>
      <c r="AX54" s="133">
        <v>7.0000000000000001E-3</v>
      </c>
      <c r="AY54" s="133">
        <v>-2.62</v>
      </c>
      <c r="AZ54" s="133">
        <v>1.007950954</v>
      </c>
      <c r="BA54" s="133">
        <v>-9.8000000000000007</v>
      </c>
      <c r="BB54" s="133">
        <v>-9.44</v>
      </c>
      <c r="BC54" s="133">
        <v>21.13</v>
      </c>
      <c r="BD54" s="133">
        <v>5.0914254934013208E-3</v>
      </c>
      <c r="BE54" s="133" t="s">
        <v>2322</v>
      </c>
      <c r="BF54" s="133">
        <v>-0.374</v>
      </c>
      <c r="BG54" s="133">
        <v>1.1616844176254695</v>
      </c>
      <c r="BH54" s="133">
        <v>0.966017435073659</v>
      </c>
      <c r="BI54" s="133">
        <v>0.53100000000000003</v>
      </c>
      <c r="BJ54" s="133">
        <v>8.2000000000000003E-2</v>
      </c>
      <c r="BK54" s="133">
        <v>0.61299999999999999</v>
      </c>
      <c r="BL54" s="133">
        <v>-0.56200000000000006</v>
      </c>
      <c r="BM54" s="133">
        <v>0</v>
      </c>
      <c r="BN54" s="133" t="s">
        <v>3</v>
      </c>
      <c r="BO54" s="133" t="s">
        <v>3</v>
      </c>
      <c r="BP54" s="133" t="s">
        <v>3</v>
      </c>
      <c r="BQ54" s="133" t="s">
        <v>3</v>
      </c>
      <c r="BR54" s="133" t="s">
        <v>3</v>
      </c>
      <c r="BS54" s="133" t="s">
        <v>3</v>
      </c>
      <c r="BT54" s="133" t="s">
        <v>3</v>
      </c>
      <c r="BU54" s="133" t="s">
        <v>3</v>
      </c>
      <c r="BV54" s="133" t="s">
        <v>2216</v>
      </c>
      <c r="BW54" s="133" t="s">
        <v>3</v>
      </c>
      <c r="BX54" s="133" t="s">
        <v>3</v>
      </c>
      <c r="BY54" s="133" t="s">
        <v>3</v>
      </c>
      <c r="BZ54" s="133" t="s">
        <v>3</v>
      </c>
      <c r="CA54" s="133" t="s">
        <v>3</v>
      </c>
      <c r="CB54" s="133" t="s">
        <v>2216</v>
      </c>
      <c r="CC54" s="133" t="s">
        <v>3</v>
      </c>
      <c r="CD54" s="133" t="s">
        <v>3</v>
      </c>
      <c r="CE54" s="133" t="s">
        <v>3</v>
      </c>
      <c r="CF54" s="133" t="s">
        <v>3</v>
      </c>
      <c r="CG54" s="133" t="s">
        <v>3</v>
      </c>
      <c r="CH54" s="133" t="s">
        <v>2216</v>
      </c>
      <c r="CI54" s="133" t="s">
        <v>3</v>
      </c>
      <c r="CJ54" s="133" t="s">
        <v>3</v>
      </c>
      <c r="CK54" s="133" t="s">
        <v>3</v>
      </c>
      <c r="CL54" s="133" t="s">
        <v>3</v>
      </c>
      <c r="CM54" s="133" t="s">
        <v>3</v>
      </c>
      <c r="CN54" s="133" t="s">
        <v>2216</v>
      </c>
      <c r="CO54" s="133" t="s">
        <v>3</v>
      </c>
      <c r="CP54" s="133" t="s">
        <v>3</v>
      </c>
      <c r="CQ54" s="133" t="s">
        <v>3</v>
      </c>
      <c r="CR54" s="133" t="s">
        <v>3</v>
      </c>
      <c r="CS54" s="133" t="s">
        <v>3</v>
      </c>
      <c r="CT54" s="133" t="s">
        <v>2216</v>
      </c>
      <c r="CU54" s="133" t="s">
        <v>3</v>
      </c>
      <c r="CV54" s="133" t="s">
        <v>3</v>
      </c>
      <c r="CW54" s="133" t="s">
        <v>3</v>
      </c>
      <c r="CX54" s="133" t="s">
        <v>3</v>
      </c>
      <c r="CY54" s="133" t="s">
        <v>3</v>
      </c>
      <c r="CZ54" s="133" t="s">
        <v>2216</v>
      </c>
      <c r="DA54" s="133" t="s">
        <v>3</v>
      </c>
      <c r="DB54" s="133" t="s">
        <v>3</v>
      </c>
      <c r="DC54" s="133" t="s">
        <v>3</v>
      </c>
      <c r="DD54" s="133" t="s">
        <v>3</v>
      </c>
      <c r="DE54" s="133" t="s">
        <v>3</v>
      </c>
    </row>
    <row r="55" spans="1:109" x14ac:dyDescent="0.2">
      <c r="A55" s="132" t="s">
        <v>2323</v>
      </c>
      <c r="B55" s="133" t="s">
        <v>2324</v>
      </c>
      <c r="C55" s="133" t="s">
        <v>261</v>
      </c>
      <c r="D55" s="133" t="s">
        <v>262</v>
      </c>
      <c r="E55" s="133" t="s">
        <v>3</v>
      </c>
      <c r="F55" s="133" t="s">
        <v>3</v>
      </c>
      <c r="G55" s="133" t="s">
        <v>3</v>
      </c>
      <c r="H55" s="133" t="s">
        <v>3</v>
      </c>
      <c r="I55" s="133" t="s">
        <v>3</v>
      </c>
      <c r="J55" s="133" t="s">
        <v>3</v>
      </c>
      <c r="K55" s="133" t="s">
        <v>3</v>
      </c>
      <c r="L55" s="133" t="s">
        <v>3</v>
      </c>
      <c r="M55" s="133" t="s">
        <v>3</v>
      </c>
      <c r="N55" s="133" t="s">
        <v>3</v>
      </c>
      <c r="O55" s="133" t="s">
        <v>3</v>
      </c>
      <c r="P55" s="133" t="s">
        <v>3</v>
      </c>
      <c r="Q55" s="133" t="s">
        <v>3</v>
      </c>
      <c r="R55" s="133" t="s">
        <v>3</v>
      </c>
      <c r="S55" s="133" t="s">
        <v>3</v>
      </c>
      <c r="T55" s="133" t="s">
        <v>3</v>
      </c>
      <c r="U55" s="133" t="s">
        <v>3</v>
      </c>
      <c r="V55" s="133" t="s">
        <v>3</v>
      </c>
      <c r="W55" s="133" t="s">
        <v>3</v>
      </c>
      <c r="X55" s="133" t="s">
        <v>3</v>
      </c>
      <c r="Y55" s="133" t="s">
        <v>3</v>
      </c>
      <c r="Z55" s="133" t="s">
        <v>3</v>
      </c>
      <c r="AA55" s="133" t="s">
        <v>3</v>
      </c>
      <c r="AB55" s="133" t="s">
        <v>3</v>
      </c>
      <c r="AC55" s="133" t="s">
        <v>3</v>
      </c>
      <c r="AD55" s="133" t="s">
        <v>3</v>
      </c>
      <c r="AE55" s="133" t="s">
        <v>3</v>
      </c>
      <c r="AF55" s="133" t="s">
        <v>3</v>
      </c>
      <c r="AG55" s="133" t="s">
        <v>3</v>
      </c>
      <c r="AH55" s="133" t="s">
        <v>3</v>
      </c>
      <c r="AI55" s="133" t="s">
        <v>3</v>
      </c>
      <c r="AJ55" s="133" t="s">
        <v>3</v>
      </c>
      <c r="AK55" s="133" t="s">
        <v>3</v>
      </c>
      <c r="AL55" s="133" t="s">
        <v>3</v>
      </c>
      <c r="AM55" s="133" t="s">
        <v>3</v>
      </c>
      <c r="AN55" s="133" t="s">
        <v>3</v>
      </c>
      <c r="AO55" s="133" t="s">
        <v>3</v>
      </c>
      <c r="AP55" s="133" t="s">
        <v>3</v>
      </c>
      <c r="AQ55" s="133" t="s">
        <v>3</v>
      </c>
      <c r="AR55" s="133" t="s">
        <v>3</v>
      </c>
      <c r="AS55" s="133" t="s">
        <v>3</v>
      </c>
      <c r="AT55" s="133" t="s">
        <v>3</v>
      </c>
      <c r="AU55" s="133" t="s">
        <v>3</v>
      </c>
      <c r="AV55" s="133" t="s">
        <v>3</v>
      </c>
      <c r="AW55" s="133" t="s">
        <v>3</v>
      </c>
      <c r="AX55" s="133" t="s">
        <v>3</v>
      </c>
      <c r="AY55" s="133">
        <v>-1.79</v>
      </c>
      <c r="AZ55" s="133" t="s">
        <v>3</v>
      </c>
      <c r="BA55" s="133" t="s">
        <v>3</v>
      </c>
      <c r="BB55" s="133">
        <v>-9.1999999999999993</v>
      </c>
      <c r="BC55" s="133">
        <v>21.38</v>
      </c>
      <c r="BD55" s="133" t="s">
        <v>3</v>
      </c>
      <c r="BE55" s="133" t="s">
        <v>3</v>
      </c>
      <c r="BF55" s="133" t="s">
        <v>3</v>
      </c>
      <c r="BG55" s="133" t="s">
        <v>3</v>
      </c>
      <c r="BH55" s="133" t="s">
        <v>3</v>
      </c>
      <c r="BI55" s="133" t="s">
        <v>3</v>
      </c>
      <c r="BJ55" s="133" t="s">
        <v>3</v>
      </c>
      <c r="BK55" s="133">
        <v>0.64</v>
      </c>
      <c r="BL55" s="133" t="s">
        <v>3</v>
      </c>
      <c r="BM55" s="133" t="s">
        <v>3</v>
      </c>
      <c r="BN55" s="133">
        <v>0.12</v>
      </c>
      <c r="BO55" s="133">
        <v>0.06</v>
      </c>
      <c r="BP55" s="133">
        <v>0.2</v>
      </c>
      <c r="BQ55" s="133">
        <v>0.1</v>
      </c>
      <c r="BR55" s="133">
        <v>0.21</v>
      </c>
      <c r="BS55" s="133">
        <v>0.1</v>
      </c>
      <c r="BT55" s="133">
        <v>2.1000000000000001E-2</v>
      </c>
      <c r="BU55" s="133">
        <v>1.0999999999999999E-2</v>
      </c>
      <c r="BV55" s="133" t="s">
        <v>2216</v>
      </c>
      <c r="BW55" s="133" t="s">
        <v>2216</v>
      </c>
      <c r="BX55" s="133" t="s">
        <v>2216</v>
      </c>
      <c r="BY55" s="133" t="s">
        <v>2216</v>
      </c>
      <c r="BZ55" s="133" t="s">
        <v>2216</v>
      </c>
      <c r="CA55" s="133" t="s">
        <v>2216</v>
      </c>
      <c r="CB55" s="133" t="s">
        <v>2216</v>
      </c>
      <c r="CC55" s="133" t="s">
        <v>2216</v>
      </c>
      <c r="CD55" s="133" t="s">
        <v>2216</v>
      </c>
      <c r="CE55" s="133" t="s">
        <v>2216</v>
      </c>
      <c r="CF55" s="133" t="s">
        <v>2216</v>
      </c>
      <c r="CG55" s="133" t="s">
        <v>2216</v>
      </c>
      <c r="CH55" s="133" t="s">
        <v>2216</v>
      </c>
      <c r="CI55" s="133" t="s">
        <v>2216</v>
      </c>
      <c r="CJ55" s="133" t="s">
        <v>2216</v>
      </c>
      <c r="CK55" s="133" t="s">
        <v>2216</v>
      </c>
      <c r="CL55" s="133" t="s">
        <v>2216</v>
      </c>
      <c r="CM55" s="133" t="s">
        <v>2216</v>
      </c>
      <c r="CN55" s="133" t="s">
        <v>2216</v>
      </c>
      <c r="CO55" s="133" t="s">
        <v>2216</v>
      </c>
      <c r="CP55" s="133" t="s">
        <v>2216</v>
      </c>
      <c r="CQ55" s="133" t="s">
        <v>2216</v>
      </c>
      <c r="CR55" s="133" t="s">
        <v>2216</v>
      </c>
      <c r="CS55" s="133" t="s">
        <v>2216</v>
      </c>
      <c r="CT55" s="133" t="s">
        <v>2216</v>
      </c>
      <c r="CU55" s="133" t="s">
        <v>2216</v>
      </c>
      <c r="CV55" s="133" t="s">
        <v>2216</v>
      </c>
      <c r="CW55" s="133" t="s">
        <v>2216</v>
      </c>
      <c r="CX55" s="133" t="s">
        <v>2216</v>
      </c>
      <c r="CY55" s="133" t="s">
        <v>2216</v>
      </c>
      <c r="CZ55" s="133" t="s">
        <v>2216</v>
      </c>
      <c r="DA55" s="133" t="s">
        <v>2216</v>
      </c>
      <c r="DB55" s="133" t="s">
        <v>2216</v>
      </c>
      <c r="DC55" s="133" t="s">
        <v>2216</v>
      </c>
      <c r="DD55" s="133" t="s">
        <v>2216</v>
      </c>
      <c r="DE55" s="133" t="s">
        <v>2216</v>
      </c>
    </row>
    <row r="56" spans="1:109" x14ac:dyDescent="0.2">
      <c r="A56" s="132" t="s">
        <v>259</v>
      </c>
      <c r="B56" s="133" t="s">
        <v>2325</v>
      </c>
      <c r="C56" s="133" t="s">
        <v>261</v>
      </c>
      <c r="D56" s="133" t="s">
        <v>262</v>
      </c>
      <c r="E56" s="133" t="b">
        <v>0</v>
      </c>
      <c r="F56" s="133" t="s">
        <v>2324</v>
      </c>
      <c r="G56" s="133" t="s">
        <v>3</v>
      </c>
      <c r="H56" s="133" t="s">
        <v>264</v>
      </c>
      <c r="I56" s="133" t="s">
        <v>2324</v>
      </c>
      <c r="J56" s="133" t="s">
        <v>273</v>
      </c>
      <c r="K56" s="133" t="s">
        <v>267</v>
      </c>
      <c r="L56" s="133">
        <v>90</v>
      </c>
      <c r="M56" s="133">
        <v>9</v>
      </c>
      <c r="N56" s="133">
        <v>9</v>
      </c>
      <c r="O56" s="133">
        <v>-1.93</v>
      </c>
      <c r="P56" s="133">
        <v>0</v>
      </c>
      <c r="Q56" s="133">
        <v>0</v>
      </c>
      <c r="R56" s="133">
        <v>-1.41</v>
      </c>
      <c r="S56" s="133">
        <v>0</v>
      </c>
      <c r="T56" s="133">
        <v>0</v>
      </c>
      <c r="U56" s="133">
        <v>29.41</v>
      </c>
      <c r="V56" s="133">
        <v>0</v>
      </c>
      <c r="W56" s="133">
        <v>0</v>
      </c>
      <c r="X56" s="133">
        <v>1.7230000000000001</v>
      </c>
      <c r="Y56" s="133">
        <v>2E-3</v>
      </c>
      <c r="Z56" s="133">
        <v>1E-3</v>
      </c>
      <c r="AA56" s="133">
        <v>4.2389999999999999</v>
      </c>
      <c r="AB56" s="133">
        <v>4.0000000000000001E-3</v>
      </c>
      <c r="AC56" s="133">
        <v>1E-3</v>
      </c>
      <c r="AD56" s="133">
        <v>5.67</v>
      </c>
      <c r="AE56" s="133">
        <v>4.2000000000000003E-2</v>
      </c>
      <c r="AF56" s="133">
        <v>1.4E-2</v>
      </c>
      <c r="AG56" s="133">
        <v>-0.28199999999999997</v>
      </c>
      <c r="AH56" s="133">
        <v>4.1000000000000002E-2</v>
      </c>
      <c r="AI56" s="133">
        <v>1.4E-2</v>
      </c>
      <c r="AJ56" s="133">
        <v>8.875</v>
      </c>
      <c r="AK56" s="133">
        <v>0.19900000000000001</v>
      </c>
      <c r="AL56" s="133">
        <v>6.6000000000000003E-2</v>
      </c>
      <c r="AM56" s="133">
        <v>0.375</v>
      </c>
      <c r="AN56" s="133">
        <v>0.20100000000000001</v>
      </c>
      <c r="AO56" s="133">
        <v>6.7000000000000004E-2</v>
      </c>
      <c r="AP56" s="133">
        <v>-1.7290000000000001</v>
      </c>
      <c r="AQ56" s="133">
        <v>2.5009999999999999</v>
      </c>
      <c r="AR56" s="133">
        <v>0.83399999999999996</v>
      </c>
      <c r="AS56" s="133">
        <v>-11.808</v>
      </c>
      <c r="AT56" s="133">
        <v>2.4769999999999999</v>
      </c>
      <c r="AU56" s="133">
        <v>0.82599999999999996</v>
      </c>
      <c r="AV56" s="133">
        <v>1.4999999999999999E-2</v>
      </c>
      <c r="AW56" s="133">
        <v>2.1999999999999999E-2</v>
      </c>
      <c r="AX56" s="133">
        <v>7.0000000000000001E-3</v>
      </c>
      <c r="AY56" s="133">
        <v>-1.88</v>
      </c>
      <c r="AZ56" s="133">
        <v>1.007950954</v>
      </c>
      <c r="BA56" s="133">
        <v>-9.2899999999999991</v>
      </c>
      <c r="BB56" s="133">
        <v>-8.9499999999999993</v>
      </c>
      <c r="BC56" s="133">
        <v>21.63</v>
      </c>
      <c r="BD56" s="133">
        <v>3.7239495290464679E-3</v>
      </c>
      <c r="BE56" s="133" t="s">
        <v>2326</v>
      </c>
      <c r="BF56" s="133">
        <v>-0.30299999999999999</v>
      </c>
      <c r="BG56" s="133">
        <v>1.2908131088887043</v>
      </c>
      <c r="BH56" s="133">
        <v>0.97979161180622221</v>
      </c>
      <c r="BI56" s="133">
        <v>0.58899999999999997</v>
      </c>
      <c r="BJ56" s="133">
        <v>8.2000000000000003E-2</v>
      </c>
      <c r="BK56" s="133">
        <v>0.67100000000000004</v>
      </c>
      <c r="BL56" s="133">
        <v>0.375</v>
      </c>
      <c r="BM56" s="133">
        <v>0</v>
      </c>
      <c r="BN56" s="133" t="s">
        <v>3</v>
      </c>
      <c r="BO56" s="133" t="s">
        <v>3</v>
      </c>
      <c r="BP56" s="133" t="s">
        <v>3</v>
      </c>
      <c r="BQ56" s="133" t="s">
        <v>3</v>
      </c>
      <c r="BR56" s="133" t="s">
        <v>3</v>
      </c>
      <c r="BS56" s="133" t="s">
        <v>3</v>
      </c>
      <c r="BT56" s="133" t="s">
        <v>3</v>
      </c>
      <c r="BU56" s="133" t="s">
        <v>3</v>
      </c>
      <c r="BV56" s="133" t="s">
        <v>2216</v>
      </c>
      <c r="BW56" s="133" t="s">
        <v>3</v>
      </c>
      <c r="BX56" s="133" t="s">
        <v>3</v>
      </c>
      <c r="BY56" s="133" t="s">
        <v>3</v>
      </c>
      <c r="BZ56" s="133" t="s">
        <v>3</v>
      </c>
      <c r="CA56" s="133" t="s">
        <v>3</v>
      </c>
      <c r="CB56" s="133" t="s">
        <v>2216</v>
      </c>
      <c r="CC56" s="133" t="s">
        <v>3</v>
      </c>
      <c r="CD56" s="133" t="s">
        <v>3</v>
      </c>
      <c r="CE56" s="133" t="s">
        <v>3</v>
      </c>
      <c r="CF56" s="133" t="s">
        <v>3</v>
      </c>
      <c r="CG56" s="133" t="s">
        <v>3</v>
      </c>
      <c r="CH56" s="133" t="s">
        <v>2216</v>
      </c>
      <c r="CI56" s="133" t="s">
        <v>3</v>
      </c>
      <c r="CJ56" s="133" t="s">
        <v>3</v>
      </c>
      <c r="CK56" s="133" t="s">
        <v>3</v>
      </c>
      <c r="CL56" s="133" t="s">
        <v>3</v>
      </c>
      <c r="CM56" s="133" t="s">
        <v>3</v>
      </c>
      <c r="CN56" s="133" t="s">
        <v>2216</v>
      </c>
      <c r="CO56" s="133" t="s">
        <v>3</v>
      </c>
      <c r="CP56" s="133" t="s">
        <v>3</v>
      </c>
      <c r="CQ56" s="133" t="s">
        <v>3</v>
      </c>
      <c r="CR56" s="133" t="s">
        <v>3</v>
      </c>
      <c r="CS56" s="133" t="s">
        <v>3</v>
      </c>
      <c r="CT56" s="133" t="s">
        <v>2216</v>
      </c>
      <c r="CU56" s="133" t="s">
        <v>3</v>
      </c>
      <c r="CV56" s="133" t="s">
        <v>3</v>
      </c>
      <c r="CW56" s="133" t="s">
        <v>3</v>
      </c>
      <c r="CX56" s="133" t="s">
        <v>3</v>
      </c>
      <c r="CY56" s="133" t="s">
        <v>3</v>
      </c>
      <c r="CZ56" s="133" t="s">
        <v>2216</v>
      </c>
      <c r="DA56" s="133" t="s">
        <v>3</v>
      </c>
      <c r="DB56" s="133" t="s">
        <v>3</v>
      </c>
      <c r="DC56" s="133" t="s">
        <v>3</v>
      </c>
      <c r="DD56" s="133" t="s">
        <v>3</v>
      </c>
      <c r="DE56" s="133" t="s">
        <v>3</v>
      </c>
    </row>
    <row r="57" spans="1:109" x14ac:dyDescent="0.2">
      <c r="A57" s="132" t="s">
        <v>269</v>
      </c>
      <c r="B57" s="133" t="s">
        <v>2327</v>
      </c>
      <c r="C57" s="133" t="s">
        <v>261</v>
      </c>
      <c r="D57" s="133" t="s">
        <v>262</v>
      </c>
      <c r="E57" s="133" t="b">
        <v>0</v>
      </c>
      <c r="F57" s="133" t="s">
        <v>2324</v>
      </c>
      <c r="G57" s="133" t="s">
        <v>3</v>
      </c>
      <c r="H57" s="133" t="s">
        <v>264</v>
      </c>
      <c r="I57" s="133" t="s">
        <v>2324</v>
      </c>
      <c r="J57" s="133" t="s">
        <v>273</v>
      </c>
      <c r="K57" s="133" t="s">
        <v>267</v>
      </c>
      <c r="L57" s="133">
        <v>90</v>
      </c>
      <c r="M57" s="133">
        <v>9</v>
      </c>
      <c r="N57" s="133">
        <v>9</v>
      </c>
      <c r="O57" s="133">
        <v>-1.93</v>
      </c>
      <c r="P57" s="133">
        <v>0</v>
      </c>
      <c r="Q57" s="133">
        <v>0</v>
      </c>
      <c r="R57" s="133">
        <v>-1.79</v>
      </c>
      <c r="S57" s="133">
        <v>0</v>
      </c>
      <c r="T57" s="133">
        <v>0</v>
      </c>
      <c r="U57" s="133">
        <v>29.02</v>
      </c>
      <c r="V57" s="133">
        <v>0</v>
      </c>
      <c r="W57" s="133">
        <v>0</v>
      </c>
      <c r="X57" s="133">
        <v>1.71</v>
      </c>
      <c r="Y57" s="133">
        <v>2E-3</v>
      </c>
      <c r="Z57" s="133">
        <v>1E-3</v>
      </c>
      <c r="AA57" s="133">
        <v>3.859</v>
      </c>
      <c r="AB57" s="133">
        <v>4.0000000000000001E-3</v>
      </c>
      <c r="AC57" s="133">
        <v>1E-3</v>
      </c>
      <c r="AD57" s="133">
        <v>5.258</v>
      </c>
      <c r="AE57" s="133">
        <v>0.04</v>
      </c>
      <c r="AF57" s="133">
        <v>1.2999999999999999E-2</v>
      </c>
      <c r="AG57" s="133">
        <v>-0.30599999999999999</v>
      </c>
      <c r="AH57" s="133">
        <v>0.04</v>
      </c>
      <c r="AI57" s="133">
        <v>1.2999999999999999E-2</v>
      </c>
      <c r="AJ57" s="133">
        <v>8.0259999999999998</v>
      </c>
      <c r="AK57" s="133">
        <v>0.14899999999999999</v>
      </c>
      <c r="AL57" s="133">
        <v>0.05</v>
      </c>
      <c r="AM57" s="133">
        <v>0.29099999999999998</v>
      </c>
      <c r="AN57" s="133">
        <v>0.14899999999999999</v>
      </c>
      <c r="AO57" s="133">
        <v>0.05</v>
      </c>
      <c r="AP57" s="133">
        <v>-2.1760000000000002</v>
      </c>
      <c r="AQ57" s="133">
        <v>1.756</v>
      </c>
      <c r="AR57" s="133">
        <v>0.58499999999999996</v>
      </c>
      <c r="AS57" s="133">
        <v>-11.502000000000001</v>
      </c>
      <c r="AT57" s="133">
        <v>1.7430000000000001</v>
      </c>
      <c r="AU57" s="133">
        <v>0.58099999999999996</v>
      </c>
      <c r="AV57" s="133">
        <v>1.9E-2</v>
      </c>
      <c r="AW57" s="133">
        <v>1.4999999999999999E-2</v>
      </c>
      <c r="AX57" s="133">
        <v>5.0000000000000001E-3</v>
      </c>
      <c r="AY57" s="133">
        <v>-1.88</v>
      </c>
      <c r="AZ57" s="133">
        <v>1.007950954</v>
      </c>
      <c r="BA57" s="133">
        <v>-9.66</v>
      </c>
      <c r="BB57" s="133">
        <v>-9.32</v>
      </c>
      <c r="BC57" s="133">
        <v>21.26</v>
      </c>
      <c r="BD57" s="133">
        <v>3.6534158530365196E-3</v>
      </c>
      <c r="BE57" s="133" t="s">
        <v>2328</v>
      </c>
      <c r="BF57" s="133">
        <v>-0.32500000000000001</v>
      </c>
      <c r="BG57" s="133">
        <v>1.2816119477911079</v>
      </c>
      <c r="BH57" s="133">
        <v>0.9723473871975743</v>
      </c>
      <c r="BI57" s="133">
        <v>0.55600000000000005</v>
      </c>
      <c r="BJ57" s="133">
        <v>8.2000000000000003E-2</v>
      </c>
      <c r="BK57" s="133">
        <v>0.63800000000000001</v>
      </c>
      <c r="BL57" s="133">
        <v>0.29099999999999998</v>
      </c>
      <c r="BM57" s="133">
        <v>0</v>
      </c>
      <c r="BN57" s="133" t="s">
        <v>3</v>
      </c>
      <c r="BO57" s="133" t="s">
        <v>3</v>
      </c>
      <c r="BP57" s="133" t="s">
        <v>3</v>
      </c>
      <c r="BQ57" s="133" t="s">
        <v>3</v>
      </c>
      <c r="BR57" s="133" t="s">
        <v>3</v>
      </c>
      <c r="BS57" s="133" t="s">
        <v>3</v>
      </c>
      <c r="BT57" s="133" t="s">
        <v>3</v>
      </c>
      <c r="BU57" s="133" t="s">
        <v>3</v>
      </c>
      <c r="BV57" s="133" t="s">
        <v>2216</v>
      </c>
      <c r="BW57" s="133" t="s">
        <v>3</v>
      </c>
      <c r="BX57" s="133" t="s">
        <v>3</v>
      </c>
      <c r="BY57" s="133" t="s">
        <v>3</v>
      </c>
      <c r="BZ57" s="133" t="s">
        <v>3</v>
      </c>
      <c r="CA57" s="133" t="s">
        <v>3</v>
      </c>
      <c r="CB57" s="133" t="s">
        <v>2216</v>
      </c>
      <c r="CC57" s="133" t="s">
        <v>3</v>
      </c>
      <c r="CD57" s="133" t="s">
        <v>3</v>
      </c>
      <c r="CE57" s="133" t="s">
        <v>3</v>
      </c>
      <c r="CF57" s="133" t="s">
        <v>3</v>
      </c>
      <c r="CG57" s="133" t="s">
        <v>3</v>
      </c>
      <c r="CH57" s="133" t="s">
        <v>2216</v>
      </c>
      <c r="CI57" s="133" t="s">
        <v>3</v>
      </c>
      <c r="CJ57" s="133" t="s">
        <v>3</v>
      </c>
      <c r="CK57" s="133" t="s">
        <v>3</v>
      </c>
      <c r="CL57" s="133" t="s">
        <v>3</v>
      </c>
      <c r="CM57" s="133" t="s">
        <v>3</v>
      </c>
      <c r="CN57" s="133" t="s">
        <v>2216</v>
      </c>
      <c r="CO57" s="133" t="s">
        <v>3</v>
      </c>
      <c r="CP57" s="133" t="s">
        <v>3</v>
      </c>
      <c r="CQ57" s="133" t="s">
        <v>3</v>
      </c>
      <c r="CR57" s="133" t="s">
        <v>3</v>
      </c>
      <c r="CS57" s="133" t="s">
        <v>3</v>
      </c>
      <c r="CT57" s="133" t="s">
        <v>2216</v>
      </c>
      <c r="CU57" s="133" t="s">
        <v>3</v>
      </c>
      <c r="CV57" s="133" t="s">
        <v>3</v>
      </c>
      <c r="CW57" s="133" t="s">
        <v>3</v>
      </c>
      <c r="CX57" s="133" t="s">
        <v>3</v>
      </c>
      <c r="CY57" s="133" t="s">
        <v>3</v>
      </c>
      <c r="CZ57" s="133" t="s">
        <v>2216</v>
      </c>
      <c r="DA57" s="133" t="s">
        <v>3</v>
      </c>
      <c r="DB57" s="133" t="s">
        <v>3</v>
      </c>
      <c r="DC57" s="133" t="s">
        <v>3</v>
      </c>
      <c r="DD57" s="133" t="s">
        <v>3</v>
      </c>
      <c r="DE57" s="133" t="s">
        <v>3</v>
      </c>
    </row>
    <row r="58" spans="1:109" x14ac:dyDescent="0.2">
      <c r="A58" s="132" t="s">
        <v>275</v>
      </c>
      <c r="B58" s="133" t="s">
        <v>2329</v>
      </c>
      <c r="C58" s="133" t="s">
        <v>261</v>
      </c>
      <c r="D58" s="133" t="s">
        <v>262</v>
      </c>
      <c r="E58" s="133" t="b">
        <v>0</v>
      </c>
      <c r="F58" s="133" t="s">
        <v>2324</v>
      </c>
      <c r="G58" s="133" t="s">
        <v>3</v>
      </c>
      <c r="H58" s="133" t="s">
        <v>264</v>
      </c>
      <c r="I58" s="133" t="s">
        <v>2324</v>
      </c>
      <c r="J58" s="133" t="s">
        <v>273</v>
      </c>
      <c r="K58" s="133" t="s">
        <v>267</v>
      </c>
      <c r="L58" s="133">
        <v>90</v>
      </c>
      <c r="M58" s="133">
        <v>9</v>
      </c>
      <c r="N58" s="133">
        <v>9</v>
      </c>
      <c r="O58" s="133">
        <v>-1.81</v>
      </c>
      <c r="P58" s="133">
        <v>0</v>
      </c>
      <c r="Q58" s="133">
        <v>0</v>
      </c>
      <c r="R58" s="133">
        <v>-1.89</v>
      </c>
      <c r="S58" s="133">
        <v>0</v>
      </c>
      <c r="T58" s="133">
        <v>0</v>
      </c>
      <c r="U58" s="133">
        <v>28.91</v>
      </c>
      <c r="V58" s="133">
        <v>0</v>
      </c>
      <c r="W58" s="133">
        <v>0</v>
      </c>
      <c r="X58" s="133">
        <v>1.8149999999999999</v>
      </c>
      <c r="Y58" s="133">
        <v>4.0000000000000001E-3</v>
      </c>
      <c r="Z58" s="133">
        <v>1E-3</v>
      </c>
      <c r="AA58" s="133">
        <v>3.7570000000000001</v>
      </c>
      <c r="AB58" s="133">
        <v>4.0000000000000001E-3</v>
      </c>
      <c r="AC58" s="133">
        <v>1E-3</v>
      </c>
      <c r="AD58" s="133">
        <v>5.2539999999999996</v>
      </c>
      <c r="AE58" s="133">
        <v>3.5000000000000003E-2</v>
      </c>
      <c r="AF58" s="133">
        <v>1.2E-2</v>
      </c>
      <c r="AG58" s="133">
        <v>-0.317</v>
      </c>
      <c r="AH58" s="133">
        <v>3.4000000000000002E-2</v>
      </c>
      <c r="AI58" s="133">
        <v>1.0999999999999999E-2</v>
      </c>
      <c r="AJ58" s="133">
        <v>7.9009999999999998</v>
      </c>
      <c r="AK58" s="133">
        <v>0.18099999999999999</v>
      </c>
      <c r="AL58" s="133">
        <v>0.06</v>
      </c>
      <c r="AM58" s="133">
        <v>0.37</v>
      </c>
      <c r="AN58" s="133">
        <v>0.17899999999999999</v>
      </c>
      <c r="AO58" s="133">
        <v>0.06</v>
      </c>
      <c r="AP58" s="133">
        <v>-2.8359999999999999</v>
      </c>
      <c r="AQ58" s="133">
        <v>1.978</v>
      </c>
      <c r="AR58" s="133">
        <v>0.65900000000000003</v>
      </c>
      <c r="AS58" s="133">
        <v>-12.067</v>
      </c>
      <c r="AT58" s="133">
        <v>1.962</v>
      </c>
      <c r="AU58" s="133">
        <v>0.65400000000000003</v>
      </c>
      <c r="AV58" s="133">
        <v>2.5000000000000001E-2</v>
      </c>
      <c r="AW58" s="133">
        <v>1.7000000000000001E-2</v>
      </c>
      <c r="AX58" s="133">
        <v>6.0000000000000001E-3</v>
      </c>
      <c r="AY58" s="133">
        <v>-1.77</v>
      </c>
      <c r="AZ58" s="133">
        <v>1.007950954</v>
      </c>
      <c r="BA58" s="133">
        <v>-9.76</v>
      </c>
      <c r="BB58" s="133">
        <v>-9.41</v>
      </c>
      <c r="BC58" s="133">
        <v>21.16</v>
      </c>
      <c r="BD58" s="133">
        <v>3.6534158530365135E-3</v>
      </c>
      <c r="BE58" s="133" t="s">
        <v>2330</v>
      </c>
      <c r="BF58" s="133">
        <v>-0.33600000000000002</v>
      </c>
      <c r="BG58" s="133">
        <v>1.285451417231205</v>
      </c>
      <c r="BH58" s="133">
        <v>0.9744113188925021</v>
      </c>
      <c r="BI58" s="133">
        <v>0.54200000000000004</v>
      </c>
      <c r="BJ58" s="133">
        <v>8.2000000000000003E-2</v>
      </c>
      <c r="BK58" s="133">
        <v>0.624</v>
      </c>
      <c r="BL58" s="133">
        <v>0.37</v>
      </c>
      <c r="BM58" s="133">
        <v>0</v>
      </c>
      <c r="BN58" s="133" t="s">
        <v>3</v>
      </c>
      <c r="BO58" s="133" t="s">
        <v>3</v>
      </c>
      <c r="BP58" s="133" t="s">
        <v>3</v>
      </c>
      <c r="BQ58" s="133" t="s">
        <v>3</v>
      </c>
      <c r="BR58" s="133" t="s">
        <v>3</v>
      </c>
      <c r="BS58" s="133" t="s">
        <v>3</v>
      </c>
      <c r="BT58" s="133" t="s">
        <v>3</v>
      </c>
      <c r="BU58" s="133" t="s">
        <v>3</v>
      </c>
      <c r="BV58" s="133" t="s">
        <v>2216</v>
      </c>
      <c r="BW58" s="133" t="s">
        <v>3</v>
      </c>
      <c r="BX58" s="133" t="s">
        <v>3</v>
      </c>
      <c r="BY58" s="133" t="s">
        <v>3</v>
      </c>
      <c r="BZ58" s="133" t="s">
        <v>3</v>
      </c>
      <c r="CA58" s="133" t="s">
        <v>3</v>
      </c>
      <c r="CB58" s="133" t="s">
        <v>2216</v>
      </c>
      <c r="CC58" s="133" t="s">
        <v>3</v>
      </c>
      <c r="CD58" s="133" t="s">
        <v>3</v>
      </c>
      <c r="CE58" s="133" t="s">
        <v>3</v>
      </c>
      <c r="CF58" s="133" t="s">
        <v>3</v>
      </c>
      <c r="CG58" s="133" t="s">
        <v>3</v>
      </c>
      <c r="CH58" s="133" t="s">
        <v>2216</v>
      </c>
      <c r="CI58" s="133" t="s">
        <v>3</v>
      </c>
      <c r="CJ58" s="133" t="s">
        <v>3</v>
      </c>
      <c r="CK58" s="133" t="s">
        <v>3</v>
      </c>
      <c r="CL58" s="133" t="s">
        <v>3</v>
      </c>
      <c r="CM58" s="133" t="s">
        <v>3</v>
      </c>
      <c r="CN58" s="133" t="s">
        <v>2216</v>
      </c>
      <c r="CO58" s="133" t="s">
        <v>3</v>
      </c>
      <c r="CP58" s="133" t="s">
        <v>3</v>
      </c>
      <c r="CQ58" s="133" t="s">
        <v>3</v>
      </c>
      <c r="CR58" s="133" t="s">
        <v>3</v>
      </c>
      <c r="CS58" s="133" t="s">
        <v>3</v>
      </c>
      <c r="CT58" s="133" t="s">
        <v>2216</v>
      </c>
      <c r="CU58" s="133" t="s">
        <v>3</v>
      </c>
      <c r="CV58" s="133" t="s">
        <v>3</v>
      </c>
      <c r="CW58" s="133" t="s">
        <v>3</v>
      </c>
      <c r="CX58" s="133" t="s">
        <v>3</v>
      </c>
      <c r="CY58" s="133" t="s">
        <v>3</v>
      </c>
      <c r="CZ58" s="133" t="s">
        <v>2216</v>
      </c>
      <c r="DA58" s="133" t="s">
        <v>3</v>
      </c>
      <c r="DB58" s="133" t="s">
        <v>3</v>
      </c>
      <c r="DC58" s="133" t="s">
        <v>3</v>
      </c>
      <c r="DD58" s="133" t="s">
        <v>3</v>
      </c>
      <c r="DE58" s="133" t="s">
        <v>3</v>
      </c>
    </row>
    <row r="59" spans="1:109" x14ac:dyDescent="0.2">
      <c r="A59" s="132" t="s">
        <v>278</v>
      </c>
      <c r="B59" s="133" t="s">
        <v>2331</v>
      </c>
      <c r="C59" s="133" t="s">
        <v>261</v>
      </c>
      <c r="D59" s="133" t="s">
        <v>262</v>
      </c>
      <c r="E59" s="133" t="b">
        <v>0</v>
      </c>
      <c r="F59" s="133" t="s">
        <v>2324</v>
      </c>
      <c r="G59" s="133" t="s">
        <v>3</v>
      </c>
      <c r="H59" s="133" t="s">
        <v>264</v>
      </c>
      <c r="I59" s="133" t="s">
        <v>2324</v>
      </c>
      <c r="J59" s="133" t="s">
        <v>273</v>
      </c>
      <c r="K59" s="133" t="s">
        <v>777</v>
      </c>
      <c r="L59" s="133">
        <v>90</v>
      </c>
      <c r="M59" s="133">
        <v>9</v>
      </c>
      <c r="N59" s="133">
        <v>9</v>
      </c>
      <c r="O59" s="133">
        <v>-1.55</v>
      </c>
      <c r="P59" s="133">
        <v>0</v>
      </c>
      <c r="Q59" s="133">
        <v>0</v>
      </c>
      <c r="R59" s="133">
        <v>-1.59</v>
      </c>
      <c r="S59" s="133">
        <v>0.01</v>
      </c>
      <c r="T59" s="133">
        <v>0</v>
      </c>
      <c r="U59" s="133">
        <v>29.22</v>
      </c>
      <c r="V59" s="133">
        <v>0.01</v>
      </c>
      <c r="W59" s="133">
        <v>0</v>
      </c>
      <c r="X59" s="133">
        <v>2.0470000000000002</v>
      </c>
      <c r="Y59" s="133">
        <v>3.0000000000000001E-3</v>
      </c>
      <c r="Z59" s="133">
        <v>1E-3</v>
      </c>
      <c r="AA59" s="133">
        <v>9.7129999999999992</v>
      </c>
      <c r="AB59" s="133">
        <v>5.0000000000000001E-3</v>
      </c>
      <c r="AC59" s="133">
        <v>2E-3</v>
      </c>
      <c r="AD59" s="133">
        <v>11.372</v>
      </c>
      <c r="AE59" s="133">
        <v>3.5999999999999997E-2</v>
      </c>
      <c r="AF59" s="133">
        <v>1.2E-2</v>
      </c>
      <c r="AG59" s="133">
        <v>-0.30599999999999999</v>
      </c>
      <c r="AH59" s="133">
        <v>3.6999999999999998E-2</v>
      </c>
      <c r="AI59" s="133">
        <v>1.2E-2</v>
      </c>
      <c r="AJ59" s="133">
        <v>19.042999999999999</v>
      </c>
      <c r="AK59" s="133">
        <v>0.17199999999999999</v>
      </c>
      <c r="AL59" s="133">
        <v>5.7000000000000002E-2</v>
      </c>
      <c r="AM59" s="133">
        <v>-0.46800000000000003</v>
      </c>
      <c r="AN59" s="133">
        <v>0.16600000000000001</v>
      </c>
      <c r="AO59" s="133">
        <v>5.5E-2</v>
      </c>
      <c r="AP59" s="133">
        <v>117.467</v>
      </c>
      <c r="AQ59" s="133">
        <v>1.37</v>
      </c>
      <c r="AR59" s="133">
        <v>0.45700000000000002</v>
      </c>
      <c r="AS59" s="133">
        <v>94.054000000000002</v>
      </c>
      <c r="AT59" s="133">
        <v>1.339</v>
      </c>
      <c r="AU59" s="133">
        <v>0.44600000000000001</v>
      </c>
      <c r="AV59" s="133">
        <v>-1.073</v>
      </c>
      <c r="AW59" s="133">
        <v>1.2E-2</v>
      </c>
      <c r="AX59" s="133">
        <v>4.0000000000000001E-3</v>
      </c>
      <c r="AY59" s="133">
        <v>-1.63</v>
      </c>
      <c r="AZ59" s="133">
        <v>1.007950954</v>
      </c>
      <c r="BA59" s="133">
        <v>-9.4700000000000006</v>
      </c>
      <c r="BB59" s="133">
        <v>-9.1199999999999992</v>
      </c>
      <c r="BC59" s="133">
        <v>21.46</v>
      </c>
      <c r="BD59" s="133">
        <v>4.898082957114783E-3</v>
      </c>
      <c r="BE59" s="133" t="s">
        <v>2332</v>
      </c>
      <c r="BF59" s="133">
        <v>-0.36099999999999999</v>
      </c>
      <c r="BG59" s="133">
        <v>1.1675813837507518</v>
      </c>
      <c r="BH59" s="133">
        <v>0.96758215846811158</v>
      </c>
      <c r="BI59" s="133">
        <v>0.54600000000000004</v>
      </c>
      <c r="BJ59" s="133">
        <v>8.2000000000000003E-2</v>
      </c>
      <c r="BK59" s="133">
        <v>0.628</v>
      </c>
      <c r="BL59" s="133">
        <v>-0.46800000000000003</v>
      </c>
      <c r="BM59" s="133">
        <v>0</v>
      </c>
      <c r="BN59" s="133" t="s">
        <v>3</v>
      </c>
      <c r="BO59" s="133" t="s">
        <v>3</v>
      </c>
      <c r="BP59" s="133" t="s">
        <v>3</v>
      </c>
      <c r="BQ59" s="133" t="s">
        <v>3</v>
      </c>
      <c r="BR59" s="133" t="s">
        <v>3</v>
      </c>
      <c r="BS59" s="133" t="s">
        <v>3</v>
      </c>
      <c r="BT59" s="133" t="s">
        <v>3</v>
      </c>
      <c r="BU59" s="133" t="s">
        <v>3</v>
      </c>
      <c r="BV59" s="133" t="s">
        <v>2216</v>
      </c>
      <c r="BW59" s="133" t="s">
        <v>3</v>
      </c>
      <c r="BX59" s="133" t="s">
        <v>3</v>
      </c>
      <c r="BY59" s="133" t="s">
        <v>3</v>
      </c>
      <c r="BZ59" s="133" t="s">
        <v>3</v>
      </c>
      <c r="CA59" s="133" t="s">
        <v>3</v>
      </c>
      <c r="CB59" s="133" t="s">
        <v>2216</v>
      </c>
      <c r="CC59" s="133" t="s">
        <v>3</v>
      </c>
      <c r="CD59" s="133" t="s">
        <v>3</v>
      </c>
      <c r="CE59" s="133" t="s">
        <v>3</v>
      </c>
      <c r="CF59" s="133" t="s">
        <v>3</v>
      </c>
      <c r="CG59" s="133" t="s">
        <v>3</v>
      </c>
      <c r="CH59" s="133" t="s">
        <v>2216</v>
      </c>
      <c r="CI59" s="133" t="s">
        <v>3</v>
      </c>
      <c r="CJ59" s="133" t="s">
        <v>3</v>
      </c>
      <c r="CK59" s="133" t="s">
        <v>3</v>
      </c>
      <c r="CL59" s="133" t="s">
        <v>3</v>
      </c>
      <c r="CM59" s="133" t="s">
        <v>3</v>
      </c>
      <c r="CN59" s="133" t="s">
        <v>2216</v>
      </c>
      <c r="CO59" s="133" t="s">
        <v>3</v>
      </c>
      <c r="CP59" s="133" t="s">
        <v>3</v>
      </c>
      <c r="CQ59" s="133" t="s">
        <v>3</v>
      </c>
      <c r="CR59" s="133" t="s">
        <v>3</v>
      </c>
      <c r="CS59" s="133" t="s">
        <v>3</v>
      </c>
      <c r="CT59" s="133" t="s">
        <v>2216</v>
      </c>
      <c r="CU59" s="133" t="s">
        <v>3</v>
      </c>
      <c r="CV59" s="133" t="s">
        <v>3</v>
      </c>
      <c r="CW59" s="133" t="s">
        <v>3</v>
      </c>
      <c r="CX59" s="133" t="s">
        <v>3</v>
      </c>
      <c r="CY59" s="133" t="s">
        <v>3</v>
      </c>
      <c r="CZ59" s="133" t="s">
        <v>2216</v>
      </c>
      <c r="DA59" s="133" t="s">
        <v>3</v>
      </c>
      <c r="DB59" s="133" t="s">
        <v>3</v>
      </c>
      <c r="DC59" s="133" t="s">
        <v>3</v>
      </c>
      <c r="DD59" s="133" t="s">
        <v>3</v>
      </c>
      <c r="DE59" s="133" t="s">
        <v>3</v>
      </c>
    </row>
    <row r="60" spans="1:109" x14ac:dyDescent="0.2">
      <c r="A60" s="132" t="s">
        <v>2333</v>
      </c>
      <c r="B60" s="133" t="s">
        <v>2334</v>
      </c>
      <c r="C60" s="133" t="s">
        <v>261</v>
      </c>
      <c r="D60" s="133" t="s">
        <v>262</v>
      </c>
      <c r="E60" s="133" t="s">
        <v>3</v>
      </c>
      <c r="F60" s="133" t="s">
        <v>3</v>
      </c>
      <c r="G60" s="133" t="s">
        <v>3</v>
      </c>
      <c r="H60" s="133" t="s">
        <v>3</v>
      </c>
      <c r="I60" s="133" t="s">
        <v>3</v>
      </c>
      <c r="J60" s="133" t="s">
        <v>3</v>
      </c>
      <c r="K60" s="133" t="s">
        <v>3</v>
      </c>
      <c r="L60" s="133" t="s">
        <v>3</v>
      </c>
      <c r="M60" s="133" t="s">
        <v>3</v>
      </c>
      <c r="N60" s="133" t="s">
        <v>3</v>
      </c>
      <c r="O60" s="133" t="s">
        <v>3</v>
      </c>
      <c r="P60" s="133" t="s">
        <v>3</v>
      </c>
      <c r="Q60" s="133" t="s">
        <v>3</v>
      </c>
      <c r="R60" s="133" t="s">
        <v>3</v>
      </c>
      <c r="S60" s="133" t="s">
        <v>3</v>
      </c>
      <c r="T60" s="133" t="s">
        <v>3</v>
      </c>
      <c r="U60" s="133" t="s">
        <v>3</v>
      </c>
      <c r="V60" s="133" t="s">
        <v>3</v>
      </c>
      <c r="W60" s="133" t="s">
        <v>3</v>
      </c>
      <c r="X60" s="133" t="s">
        <v>3</v>
      </c>
      <c r="Y60" s="133" t="s">
        <v>3</v>
      </c>
      <c r="Z60" s="133" t="s">
        <v>3</v>
      </c>
      <c r="AA60" s="133" t="s">
        <v>3</v>
      </c>
      <c r="AB60" s="133" t="s">
        <v>3</v>
      </c>
      <c r="AC60" s="133" t="s">
        <v>3</v>
      </c>
      <c r="AD60" s="133" t="s">
        <v>3</v>
      </c>
      <c r="AE60" s="133" t="s">
        <v>3</v>
      </c>
      <c r="AF60" s="133" t="s">
        <v>3</v>
      </c>
      <c r="AG60" s="133" t="s">
        <v>3</v>
      </c>
      <c r="AH60" s="133" t="s">
        <v>3</v>
      </c>
      <c r="AI60" s="133" t="s">
        <v>3</v>
      </c>
      <c r="AJ60" s="133" t="s">
        <v>3</v>
      </c>
      <c r="AK60" s="133" t="s">
        <v>3</v>
      </c>
      <c r="AL60" s="133" t="s">
        <v>3</v>
      </c>
      <c r="AM60" s="133" t="s">
        <v>3</v>
      </c>
      <c r="AN60" s="133" t="s">
        <v>3</v>
      </c>
      <c r="AO60" s="133" t="s">
        <v>3</v>
      </c>
      <c r="AP60" s="133" t="s">
        <v>3</v>
      </c>
      <c r="AQ60" s="133" t="s">
        <v>3</v>
      </c>
      <c r="AR60" s="133" t="s">
        <v>3</v>
      </c>
      <c r="AS60" s="133" t="s">
        <v>3</v>
      </c>
      <c r="AT60" s="133" t="s">
        <v>3</v>
      </c>
      <c r="AU60" s="133" t="s">
        <v>3</v>
      </c>
      <c r="AV60" s="133" t="s">
        <v>3</v>
      </c>
      <c r="AW60" s="133" t="s">
        <v>3</v>
      </c>
      <c r="AX60" s="133" t="s">
        <v>3</v>
      </c>
      <c r="AY60" s="133">
        <v>-5.79</v>
      </c>
      <c r="AZ60" s="133" t="s">
        <v>3</v>
      </c>
      <c r="BA60" s="133" t="s">
        <v>3</v>
      </c>
      <c r="BB60" s="133">
        <v>-11.28</v>
      </c>
      <c r="BC60" s="133">
        <v>19.23</v>
      </c>
      <c r="BD60" s="133" t="s">
        <v>3</v>
      </c>
      <c r="BE60" s="133" t="s">
        <v>3</v>
      </c>
      <c r="BF60" s="133" t="s">
        <v>3</v>
      </c>
      <c r="BG60" s="133" t="s">
        <v>3</v>
      </c>
      <c r="BH60" s="133" t="s">
        <v>3</v>
      </c>
      <c r="BI60" s="133" t="s">
        <v>3</v>
      </c>
      <c r="BJ60" s="133" t="s">
        <v>3</v>
      </c>
      <c r="BK60" s="133">
        <v>0.67600000000000005</v>
      </c>
      <c r="BL60" s="133" t="s">
        <v>3</v>
      </c>
      <c r="BM60" s="133" t="s">
        <v>3</v>
      </c>
      <c r="BN60" s="133">
        <v>7.0000000000000007E-2</v>
      </c>
      <c r="BO60" s="133">
        <v>0.03</v>
      </c>
      <c r="BP60" s="133">
        <v>0.05</v>
      </c>
      <c r="BQ60" s="133">
        <v>0.02</v>
      </c>
      <c r="BR60" s="133">
        <v>0.06</v>
      </c>
      <c r="BS60" s="133">
        <v>0.02</v>
      </c>
      <c r="BT60" s="133">
        <v>3.4000000000000002E-2</v>
      </c>
      <c r="BU60" s="133">
        <v>1.4999999999999999E-2</v>
      </c>
      <c r="BV60" s="133" t="s">
        <v>2216</v>
      </c>
      <c r="BW60" s="133" t="s">
        <v>2216</v>
      </c>
      <c r="BX60" s="133" t="s">
        <v>2216</v>
      </c>
      <c r="BY60" s="133" t="s">
        <v>2216</v>
      </c>
      <c r="BZ60" s="133" t="s">
        <v>2216</v>
      </c>
      <c r="CA60" s="133" t="s">
        <v>2216</v>
      </c>
      <c r="CB60" s="133" t="s">
        <v>2216</v>
      </c>
      <c r="CC60" s="133" t="s">
        <v>2216</v>
      </c>
      <c r="CD60" s="133" t="s">
        <v>2216</v>
      </c>
      <c r="CE60" s="133" t="s">
        <v>2216</v>
      </c>
      <c r="CF60" s="133" t="s">
        <v>2216</v>
      </c>
      <c r="CG60" s="133" t="s">
        <v>2216</v>
      </c>
      <c r="CH60" s="133" t="s">
        <v>2216</v>
      </c>
      <c r="CI60" s="133" t="s">
        <v>2216</v>
      </c>
      <c r="CJ60" s="133" t="s">
        <v>2216</v>
      </c>
      <c r="CK60" s="133" t="s">
        <v>2216</v>
      </c>
      <c r="CL60" s="133" t="s">
        <v>2216</v>
      </c>
      <c r="CM60" s="133" t="s">
        <v>2216</v>
      </c>
      <c r="CN60" s="133" t="s">
        <v>2216</v>
      </c>
      <c r="CO60" s="133" t="s">
        <v>2216</v>
      </c>
      <c r="CP60" s="133" t="s">
        <v>2216</v>
      </c>
      <c r="CQ60" s="133" t="s">
        <v>2216</v>
      </c>
      <c r="CR60" s="133" t="s">
        <v>2216</v>
      </c>
      <c r="CS60" s="133" t="s">
        <v>2216</v>
      </c>
      <c r="CT60" s="133" t="s">
        <v>2216</v>
      </c>
      <c r="CU60" s="133" t="s">
        <v>2216</v>
      </c>
      <c r="CV60" s="133" t="s">
        <v>2216</v>
      </c>
      <c r="CW60" s="133" t="s">
        <v>2216</v>
      </c>
      <c r="CX60" s="133" t="s">
        <v>2216</v>
      </c>
      <c r="CY60" s="133" t="s">
        <v>2216</v>
      </c>
      <c r="CZ60" s="133" t="s">
        <v>2216</v>
      </c>
      <c r="DA60" s="133" t="s">
        <v>2216</v>
      </c>
      <c r="DB60" s="133" t="s">
        <v>2216</v>
      </c>
      <c r="DC60" s="133" t="s">
        <v>2216</v>
      </c>
      <c r="DD60" s="133" t="s">
        <v>2216</v>
      </c>
      <c r="DE60" s="133" t="s">
        <v>2216</v>
      </c>
    </row>
    <row r="61" spans="1:109" x14ac:dyDescent="0.2">
      <c r="A61" s="132" t="s">
        <v>259</v>
      </c>
      <c r="B61" s="133" t="s">
        <v>2335</v>
      </c>
      <c r="C61" s="133" t="s">
        <v>261</v>
      </c>
      <c r="D61" s="133" t="s">
        <v>262</v>
      </c>
      <c r="E61" s="133" t="b">
        <v>0</v>
      </c>
      <c r="F61" s="133" t="s">
        <v>2334</v>
      </c>
      <c r="G61" s="133" t="s">
        <v>3</v>
      </c>
      <c r="H61" s="133" t="s">
        <v>264</v>
      </c>
      <c r="I61" s="133" t="s">
        <v>2334</v>
      </c>
      <c r="J61" s="133" t="s">
        <v>273</v>
      </c>
      <c r="K61" s="133" t="s">
        <v>777</v>
      </c>
      <c r="L61" s="133">
        <v>90</v>
      </c>
      <c r="M61" s="133">
        <v>9</v>
      </c>
      <c r="N61" s="133">
        <v>9</v>
      </c>
      <c r="O61" s="133">
        <v>-5.75</v>
      </c>
      <c r="P61" s="133">
        <v>0</v>
      </c>
      <c r="Q61" s="133">
        <v>0</v>
      </c>
      <c r="R61" s="133">
        <v>-3.8</v>
      </c>
      <c r="S61" s="133">
        <v>0.01</v>
      </c>
      <c r="T61" s="133">
        <v>0</v>
      </c>
      <c r="U61" s="133">
        <v>26.94</v>
      </c>
      <c r="V61" s="133">
        <v>0.01</v>
      </c>
      <c r="W61" s="133">
        <v>0</v>
      </c>
      <c r="X61" s="133">
        <v>-1.9650000000000001</v>
      </c>
      <c r="Y61" s="133">
        <v>2E-3</v>
      </c>
      <c r="Z61" s="133">
        <v>1E-3</v>
      </c>
      <c r="AA61" s="133">
        <v>7.4710000000000001</v>
      </c>
      <c r="AB61" s="133">
        <v>6.0000000000000001E-3</v>
      </c>
      <c r="AC61" s="133">
        <v>2E-3</v>
      </c>
      <c r="AD61" s="133">
        <v>5.0540000000000003</v>
      </c>
      <c r="AE61" s="133">
        <v>3.3000000000000002E-2</v>
      </c>
      <c r="AF61" s="133">
        <v>1.0999999999999999E-2</v>
      </c>
      <c r="AG61" s="133">
        <v>-0.248</v>
      </c>
      <c r="AH61" s="133">
        <v>3.6999999999999998E-2</v>
      </c>
      <c r="AI61" s="133">
        <v>1.2E-2</v>
      </c>
      <c r="AJ61" s="133">
        <v>14.254</v>
      </c>
      <c r="AK61" s="133">
        <v>0.22700000000000001</v>
      </c>
      <c r="AL61" s="133">
        <v>7.5999999999999998E-2</v>
      </c>
      <c r="AM61" s="133">
        <v>-0.73199999999999998</v>
      </c>
      <c r="AN61" s="133">
        <v>0.23100000000000001</v>
      </c>
      <c r="AO61" s="133">
        <v>7.6999999999999999E-2</v>
      </c>
      <c r="AP61" s="133">
        <v>112.348</v>
      </c>
      <c r="AQ61" s="133">
        <v>1.3340000000000001</v>
      </c>
      <c r="AR61" s="133">
        <v>0.44500000000000001</v>
      </c>
      <c r="AS61" s="133">
        <v>98.495999999999995</v>
      </c>
      <c r="AT61" s="133">
        <v>1.3140000000000001</v>
      </c>
      <c r="AU61" s="133">
        <v>0.438</v>
      </c>
      <c r="AV61" s="133">
        <v>-1.0209999999999999</v>
      </c>
      <c r="AW61" s="133">
        <v>1.2999999999999999E-2</v>
      </c>
      <c r="AX61" s="133">
        <v>4.0000000000000001E-3</v>
      </c>
      <c r="AY61" s="133">
        <v>-5.83</v>
      </c>
      <c r="AZ61" s="133">
        <v>1.007950954</v>
      </c>
      <c r="BA61" s="133">
        <v>-11.66</v>
      </c>
      <c r="BB61" s="133">
        <v>-11.29</v>
      </c>
      <c r="BC61" s="133">
        <v>19.22</v>
      </c>
      <c r="BD61" s="133">
        <v>4.8198329729306428E-3</v>
      </c>
      <c r="BE61" s="133" t="s">
        <v>2336</v>
      </c>
      <c r="BF61" s="133">
        <v>-0.27200000000000002</v>
      </c>
      <c r="BG61" s="133">
        <v>1.174235228343262</v>
      </c>
      <c r="BH61" s="133">
        <v>0.97146743189566409</v>
      </c>
      <c r="BI61" s="133">
        <v>0.65200000000000002</v>
      </c>
      <c r="BJ61" s="133">
        <v>8.2000000000000003E-2</v>
      </c>
      <c r="BK61" s="133">
        <v>0.73399999999999999</v>
      </c>
      <c r="BL61" s="133">
        <v>-0.73199999999999998</v>
      </c>
      <c r="BM61" s="133">
        <v>0</v>
      </c>
      <c r="BN61" s="133" t="s">
        <v>3</v>
      </c>
      <c r="BO61" s="133" t="s">
        <v>3</v>
      </c>
      <c r="BP61" s="133" t="s">
        <v>3</v>
      </c>
      <c r="BQ61" s="133" t="s">
        <v>3</v>
      </c>
      <c r="BR61" s="133" t="s">
        <v>3</v>
      </c>
      <c r="BS61" s="133" t="s">
        <v>3</v>
      </c>
      <c r="BT61" s="133" t="s">
        <v>3</v>
      </c>
      <c r="BU61" s="133" t="s">
        <v>3</v>
      </c>
      <c r="BV61" s="133" t="s">
        <v>2216</v>
      </c>
      <c r="BW61" s="133" t="s">
        <v>3</v>
      </c>
      <c r="BX61" s="133" t="s">
        <v>3</v>
      </c>
      <c r="BY61" s="133" t="s">
        <v>3</v>
      </c>
      <c r="BZ61" s="133" t="s">
        <v>3</v>
      </c>
      <c r="CA61" s="133" t="s">
        <v>3</v>
      </c>
      <c r="CB61" s="133" t="s">
        <v>2216</v>
      </c>
      <c r="CC61" s="133" t="s">
        <v>3</v>
      </c>
      <c r="CD61" s="133" t="s">
        <v>3</v>
      </c>
      <c r="CE61" s="133" t="s">
        <v>3</v>
      </c>
      <c r="CF61" s="133" t="s">
        <v>3</v>
      </c>
      <c r="CG61" s="133" t="s">
        <v>3</v>
      </c>
      <c r="CH61" s="133" t="s">
        <v>2216</v>
      </c>
      <c r="CI61" s="133" t="s">
        <v>3</v>
      </c>
      <c r="CJ61" s="133" t="s">
        <v>3</v>
      </c>
      <c r="CK61" s="133" t="s">
        <v>3</v>
      </c>
      <c r="CL61" s="133" t="s">
        <v>3</v>
      </c>
      <c r="CM61" s="133" t="s">
        <v>3</v>
      </c>
      <c r="CN61" s="133" t="s">
        <v>2216</v>
      </c>
      <c r="CO61" s="133" t="s">
        <v>3</v>
      </c>
      <c r="CP61" s="133" t="s">
        <v>3</v>
      </c>
      <c r="CQ61" s="133" t="s">
        <v>3</v>
      </c>
      <c r="CR61" s="133" t="s">
        <v>3</v>
      </c>
      <c r="CS61" s="133" t="s">
        <v>3</v>
      </c>
      <c r="CT61" s="133" t="s">
        <v>2216</v>
      </c>
      <c r="CU61" s="133" t="s">
        <v>3</v>
      </c>
      <c r="CV61" s="133" t="s">
        <v>3</v>
      </c>
      <c r="CW61" s="133" t="s">
        <v>3</v>
      </c>
      <c r="CX61" s="133" t="s">
        <v>3</v>
      </c>
      <c r="CY61" s="133" t="s">
        <v>3</v>
      </c>
      <c r="CZ61" s="133" t="s">
        <v>2216</v>
      </c>
      <c r="DA61" s="133" t="s">
        <v>3</v>
      </c>
      <c r="DB61" s="133" t="s">
        <v>3</v>
      </c>
      <c r="DC61" s="133" t="s">
        <v>3</v>
      </c>
      <c r="DD61" s="133" t="s">
        <v>3</v>
      </c>
      <c r="DE61" s="133" t="s">
        <v>3</v>
      </c>
    </row>
    <row r="62" spans="1:109" x14ac:dyDescent="0.2">
      <c r="A62" s="132" t="s">
        <v>269</v>
      </c>
      <c r="B62" s="133" t="s">
        <v>2337</v>
      </c>
      <c r="C62" s="133" t="s">
        <v>261</v>
      </c>
      <c r="D62" s="133" t="s">
        <v>262</v>
      </c>
      <c r="E62" s="133" t="b">
        <v>0</v>
      </c>
      <c r="F62" s="133" t="s">
        <v>2334</v>
      </c>
      <c r="G62" s="133" t="s">
        <v>3</v>
      </c>
      <c r="H62" s="133" t="s">
        <v>264</v>
      </c>
      <c r="I62" s="133" t="s">
        <v>2334</v>
      </c>
      <c r="J62" s="133" t="s">
        <v>273</v>
      </c>
      <c r="K62" s="133" t="s">
        <v>777</v>
      </c>
      <c r="L62" s="133">
        <v>90</v>
      </c>
      <c r="M62" s="133">
        <v>9</v>
      </c>
      <c r="N62" s="133">
        <v>9</v>
      </c>
      <c r="O62" s="133">
        <v>-5.66</v>
      </c>
      <c r="P62" s="133">
        <v>0</v>
      </c>
      <c r="Q62" s="133">
        <v>0</v>
      </c>
      <c r="R62" s="133">
        <v>-3.76</v>
      </c>
      <c r="S62" s="133">
        <v>0.03</v>
      </c>
      <c r="T62" s="133">
        <v>0.01</v>
      </c>
      <c r="U62" s="133">
        <v>26.99</v>
      </c>
      <c r="V62" s="133">
        <v>0.04</v>
      </c>
      <c r="W62" s="133">
        <v>0.01</v>
      </c>
      <c r="X62" s="133">
        <v>-1.8839999999999999</v>
      </c>
      <c r="Y62" s="133">
        <v>3.0000000000000001E-3</v>
      </c>
      <c r="Z62" s="133">
        <v>1E-3</v>
      </c>
      <c r="AA62" s="133">
        <v>7.52</v>
      </c>
      <c r="AB62" s="133">
        <v>3.4000000000000002E-2</v>
      </c>
      <c r="AC62" s="133">
        <v>1.0999999999999999E-2</v>
      </c>
      <c r="AD62" s="133">
        <v>5.1360000000000001</v>
      </c>
      <c r="AE62" s="133">
        <v>3.4000000000000002E-2</v>
      </c>
      <c r="AF62" s="133">
        <v>1.0999999999999999E-2</v>
      </c>
      <c r="AG62" s="133">
        <v>-0.29799999999999999</v>
      </c>
      <c r="AH62" s="133">
        <v>2.7E-2</v>
      </c>
      <c r="AI62" s="133">
        <v>8.9999999999999993E-3</v>
      </c>
      <c r="AJ62" s="133">
        <v>14.327</v>
      </c>
      <c r="AK62" s="133">
        <v>0.13400000000000001</v>
      </c>
      <c r="AL62" s="133">
        <v>4.4999999999999998E-2</v>
      </c>
      <c r="AM62" s="133">
        <v>-0.75800000000000001</v>
      </c>
      <c r="AN62" s="133">
        <v>0.122</v>
      </c>
      <c r="AO62" s="133">
        <v>4.1000000000000002E-2</v>
      </c>
      <c r="AP62" s="133">
        <v>126.958</v>
      </c>
      <c r="AQ62" s="133">
        <v>6.4390000000000001</v>
      </c>
      <c r="AR62" s="133">
        <v>2.1459999999999999</v>
      </c>
      <c r="AS62" s="133">
        <v>112.721</v>
      </c>
      <c r="AT62" s="133">
        <v>6.29</v>
      </c>
      <c r="AU62" s="133">
        <v>2.097</v>
      </c>
      <c r="AV62" s="133">
        <v>-1.0609999999999999</v>
      </c>
      <c r="AW62" s="133">
        <v>2.5999999999999999E-2</v>
      </c>
      <c r="AX62" s="133">
        <v>8.9999999999999993E-3</v>
      </c>
      <c r="AY62" s="133">
        <v>-5.74</v>
      </c>
      <c r="AZ62" s="133">
        <v>1.007950954</v>
      </c>
      <c r="BA62" s="133">
        <v>-11.62</v>
      </c>
      <c r="BB62" s="133">
        <v>-11.24</v>
      </c>
      <c r="BC62" s="133">
        <v>19.27</v>
      </c>
      <c r="BD62" s="133">
        <v>4.9334332953868808E-3</v>
      </c>
      <c r="BE62" s="133" t="s">
        <v>2338</v>
      </c>
      <c r="BF62" s="133">
        <v>-0.32300000000000001</v>
      </c>
      <c r="BG62" s="133">
        <v>1.1671403333975268</v>
      </c>
      <c r="BH62" s="133">
        <v>0.96840854265035736</v>
      </c>
      <c r="BI62" s="133">
        <v>0.59199999999999997</v>
      </c>
      <c r="BJ62" s="133">
        <v>8.2000000000000003E-2</v>
      </c>
      <c r="BK62" s="133">
        <v>0.67400000000000004</v>
      </c>
      <c r="BL62" s="133">
        <v>-0.75800000000000001</v>
      </c>
      <c r="BM62" s="133">
        <v>0</v>
      </c>
      <c r="BN62" s="133" t="s">
        <v>3</v>
      </c>
      <c r="BO62" s="133" t="s">
        <v>3</v>
      </c>
      <c r="BP62" s="133" t="s">
        <v>3</v>
      </c>
      <c r="BQ62" s="133" t="s">
        <v>3</v>
      </c>
      <c r="BR62" s="133" t="s">
        <v>3</v>
      </c>
      <c r="BS62" s="133" t="s">
        <v>3</v>
      </c>
      <c r="BT62" s="133" t="s">
        <v>3</v>
      </c>
      <c r="BU62" s="133" t="s">
        <v>3</v>
      </c>
      <c r="BV62" s="133" t="s">
        <v>2216</v>
      </c>
      <c r="BW62" s="133" t="s">
        <v>3</v>
      </c>
      <c r="BX62" s="133" t="s">
        <v>3</v>
      </c>
      <c r="BY62" s="133" t="s">
        <v>3</v>
      </c>
      <c r="BZ62" s="133" t="s">
        <v>3</v>
      </c>
      <c r="CA62" s="133" t="s">
        <v>3</v>
      </c>
      <c r="CB62" s="133" t="s">
        <v>2216</v>
      </c>
      <c r="CC62" s="133" t="s">
        <v>3</v>
      </c>
      <c r="CD62" s="133" t="s">
        <v>3</v>
      </c>
      <c r="CE62" s="133" t="s">
        <v>3</v>
      </c>
      <c r="CF62" s="133" t="s">
        <v>3</v>
      </c>
      <c r="CG62" s="133" t="s">
        <v>3</v>
      </c>
      <c r="CH62" s="133" t="s">
        <v>2216</v>
      </c>
      <c r="CI62" s="133" t="s">
        <v>3</v>
      </c>
      <c r="CJ62" s="133" t="s">
        <v>3</v>
      </c>
      <c r="CK62" s="133" t="s">
        <v>3</v>
      </c>
      <c r="CL62" s="133" t="s">
        <v>3</v>
      </c>
      <c r="CM62" s="133" t="s">
        <v>3</v>
      </c>
      <c r="CN62" s="133" t="s">
        <v>2216</v>
      </c>
      <c r="CO62" s="133" t="s">
        <v>3</v>
      </c>
      <c r="CP62" s="133" t="s">
        <v>3</v>
      </c>
      <c r="CQ62" s="133" t="s">
        <v>3</v>
      </c>
      <c r="CR62" s="133" t="s">
        <v>3</v>
      </c>
      <c r="CS62" s="133" t="s">
        <v>3</v>
      </c>
      <c r="CT62" s="133" t="s">
        <v>2216</v>
      </c>
      <c r="CU62" s="133" t="s">
        <v>3</v>
      </c>
      <c r="CV62" s="133" t="s">
        <v>3</v>
      </c>
      <c r="CW62" s="133" t="s">
        <v>3</v>
      </c>
      <c r="CX62" s="133" t="s">
        <v>3</v>
      </c>
      <c r="CY62" s="133" t="s">
        <v>3</v>
      </c>
      <c r="CZ62" s="133" t="s">
        <v>2216</v>
      </c>
      <c r="DA62" s="133" t="s">
        <v>3</v>
      </c>
      <c r="DB62" s="133" t="s">
        <v>3</v>
      </c>
      <c r="DC62" s="133" t="s">
        <v>3</v>
      </c>
      <c r="DD62" s="133" t="s">
        <v>3</v>
      </c>
      <c r="DE62" s="133" t="s">
        <v>3</v>
      </c>
    </row>
    <row r="63" spans="1:109" x14ac:dyDescent="0.2">
      <c r="A63" s="132" t="s">
        <v>275</v>
      </c>
      <c r="B63" s="133" t="s">
        <v>2339</v>
      </c>
      <c r="C63" s="133" t="s">
        <v>261</v>
      </c>
      <c r="D63" s="133" t="s">
        <v>262</v>
      </c>
      <c r="E63" s="133" t="b">
        <v>0</v>
      </c>
      <c r="F63" s="133" t="s">
        <v>2334</v>
      </c>
      <c r="G63" s="133" t="s">
        <v>3</v>
      </c>
      <c r="H63" s="133" t="s">
        <v>264</v>
      </c>
      <c r="I63" s="133" t="s">
        <v>2334</v>
      </c>
      <c r="J63" s="133" t="s">
        <v>273</v>
      </c>
      <c r="K63" s="133" t="s">
        <v>777</v>
      </c>
      <c r="L63" s="133">
        <v>90</v>
      </c>
      <c r="M63" s="133">
        <v>9</v>
      </c>
      <c r="N63" s="133">
        <v>9</v>
      </c>
      <c r="O63" s="133">
        <v>-5.67</v>
      </c>
      <c r="P63" s="133">
        <v>0</v>
      </c>
      <c r="Q63" s="133">
        <v>0</v>
      </c>
      <c r="R63" s="133">
        <v>-3.72</v>
      </c>
      <c r="S63" s="133">
        <v>0.04</v>
      </c>
      <c r="T63" s="133">
        <v>0.01</v>
      </c>
      <c r="U63" s="133">
        <v>27.02</v>
      </c>
      <c r="V63" s="133">
        <v>0.04</v>
      </c>
      <c r="W63" s="133">
        <v>0.01</v>
      </c>
      <c r="X63" s="133">
        <v>-1.8859999999999999</v>
      </c>
      <c r="Y63" s="133">
        <v>3.0000000000000001E-3</v>
      </c>
      <c r="Z63" s="133">
        <v>1E-3</v>
      </c>
      <c r="AA63" s="133">
        <v>7.5549999999999997</v>
      </c>
      <c r="AB63" s="133">
        <v>4.1000000000000002E-2</v>
      </c>
      <c r="AC63" s="133">
        <v>1.4E-2</v>
      </c>
      <c r="AD63" s="133">
        <v>5.165</v>
      </c>
      <c r="AE63" s="133">
        <v>5.2999999999999999E-2</v>
      </c>
      <c r="AF63" s="133">
        <v>1.7999999999999999E-2</v>
      </c>
      <c r="AG63" s="133">
        <v>-0.30099999999999999</v>
      </c>
      <c r="AH63" s="133">
        <v>4.4999999999999998E-2</v>
      </c>
      <c r="AI63" s="133">
        <v>1.4999999999999999E-2</v>
      </c>
      <c r="AJ63" s="133">
        <v>14.601000000000001</v>
      </c>
      <c r="AK63" s="133">
        <v>0.28599999999999998</v>
      </c>
      <c r="AL63" s="133">
        <v>9.5000000000000001E-2</v>
      </c>
      <c r="AM63" s="133">
        <v>-0.55700000000000005</v>
      </c>
      <c r="AN63" s="133">
        <v>0.216</v>
      </c>
      <c r="AO63" s="133">
        <v>7.1999999999999995E-2</v>
      </c>
      <c r="AP63" s="133">
        <v>112.55</v>
      </c>
      <c r="AQ63" s="133">
        <v>2.371</v>
      </c>
      <c r="AR63" s="133">
        <v>0.79</v>
      </c>
      <c r="AS63" s="133">
        <v>98.423000000000002</v>
      </c>
      <c r="AT63" s="133">
        <v>2.282</v>
      </c>
      <c r="AU63" s="133">
        <v>0.76100000000000001</v>
      </c>
      <c r="AV63" s="133">
        <v>-1.0089999999999999</v>
      </c>
      <c r="AW63" s="133">
        <v>1.7000000000000001E-2</v>
      </c>
      <c r="AX63" s="133">
        <v>6.0000000000000001E-3</v>
      </c>
      <c r="AY63" s="133">
        <v>-5.75</v>
      </c>
      <c r="AZ63" s="133">
        <v>1.007950954</v>
      </c>
      <c r="BA63" s="133">
        <v>-11.58</v>
      </c>
      <c r="BB63" s="133">
        <v>-11.23</v>
      </c>
      <c r="BC63" s="133">
        <v>19.29</v>
      </c>
      <c r="BD63" s="133">
        <v>5.0914254934013208E-3</v>
      </c>
      <c r="BE63" s="133" t="s">
        <v>2340</v>
      </c>
      <c r="BF63" s="133">
        <v>-0.32700000000000001</v>
      </c>
      <c r="BG63" s="133">
        <v>1.1616844176254695</v>
      </c>
      <c r="BH63" s="133">
        <v>0.96601743507365923</v>
      </c>
      <c r="BI63" s="133">
        <v>0.58599999999999997</v>
      </c>
      <c r="BJ63" s="133">
        <v>8.2000000000000003E-2</v>
      </c>
      <c r="BK63" s="133">
        <v>0.66800000000000004</v>
      </c>
      <c r="BL63" s="133">
        <v>-0.55700000000000005</v>
      </c>
      <c r="BM63" s="133">
        <v>0</v>
      </c>
      <c r="BN63" s="133" t="s">
        <v>3</v>
      </c>
      <c r="BO63" s="133" t="s">
        <v>3</v>
      </c>
      <c r="BP63" s="133" t="s">
        <v>3</v>
      </c>
      <c r="BQ63" s="133" t="s">
        <v>3</v>
      </c>
      <c r="BR63" s="133" t="s">
        <v>3</v>
      </c>
      <c r="BS63" s="133" t="s">
        <v>3</v>
      </c>
      <c r="BT63" s="133" t="s">
        <v>3</v>
      </c>
      <c r="BU63" s="133" t="s">
        <v>3</v>
      </c>
      <c r="BV63" s="133" t="s">
        <v>2216</v>
      </c>
      <c r="BW63" s="133" t="s">
        <v>3</v>
      </c>
      <c r="BX63" s="133" t="s">
        <v>3</v>
      </c>
      <c r="BY63" s="133" t="s">
        <v>3</v>
      </c>
      <c r="BZ63" s="133" t="s">
        <v>3</v>
      </c>
      <c r="CA63" s="133" t="s">
        <v>3</v>
      </c>
      <c r="CB63" s="133" t="s">
        <v>2216</v>
      </c>
      <c r="CC63" s="133" t="s">
        <v>3</v>
      </c>
      <c r="CD63" s="133" t="s">
        <v>3</v>
      </c>
      <c r="CE63" s="133" t="s">
        <v>3</v>
      </c>
      <c r="CF63" s="133" t="s">
        <v>3</v>
      </c>
      <c r="CG63" s="133" t="s">
        <v>3</v>
      </c>
      <c r="CH63" s="133" t="s">
        <v>2216</v>
      </c>
      <c r="CI63" s="133" t="s">
        <v>3</v>
      </c>
      <c r="CJ63" s="133" t="s">
        <v>3</v>
      </c>
      <c r="CK63" s="133" t="s">
        <v>3</v>
      </c>
      <c r="CL63" s="133" t="s">
        <v>3</v>
      </c>
      <c r="CM63" s="133" t="s">
        <v>3</v>
      </c>
      <c r="CN63" s="133" t="s">
        <v>2216</v>
      </c>
      <c r="CO63" s="133" t="s">
        <v>3</v>
      </c>
      <c r="CP63" s="133" t="s">
        <v>3</v>
      </c>
      <c r="CQ63" s="133" t="s">
        <v>3</v>
      </c>
      <c r="CR63" s="133" t="s">
        <v>3</v>
      </c>
      <c r="CS63" s="133" t="s">
        <v>3</v>
      </c>
      <c r="CT63" s="133" t="s">
        <v>2216</v>
      </c>
      <c r="CU63" s="133" t="s">
        <v>3</v>
      </c>
      <c r="CV63" s="133" t="s">
        <v>3</v>
      </c>
      <c r="CW63" s="133" t="s">
        <v>3</v>
      </c>
      <c r="CX63" s="133" t="s">
        <v>3</v>
      </c>
      <c r="CY63" s="133" t="s">
        <v>3</v>
      </c>
      <c r="CZ63" s="133" t="s">
        <v>2216</v>
      </c>
      <c r="DA63" s="133" t="s">
        <v>3</v>
      </c>
      <c r="DB63" s="133" t="s">
        <v>3</v>
      </c>
      <c r="DC63" s="133" t="s">
        <v>3</v>
      </c>
      <c r="DD63" s="133" t="s">
        <v>3</v>
      </c>
      <c r="DE63" s="133" t="s">
        <v>3</v>
      </c>
    </row>
    <row r="64" spans="1:109" x14ac:dyDescent="0.2">
      <c r="A64" s="132" t="s">
        <v>278</v>
      </c>
      <c r="B64" s="133" t="s">
        <v>2341</v>
      </c>
      <c r="C64" s="133" t="s">
        <v>261</v>
      </c>
      <c r="D64" s="133" t="s">
        <v>262</v>
      </c>
      <c r="E64" s="133" t="b">
        <v>0</v>
      </c>
      <c r="F64" s="133" t="s">
        <v>2334</v>
      </c>
      <c r="G64" s="133" t="s">
        <v>3</v>
      </c>
      <c r="H64" s="133" t="s">
        <v>264</v>
      </c>
      <c r="I64" s="133" t="s">
        <v>2334</v>
      </c>
      <c r="J64" s="133" t="s">
        <v>273</v>
      </c>
      <c r="K64" s="133" t="s">
        <v>777</v>
      </c>
      <c r="L64" s="133">
        <v>90</v>
      </c>
      <c r="M64" s="133">
        <v>9</v>
      </c>
      <c r="N64" s="133">
        <v>9</v>
      </c>
      <c r="O64" s="133">
        <v>-5.64</v>
      </c>
      <c r="P64" s="133">
        <v>0</v>
      </c>
      <c r="Q64" s="133">
        <v>0</v>
      </c>
      <c r="R64" s="133">
        <v>-3.77</v>
      </c>
      <c r="S64" s="133">
        <v>0.05</v>
      </c>
      <c r="T64" s="133">
        <v>0.02</v>
      </c>
      <c r="U64" s="133">
        <v>26.98</v>
      </c>
      <c r="V64" s="133">
        <v>0.05</v>
      </c>
      <c r="W64" s="133">
        <v>0.02</v>
      </c>
      <c r="X64" s="133">
        <v>-1.861</v>
      </c>
      <c r="Y64" s="133">
        <v>2E-3</v>
      </c>
      <c r="Z64" s="133">
        <v>1E-3</v>
      </c>
      <c r="AA64" s="133">
        <v>7.5090000000000003</v>
      </c>
      <c r="AB64" s="133">
        <v>5.2999999999999999E-2</v>
      </c>
      <c r="AC64" s="133">
        <v>1.7999999999999999E-2</v>
      </c>
      <c r="AD64" s="133">
        <v>5.1280000000000001</v>
      </c>
      <c r="AE64" s="133">
        <v>4.4999999999999998E-2</v>
      </c>
      <c r="AF64" s="133">
        <v>1.4999999999999999E-2</v>
      </c>
      <c r="AG64" s="133">
        <v>-0.31900000000000001</v>
      </c>
      <c r="AH64" s="133">
        <v>4.3999999999999997E-2</v>
      </c>
      <c r="AI64" s="133">
        <v>1.4999999999999999E-2</v>
      </c>
      <c r="AJ64" s="133">
        <v>14.696</v>
      </c>
      <c r="AK64" s="133">
        <v>0.34599999999999997</v>
      </c>
      <c r="AL64" s="133">
        <v>0.115</v>
      </c>
      <c r="AM64" s="133">
        <v>-0.373</v>
      </c>
      <c r="AN64" s="133">
        <v>0.26200000000000001</v>
      </c>
      <c r="AO64" s="133">
        <v>8.6999999999999994E-2</v>
      </c>
      <c r="AP64" s="133">
        <v>117.122</v>
      </c>
      <c r="AQ64" s="133">
        <v>2.58</v>
      </c>
      <c r="AR64" s="133">
        <v>0.86</v>
      </c>
      <c r="AS64" s="133">
        <v>103.005</v>
      </c>
      <c r="AT64" s="133">
        <v>2.5920000000000001</v>
      </c>
      <c r="AU64" s="133">
        <v>0.86399999999999999</v>
      </c>
      <c r="AV64" s="133">
        <v>-1.0760000000000001</v>
      </c>
      <c r="AW64" s="133">
        <v>2.4E-2</v>
      </c>
      <c r="AX64" s="133">
        <v>8.0000000000000002E-3</v>
      </c>
      <c r="AY64" s="133">
        <v>-5.73</v>
      </c>
      <c r="AZ64" s="133">
        <v>1.007950954</v>
      </c>
      <c r="BA64" s="133">
        <v>-11.63</v>
      </c>
      <c r="BB64" s="133">
        <v>-11.28</v>
      </c>
      <c r="BC64" s="133">
        <v>19.23</v>
      </c>
      <c r="BD64" s="133">
        <v>4.9237295865695889E-3</v>
      </c>
      <c r="BE64" s="133" t="s">
        <v>2342</v>
      </c>
      <c r="BF64" s="133">
        <v>-0.34499999999999997</v>
      </c>
      <c r="BG64" s="133">
        <v>1.1730694186216233</v>
      </c>
      <c r="BH64" s="133">
        <v>0.97247648274387766</v>
      </c>
      <c r="BI64" s="133">
        <v>0.56799999999999995</v>
      </c>
      <c r="BJ64" s="133">
        <v>8.2000000000000003E-2</v>
      </c>
      <c r="BK64" s="133">
        <v>0.65</v>
      </c>
      <c r="BL64" s="133">
        <v>-0.373</v>
      </c>
      <c r="BM64" s="133">
        <v>0</v>
      </c>
      <c r="BN64" s="133" t="s">
        <v>3</v>
      </c>
      <c r="BO64" s="133" t="s">
        <v>3</v>
      </c>
      <c r="BP64" s="133" t="s">
        <v>3</v>
      </c>
      <c r="BQ64" s="133" t="s">
        <v>3</v>
      </c>
      <c r="BR64" s="133" t="s">
        <v>3</v>
      </c>
      <c r="BS64" s="133" t="s">
        <v>3</v>
      </c>
      <c r="BT64" s="133" t="s">
        <v>3</v>
      </c>
      <c r="BU64" s="133" t="s">
        <v>3</v>
      </c>
      <c r="BV64" s="133" t="s">
        <v>2216</v>
      </c>
      <c r="BW64" s="133" t="s">
        <v>3</v>
      </c>
      <c r="BX64" s="133" t="s">
        <v>3</v>
      </c>
      <c r="BY64" s="133" t="s">
        <v>3</v>
      </c>
      <c r="BZ64" s="133" t="s">
        <v>3</v>
      </c>
      <c r="CA64" s="133" t="s">
        <v>3</v>
      </c>
      <c r="CB64" s="133" t="s">
        <v>2216</v>
      </c>
      <c r="CC64" s="133" t="s">
        <v>3</v>
      </c>
      <c r="CD64" s="133" t="s">
        <v>3</v>
      </c>
      <c r="CE64" s="133" t="s">
        <v>3</v>
      </c>
      <c r="CF64" s="133" t="s">
        <v>3</v>
      </c>
      <c r="CG64" s="133" t="s">
        <v>3</v>
      </c>
      <c r="CH64" s="133" t="s">
        <v>2216</v>
      </c>
      <c r="CI64" s="133" t="s">
        <v>3</v>
      </c>
      <c r="CJ64" s="133" t="s">
        <v>3</v>
      </c>
      <c r="CK64" s="133" t="s">
        <v>3</v>
      </c>
      <c r="CL64" s="133" t="s">
        <v>3</v>
      </c>
      <c r="CM64" s="133" t="s">
        <v>3</v>
      </c>
      <c r="CN64" s="133" t="s">
        <v>2216</v>
      </c>
      <c r="CO64" s="133" t="s">
        <v>3</v>
      </c>
      <c r="CP64" s="133" t="s">
        <v>3</v>
      </c>
      <c r="CQ64" s="133" t="s">
        <v>3</v>
      </c>
      <c r="CR64" s="133" t="s">
        <v>3</v>
      </c>
      <c r="CS64" s="133" t="s">
        <v>3</v>
      </c>
      <c r="CT64" s="133" t="s">
        <v>2216</v>
      </c>
      <c r="CU64" s="133" t="s">
        <v>3</v>
      </c>
      <c r="CV64" s="133" t="s">
        <v>3</v>
      </c>
      <c r="CW64" s="133" t="s">
        <v>3</v>
      </c>
      <c r="CX64" s="133" t="s">
        <v>3</v>
      </c>
      <c r="CY64" s="133" t="s">
        <v>3</v>
      </c>
      <c r="CZ64" s="133" t="s">
        <v>2216</v>
      </c>
      <c r="DA64" s="133" t="s">
        <v>3</v>
      </c>
      <c r="DB64" s="133" t="s">
        <v>3</v>
      </c>
      <c r="DC64" s="133" t="s">
        <v>3</v>
      </c>
      <c r="DD64" s="133" t="s">
        <v>3</v>
      </c>
      <c r="DE64" s="133" t="s">
        <v>3</v>
      </c>
    </row>
    <row r="65" spans="1:109" x14ac:dyDescent="0.2">
      <c r="A65" s="132" t="s">
        <v>283</v>
      </c>
      <c r="B65" s="133" t="s">
        <v>2343</v>
      </c>
      <c r="C65" s="133" t="s">
        <v>261</v>
      </c>
      <c r="D65" s="133" t="s">
        <v>262</v>
      </c>
      <c r="E65" s="133" t="b">
        <v>0</v>
      </c>
      <c r="F65" s="133" t="s">
        <v>2334</v>
      </c>
      <c r="G65" s="133" t="s">
        <v>3</v>
      </c>
      <c r="H65" s="133" t="s">
        <v>264</v>
      </c>
      <c r="I65" s="133" t="s">
        <v>2334</v>
      </c>
      <c r="J65" s="133" t="s">
        <v>273</v>
      </c>
      <c r="K65" s="133" t="s">
        <v>777</v>
      </c>
      <c r="L65" s="133">
        <v>90</v>
      </c>
      <c r="M65" s="133">
        <v>9</v>
      </c>
      <c r="N65" s="133">
        <v>9</v>
      </c>
      <c r="O65" s="133">
        <v>-5.84</v>
      </c>
      <c r="P65" s="133">
        <v>0</v>
      </c>
      <c r="Q65" s="133">
        <v>0</v>
      </c>
      <c r="R65" s="133">
        <v>-3.83</v>
      </c>
      <c r="S65" s="133">
        <v>0.01</v>
      </c>
      <c r="T65" s="133">
        <v>0</v>
      </c>
      <c r="U65" s="133">
        <v>26.92</v>
      </c>
      <c r="V65" s="133">
        <v>0.01</v>
      </c>
      <c r="W65" s="133">
        <v>0</v>
      </c>
      <c r="X65" s="133">
        <v>-2.0470000000000002</v>
      </c>
      <c r="Y65" s="133">
        <v>3.0000000000000001E-3</v>
      </c>
      <c r="Z65" s="133">
        <v>1E-3</v>
      </c>
      <c r="AA65" s="133">
        <v>7.4489999999999998</v>
      </c>
      <c r="AB65" s="133">
        <v>7.0000000000000001E-3</v>
      </c>
      <c r="AC65" s="133">
        <v>2E-3</v>
      </c>
      <c r="AD65" s="133">
        <v>4.8840000000000003</v>
      </c>
      <c r="AE65" s="133">
        <v>3.6999999999999998E-2</v>
      </c>
      <c r="AF65" s="133">
        <v>1.2E-2</v>
      </c>
      <c r="AG65" s="133">
        <v>-0.31</v>
      </c>
      <c r="AH65" s="133">
        <v>3.9E-2</v>
      </c>
      <c r="AI65" s="133">
        <v>1.2999999999999999E-2</v>
      </c>
      <c r="AJ65" s="133">
        <v>14.291</v>
      </c>
      <c r="AK65" s="133">
        <v>0.16600000000000001</v>
      </c>
      <c r="AL65" s="133">
        <v>5.5E-2</v>
      </c>
      <c r="AM65" s="133">
        <v>-0.65300000000000002</v>
      </c>
      <c r="AN65" s="133">
        <v>0.16700000000000001</v>
      </c>
      <c r="AO65" s="133">
        <v>5.6000000000000001E-2</v>
      </c>
      <c r="AP65" s="133">
        <v>138.96</v>
      </c>
      <c r="AQ65" s="133">
        <v>2.3580000000000001</v>
      </c>
      <c r="AR65" s="133">
        <v>0.78600000000000003</v>
      </c>
      <c r="AS65" s="133">
        <v>124.923</v>
      </c>
      <c r="AT65" s="133">
        <v>2.3380000000000001</v>
      </c>
      <c r="AU65" s="133">
        <v>0.77900000000000003</v>
      </c>
      <c r="AV65" s="133">
        <v>-1.131</v>
      </c>
      <c r="AW65" s="133">
        <v>1.6E-2</v>
      </c>
      <c r="AX65" s="133">
        <v>5.0000000000000001E-3</v>
      </c>
      <c r="AY65" s="133">
        <v>-5.9</v>
      </c>
      <c r="AZ65" s="133">
        <v>1.007950954</v>
      </c>
      <c r="BA65" s="133">
        <v>-11.68</v>
      </c>
      <c r="BB65" s="133">
        <v>-11.37</v>
      </c>
      <c r="BC65" s="133">
        <v>19.14</v>
      </c>
      <c r="BD65" s="133">
        <v>4.1587653990064755E-3</v>
      </c>
      <c r="BE65" s="133" t="s">
        <v>2344</v>
      </c>
      <c r="BF65" s="133">
        <v>-0.33100000000000002</v>
      </c>
      <c r="BG65" s="133">
        <v>1.1839616487752835</v>
      </c>
      <c r="BH65" s="133">
        <v>0.96330429430794462</v>
      </c>
      <c r="BI65" s="133">
        <v>0.57199999999999995</v>
      </c>
      <c r="BJ65" s="133">
        <v>8.2000000000000003E-2</v>
      </c>
      <c r="BK65" s="133">
        <v>0.65400000000000003</v>
      </c>
      <c r="BL65" s="133">
        <v>-0.65300000000000002</v>
      </c>
      <c r="BM65" s="133">
        <v>0</v>
      </c>
      <c r="BN65" s="133" t="s">
        <v>3</v>
      </c>
      <c r="BO65" s="133" t="s">
        <v>3</v>
      </c>
      <c r="BP65" s="133" t="s">
        <v>3</v>
      </c>
      <c r="BQ65" s="133" t="s">
        <v>3</v>
      </c>
      <c r="BR65" s="133" t="s">
        <v>3</v>
      </c>
      <c r="BS65" s="133" t="s">
        <v>3</v>
      </c>
      <c r="BT65" s="133" t="s">
        <v>3</v>
      </c>
      <c r="BU65" s="133" t="s">
        <v>3</v>
      </c>
      <c r="BV65" s="133" t="s">
        <v>2216</v>
      </c>
      <c r="BW65" s="133" t="s">
        <v>3</v>
      </c>
      <c r="BX65" s="133" t="s">
        <v>3</v>
      </c>
      <c r="BY65" s="133" t="s">
        <v>3</v>
      </c>
      <c r="BZ65" s="133" t="s">
        <v>3</v>
      </c>
      <c r="CA65" s="133" t="s">
        <v>3</v>
      </c>
      <c r="CB65" s="133" t="s">
        <v>2216</v>
      </c>
      <c r="CC65" s="133" t="s">
        <v>3</v>
      </c>
      <c r="CD65" s="133" t="s">
        <v>3</v>
      </c>
      <c r="CE65" s="133" t="s">
        <v>3</v>
      </c>
      <c r="CF65" s="133" t="s">
        <v>3</v>
      </c>
      <c r="CG65" s="133" t="s">
        <v>3</v>
      </c>
      <c r="CH65" s="133" t="s">
        <v>2216</v>
      </c>
      <c r="CI65" s="133" t="s">
        <v>3</v>
      </c>
      <c r="CJ65" s="133" t="s">
        <v>3</v>
      </c>
      <c r="CK65" s="133" t="s">
        <v>3</v>
      </c>
      <c r="CL65" s="133" t="s">
        <v>3</v>
      </c>
      <c r="CM65" s="133" t="s">
        <v>3</v>
      </c>
      <c r="CN65" s="133" t="s">
        <v>2216</v>
      </c>
      <c r="CO65" s="133" t="s">
        <v>3</v>
      </c>
      <c r="CP65" s="133" t="s">
        <v>3</v>
      </c>
      <c r="CQ65" s="133" t="s">
        <v>3</v>
      </c>
      <c r="CR65" s="133" t="s">
        <v>3</v>
      </c>
      <c r="CS65" s="133" t="s">
        <v>3</v>
      </c>
      <c r="CT65" s="133" t="s">
        <v>2216</v>
      </c>
      <c r="CU65" s="133" t="s">
        <v>3</v>
      </c>
      <c r="CV65" s="133" t="s">
        <v>3</v>
      </c>
      <c r="CW65" s="133" t="s">
        <v>3</v>
      </c>
      <c r="CX65" s="133" t="s">
        <v>3</v>
      </c>
      <c r="CY65" s="133" t="s">
        <v>3</v>
      </c>
      <c r="CZ65" s="133" t="s">
        <v>2216</v>
      </c>
      <c r="DA65" s="133" t="s">
        <v>3</v>
      </c>
      <c r="DB65" s="133" t="s">
        <v>3</v>
      </c>
      <c r="DC65" s="133" t="s">
        <v>3</v>
      </c>
      <c r="DD65" s="133" t="s">
        <v>3</v>
      </c>
      <c r="DE65" s="133" t="s">
        <v>3</v>
      </c>
    </row>
    <row r="66" spans="1:109" x14ac:dyDescent="0.2">
      <c r="A66" s="132" t="s">
        <v>2345</v>
      </c>
      <c r="B66" s="133" t="s">
        <v>2346</v>
      </c>
      <c r="C66" s="133" t="s">
        <v>261</v>
      </c>
      <c r="D66" s="133" t="s">
        <v>262</v>
      </c>
      <c r="E66" s="133" t="s">
        <v>3</v>
      </c>
      <c r="F66" s="133" t="s">
        <v>3</v>
      </c>
      <c r="G66" s="133" t="s">
        <v>3</v>
      </c>
      <c r="H66" s="133" t="s">
        <v>3</v>
      </c>
      <c r="I66" s="133" t="s">
        <v>3</v>
      </c>
      <c r="J66" s="133" t="s">
        <v>3</v>
      </c>
      <c r="K66" s="133" t="s">
        <v>3</v>
      </c>
      <c r="L66" s="133" t="s">
        <v>3</v>
      </c>
      <c r="M66" s="133" t="s">
        <v>3</v>
      </c>
      <c r="N66" s="133" t="s">
        <v>3</v>
      </c>
      <c r="O66" s="133" t="s">
        <v>3</v>
      </c>
      <c r="P66" s="133" t="s">
        <v>3</v>
      </c>
      <c r="Q66" s="133" t="s">
        <v>3</v>
      </c>
      <c r="R66" s="133" t="s">
        <v>3</v>
      </c>
      <c r="S66" s="133" t="s">
        <v>3</v>
      </c>
      <c r="T66" s="133" t="s">
        <v>3</v>
      </c>
      <c r="U66" s="133" t="s">
        <v>3</v>
      </c>
      <c r="V66" s="133" t="s">
        <v>3</v>
      </c>
      <c r="W66" s="133" t="s">
        <v>3</v>
      </c>
      <c r="X66" s="133" t="s">
        <v>3</v>
      </c>
      <c r="Y66" s="133" t="s">
        <v>3</v>
      </c>
      <c r="Z66" s="133" t="s">
        <v>3</v>
      </c>
      <c r="AA66" s="133" t="s">
        <v>3</v>
      </c>
      <c r="AB66" s="133" t="s">
        <v>3</v>
      </c>
      <c r="AC66" s="133" t="s">
        <v>3</v>
      </c>
      <c r="AD66" s="133" t="s">
        <v>3</v>
      </c>
      <c r="AE66" s="133" t="s">
        <v>3</v>
      </c>
      <c r="AF66" s="133" t="s">
        <v>3</v>
      </c>
      <c r="AG66" s="133" t="s">
        <v>3</v>
      </c>
      <c r="AH66" s="133" t="s">
        <v>3</v>
      </c>
      <c r="AI66" s="133" t="s">
        <v>3</v>
      </c>
      <c r="AJ66" s="133" t="s">
        <v>3</v>
      </c>
      <c r="AK66" s="133" t="s">
        <v>3</v>
      </c>
      <c r="AL66" s="133" t="s">
        <v>3</v>
      </c>
      <c r="AM66" s="133" t="s">
        <v>3</v>
      </c>
      <c r="AN66" s="133" t="s">
        <v>3</v>
      </c>
      <c r="AO66" s="133" t="s">
        <v>3</v>
      </c>
      <c r="AP66" s="133" t="s">
        <v>3</v>
      </c>
      <c r="AQ66" s="133" t="s">
        <v>3</v>
      </c>
      <c r="AR66" s="133" t="s">
        <v>3</v>
      </c>
      <c r="AS66" s="133" t="s">
        <v>3</v>
      </c>
      <c r="AT66" s="133" t="s">
        <v>3</v>
      </c>
      <c r="AU66" s="133" t="s">
        <v>3</v>
      </c>
      <c r="AV66" s="133" t="s">
        <v>3</v>
      </c>
      <c r="AW66" s="133" t="s">
        <v>3</v>
      </c>
      <c r="AX66" s="133" t="s">
        <v>3</v>
      </c>
      <c r="AY66" s="133">
        <v>-6.71</v>
      </c>
      <c r="AZ66" s="133" t="s">
        <v>3</v>
      </c>
      <c r="BA66" s="133" t="s">
        <v>3</v>
      </c>
      <c r="BB66" s="133">
        <v>-8.32</v>
      </c>
      <c r="BC66" s="133">
        <v>22.28</v>
      </c>
      <c r="BD66" s="133" t="s">
        <v>3</v>
      </c>
      <c r="BE66" s="133" t="s">
        <v>3</v>
      </c>
      <c r="BF66" s="133" t="s">
        <v>3</v>
      </c>
      <c r="BG66" s="133" t="s">
        <v>3</v>
      </c>
      <c r="BH66" s="133" t="s">
        <v>3</v>
      </c>
      <c r="BI66" s="133" t="s">
        <v>3</v>
      </c>
      <c r="BJ66" s="133" t="s">
        <v>3</v>
      </c>
      <c r="BK66" s="133">
        <v>0.67800000000000005</v>
      </c>
      <c r="BL66" s="133" t="s">
        <v>3</v>
      </c>
      <c r="BM66" s="133" t="s">
        <v>3</v>
      </c>
      <c r="BN66" s="133">
        <v>0.06</v>
      </c>
      <c r="BO66" s="133">
        <v>0.03</v>
      </c>
      <c r="BP66" s="133">
        <v>0.03</v>
      </c>
      <c r="BQ66" s="133">
        <v>0.01</v>
      </c>
      <c r="BR66" s="133">
        <v>0.03</v>
      </c>
      <c r="BS66" s="133">
        <v>0.01</v>
      </c>
      <c r="BT66" s="133">
        <v>2.8000000000000001E-2</v>
      </c>
      <c r="BU66" s="133">
        <v>1.2999999999999999E-2</v>
      </c>
      <c r="BV66" s="133" t="s">
        <v>2216</v>
      </c>
      <c r="BW66" s="133" t="s">
        <v>2216</v>
      </c>
      <c r="BX66" s="133" t="s">
        <v>2216</v>
      </c>
      <c r="BY66" s="133" t="s">
        <v>2216</v>
      </c>
      <c r="BZ66" s="133" t="s">
        <v>2216</v>
      </c>
      <c r="CA66" s="133" t="s">
        <v>2216</v>
      </c>
      <c r="CB66" s="133" t="s">
        <v>2216</v>
      </c>
      <c r="CC66" s="133" t="s">
        <v>2216</v>
      </c>
      <c r="CD66" s="133" t="s">
        <v>2216</v>
      </c>
      <c r="CE66" s="133" t="s">
        <v>2216</v>
      </c>
      <c r="CF66" s="133" t="s">
        <v>2216</v>
      </c>
      <c r="CG66" s="133" t="s">
        <v>2216</v>
      </c>
      <c r="CH66" s="133" t="s">
        <v>2216</v>
      </c>
      <c r="CI66" s="133" t="s">
        <v>2216</v>
      </c>
      <c r="CJ66" s="133" t="s">
        <v>2216</v>
      </c>
      <c r="CK66" s="133" t="s">
        <v>2216</v>
      </c>
      <c r="CL66" s="133" t="s">
        <v>2216</v>
      </c>
      <c r="CM66" s="133" t="s">
        <v>2216</v>
      </c>
      <c r="CN66" s="133" t="s">
        <v>2216</v>
      </c>
      <c r="CO66" s="133" t="s">
        <v>2216</v>
      </c>
      <c r="CP66" s="133" t="s">
        <v>2216</v>
      </c>
      <c r="CQ66" s="133" t="s">
        <v>2216</v>
      </c>
      <c r="CR66" s="133" t="s">
        <v>2216</v>
      </c>
      <c r="CS66" s="133" t="s">
        <v>2216</v>
      </c>
      <c r="CT66" s="133" t="s">
        <v>2216</v>
      </c>
      <c r="CU66" s="133" t="s">
        <v>2216</v>
      </c>
      <c r="CV66" s="133" t="s">
        <v>2216</v>
      </c>
      <c r="CW66" s="133" t="s">
        <v>2216</v>
      </c>
      <c r="CX66" s="133" t="s">
        <v>2216</v>
      </c>
      <c r="CY66" s="133" t="s">
        <v>2216</v>
      </c>
      <c r="CZ66" s="133" t="s">
        <v>2216</v>
      </c>
      <c r="DA66" s="133" t="s">
        <v>2216</v>
      </c>
      <c r="DB66" s="133" t="s">
        <v>2216</v>
      </c>
      <c r="DC66" s="133" t="s">
        <v>2216</v>
      </c>
      <c r="DD66" s="133" t="s">
        <v>2216</v>
      </c>
      <c r="DE66" s="133" t="s">
        <v>2216</v>
      </c>
    </row>
    <row r="67" spans="1:109" x14ac:dyDescent="0.2">
      <c r="A67" s="132" t="s">
        <v>259</v>
      </c>
      <c r="B67" s="133" t="s">
        <v>2347</v>
      </c>
      <c r="C67" s="133" t="s">
        <v>261</v>
      </c>
      <c r="D67" s="133" t="s">
        <v>262</v>
      </c>
      <c r="E67" s="133" t="b">
        <v>0</v>
      </c>
      <c r="F67" s="133" t="s">
        <v>2346</v>
      </c>
      <c r="G67" s="133" t="s">
        <v>3</v>
      </c>
      <c r="H67" s="133" t="s">
        <v>264</v>
      </c>
      <c r="I67" s="133" t="s">
        <v>2346</v>
      </c>
      <c r="J67" s="133" t="s">
        <v>273</v>
      </c>
      <c r="K67" s="133" t="s">
        <v>267</v>
      </c>
      <c r="L67" s="133">
        <v>90</v>
      </c>
      <c r="M67" s="133">
        <v>9</v>
      </c>
      <c r="N67" s="133">
        <v>9</v>
      </c>
      <c r="O67" s="133">
        <v>-6.61</v>
      </c>
      <c r="P67" s="133">
        <v>0</v>
      </c>
      <c r="Q67" s="133">
        <v>0</v>
      </c>
      <c r="R67" s="133">
        <v>-0.82</v>
      </c>
      <c r="S67" s="133">
        <v>0.01</v>
      </c>
      <c r="T67" s="133">
        <v>0</v>
      </c>
      <c r="U67" s="133">
        <v>30.02</v>
      </c>
      <c r="V67" s="133">
        <v>0.01</v>
      </c>
      <c r="W67" s="133">
        <v>0</v>
      </c>
      <c r="X67" s="133">
        <v>-2.65</v>
      </c>
      <c r="Y67" s="133">
        <v>2E-3</v>
      </c>
      <c r="Z67" s="133">
        <v>1E-3</v>
      </c>
      <c r="AA67" s="133">
        <v>4.8250000000000002</v>
      </c>
      <c r="AB67" s="133">
        <v>8.0000000000000002E-3</v>
      </c>
      <c r="AC67" s="133">
        <v>3.0000000000000001E-3</v>
      </c>
      <c r="AD67" s="133">
        <v>1.698</v>
      </c>
      <c r="AE67" s="133">
        <v>4.1000000000000002E-2</v>
      </c>
      <c r="AF67" s="133">
        <v>1.4E-2</v>
      </c>
      <c r="AG67" s="133">
        <v>-0.29799999999999999</v>
      </c>
      <c r="AH67" s="133">
        <v>4.3999999999999997E-2</v>
      </c>
      <c r="AI67" s="133">
        <v>1.4999999999999999E-2</v>
      </c>
      <c r="AJ67" s="133">
        <v>10.215999999999999</v>
      </c>
      <c r="AK67" s="133">
        <v>0.18</v>
      </c>
      <c r="AL67" s="133">
        <v>0.06</v>
      </c>
      <c r="AM67" s="133">
        <v>0.53700000000000003</v>
      </c>
      <c r="AN67" s="133">
        <v>0.17399999999999999</v>
      </c>
      <c r="AO67" s="133">
        <v>5.8000000000000003E-2</v>
      </c>
      <c r="AP67" s="133">
        <v>-1.5960000000000001</v>
      </c>
      <c r="AQ67" s="133">
        <v>1.522</v>
      </c>
      <c r="AR67" s="133">
        <v>0.50700000000000001</v>
      </c>
      <c r="AS67" s="133">
        <v>-8.1950000000000003</v>
      </c>
      <c r="AT67" s="133">
        <v>1.5089999999999999</v>
      </c>
      <c r="AU67" s="133">
        <v>0.503</v>
      </c>
      <c r="AV67" s="133">
        <v>1.4E-2</v>
      </c>
      <c r="AW67" s="133">
        <v>1.2999999999999999E-2</v>
      </c>
      <c r="AX67" s="133">
        <v>4.0000000000000001E-3</v>
      </c>
      <c r="AY67" s="133">
        <v>-6.61</v>
      </c>
      <c r="AZ67" s="133">
        <v>1.007950954</v>
      </c>
      <c r="BA67" s="133">
        <v>-8.6999999999999993</v>
      </c>
      <c r="BB67" s="133">
        <v>-8.32</v>
      </c>
      <c r="BC67" s="133">
        <v>22.28</v>
      </c>
      <c r="BD67" s="133">
        <v>3.6534158530365148E-3</v>
      </c>
      <c r="BE67" s="133" t="s">
        <v>2348</v>
      </c>
      <c r="BF67" s="133">
        <v>-0.30499999999999999</v>
      </c>
      <c r="BG67" s="133">
        <v>1.285451417231205</v>
      </c>
      <c r="BH67" s="133">
        <v>0.9744113188925021</v>
      </c>
      <c r="BI67" s="133">
        <v>0.58299999999999996</v>
      </c>
      <c r="BJ67" s="133">
        <v>8.2000000000000003E-2</v>
      </c>
      <c r="BK67" s="133">
        <v>0.66500000000000004</v>
      </c>
      <c r="BL67" s="133">
        <v>0.53700000000000003</v>
      </c>
      <c r="BM67" s="133">
        <v>0</v>
      </c>
      <c r="BN67" s="133" t="s">
        <v>3</v>
      </c>
      <c r="BO67" s="133" t="s">
        <v>3</v>
      </c>
      <c r="BP67" s="133" t="s">
        <v>3</v>
      </c>
      <c r="BQ67" s="133" t="s">
        <v>3</v>
      </c>
      <c r="BR67" s="133" t="s">
        <v>3</v>
      </c>
      <c r="BS67" s="133" t="s">
        <v>3</v>
      </c>
      <c r="BT67" s="133" t="s">
        <v>3</v>
      </c>
      <c r="BU67" s="133" t="s">
        <v>3</v>
      </c>
      <c r="BV67" s="133" t="s">
        <v>2216</v>
      </c>
      <c r="BW67" s="133" t="s">
        <v>3</v>
      </c>
      <c r="BX67" s="133" t="s">
        <v>3</v>
      </c>
      <c r="BY67" s="133" t="s">
        <v>3</v>
      </c>
      <c r="BZ67" s="133" t="s">
        <v>3</v>
      </c>
      <c r="CA67" s="133" t="s">
        <v>3</v>
      </c>
      <c r="CB67" s="133" t="s">
        <v>2216</v>
      </c>
      <c r="CC67" s="133" t="s">
        <v>3</v>
      </c>
      <c r="CD67" s="133" t="s">
        <v>3</v>
      </c>
      <c r="CE67" s="133" t="s">
        <v>3</v>
      </c>
      <c r="CF67" s="133" t="s">
        <v>3</v>
      </c>
      <c r="CG67" s="133" t="s">
        <v>3</v>
      </c>
      <c r="CH67" s="133" t="s">
        <v>2216</v>
      </c>
      <c r="CI67" s="133" t="s">
        <v>3</v>
      </c>
      <c r="CJ67" s="133" t="s">
        <v>3</v>
      </c>
      <c r="CK67" s="133" t="s">
        <v>3</v>
      </c>
      <c r="CL67" s="133" t="s">
        <v>3</v>
      </c>
      <c r="CM67" s="133" t="s">
        <v>3</v>
      </c>
      <c r="CN67" s="133" t="s">
        <v>2216</v>
      </c>
      <c r="CO67" s="133" t="s">
        <v>3</v>
      </c>
      <c r="CP67" s="133" t="s">
        <v>3</v>
      </c>
      <c r="CQ67" s="133" t="s">
        <v>3</v>
      </c>
      <c r="CR67" s="133" t="s">
        <v>3</v>
      </c>
      <c r="CS67" s="133" t="s">
        <v>3</v>
      </c>
      <c r="CT67" s="133" t="s">
        <v>2216</v>
      </c>
      <c r="CU67" s="133" t="s">
        <v>3</v>
      </c>
      <c r="CV67" s="133" t="s">
        <v>3</v>
      </c>
      <c r="CW67" s="133" t="s">
        <v>3</v>
      </c>
      <c r="CX67" s="133" t="s">
        <v>3</v>
      </c>
      <c r="CY67" s="133" t="s">
        <v>3</v>
      </c>
      <c r="CZ67" s="133" t="s">
        <v>2216</v>
      </c>
      <c r="DA67" s="133" t="s">
        <v>3</v>
      </c>
      <c r="DB67" s="133" t="s">
        <v>3</v>
      </c>
      <c r="DC67" s="133" t="s">
        <v>3</v>
      </c>
      <c r="DD67" s="133" t="s">
        <v>3</v>
      </c>
      <c r="DE67" s="133" t="s">
        <v>3</v>
      </c>
    </row>
    <row r="68" spans="1:109" x14ac:dyDescent="0.2">
      <c r="A68" s="132" t="s">
        <v>269</v>
      </c>
      <c r="B68" s="133" t="s">
        <v>2349</v>
      </c>
      <c r="C68" s="133" t="s">
        <v>261</v>
      </c>
      <c r="D68" s="133" t="s">
        <v>262</v>
      </c>
      <c r="E68" s="133" t="b">
        <v>0</v>
      </c>
      <c r="F68" s="133" t="s">
        <v>2346</v>
      </c>
      <c r="G68" s="133" t="s">
        <v>3</v>
      </c>
      <c r="H68" s="133" t="s">
        <v>264</v>
      </c>
      <c r="I68" s="133" t="s">
        <v>2346</v>
      </c>
      <c r="J68" s="133" t="s">
        <v>273</v>
      </c>
      <c r="K68" s="133" t="s">
        <v>267</v>
      </c>
      <c r="L68" s="133">
        <v>90</v>
      </c>
      <c r="M68" s="133">
        <v>9</v>
      </c>
      <c r="N68" s="133">
        <v>9</v>
      </c>
      <c r="O68" s="133">
        <v>-6.74</v>
      </c>
      <c r="P68" s="133">
        <v>0</v>
      </c>
      <c r="Q68" s="133">
        <v>0</v>
      </c>
      <c r="R68" s="133">
        <v>-0.76</v>
      </c>
      <c r="S68" s="133">
        <v>0.01</v>
      </c>
      <c r="T68" s="133">
        <v>0</v>
      </c>
      <c r="U68" s="133">
        <v>30.08</v>
      </c>
      <c r="V68" s="133">
        <v>0.01</v>
      </c>
      <c r="W68" s="133">
        <v>0</v>
      </c>
      <c r="X68" s="133">
        <v>-2.766</v>
      </c>
      <c r="Y68" s="133">
        <v>4.0000000000000001E-3</v>
      </c>
      <c r="Z68" s="133">
        <v>1E-3</v>
      </c>
      <c r="AA68" s="133">
        <v>4.8819999999999997</v>
      </c>
      <c r="AB68" s="133">
        <v>6.0000000000000001E-3</v>
      </c>
      <c r="AC68" s="133">
        <v>2E-3</v>
      </c>
      <c r="AD68" s="133">
        <v>1.62</v>
      </c>
      <c r="AE68" s="133">
        <v>3.9E-2</v>
      </c>
      <c r="AF68" s="133">
        <v>1.2999999999999999E-2</v>
      </c>
      <c r="AG68" s="133">
        <v>-0.311</v>
      </c>
      <c r="AH68" s="133">
        <v>3.9E-2</v>
      </c>
      <c r="AI68" s="133">
        <v>1.2999999999999999E-2</v>
      </c>
      <c r="AJ68" s="133">
        <v>10.276999999999999</v>
      </c>
      <c r="AK68" s="133">
        <v>0.16800000000000001</v>
      </c>
      <c r="AL68" s="133">
        <v>5.6000000000000001E-2</v>
      </c>
      <c r="AM68" s="133">
        <v>0.48499999999999999</v>
      </c>
      <c r="AN68" s="133">
        <v>0.16400000000000001</v>
      </c>
      <c r="AO68" s="133">
        <v>5.5E-2</v>
      </c>
      <c r="AP68" s="133">
        <v>-2.0720000000000001</v>
      </c>
      <c r="AQ68" s="133">
        <v>1.56</v>
      </c>
      <c r="AR68" s="133">
        <v>0.52</v>
      </c>
      <c r="AS68" s="133">
        <v>-8.6530000000000005</v>
      </c>
      <c r="AT68" s="133">
        <v>1.554</v>
      </c>
      <c r="AU68" s="133">
        <v>0.51800000000000002</v>
      </c>
      <c r="AV68" s="133">
        <v>1.7999999999999999E-2</v>
      </c>
      <c r="AW68" s="133">
        <v>1.4E-2</v>
      </c>
      <c r="AX68" s="133">
        <v>5.0000000000000001E-3</v>
      </c>
      <c r="AY68" s="133">
        <v>-6.74</v>
      </c>
      <c r="AZ68" s="133">
        <v>1.007950954</v>
      </c>
      <c r="BA68" s="133">
        <v>-8.64</v>
      </c>
      <c r="BB68" s="133">
        <v>-8.27</v>
      </c>
      <c r="BC68" s="133">
        <v>22.34</v>
      </c>
      <c r="BD68" s="133">
        <v>3.6534158530365166E-3</v>
      </c>
      <c r="BE68" s="133" t="s">
        <v>2350</v>
      </c>
      <c r="BF68" s="133">
        <v>-0.317</v>
      </c>
      <c r="BG68" s="133">
        <v>1.2970502242874655</v>
      </c>
      <c r="BH68" s="133">
        <v>0.98062731211008691</v>
      </c>
      <c r="BI68" s="133">
        <v>0.56899999999999995</v>
      </c>
      <c r="BJ68" s="133">
        <v>8.2000000000000003E-2</v>
      </c>
      <c r="BK68" s="133">
        <v>0.65100000000000002</v>
      </c>
      <c r="BL68" s="133">
        <v>0.48499999999999999</v>
      </c>
      <c r="BM68" s="133">
        <v>0</v>
      </c>
      <c r="BN68" s="133" t="s">
        <v>3</v>
      </c>
      <c r="BO68" s="133" t="s">
        <v>3</v>
      </c>
      <c r="BP68" s="133" t="s">
        <v>3</v>
      </c>
      <c r="BQ68" s="133" t="s">
        <v>3</v>
      </c>
      <c r="BR68" s="133" t="s">
        <v>3</v>
      </c>
      <c r="BS68" s="133" t="s">
        <v>3</v>
      </c>
      <c r="BT68" s="133" t="s">
        <v>3</v>
      </c>
      <c r="BU68" s="133" t="s">
        <v>3</v>
      </c>
      <c r="BV68" s="133" t="s">
        <v>2216</v>
      </c>
      <c r="BW68" s="133" t="s">
        <v>3</v>
      </c>
      <c r="BX68" s="133" t="s">
        <v>3</v>
      </c>
      <c r="BY68" s="133" t="s">
        <v>3</v>
      </c>
      <c r="BZ68" s="133" t="s">
        <v>3</v>
      </c>
      <c r="CA68" s="133" t="s">
        <v>3</v>
      </c>
      <c r="CB68" s="133" t="s">
        <v>2216</v>
      </c>
      <c r="CC68" s="133" t="s">
        <v>3</v>
      </c>
      <c r="CD68" s="133" t="s">
        <v>3</v>
      </c>
      <c r="CE68" s="133" t="s">
        <v>3</v>
      </c>
      <c r="CF68" s="133" t="s">
        <v>3</v>
      </c>
      <c r="CG68" s="133" t="s">
        <v>3</v>
      </c>
      <c r="CH68" s="133" t="s">
        <v>2216</v>
      </c>
      <c r="CI68" s="133" t="s">
        <v>3</v>
      </c>
      <c r="CJ68" s="133" t="s">
        <v>3</v>
      </c>
      <c r="CK68" s="133" t="s">
        <v>3</v>
      </c>
      <c r="CL68" s="133" t="s">
        <v>3</v>
      </c>
      <c r="CM68" s="133" t="s">
        <v>3</v>
      </c>
      <c r="CN68" s="133" t="s">
        <v>2216</v>
      </c>
      <c r="CO68" s="133" t="s">
        <v>3</v>
      </c>
      <c r="CP68" s="133" t="s">
        <v>3</v>
      </c>
      <c r="CQ68" s="133" t="s">
        <v>3</v>
      </c>
      <c r="CR68" s="133" t="s">
        <v>3</v>
      </c>
      <c r="CS68" s="133" t="s">
        <v>3</v>
      </c>
      <c r="CT68" s="133" t="s">
        <v>2216</v>
      </c>
      <c r="CU68" s="133" t="s">
        <v>3</v>
      </c>
      <c r="CV68" s="133" t="s">
        <v>3</v>
      </c>
      <c r="CW68" s="133" t="s">
        <v>3</v>
      </c>
      <c r="CX68" s="133" t="s">
        <v>3</v>
      </c>
      <c r="CY68" s="133" t="s">
        <v>3</v>
      </c>
      <c r="CZ68" s="133" t="s">
        <v>2216</v>
      </c>
      <c r="DA68" s="133" t="s">
        <v>3</v>
      </c>
      <c r="DB68" s="133" t="s">
        <v>3</v>
      </c>
      <c r="DC68" s="133" t="s">
        <v>3</v>
      </c>
      <c r="DD68" s="133" t="s">
        <v>3</v>
      </c>
      <c r="DE68" s="133" t="s">
        <v>3</v>
      </c>
    </row>
    <row r="69" spans="1:109" x14ac:dyDescent="0.2">
      <c r="A69" s="132" t="s">
        <v>275</v>
      </c>
      <c r="B69" s="133" t="s">
        <v>2351</v>
      </c>
      <c r="C69" s="133" t="s">
        <v>261</v>
      </c>
      <c r="D69" s="133" t="s">
        <v>262</v>
      </c>
      <c r="E69" s="133" t="b">
        <v>0</v>
      </c>
      <c r="F69" s="133" t="s">
        <v>2346</v>
      </c>
      <c r="G69" s="133" t="s">
        <v>3</v>
      </c>
      <c r="H69" s="133" t="s">
        <v>264</v>
      </c>
      <c r="I69" s="133" t="s">
        <v>2346</v>
      </c>
      <c r="J69" s="133" t="s">
        <v>273</v>
      </c>
      <c r="K69" s="133" t="s">
        <v>267</v>
      </c>
      <c r="L69" s="133">
        <v>90</v>
      </c>
      <c r="M69" s="133">
        <v>9</v>
      </c>
      <c r="N69" s="133">
        <v>9</v>
      </c>
      <c r="O69" s="133">
        <v>-6.71</v>
      </c>
      <c r="P69" s="133">
        <v>0</v>
      </c>
      <c r="Q69" s="133">
        <v>0</v>
      </c>
      <c r="R69" s="133">
        <v>-0.83</v>
      </c>
      <c r="S69" s="133">
        <v>0.01</v>
      </c>
      <c r="T69" s="133">
        <v>0</v>
      </c>
      <c r="U69" s="133">
        <v>30</v>
      </c>
      <c r="V69" s="133">
        <v>0.01</v>
      </c>
      <c r="W69" s="133">
        <v>0</v>
      </c>
      <c r="X69" s="133">
        <v>-2.74</v>
      </c>
      <c r="Y69" s="133">
        <v>2E-3</v>
      </c>
      <c r="Z69" s="133">
        <v>1E-3</v>
      </c>
      <c r="AA69" s="133">
        <v>4.8090000000000002</v>
      </c>
      <c r="AB69" s="133">
        <v>5.0000000000000001E-3</v>
      </c>
      <c r="AC69" s="133">
        <v>2E-3</v>
      </c>
      <c r="AD69" s="133">
        <v>1.6060000000000001</v>
      </c>
      <c r="AE69" s="133">
        <v>2.5000000000000001E-2</v>
      </c>
      <c r="AF69" s="133">
        <v>8.0000000000000002E-3</v>
      </c>
      <c r="AG69" s="133">
        <v>-0.28100000000000003</v>
      </c>
      <c r="AH69" s="133">
        <v>2.5999999999999999E-2</v>
      </c>
      <c r="AI69" s="133">
        <v>8.9999999999999993E-3</v>
      </c>
      <c r="AJ69" s="133">
        <v>10.157999999999999</v>
      </c>
      <c r="AK69" s="133">
        <v>0.16600000000000001</v>
      </c>
      <c r="AL69" s="133">
        <v>5.5E-2</v>
      </c>
      <c r="AM69" s="133">
        <v>0.51100000000000001</v>
      </c>
      <c r="AN69" s="133">
        <v>0.16600000000000001</v>
      </c>
      <c r="AO69" s="133">
        <v>5.5E-2</v>
      </c>
      <c r="AP69" s="133">
        <v>-1.4219999999999999</v>
      </c>
      <c r="AQ69" s="133">
        <v>0.77900000000000003</v>
      </c>
      <c r="AR69" s="133">
        <v>0.26</v>
      </c>
      <c r="AS69" s="133">
        <v>-7.8949999999999996</v>
      </c>
      <c r="AT69" s="133">
        <v>0.77800000000000002</v>
      </c>
      <c r="AU69" s="133">
        <v>0.25900000000000001</v>
      </c>
      <c r="AV69" s="133">
        <v>1.2E-2</v>
      </c>
      <c r="AW69" s="133">
        <v>7.0000000000000001E-3</v>
      </c>
      <c r="AX69" s="133">
        <v>2E-3</v>
      </c>
      <c r="AY69" s="133">
        <v>-6.7</v>
      </c>
      <c r="AZ69" s="133">
        <v>1.007950954</v>
      </c>
      <c r="BA69" s="133">
        <v>-8.7100000000000009</v>
      </c>
      <c r="BB69" s="133">
        <v>-8.34</v>
      </c>
      <c r="BC69" s="133">
        <v>22.26</v>
      </c>
      <c r="BD69" s="133">
        <v>3.6534158530365114E-3</v>
      </c>
      <c r="BE69" s="133" t="s">
        <v>2352</v>
      </c>
      <c r="BF69" s="133">
        <v>-0.28699999999999998</v>
      </c>
      <c r="BG69" s="133">
        <v>1.3196674754860009</v>
      </c>
      <c r="BH69" s="133">
        <v>0.98640164485542514</v>
      </c>
      <c r="BI69" s="133">
        <v>0.60699999999999998</v>
      </c>
      <c r="BJ69" s="133">
        <v>8.2000000000000003E-2</v>
      </c>
      <c r="BK69" s="133">
        <v>0.68899999999999995</v>
      </c>
      <c r="BL69" s="133">
        <v>0.51100000000000001</v>
      </c>
      <c r="BM69" s="133">
        <v>0</v>
      </c>
      <c r="BN69" s="133" t="s">
        <v>3</v>
      </c>
      <c r="BO69" s="133" t="s">
        <v>3</v>
      </c>
      <c r="BP69" s="133" t="s">
        <v>3</v>
      </c>
      <c r="BQ69" s="133" t="s">
        <v>3</v>
      </c>
      <c r="BR69" s="133" t="s">
        <v>3</v>
      </c>
      <c r="BS69" s="133" t="s">
        <v>3</v>
      </c>
      <c r="BT69" s="133" t="s">
        <v>3</v>
      </c>
      <c r="BU69" s="133" t="s">
        <v>3</v>
      </c>
      <c r="BV69" s="133" t="s">
        <v>2216</v>
      </c>
      <c r="BW69" s="133" t="s">
        <v>3</v>
      </c>
      <c r="BX69" s="133" t="s">
        <v>3</v>
      </c>
      <c r="BY69" s="133" t="s">
        <v>3</v>
      </c>
      <c r="BZ69" s="133" t="s">
        <v>3</v>
      </c>
      <c r="CA69" s="133" t="s">
        <v>3</v>
      </c>
      <c r="CB69" s="133" t="s">
        <v>2216</v>
      </c>
      <c r="CC69" s="133" t="s">
        <v>3</v>
      </c>
      <c r="CD69" s="133" t="s">
        <v>3</v>
      </c>
      <c r="CE69" s="133" t="s">
        <v>3</v>
      </c>
      <c r="CF69" s="133" t="s">
        <v>3</v>
      </c>
      <c r="CG69" s="133" t="s">
        <v>3</v>
      </c>
      <c r="CH69" s="133" t="s">
        <v>2216</v>
      </c>
      <c r="CI69" s="133" t="s">
        <v>3</v>
      </c>
      <c r="CJ69" s="133" t="s">
        <v>3</v>
      </c>
      <c r="CK69" s="133" t="s">
        <v>3</v>
      </c>
      <c r="CL69" s="133" t="s">
        <v>3</v>
      </c>
      <c r="CM69" s="133" t="s">
        <v>3</v>
      </c>
      <c r="CN69" s="133" t="s">
        <v>2216</v>
      </c>
      <c r="CO69" s="133" t="s">
        <v>3</v>
      </c>
      <c r="CP69" s="133" t="s">
        <v>3</v>
      </c>
      <c r="CQ69" s="133" t="s">
        <v>3</v>
      </c>
      <c r="CR69" s="133" t="s">
        <v>3</v>
      </c>
      <c r="CS69" s="133" t="s">
        <v>3</v>
      </c>
      <c r="CT69" s="133" t="s">
        <v>2216</v>
      </c>
      <c r="CU69" s="133" t="s">
        <v>3</v>
      </c>
      <c r="CV69" s="133" t="s">
        <v>3</v>
      </c>
      <c r="CW69" s="133" t="s">
        <v>3</v>
      </c>
      <c r="CX69" s="133" t="s">
        <v>3</v>
      </c>
      <c r="CY69" s="133" t="s">
        <v>3</v>
      </c>
      <c r="CZ69" s="133" t="s">
        <v>2216</v>
      </c>
      <c r="DA69" s="133" t="s">
        <v>3</v>
      </c>
      <c r="DB69" s="133" t="s">
        <v>3</v>
      </c>
      <c r="DC69" s="133" t="s">
        <v>3</v>
      </c>
      <c r="DD69" s="133" t="s">
        <v>3</v>
      </c>
      <c r="DE69" s="133" t="s">
        <v>3</v>
      </c>
    </row>
    <row r="70" spans="1:109" x14ac:dyDescent="0.2">
      <c r="A70" s="132" t="s">
        <v>278</v>
      </c>
      <c r="B70" s="133" t="s">
        <v>2353</v>
      </c>
      <c r="C70" s="133" t="s">
        <v>261</v>
      </c>
      <c r="D70" s="133" t="s">
        <v>262</v>
      </c>
      <c r="E70" s="133" t="b">
        <v>0</v>
      </c>
      <c r="F70" s="133" t="s">
        <v>2346</v>
      </c>
      <c r="G70" s="133" t="s">
        <v>3</v>
      </c>
      <c r="H70" s="133" t="s">
        <v>264</v>
      </c>
      <c r="I70" s="133" t="s">
        <v>2346</v>
      </c>
      <c r="J70" s="133" t="s">
        <v>273</v>
      </c>
      <c r="K70" s="133" t="s">
        <v>777</v>
      </c>
      <c r="L70" s="133">
        <v>90</v>
      </c>
      <c r="M70" s="133">
        <v>9</v>
      </c>
      <c r="N70" s="133">
        <v>9</v>
      </c>
      <c r="O70" s="133">
        <v>-6.68</v>
      </c>
      <c r="P70" s="133">
        <v>0</v>
      </c>
      <c r="Q70" s="133">
        <v>0</v>
      </c>
      <c r="R70" s="133">
        <v>-0.78</v>
      </c>
      <c r="S70" s="133">
        <v>0.01</v>
      </c>
      <c r="T70" s="133">
        <v>0</v>
      </c>
      <c r="U70" s="133">
        <v>30.05</v>
      </c>
      <c r="V70" s="133">
        <v>0.01</v>
      </c>
      <c r="W70" s="133">
        <v>0</v>
      </c>
      <c r="X70" s="133">
        <v>-2.7309999999999999</v>
      </c>
      <c r="Y70" s="133">
        <v>2E-3</v>
      </c>
      <c r="Z70" s="133">
        <v>1E-3</v>
      </c>
      <c r="AA70" s="133">
        <v>10.52</v>
      </c>
      <c r="AB70" s="133">
        <v>6.0000000000000001E-3</v>
      </c>
      <c r="AC70" s="133">
        <v>2E-3</v>
      </c>
      <c r="AD70" s="133">
        <v>7.2590000000000003</v>
      </c>
      <c r="AE70" s="133">
        <v>0.06</v>
      </c>
      <c r="AF70" s="133">
        <v>0.02</v>
      </c>
      <c r="AG70" s="133">
        <v>-0.23599999999999999</v>
      </c>
      <c r="AH70" s="133">
        <v>5.6000000000000001E-2</v>
      </c>
      <c r="AI70" s="133">
        <v>1.9E-2</v>
      </c>
      <c r="AJ70" s="133">
        <v>20.562999999999999</v>
      </c>
      <c r="AK70" s="133">
        <v>0.246</v>
      </c>
      <c r="AL70" s="133">
        <v>8.2000000000000003E-2</v>
      </c>
      <c r="AM70" s="133">
        <v>-0.57599999999999996</v>
      </c>
      <c r="AN70" s="133">
        <v>0.24</v>
      </c>
      <c r="AO70" s="133">
        <v>0.08</v>
      </c>
      <c r="AP70" s="133">
        <v>139.09899999999999</v>
      </c>
      <c r="AQ70" s="133">
        <v>2.5049999999999999</v>
      </c>
      <c r="AR70" s="133">
        <v>0.83499999999999996</v>
      </c>
      <c r="AS70" s="133">
        <v>119.169</v>
      </c>
      <c r="AT70" s="133">
        <v>2.4710000000000001</v>
      </c>
      <c r="AU70" s="133">
        <v>0.82399999999999995</v>
      </c>
      <c r="AV70" s="133">
        <v>-1.1679999999999999</v>
      </c>
      <c r="AW70" s="133">
        <v>1.7000000000000001E-2</v>
      </c>
      <c r="AX70" s="133">
        <v>6.0000000000000001E-3</v>
      </c>
      <c r="AY70" s="133">
        <v>-6.73</v>
      </c>
      <c r="AZ70" s="133">
        <v>1.007950954</v>
      </c>
      <c r="BA70" s="133">
        <v>-8.67</v>
      </c>
      <c r="BB70" s="133">
        <v>-8.33</v>
      </c>
      <c r="BC70" s="133">
        <v>22.27</v>
      </c>
      <c r="BD70" s="133">
        <v>3.9666133061143803E-3</v>
      </c>
      <c r="BE70" s="133" t="s">
        <v>2354</v>
      </c>
      <c r="BF70" s="133">
        <v>-0.26400000000000001</v>
      </c>
      <c r="BG70" s="133">
        <v>1.1840003460177106</v>
      </c>
      <c r="BH70" s="133">
        <v>0.95370780604234717</v>
      </c>
      <c r="BI70" s="133">
        <v>0.64100000000000001</v>
      </c>
      <c r="BJ70" s="133">
        <v>8.2000000000000003E-2</v>
      </c>
      <c r="BK70" s="133">
        <v>0.72299999999999998</v>
      </c>
      <c r="BL70" s="133">
        <v>-0.57599999999999996</v>
      </c>
      <c r="BM70" s="133">
        <v>0</v>
      </c>
      <c r="BN70" s="133" t="s">
        <v>3</v>
      </c>
      <c r="BO70" s="133" t="s">
        <v>3</v>
      </c>
      <c r="BP70" s="133" t="s">
        <v>3</v>
      </c>
      <c r="BQ70" s="133" t="s">
        <v>3</v>
      </c>
      <c r="BR70" s="133" t="s">
        <v>3</v>
      </c>
      <c r="BS70" s="133" t="s">
        <v>3</v>
      </c>
      <c r="BT70" s="133" t="s">
        <v>3</v>
      </c>
      <c r="BU70" s="133" t="s">
        <v>3</v>
      </c>
      <c r="BV70" s="133" t="s">
        <v>2216</v>
      </c>
      <c r="BW70" s="133" t="s">
        <v>3</v>
      </c>
      <c r="BX70" s="133" t="s">
        <v>3</v>
      </c>
      <c r="BY70" s="133" t="s">
        <v>3</v>
      </c>
      <c r="BZ70" s="133" t="s">
        <v>3</v>
      </c>
      <c r="CA70" s="133" t="s">
        <v>3</v>
      </c>
      <c r="CB70" s="133" t="s">
        <v>2216</v>
      </c>
      <c r="CC70" s="133" t="s">
        <v>3</v>
      </c>
      <c r="CD70" s="133" t="s">
        <v>3</v>
      </c>
      <c r="CE70" s="133" t="s">
        <v>3</v>
      </c>
      <c r="CF70" s="133" t="s">
        <v>3</v>
      </c>
      <c r="CG70" s="133" t="s">
        <v>3</v>
      </c>
      <c r="CH70" s="133" t="s">
        <v>2216</v>
      </c>
      <c r="CI70" s="133" t="s">
        <v>3</v>
      </c>
      <c r="CJ70" s="133" t="s">
        <v>3</v>
      </c>
      <c r="CK70" s="133" t="s">
        <v>3</v>
      </c>
      <c r="CL70" s="133" t="s">
        <v>3</v>
      </c>
      <c r="CM70" s="133" t="s">
        <v>3</v>
      </c>
      <c r="CN70" s="133" t="s">
        <v>2216</v>
      </c>
      <c r="CO70" s="133" t="s">
        <v>3</v>
      </c>
      <c r="CP70" s="133" t="s">
        <v>3</v>
      </c>
      <c r="CQ70" s="133" t="s">
        <v>3</v>
      </c>
      <c r="CR70" s="133" t="s">
        <v>3</v>
      </c>
      <c r="CS70" s="133" t="s">
        <v>3</v>
      </c>
      <c r="CT70" s="133" t="s">
        <v>2216</v>
      </c>
      <c r="CU70" s="133" t="s">
        <v>3</v>
      </c>
      <c r="CV70" s="133" t="s">
        <v>3</v>
      </c>
      <c r="CW70" s="133" t="s">
        <v>3</v>
      </c>
      <c r="CX70" s="133" t="s">
        <v>3</v>
      </c>
      <c r="CY70" s="133" t="s">
        <v>3</v>
      </c>
      <c r="CZ70" s="133" t="s">
        <v>2216</v>
      </c>
      <c r="DA70" s="133" t="s">
        <v>3</v>
      </c>
      <c r="DB70" s="133" t="s">
        <v>3</v>
      </c>
      <c r="DC70" s="133" t="s">
        <v>3</v>
      </c>
      <c r="DD70" s="133" t="s">
        <v>3</v>
      </c>
      <c r="DE70" s="133" t="s">
        <v>3</v>
      </c>
    </row>
    <row r="71" spans="1:109" x14ac:dyDescent="0.2">
      <c r="A71" s="132" t="s">
        <v>283</v>
      </c>
      <c r="B71" s="133" t="s">
        <v>2355</v>
      </c>
      <c r="C71" s="133" t="s">
        <v>261</v>
      </c>
      <c r="D71" s="133" t="s">
        <v>262</v>
      </c>
      <c r="E71" s="133" t="b">
        <v>0</v>
      </c>
      <c r="F71" s="133" t="s">
        <v>2346</v>
      </c>
      <c r="G71" s="133" t="s">
        <v>3</v>
      </c>
      <c r="H71" s="133" t="s">
        <v>264</v>
      </c>
      <c r="I71" s="133" t="s">
        <v>2346</v>
      </c>
      <c r="J71" s="133" t="s">
        <v>273</v>
      </c>
      <c r="K71" s="133" t="s">
        <v>777</v>
      </c>
      <c r="L71" s="133">
        <v>90</v>
      </c>
      <c r="M71" s="133">
        <v>9</v>
      </c>
      <c r="N71" s="133">
        <v>9</v>
      </c>
      <c r="O71" s="133">
        <v>-6.72</v>
      </c>
      <c r="P71" s="133">
        <v>0</v>
      </c>
      <c r="Q71" s="133">
        <v>0</v>
      </c>
      <c r="R71" s="133">
        <v>-0.8</v>
      </c>
      <c r="S71" s="133">
        <v>0.01</v>
      </c>
      <c r="T71" s="133">
        <v>0</v>
      </c>
      <c r="U71" s="133">
        <v>30.03</v>
      </c>
      <c r="V71" s="133">
        <v>0.01</v>
      </c>
      <c r="W71" s="133">
        <v>0</v>
      </c>
      <c r="X71" s="133">
        <v>-2.7709999999999999</v>
      </c>
      <c r="Y71" s="133">
        <v>2E-3</v>
      </c>
      <c r="Z71" s="133">
        <v>1E-3</v>
      </c>
      <c r="AA71" s="133">
        <v>10.500999999999999</v>
      </c>
      <c r="AB71" s="133">
        <v>6.0000000000000001E-3</v>
      </c>
      <c r="AC71" s="133">
        <v>2E-3</v>
      </c>
      <c r="AD71" s="133">
        <v>7.1479999999999997</v>
      </c>
      <c r="AE71" s="133">
        <v>3.1E-2</v>
      </c>
      <c r="AF71" s="133">
        <v>0.01</v>
      </c>
      <c r="AG71" s="133">
        <v>-0.28599999999999998</v>
      </c>
      <c r="AH71" s="133">
        <v>3.1E-2</v>
      </c>
      <c r="AI71" s="133">
        <v>0.01</v>
      </c>
      <c r="AJ71" s="133">
        <v>20.542000000000002</v>
      </c>
      <c r="AK71" s="133">
        <v>0.223</v>
      </c>
      <c r="AL71" s="133">
        <v>7.3999999999999996E-2</v>
      </c>
      <c r="AM71" s="133">
        <v>-0.55800000000000005</v>
      </c>
      <c r="AN71" s="133">
        <v>0.222</v>
      </c>
      <c r="AO71" s="133">
        <v>7.3999999999999996E-2</v>
      </c>
      <c r="AP71" s="133">
        <v>140.48599999999999</v>
      </c>
      <c r="AQ71" s="133">
        <v>2.2450000000000001</v>
      </c>
      <c r="AR71" s="133">
        <v>0.748</v>
      </c>
      <c r="AS71" s="133">
        <v>120.622</v>
      </c>
      <c r="AT71" s="133">
        <v>2.2090000000000001</v>
      </c>
      <c r="AU71" s="133">
        <v>0.73599999999999999</v>
      </c>
      <c r="AV71" s="133">
        <v>-1.18</v>
      </c>
      <c r="AW71" s="133">
        <v>1.7999999999999999E-2</v>
      </c>
      <c r="AX71" s="133">
        <v>6.0000000000000001E-3</v>
      </c>
      <c r="AY71" s="133">
        <v>-6.78</v>
      </c>
      <c r="AZ71" s="133">
        <v>1.007950954</v>
      </c>
      <c r="BA71" s="133">
        <v>-8.69</v>
      </c>
      <c r="BB71" s="133">
        <v>-8.35</v>
      </c>
      <c r="BC71" s="133">
        <v>22.25</v>
      </c>
      <c r="BD71" s="133">
        <v>3.9666133061143716E-3</v>
      </c>
      <c r="BE71" s="133" t="s">
        <v>2356</v>
      </c>
      <c r="BF71" s="133">
        <v>-0.314</v>
      </c>
      <c r="BG71" s="133">
        <v>1.1846379828969933</v>
      </c>
      <c r="BH71" s="133">
        <v>0.95413047632984116</v>
      </c>
      <c r="BI71" s="133">
        <v>0.58199999999999996</v>
      </c>
      <c r="BJ71" s="133">
        <v>8.2000000000000003E-2</v>
      </c>
      <c r="BK71" s="133">
        <v>0.66400000000000003</v>
      </c>
      <c r="BL71" s="133">
        <v>-0.55800000000000005</v>
      </c>
      <c r="BM71" s="133">
        <v>0</v>
      </c>
      <c r="BN71" s="133" t="s">
        <v>3</v>
      </c>
      <c r="BO71" s="133" t="s">
        <v>3</v>
      </c>
      <c r="BP71" s="133" t="s">
        <v>3</v>
      </c>
      <c r="BQ71" s="133" t="s">
        <v>3</v>
      </c>
      <c r="BR71" s="133" t="s">
        <v>3</v>
      </c>
      <c r="BS71" s="133" t="s">
        <v>3</v>
      </c>
      <c r="BT71" s="133" t="s">
        <v>3</v>
      </c>
      <c r="BU71" s="133" t="s">
        <v>3</v>
      </c>
      <c r="BV71" s="133" t="s">
        <v>2216</v>
      </c>
      <c r="BW71" s="133" t="s">
        <v>3</v>
      </c>
      <c r="BX71" s="133" t="s">
        <v>3</v>
      </c>
      <c r="BY71" s="133" t="s">
        <v>3</v>
      </c>
      <c r="BZ71" s="133" t="s">
        <v>3</v>
      </c>
      <c r="CA71" s="133" t="s">
        <v>3</v>
      </c>
      <c r="CB71" s="133" t="s">
        <v>2216</v>
      </c>
      <c r="CC71" s="133" t="s">
        <v>3</v>
      </c>
      <c r="CD71" s="133" t="s">
        <v>3</v>
      </c>
      <c r="CE71" s="133" t="s">
        <v>3</v>
      </c>
      <c r="CF71" s="133" t="s">
        <v>3</v>
      </c>
      <c r="CG71" s="133" t="s">
        <v>3</v>
      </c>
      <c r="CH71" s="133" t="s">
        <v>2216</v>
      </c>
      <c r="CI71" s="133" t="s">
        <v>3</v>
      </c>
      <c r="CJ71" s="133" t="s">
        <v>3</v>
      </c>
      <c r="CK71" s="133" t="s">
        <v>3</v>
      </c>
      <c r="CL71" s="133" t="s">
        <v>3</v>
      </c>
      <c r="CM71" s="133" t="s">
        <v>3</v>
      </c>
      <c r="CN71" s="133" t="s">
        <v>2216</v>
      </c>
      <c r="CO71" s="133" t="s">
        <v>3</v>
      </c>
      <c r="CP71" s="133" t="s">
        <v>3</v>
      </c>
      <c r="CQ71" s="133" t="s">
        <v>3</v>
      </c>
      <c r="CR71" s="133" t="s">
        <v>3</v>
      </c>
      <c r="CS71" s="133" t="s">
        <v>3</v>
      </c>
      <c r="CT71" s="133" t="s">
        <v>2216</v>
      </c>
      <c r="CU71" s="133" t="s">
        <v>3</v>
      </c>
      <c r="CV71" s="133" t="s">
        <v>3</v>
      </c>
      <c r="CW71" s="133" t="s">
        <v>3</v>
      </c>
      <c r="CX71" s="133" t="s">
        <v>3</v>
      </c>
      <c r="CY71" s="133" t="s">
        <v>3</v>
      </c>
      <c r="CZ71" s="133" t="s">
        <v>2216</v>
      </c>
      <c r="DA71" s="133" t="s">
        <v>3</v>
      </c>
      <c r="DB71" s="133" t="s">
        <v>3</v>
      </c>
      <c r="DC71" s="133" t="s">
        <v>3</v>
      </c>
      <c r="DD71" s="133" t="s">
        <v>3</v>
      </c>
      <c r="DE71" s="133" t="s">
        <v>3</v>
      </c>
    </row>
    <row r="72" spans="1:109" x14ac:dyDescent="0.2">
      <c r="A72" s="132" t="s">
        <v>2357</v>
      </c>
      <c r="B72" s="133" t="s">
        <v>2358</v>
      </c>
      <c r="C72" s="133" t="s">
        <v>261</v>
      </c>
      <c r="D72" s="133" t="s">
        <v>262</v>
      </c>
      <c r="E72" s="133" t="s">
        <v>3</v>
      </c>
      <c r="F72" s="133" t="s">
        <v>3</v>
      </c>
      <c r="G72" s="133" t="s">
        <v>3</v>
      </c>
      <c r="H72" s="133" t="s">
        <v>3</v>
      </c>
      <c r="I72" s="133" t="s">
        <v>3</v>
      </c>
      <c r="J72" s="133" t="s">
        <v>3</v>
      </c>
      <c r="K72" s="133" t="s">
        <v>3</v>
      </c>
      <c r="L72" s="133" t="s">
        <v>3</v>
      </c>
      <c r="M72" s="133" t="s">
        <v>3</v>
      </c>
      <c r="N72" s="133" t="s">
        <v>3</v>
      </c>
      <c r="O72" s="133" t="s">
        <v>3</v>
      </c>
      <c r="P72" s="133" t="s">
        <v>3</v>
      </c>
      <c r="Q72" s="133" t="s">
        <v>3</v>
      </c>
      <c r="R72" s="133" t="s">
        <v>3</v>
      </c>
      <c r="S72" s="133" t="s">
        <v>3</v>
      </c>
      <c r="T72" s="133" t="s">
        <v>3</v>
      </c>
      <c r="U72" s="133" t="s">
        <v>3</v>
      </c>
      <c r="V72" s="133" t="s">
        <v>3</v>
      </c>
      <c r="W72" s="133" t="s">
        <v>3</v>
      </c>
      <c r="X72" s="133" t="s">
        <v>3</v>
      </c>
      <c r="Y72" s="133" t="s">
        <v>3</v>
      </c>
      <c r="Z72" s="133" t="s">
        <v>3</v>
      </c>
      <c r="AA72" s="133" t="s">
        <v>3</v>
      </c>
      <c r="AB72" s="133" t="s">
        <v>3</v>
      </c>
      <c r="AC72" s="133" t="s">
        <v>3</v>
      </c>
      <c r="AD72" s="133" t="s">
        <v>3</v>
      </c>
      <c r="AE72" s="133" t="s">
        <v>3</v>
      </c>
      <c r="AF72" s="133" t="s">
        <v>3</v>
      </c>
      <c r="AG72" s="133" t="s">
        <v>3</v>
      </c>
      <c r="AH72" s="133" t="s">
        <v>3</v>
      </c>
      <c r="AI72" s="133" t="s">
        <v>3</v>
      </c>
      <c r="AJ72" s="133" t="s">
        <v>3</v>
      </c>
      <c r="AK72" s="133" t="s">
        <v>3</v>
      </c>
      <c r="AL72" s="133" t="s">
        <v>3</v>
      </c>
      <c r="AM72" s="133" t="s">
        <v>3</v>
      </c>
      <c r="AN72" s="133" t="s">
        <v>3</v>
      </c>
      <c r="AO72" s="133" t="s">
        <v>3</v>
      </c>
      <c r="AP72" s="133" t="s">
        <v>3</v>
      </c>
      <c r="AQ72" s="133" t="s">
        <v>3</v>
      </c>
      <c r="AR72" s="133" t="s">
        <v>3</v>
      </c>
      <c r="AS72" s="133" t="s">
        <v>3</v>
      </c>
      <c r="AT72" s="133" t="s">
        <v>3</v>
      </c>
      <c r="AU72" s="133" t="s">
        <v>3</v>
      </c>
      <c r="AV72" s="133" t="s">
        <v>3</v>
      </c>
      <c r="AW72" s="133" t="s">
        <v>3</v>
      </c>
      <c r="AX72" s="133" t="s">
        <v>3</v>
      </c>
      <c r="AY72" s="133">
        <v>-0.75</v>
      </c>
      <c r="AZ72" s="133" t="s">
        <v>3</v>
      </c>
      <c r="BA72" s="133" t="s">
        <v>3</v>
      </c>
      <c r="BB72" s="133">
        <v>-11.83</v>
      </c>
      <c r="BC72" s="133">
        <v>18.670000000000002</v>
      </c>
      <c r="BD72" s="133" t="s">
        <v>3</v>
      </c>
      <c r="BE72" s="133" t="s">
        <v>3</v>
      </c>
      <c r="BF72" s="133" t="s">
        <v>3</v>
      </c>
      <c r="BG72" s="133" t="s">
        <v>3</v>
      </c>
      <c r="BH72" s="133" t="s">
        <v>3</v>
      </c>
      <c r="BI72" s="133" t="s">
        <v>3</v>
      </c>
      <c r="BJ72" s="133" t="s">
        <v>3</v>
      </c>
      <c r="BK72" s="133">
        <v>0.69199999999999995</v>
      </c>
      <c r="BL72" s="133" t="s">
        <v>3</v>
      </c>
      <c r="BM72" s="133" t="s">
        <v>3</v>
      </c>
      <c r="BN72" s="133">
        <v>0.03</v>
      </c>
      <c r="BO72" s="133">
        <v>0.01</v>
      </c>
      <c r="BP72" s="133">
        <v>0.1</v>
      </c>
      <c r="BQ72" s="133">
        <v>0.05</v>
      </c>
      <c r="BR72" s="133">
        <v>0.1</v>
      </c>
      <c r="BS72" s="133">
        <v>0.05</v>
      </c>
      <c r="BT72" s="133">
        <v>2.9000000000000001E-2</v>
      </c>
      <c r="BU72" s="133">
        <v>1.4E-2</v>
      </c>
      <c r="BV72" s="133" t="s">
        <v>2216</v>
      </c>
      <c r="BW72" s="133" t="s">
        <v>2216</v>
      </c>
      <c r="BX72" s="133" t="s">
        <v>2216</v>
      </c>
      <c r="BY72" s="133" t="s">
        <v>2216</v>
      </c>
      <c r="BZ72" s="133" t="s">
        <v>2216</v>
      </c>
      <c r="CA72" s="133" t="s">
        <v>2216</v>
      </c>
      <c r="CB72" s="133" t="s">
        <v>2216</v>
      </c>
      <c r="CC72" s="133" t="s">
        <v>2216</v>
      </c>
      <c r="CD72" s="133" t="s">
        <v>2216</v>
      </c>
      <c r="CE72" s="133" t="s">
        <v>2216</v>
      </c>
      <c r="CF72" s="133" t="s">
        <v>2216</v>
      </c>
      <c r="CG72" s="133" t="s">
        <v>2216</v>
      </c>
      <c r="CH72" s="133" t="s">
        <v>2216</v>
      </c>
      <c r="CI72" s="133" t="s">
        <v>2216</v>
      </c>
      <c r="CJ72" s="133" t="s">
        <v>2216</v>
      </c>
      <c r="CK72" s="133" t="s">
        <v>2216</v>
      </c>
      <c r="CL72" s="133" t="s">
        <v>2216</v>
      </c>
      <c r="CM72" s="133" t="s">
        <v>2216</v>
      </c>
      <c r="CN72" s="133" t="s">
        <v>2216</v>
      </c>
      <c r="CO72" s="133" t="s">
        <v>2216</v>
      </c>
      <c r="CP72" s="133" t="s">
        <v>2216</v>
      </c>
      <c r="CQ72" s="133" t="s">
        <v>2216</v>
      </c>
      <c r="CR72" s="133" t="s">
        <v>2216</v>
      </c>
      <c r="CS72" s="133" t="s">
        <v>2216</v>
      </c>
      <c r="CT72" s="133" t="s">
        <v>2216</v>
      </c>
      <c r="CU72" s="133" t="s">
        <v>2216</v>
      </c>
      <c r="CV72" s="133" t="s">
        <v>2216</v>
      </c>
      <c r="CW72" s="133" t="s">
        <v>2216</v>
      </c>
      <c r="CX72" s="133" t="s">
        <v>2216</v>
      </c>
      <c r="CY72" s="133" t="s">
        <v>2216</v>
      </c>
      <c r="CZ72" s="133" t="s">
        <v>2216</v>
      </c>
      <c r="DA72" s="133" t="s">
        <v>2216</v>
      </c>
      <c r="DB72" s="133" t="s">
        <v>2216</v>
      </c>
      <c r="DC72" s="133" t="s">
        <v>2216</v>
      </c>
      <c r="DD72" s="133" t="s">
        <v>2216</v>
      </c>
      <c r="DE72" s="133" t="s">
        <v>2216</v>
      </c>
    </row>
    <row r="73" spans="1:109" x14ac:dyDescent="0.2">
      <c r="A73" s="132" t="s">
        <v>259</v>
      </c>
      <c r="B73" s="133" t="s">
        <v>2359</v>
      </c>
      <c r="C73" s="133" t="s">
        <v>261</v>
      </c>
      <c r="D73" s="133" t="s">
        <v>262</v>
      </c>
      <c r="E73" s="133" t="b">
        <v>0</v>
      </c>
      <c r="F73" s="133" t="s">
        <v>2358</v>
      </c>
      <c r="G73" s="133" t="s">
        <v>3</v>
      </c>
      <c r="H73" s="133" t="s">
        <v>264</v>
      </c>
      <c r="I73" s="133" t="s">
        <v>2358</v>
      </c>
      <c r="J73" s="133" t="s">
        <v>273</v>
      </c>
      <c r="K73" s="133" t="s">
        <v>777</v>
      </c>
      <c r="L73" s="133">
        <v>90</v>
      </c>
      <c r="M73" s="133">
        <v>9</v>
      </c>
      <c r="N73" s="133">
        <v>9</v>
      </c>
      <c r="O73" s="133">
        <v>-0.68</v>
      </c>
      <c r="P73" s="133">
        <v>0</v>
      </c>
      <c r="Q73" s="133">
        <v>0</v>
      </c>
      <c r="R73" s="133">
        <v>-4.37</v>
      </c>
      <c r="S73" s="133">
        <v>0.03</v>
      </c>
      <c r="T73" s="133">
        <v>0.01</v>
      </c>
      <c r="U73" s="133">
        <v>26.36</v>
      </c>
      <c r="V73" s="133">
        <v>0.03</v>
      </c>
      <c r="W73" s="133">
        <v>0.01</v>
      </c>
      <c r="X73" s="133">
        <v>2.7709999999999999</v>
      </c>
      <c r="Y73" s="133">
        <v>4.0000000000000001E-3</v>
      </c>
      <c r="Z73" s="133">
        <v>1E-3</v>
      </c>
      <c r="AA73" s="133">
        <v>6.9109999999999996</v>
      </c>
      <c r="AB73" s="133">
        <v>2.7E-2</v>
      </c>
      <c r="AC73" s="133">
        <v>8.9999999999999993E-3</v>
      </c>
      <c r="AD73" s="133">
        <v>9.4009999999999998</v>
      </c>
      <c r="AE73" s="133">
        <v>4.7E-2</v>
      </c>
      <c r="AF73" s="133">
        <v>1.6E-2</v>
      </c>
      <c r="AG73" s="133">
        <v>-0.26900000000000002</v>
      </c>
      <c r="AH73" s="133">
        <v>5.1999999999999998E-2</v>
      </c>
      <c r="AI73" s="133">
        <v>1.7000000000000001E-2</v>
      </c>
      <c r="AJ73" s="133">
        <v>13.227</v>
      </c>
      <c r="AK73" s="133">
        <v>0.33400000000000002</v>
      </c>
      <c r="AL73" s="133">
        <v>0.111</v>
      </c>
      <c r="AM73" s="133">
        <v>-0.63400000000000001</v>
      </c>
      <c r="AN73" s="133">
        <v>0.28599999999999998</v>
      </c>
      <c r="AO73" s="133">
        <v>9.5000000000000001E-2</v>
      </c>
      <c r="AP73" s="133">
        <v>108.639</v>
      </c>
      <c r="AQ73" s="133">
        <v>1.8660000000000001</v>
      </c>
      <c r="AR73" s="133">
        <v>0.622</v>
      </c>
      <c r="AS73" s="133">
        <v>90.515000000000001</v>
      </c>
      <c r="AT73" s="133">
        <v>1.865</v>
      </c>
      <c r="AU73" s="133">
        <v>0.622</v>
      </c>
      <c r="AV73" s="133">
        <v>-0.98199999999999998</v>
      </c>
      <c r="AW73" s="133">
        <v>1.7000000000000001E-2</v>
      </c>
      <c r="AX73" s="133">
        <v>6.0000000000000001E-3</v>
      </c>
      <c r="AY73" s="133">
        <v>-0.74</v>
      </c>
      <c r="AZ73" s="133">
        <v>1.007950954</v>
      </c>
      <c r="BA73" s="133">
        <v>-12.22</v>
      </c>
      <c r="BB73" s="133">
        <v>-11.85</v>
      </c>
      <c r="BC73" s="133">
        <v>18.64</v>
      </c>
      <c r="BD73" s="133">
        <v>4.8198329729306436E-3</v>
      </c>
      <c r="BE73" s="133" t="s">
        <v>2360</v>
      </c>
      <c r="BF73" s="133">
        <v>-0.314</v>
      </c>
      <c r="BG73" s="133">
        <v>1.1742352283432622</v>
      </c>
      <c r="BH73" s="133">
        <v>0.9714674318956642</v>
      </c>
      <c r="BI73" s="133">
        <v>0.60299999999999998</v>
      </c>
      <c r="BJ73" s="133">
        <v>8.2000000000000003E-2</v>
      </c>
      <c r="BK73" s="133">
        <v>0.68500000000000005</v>
      </c>
      <c r="BL73" s="133">
        <v>-0.63400000000000001</v>
      </c>
      <c r="BM73" s="133">
        <v>0</v>
      </c>
      <c r="BN73" s="133" t="s">
        <v>3</v>
      </c>
      <c r="BO73" s="133" t="s">
        <v>3</v>
      </c>
      <c r="BP73" s="133" t="s">
        <v>3</v>
      </c>
      <c r="BQ73" s="133" t="s">
        <v>3</v>
      </c>
      <c r="BR73" s="133" t="s">
        <v>3</v>
      </c>
      <c r="BS73" s="133" t="s">
        <v>3</v>
      </c>
      <c r="BT73" s="133" t="s">
        <v>3</v>
      </c>
      <c r="BU73" s="133" t="s">
        <v>3</v>
      </c>
      <c r="BV73" s="133" t="s">
        <v>2216</v>
      </c>
      <c r="BW73" s="133" t="s">
        <v>3</v>
      </c>
      <c r="BX73" s="133" t="s">
        <v>3</v>
      </c>
      <c r="BY73" s="133" t="s">
        <v>3</v>
      </c>
      <c r="BZ73" s="133" t="s">
        <v>3</v>
      </c>
      <c r="CA73" s="133" t="s">
        <v>3</v>
      </c>
      <c r="CB73" s="133" t="s">
        <v>2216</v>
      </c>
      <c r="CC73" s="133" t="s">
        <v>3</v>
      </c>
      <c r="CD73" s="133" t="s">
        <v>3</v>
      </c>
      <c r="CE73" s="133" t="s">
        <v>3</v>
      </c>
      <c r="CF73" s="133" t="s">
        <v>3</v>
      </c>
      <c r="CG73" s="133" t="s">
        <v>3</v>
      </c>
      <c r="CH73" s="133" t="s">
        <v>2216</v>
      </c>
      <c r="CI73" s="133" t="s">
        <v>3</v>
      </c>
      <c r="CJ73" s="133" t="s">
        <v>3</v>
      </c>
      <c r="CK73" s="133" t="s">
        <v>3</v>
      </c>
      <c r="CL73" s="133" t="s">
        <v>3</v>
      </c>
      <c r="CM73" s="133" t="s">
        <v>3</v>
      </c>
      <c r="CN73" s="133" t="s">
        <v>2216</v>
      </c>
      <c r="CO73" s="133" t="s">
        <v>3</v>
      </c>
      <c r="CP73" s="133" t="s">
        <v>3</v>
      </c>
      <c r="CQ73" s="133" t="s">
        <v>3</v>
      </c>
      <c r="CR73" s="133" t="s">
        <v>3</v>
      </c>
      <c r="CS73" s="133" t="s">
        <v>3</v>
      </c>
      <c r="CT73" s="133" t="s">
        <v>2216</v>
      </c>
      <c r="CU73" s="133" t="s">
        <v>3</v>
      </c>
      <c r="CV73" s="133" t="s">
        <v>3</v>
      </c>
      <c r="CW73" s="133" t="s">
        <v>3</v>
      </c>
      <c r="CX73" s="133" t="s">
        <v>3</v>
      </c>
      <c r="CY73" s="133" t="s">
        <v>3</v>
      </c>
      <c r="CZ73" s="133" t="s">
        <v>2216</v>
      </c>
      <c r="DA73" s="133" t="s">
        <v>3</v>
      </c>
      <c r="DB73" s="133" t="s">
        <v>3</v>
      </c>
      <c r="DC73" s="133" t="s">
        <v>3</v>
      </c>
      <c r="DD73" s="133" t="s">
        <v>3</v>
      </c>
      <c r="DE73" s="133" t="s">
        <v>3</v>
      </c>
    </row>
    <row r="74" spans="1:109" x14ac:dyDescent="0.2">
      <c r="A74" s="132" t="s">
        <v>269</v>
      </c>
      <c r="B74" s="133" t="s">
        <v>2361</v>
      </c>
      <c r="C74" s="133" t="s">
        <v>261</v>
      </c>
      <c r="D74" s="133" t="s">
        <v>262</v>
      </c>
      <c r="E74" s="133" t="b">
        <v>0</v>
      </c>
      <c r="F74" s="133" t="s">
        <v>2358</v>
      </c>
      <c r="G74" s="133" t="s">
        <v>3</v>
      </c>
      <c r="H74" s="133" t="s">
        <v>264</v>
      </c>
      <c r="I74" s="133" t="s">
        <v>2358</v>
      </c>
      <c r="J74" s="133" t="s">
        <v>273</v>
      </c>
      <c r="K74" s="133" t="s">
        <v>777</v>
      </c>
      <c r="L74" s="133">
        <v>90</v>
      </c>
      <c r="M74" s="133">
        <v>9</v>
      </c>
      <c r="N74" s="133">
        <v>9</v>
      </c>
      <c r="O74" s="133">
        <v>-0.72</v>
      </c>
      <c r="P74" s="133">
        <v>0</v>
      </c>
      <c r="Q74" s="133">
        <v>0</v>
      </c>
      <c r="R74" s="133">
        <v>-4.45</v>
      </c>
      <c r="S74" s="133">
        <v>0.02</v>
      </c>
      <c r="T74" s="133">
        <v>0.01</v>
      </c>
      <c r="U74" s="133">
        <v>26.27</v>
      </c>
      <c r="V74" s="133">
        <v>0.02</v>
      </c>
      <c r="W74" s="133">
        <v>0.01</v>
      </c>
      <c r="X74" s="133">
        <v>2.73</v>
      </c>
      <c r="Y74" s="133">
        <v>2E-3</v>
      </c>
      <c r="Z74" s="133">
        <v>1E-3</v>
      </c>
      <c r="AA74" s="133">
        <v>6.8280000000000003</v>
      </c>
      <c r="AB74" s="133">
        <v>2.4E-2</v>
      </c>
      <c r="AC74" s="133">
        <v>8.0000000000000002E-3</v>
      </c>
      <c r="AD74" s="133">
        <v>9.3230000000000004</v>
      </c>
      <c r="AE74" s="133">
        <v>3.7999999999999999E-2</v>
      </c>
      <c r="AF74" s="133">
        <v>1.2999999999999999E-2</v>
      </c>
      <c r="AG74" s="133">
        <v>-0.222</v>
      </c>
      <c r="AH74" s="133">
        <v>4.1000000000000002E-2</v>
      </c>
      <c r="AI74" s="133">
        <v>1.4E-2</v>
      </c>
      <c r="AJ74" s="133">
        <v>13.042</v>
      </c>
      <c r="AK74" s="133">
        <v>0.17799999999999999</v>
      </c>
      <c r="AL74" s="133">
        <v>5.8999999999999997E-2</v>
      </c>
      <c r="AM74" s="133">
        <v>-0.65100000000000002</v>
      </c>
      <c r="AN74" s="133">
        <v>0.155</v>
      </c>
      <c r="AO74" s="133">
        <v>5.1999999999999998E-2</v>
      </c>
      <c r="AP74" s="133">
        <v>123.01300000000001</v>
      </c>
      <c r="AQ74" s="133">
        <v>3.2050000000000001</v>
      </c>
      <c r="AR74" s="133">
        <v>1.0680000000000001</v>
      </c>
      <c r="AS74" s="133">
        <v>104.88200000000001</v>
      </c>
      <c r="AT74" s="133">
        <v>3.113</v>
      </c>
      <c r="AU74" s="133">
        <v>1.038</v>
      </c>
      <c r="AV74" s="133">
        <v>-1.048</v>
      </c>
      <c r="AW74" s="133">
        <v>1.6E-2</v>
      </c>
      <c r="AX74" s="133">
        <v>5.0000000000000001E-3</v>
      </c>
      <c r="AY74" s="133">
        <v>-0.78</v>
      </c>
      <c r="AZ74" s="133">
        <v>1.007950954</v>
      </c>
      <c r="BA74" s="133">
        <v>-12.31</v>
      </c>
      <c r="BB74" s="133">
        <v>-11.94</v>
      </c>
      <c r="BC74" s="133">
        <v>18.55</v>
      </c>
      <c r="BD74" s="133">
        <v>4.9334332953868852E-3</v>
      </c>
      <c r="BE74" s="133" t="s">
        <v>2362</v>
      </c>
      <c r="BF74" s="133">
        <v>-0.26800000000000002</v>
      </c>
      <c r="BG74" s="133">
        <v>1.159105669049951</v>
      </c>
      <c r="BH74" s="133">
        <v>0.96339020445130974</v>
      </c>
      <c r="BI74" s="133">
        <v>0.65200000000000002</v>
      </c>
      <c r="BJ74" s="133">
        <v>8.2000000000000003E-2</v>
      </c>
      <c r="BK74" s="133">
        <v>0.73399999999999999</v>
      </c>
      <c r="BL74" s="133">
        <v>-0.65100000000000002</v>
      </c>
      <c r="BM74" s="133">
        <v>0</v>
      </c>
      <c r="BN74" s="133" t="s">
        <v>3</v>
      </c>
      <c r="BO74" s="133" t="s">
        <v>3</v>
      </c>
      <c r="BP74" s="133" t="s">
        <v>3</v>
      </c>
      <c r="BQ74" s="133" t="s">
        <v>3</v>
      </c>
      <c r="BR74" s="133" t="s">
        <v>3</v>
      </c>
      <c r="BS74" s="133" t="s">
        <v>3</v>
      </c>
      <c r="BT74" s="133" t="s">
        <v>3</v>
      </c>
      <c r="BU74" s="133" t="s">
        <v>3</v>
      </c>
      <c r="BV74" s="133" t="s">
        <v>2216</v>
      </c>
      <c r="BW74" s="133" t="s">
        <v>3</v>
      </c>
      <c r="BX74" s="133" t="s">
        <v>3</v>
      </c>
      <c r="BY74" s="133" t="s">
        <v>3</v>
      </c>
      <c r="BZ74" s="133" t="s">
        <v>3</v>
      </c>
      <c r="CA74" s="133" t="s">
        <v>3</v>
      </c>
      <c r="CB74" s="133" t="s">
        <v>2216</v>
      </c>
      <c r="CC74" s="133" t="s">
        <v>3</v>
      </c>
      <c r="CD74" s="133" t="s">
        <v>3</v>
      </c>
      <c r="CE74" s="133" t="s">
        <v>3</v>
      </c>
      <c r="CF74" s="133" t="s">
        <v>3</v>
      </c>
      <c r="CG74" s="133" t="s">
        <v>3</v>
      </c>
      <c r="CH74" s="133" t="s">
        <v>2216</v>
      </c>
      <c r="CI74" s="133" t="s">
        <v>3</v>
      </c>
      <c r="CJ74" s="133" t="s">
        <v>3</v>
      </c>
      <c r="CK74" s="133" t="s">
        <v>3</v>
      </c>
      <c r="CL74" s="133" t="s">
        <v>3</v>
      </c>
      <c r="CM74" s="133" t="s">
        <v>3</v>
      </c>
      <c r="CN74" s="133" t="s">
        <v>2216</v>
      </c>
      <c r="CO74" s="133" t="s">
        <v>3</v>
      </c>
      <c r="CP74" s="133" t="s">
        <v>3</v>
      </c>
      <c r="CQ74" s="133" t="s">
        <v>3</v>
      </c>
      <c r="CR74" s="133" t="s">
        <v>3</v>
      </c>
      <c r="CS74" s="133" t="s">
        <v>3</v>
      </c>
      <c r="CT74" s="133" t="s">
        <v>2216</v>
      </c>
      <c r="CU74" s="133" t="s">
        <v>3</v>
      </c>
      <c r="CV74" s="133" t="s">
        <v>3</v>
      </c>
      <c r="CW74" s="133" t="s">
        <v>3</v>
      </c>
      <c r="CX74" s="133" t="s">
        <v>3</v>
      </c>
      <c r="CY74" s="133" t="s">
        <v>3</v>
      </c>
      <c r="CZ74" s="133" t="s">
        <v>2216</v>
      </c>
      <c r="DA74" s="133" t="s">
        <v>3</v>
      </c>
      <c r="DB74" s="133" t="s">
        <v>3</v>
      </c>
      <c r="DC74" s="133" t="s">
        <v>3</v>
      </c>
      <c r="DD74" s="133" t="s">
        <v>3</v>
      </c>
      <c r="DE74" s="133" t="s">
        <v>3</v>
      </c>
    </row>
    <row r="75" spans="1:109" x14ac:dyDescent="0.2">
      <c r="A75" s="132" t="s">
        <v>275</v>
      </c>
      <c r="B75" s="133" t="s">
        <v>2363</v>
      </c>
      <c r="C75" s="133" t="s">
        <v>261</v>
      </c>
      <c r="D75" s="133" t="s">
        <v>262</v>
      </c>
      <c r="E75" s="133" t="b">
        <v>0</v>
      </c>
      <c r="F75" s="133" t="s">
        <v>2358</v>
      </c>
      <c r="G75" s="133" t="s">
        <v>3</v>
      </c>
      <c r="H75" s="133" t="s">
        <v>264</v>
      </c>
      <c r="I75" s="133" t="s">
        <v>2358</v>
      </c>
      <c r="J75" s="133" t="s">
        <v>273</v>
      </c>
      <c r="K75" s="133" t="s">
        <v>777</v>
      </c>
      <c r="L75" s="133">
        <v>90</v>
      </c>
      <c r="M75" s="133">
        <v>9</v>
      </c>
      <c r="N75" s="133">
        <v>9</v>
      </c>
      <c r="O75" s="133">
        <v>-0.66</v>
      </c>
      <c r="P75" s="133">
        <v>0</v>
      </c>
      <c r="Q75" s="133">
        <v>0</v>
      </c>
      <c r="R75" s="133">
        <v>-4.33</v>
      </c>
      <c r="S75" s="133">
        <v>0.02</v>
      </c>
      <c r="T75" s="133">
        <v>0.01</v>
      </c>
      <c r="U75" s="133">
        <v>26.4</v>
      </c>
      <c r="V75" s="133">
        <v>0.02</v>
      </c>
      <c r="W75" s="133">
        <v>0.01</v>
      </c>
      <c r="X75" s="133">
        <v>2.7879999999999998</v>
      </c>
      <c r="Y75" s="133">
        <v>3.0000000000000001E-3</v>
      </c>
      <c r="Z75" s="133">
        <v>1E-3</v>
      </c>
      <c r="AA75" s="133">
        <v>6.9550000000000001</v>
      </c>
      <c r="AB75" s="133">
        <v>1.7000000000000001E-2</v>
      </c>
      <c r="AC75" s="133">
        <v>6.0000000000000001E-3</v>
      </c>
      <c r="AD75" s="133">
        <v>9.4589999999999996</v>
      </c>
      <c r="AE75" s="133">
        <v>4.2000000000000003E-2</v>
      </c>
      <c r="AF75" s="133">
        <v>1.4E-2</v>
      </c>
      <c r="AG75" s="133">
        <v>-0.27200000000000002</v>
      </c>
      <c r="AH75" s="133">
        <v>3.4000000000000002E-2</v>
      </c>
      <c r="AI75" s="133">
        <v>1.0999999999999999E-2</v>
      </c>
      <c r="AJ75" s="133">
        <v>13.52</v>
      </c>
      <c r="AK75" s="133">
        <v>0.19500000000000001</v>
      </c>
      <c r="AL75" s="133">
        <v>6.5000000000000002E-2</v>
      </c>
      <c r="AM75" s="133">
        <v>-0.432</v>
      </c>
      <c r="AN75" s="133">
        <v>0.17699999999999999</v>
      </c>
      <c r="AO75" s="133">
        <v>5.8999999999999997E-2</v>
      </c>
      <c r="AP75" s="133">
        <v>112.16500000000001</v>
      </c>
      <c r="AQ75" s="133">
        <v>6.5179999999999998</v>
      </c>
      <c r="AR75" s="133">
        <v>2.173</v>
      </c>
      <c r="AS75" s="133">
        <v>93.87</v>
      </c>
      <c r="AT75" s="133">
        <v>6.3840000000000003</v>
      </c>
      <c r="AU75" s="133">
        <v>2.1280000000000001</v>
      </c>
      <c r="AV75" s="133">
        <v>-0.95399999999999996</v>
      </c>
      <c r="AW75" s="133">
        <v>2.5000000000000001E-2</v>
      </c>
      <c r="AX75" s="133">
        <v>8.0000000000000002E-3</v>
      </c>
      <c r="AY75" s="133">
        <v>-0.73</v>
      </c>
      <c r="AZ75" s="133">
        <v>1.007950954</v>
      </c>
      <c r="BA75" s="133">
        <v>-12.18</v>
      </c>
      <c r="BB75" s="133">
        <v>-11.83</v>
      </c>
      <c r="BC75" s="133">
        <v>18.670000000000002</v>
      </c>
      <c r="BD75" s="133">
        <v>5.0914254934013234E-3</v>
      </c>
      <c r="BE75" s="133" t="s">
        <v>2364</v>
      </c>
      <c r="BF75" s="133">
        <v>-0.32100000000000001</v>
      </c>
      <c r="BG75" s="133">
        <v>1.1616844176254695</v>
      </c>
      <c r="BH75" s="133">
        <v>0.96601743507365923</v>
      </c>
      <c r="BI75" s="133">
        <v>0.59399999999999997</v>
      </c>
      <c r="BJ75" s="133">
        <v>8.2000000000000003E-2</v>
      </c>
      <c r="BK75" s="133">
        <v>0.67600000000000005</v>
      </c>
      <c r="BL75" s="133">
        <v>-0.432</v>
      </c>
      <c r="BM75" s="133">
        <v>0</v>
      </c>
      <c r="BN75" s="133" t="s">
        <v>3</v>
      </c>
      <c r="BO75" s="133" t="s">
        <v>3</v>
      </c>
      <c r="BP75" s="133" t="s">
        <v>3</v>
      </c>
      <c r="BQ75" s="133" t="s">
        <v>3</v>
      </c>
      <c r="BR75" s="133" t="s">
        <v>3</v>
      </c>
      <c r="BS75" s="133" t="s">
        <v>3</v>
      </c>
      <c r="BT75" s="133" t="s">
        <v>3</v>
      </c>
      <c r="BU75" s="133" t="s">
        <v>3</v>
      </c>
      <c r="BV75" s="133" t="s">
        <v>2216</v>
      </c>
      <c r="BW75" s="133" t="s">
        <v>3</v>
      </c>
      <c r="BX75" s="133" t="s">
        <v>3</v>
      </c>
      <c r="BY75" s="133" t="s">
        <v>3</v>
      </c>
      <c r="BZ75" s="133" t="s">
        <v>3</v>
      </c>
      <c r="CA75" s="133" t="s">
        <v>3</v>
      </c>
      <c r="CB75" s="133" t="s">
        <v>2216</v>
      </c>
      <c r="CC75" s="133" t="s">
        <v>3</v>
      </c>
      <c r="CD75" s="133" t="s">
        <v>3</v>
      </c>
      <c r="CE75" s="133" t="s">
        <v>3</v>
      </c>
      <c r="CF75" s="133" t="s">
        <v>3</v>
      </c>
      <c r="CG75" s="133" t="s">
        <v>3</v>
      </c>
      <c r="CH75" s="133" t="s">
        <v>2216</v>
      </c>
      <c r="CI75" s="133" t="s">
        <v>3</v>
      </c>
      <c r="CJ75" s="133" t="s">
        <v>3</v>
      </c>
      <c r="CK75" s="133" t="s">
        <v>3</v>
      </c>
      <c r="CL75" s="133" t="s">
        <v>3</v>
      </c>
      <c r="CM75" s="133" t="s">
        <v>3</v>
      </c>
      <c r="CN75" s="133" t="s">
        <v>2216</v>
      </c>
      <c r="CO75" s="133" t="s">
        <v>3</v>
      </c>
      <c r="CP75" s="133" t="s">
        <v>3</v>
      </c>
      <c r="CQ75" s="133" t="s">
        <v>3</v>
      </c>
      <c r="CR75" s="133" t="s">
        <v>3</v>
      </c>
      <c r="CS75" s="133" t="s">
        <v>3</v>
      </c>
      <c r="CT75" s="133" t="s">
        <v>2216</v>
      </c>
      <c r="CU75" s="133" t="s">
        <v>3</v>
      </c>
      <c r="CV75" s="133" t="s">
        <v>3</v>
      </c>
      <c r="CW75" s="133" t="s">
        <v>3</v>
      </c>
      <c r="CX75" s="133" t="s">
        <v>3</v>
      </c>
      <c r="CY75" s="133" t="s">
        <v>3</v>
      </c>
      <c r="CZ75" s="133" t="s">
        <v>2216</v>
      </c>
      <c r="DA75" s="133" t="s">
        <v>3</v>
      </c>
      <c r="DB75" s="133" t="s">
        <v>3</v>
      </c>
      <c r="DC75" s="133" t="s">
        <v>3</v>
      </c>
      <c r="DD75" s="133" t="s">
        <v>3</v>
      </c>
      <c r="DE75" s="133" t="s">
        <v>3</v>
      </c>
    </row>
    <row r="76" spans="1:109" x14ac:dyDescent="0.2">
      <c r="A76" s="132" t="s">
        <v>278</v>
      </c>
      <c r="B76" s="133" t="s">
        <v>2365</v>
      </c>
      <c r="C76" s="133" t="s">
        <v>261</v>
      </c>
      <c r="D76" s="133" t="s">
        <v>262</v>
      </c>
      <c r="E76" s="133" t="b">
        <v>0</v>
      </c>
      <c r="F76" s="133" t="s">
        <v>2358</v>
      </c>
      <c r="G76" s="133" t="s">
        <v>3</v>
      </c>
      <c r="H76" s="133" t="s">
        <v>264</v>
      </c>
      <c r="I76" s="133" t="s">
        <v>2358</v>
      </c>
      <c r="J76" s="133" t="s">
        <v>273</v>
      </c>
      <c r="K76" s="133" t="s">
        <v>777</v>
      </c>
      <c r="L76" s="133">
        <v>90</v>
      </c>
      <c r="M76" s="133">
        <v>9</v>
      </c>
      <c r="N76" s="133">
        <v>9</v>
      </c>
      <c r="O76" s="133">
        <v>-0.66</v>
      </c>
      <c r="P76" s="133">
        <v>0</v>
      </c>
      <c r="Q76" s="133">
        <v>0</v>
      </c>
      <c r="R76" s="133">
        <v>-4.1900000000000004</v>
      </c>
      <c r="S76" s="133">
        <v>0.01</v>
      </c>
      <c r="T76" s="133">
        <v>0</v>
      </c>
      <c r="U76" s="133">
        <v>26.54</v>
      </c>
      <c r="V76" s="133">
        <v>0.01</v>
      </c>
      <c r="W76" s="133">
        <v>0</v>
      </c>
      <c r="X76" s="133">
        <v>2.7959999999999998</v>
      </c>
      <c r="Y76" s="133">
        <v>4.0000000000000001E-3</v>
      </c>
      <c r="Z76" s="133">
        <v>1E-3</v>
      </c>
      <c r="AA76" s="133">
        <v>7.0949999999999998</v>
      </c>
      <c r="AB76" s="133">
        <v>1.2999999999999999E-2</v>
      </c>
      <c r="AC76" s="133">
        <v>4.0000000000000001E-3</v>
      </c>
      <c r="AD76" s="133">
        <v>9.5990000000000002</v>
      </c>
      <c r="AE76" s="133">
        <v>5.1999999999999998E-2</v>
      </c>
      <c r="AF76" s="133">
        <v>1.7000000000000001E-2</v>
      </c>
      <c r="AG76" s="133">
        <v>-0.27900000000000003</v>
      </c>
      <c r="AH76" s="133">
        <v>0.05</v>
      </c>
      <c r="AI76" s="133">
        <v>1.7000000000000001E-2</v>
      </c>
      <c r="AJ76" s="133">
        <v>13.669</v>
      </c>
      <c r="AK76" s="133">
        <v>0.13300000000000001</v>
      </c>
      <c r="AL76" s="133">
        <v>4.3999999999999997E-2</v>
      </c>
      <c r="AM76" s="133">
        <v>-0.56399999999999995</v>
      </c>
      <c r="AN76" s="133">
        <v>0.13500000000000001</v>
      </c>
      <c r="AO76" s="133">
        <v>4.4999999999999998E-2</v>
      </c>
      <c r="AP76" s="133">
        <v>123.983</v>
      </c>
      <c r="AQ76" s="133">
        <v>6.5519999999999996</v>
      </c>
      <c r="AR76" s="133">
        <v>2.1840000000000002</v>
      </c>
      <c r="AS76" s="133">
        <v>105.182</v>
      </c>
      <c r="AT76" s="133">
        <v>6.4240000000000004</v>
      </c>
      <c r="AU76" s="133">
        <v>2.141</v>
      </c>
      <c r="AV76" s="133">
        <v>-1.0580000000000001</v>
      </c>
      <c r="AW76" s="133">
        <v>2.5999999999999999E-2</v>
      </c>
      <c r="AX76" s="133">
        <v>8.9999999999999993E-3</v>
      </c>
      <c r="AY76" s="133">
        <v>-0.73</v>
      </c>
      <c r="AZ76" s="133">
        <v>1.007950954</v>
      </c>
      <c r="BA76" s="133">
        <v>-12.04</v>
      </c>
      <c r="BB76" s="133">
        <v>-11.7</v>
      </c>
      <c r="BC76" s="133">
        <v>18.8</v>
      </c>
      <c r="BD76" s="133">
        <v>4.9237295865695932E-3</v>
      </c>
      <c r="BE76" s="133" t="s">
        <v>2366</v>
      </c>
      <c r="BF76" s="133">
        <v>-0.32600000000000001</v>
      </c>
      <c r="BG76" s="133">
        <v>1.1730694186216233</v>
      </c>
      <c r="BH76" s="133">
        <v>0.97247648274387766</v>
      </c>
      <c r="BI76" s="133">
        <v>0.59</v>
      </c>
      <c r="BJ76" s="133">
        <v>8.2000000000000003E-2</v>
      </c>
      <c r="BK76" s="133">
        <v>0.67200000000000004</v>
      </c>
      <c r="BL76" s="133">
        <v>-0.56399999999999995</v>
      </c>
      <c r="BM76" s="133">
        <v>0</v>
      </c>
      <c r="BN76" s="133" t="s">
        <v>3</v>
      </c>
      <c r="BO76" s="133" t="s">
        <v>3</v>
      </c>
      <c r="BP76" s="133" t="s">
        <v>3</v>
      </c>
      <c r="BQ76" s="133" t="s">
        <v>3</v>
      </c>
      <c r="BR76" s="133" t="s">
        <v>3</v>
      </c>
      <c r="BS76" s="133" t="s">
        <v>3</v>
      </c>
      <c r="BT76" s="133" t="s">
        <v>3</v>
      </c>
      <c r="BU76" s="133" t="s">
        <v>3</v>
      </c>
      <c r="BV76" s="133" t="s">
        <v>2216</v>
      </c>
      <c r="BW76" s="133" t="s">
        <v>3</v>
      </c>
      <c r="BX76" s="133" t="s">
        <v>3</v>
      </c>
      <c r="BY76" s="133" t="s">
        <v>3</v>
      </c>
      <c r="BZ76" s="133" t="s">
        <v>3</v>
      </c>
      <c r="CA76" s="133" t="s">
        <v>3</v>
      </c>
      <c r="CB76" s="133" t="s">
        <v>2216</v>
      </c>
      <c r="CC76" s="133" t="s">
        <v>3</v>
      </c>
      <c r="CD76" s="133" t="s">
        <v>3</v>
      </c>
      <c r="CE76" s="133" t="s">
        <v>3</v>
      </c>
      <c r="CF76" s="133" t="s">
        <v>3</v>
      </c>
      <c r="CG76" s="133" t="s">
        <v>3</v>
      </c>
      <c r="CH76" s="133" t="s">
        <v>2216</v>
      </c>
      <c r="CI76" s="133" t="s">
        <v>3</v>
      </c>
      <c r="CJ76" s="133" t="s">
        <v>3</v>
      </c>
      <c r="CK76" s="133" t="s">
        <v>3</v>
      </c>
      <c r="CL76" s="133" t="s">
        <v>3</v>
      </c>
      <c r="CM76" s="133" t="s">
        <v>3</v>
      </c>
      <c r="CN76" s="133" t="s">
        <v>2216</v>
      </c>
      <c r="CO76" s="133" t="s">
        <v>3</v>
      </c>
      <c r="CP76" s="133" t="s">
        <v>3</v>
      </c>
      <c r="CQ76" s="133" t="s">
        <v>3</v>
      </c>
      <c r="CR76" s="133" t="s">
        <v>3</v>
      </c>
      <c r="CS76" s="133" t="s">
        <v>3</v>
      </c>
      <c r="CT76" s="133" t="s">
        <v>2216</v>
      </c>
      <c r="CU76" s="133" t="s">
        <v>3</v>
      </c>
      <c r="CV76" s="133" t="s">
        <v>3</v>
      </c>
      <c r="CW76" s="133" t="s">
        <v>3</v>
      </c>
      <c r="CX76" s="133" t="s">
        <v>3</v>
      </c>
      <c r="CY76" s="133" t="s">
        <v>3</v>
      </c>
      <c r="CZ76" s="133" t="s">
        <v>2216</v>
      </c>
      <c r="DA76" s="133" t="s">
        <v>3</v>
      </c>
      <c r="DB76" s="133" t="s">
        <v>3</v>
      </c>
      <c r="DC76" s="133" t="s">
        <v>3</v>
      </c>
      <c r="DD76" s="133" t="s">
        <v>3</v>
      </c>
      <c r="DE76" s="133" t="s">
        <v>3</v>
      </c>
    </row>
    <row r="77" spans="1:109" x14ac:dyDescent="0.2">
      <c r="A77" s="132" t="s">
        <v>2367</v>
      </c>
      <c r="B77" s="133" t="s">
        <v>2368</v>
      </c>
      <c r="C77" s="133" t="s">
        <v>261</v>
      </c>
      <c r="D77" s="133" t="s">
        <v>262</v>
      </c>
      <c r="E77" s="133" t="s">
        <v>3</v>
      </c>
      <c r="F77" s="133" t="s">
        <v>3</v>
      </c>
      <c r="G77" s="133" t="s">
        <v>3</v>
      </c>
      <c r="H77" s="133" t="s">
        <v>3</v>
      </c>
      <c r="I77" s="133" t="s">
        <v>3</v>
      </c>
      <c r="J77" s="133" t="s">
        <v>3</v>
      </c>
      <c r="K77" s="133" t="s">
        <v>3</v>
      </c>
      <c r="L77" s="133" t="s">
        <v>3</v>
      </c>
      <c r="M77" s="133" t="s">
        <v>3</v>
      </c>
      <c r="N77" s="133" t="s">
        <v>3</v>
      </c>
      <c r="O77" s="133" t="s">
        <v>3</v>
      </c>
      <c r="P77" s="133" t="s">
        <v>3</v>
      </c>
      <c r="Q77" s="133" t="s">
        <v>3</v>
      </c>
      <c r="R77" s="133" t="s">
        <v>3</v>
      </c>
      <c r="S77" s="133" t="s">
        <v>3</v>
      </c>
      <c r="T77" s="133" t="s">
        <v>3</v>
      </c>
      <c r="U77" s="133" t="s">
        <v>3</v>
      </c>
      <c r="V77" s="133" t="s">
        <v>3</v>
      </c>
      <c r="W77" s="133" t="s">
        <v>3</v>
      </c>
      <c r="X77" s="133" t="s">
        <v>3</v>
      </c>
      <c r="Y77" s="133" t="s">
        <v>3</v>
      </c>
      <c r="Z77" s="133" t="s">
        <v>3</v>
      </c>
      <c r="AA77" s="133" t="s">
        <v>3</v>
      </c>
      <c r="AB77" s="133" t="s">
        <v>3</v>
      </c>
      <c r="AC77" s="133" t="s">
        <v>3</v>
      </c>
      <c r="AD77" s="133" t="s">
        <v>3</v>
      </c>
      <c r="AE77" s="133" t="s">
        <v>3</v>
      </c>
      <c r="AF77" s="133" t="s">
        <v>3</v>
      </c>
      <c r="AG77" s="133" t="s">
        <v>3</v>
      </c>
      <c r="AH77" s="133" t="s">
        <v>3</v>
      </c>
      <c r="AI77" s="133" t="s">
        <v>3</v>
      </c>
      <c r="AJ77" s="133" t="s">
        <v>3</v>
      </c>
      <c r="AK77" s="133" t="s">
        <v>3</v>
      </c>
      <c r="AL77" s="133" t="s">
        <v>3</v>
      </c>
      <c r="AM77" s="133" t="s">
        <v>3</v>
      </c>
      <c r="AN77" s="133" t="s">
        <v>3</v>
      </c>
      <c r="AO77" s="133" t="s">
        <v>3</v>
      </c>
      <c r="AP77" s="133" t="s">
        <v>3</v>
      </c>
      <c r="AQ77" s="133" t="s">
        <v>3</v>
      </c>
      <c r="AR77" s="133" t="s">
        <v>3</v>
      </c>
      <c r="AS77" s="133" t="s">
        <v>3</v>
      </c>
      <c r="AT77" s="133" t="s">
        <v>3</v>
      </c>
      <c r="AU77" s="133" t="s">
        <v>3</v>
      </c>
      <c r="AV77" s="133" t="s">
        <v>3</v>
      </c>
      <c r="AW77" s="133" t="s">
        <v>3</v>
      </c>
      <c r="AX77" s="133" t="s">
        <v>3</v>
      </c>
      <c r="AY77" s="133">
        <v>-2.74</v>
      </c>
      <c r="AZ77" s="133" t="s">
        <v>3</v>
      </c>
      <c r="BA77" s="133" t="s">
        <v>3</v>
      </c>
      <c r="BB77" s="133">
        <v>-3.82</v>
      </c>
      <c r="BC77" s="133">
        <v>26.93</v>
      </c>
      <c r="BD77" s="133" t="s">
        <v>3</v>
      </c>
      <c r="BE77" s="133" t="s">
        <v>3</v>
      </c>
      <c r="BF77" s="133" t="s">
        <v>3</v>
      </c>
      <c r="BG77" s="133" t="s">
        <v>3</v>
      </c>
      <c r="BH77" s="133" t="s">
        <v>3</v>
      </c>
      <c r="BI77" s="133" t="s">
        <v>3</v>
      </c>
      <c r="BJ77" s="133" t="s">
        <v>3</v>
      </c>
      <c r="BK77" s="133">
        <v>0.67800000000000005</v>
      </c>
      <c r="BL77" s="133" t="s">
        <v>3</v>
      </c>
      <c r="BM77" s="133" t="s">
        <v>3</v>
      </c>
      <c r="BN77" s="133">
        <v>0.02</v>
      </c>
      <c r="BO77" s="133">
        <v>0.01</v>
      </c>
      <c r="BP77" s="133">
        <v>0.08</v>
      </c>
      <c r="BQ77" s="133">
        <v>0.04</v>
      </c>
      <c r="BR77" s="133">
        <v>0.08</v>
      </c>
      <c r="BS77" s="133">
        <v>0.04</v>
      </c>
      <c r="BT77" s="133">
        <v>0.01</v>
      </c>
      <c r="BU77" s="133">
        <v>5.0000000000000001E-3</v>
      </c>
      <c r="BV77" s="133" t="s">
        <v>2216</v>
      </c>
      <c r="BW77" s="133" t="s">
        <v>2216</v>
      </c>
      <c r="BX77" s="133" t="s">
        <v>2216</v>
      </c>
      <c r="BY77" s="133" t="s">
        <v>2216</v>
      </c>
      <c r="BZ77" s="133" t="s">
        <v>2216</v>
      </c>
      <c r="CA77" s="133" t="s">
        <v>2216</v>
      </c>
      <c r="CB77" s="133" t="s">
        <v>2216</v>
      </c>
      <c r="CC77" s="133" t="s">
        <v>2216</v>
      </c>
      <c r="CD77" s="133" t="s">
        <v>2216</v>
      </c>
      <c r="CE77" s="133" t="s">
        <v>2216</v>
      </c>
      <c r="CF77" s="133" t="s">
        <v>2216</v>
      </c>
      <c r="CG77" s="133" t="s">
        <v>2216</v>
      </c>
      <c r="CH77" s="133" t="s">
        <v>2216</v>
      </c>
      <c r="CI77" s="133" t="s">
        <v>2216</v>
      </c>
      <c r="CJ77" s="133" t="s">
        <v>2216</v>
      </c>
      <c r="CK77" s="133" t="s">
        <v>2216</v>
      </c>
      <c r="CL77" s="133" t="s">
        <v>2216</v>
      </c>
      <c r="CM77" s="133" t="s">
        <v>2216</v>
      </c>
      <c r="CN77" s="133" t="s">
        <v>2216</v>
      </c>
      <c r="CO77" s="133" t="s">
        <v>2216</v>
      </c>
      <c r="CP77" s="133" t="s">
        <v>2216</v>
      </c>
      <c r="CQ77" s="133" t="s">
        <v>2216</v>
      </c>
      <c r="CR77" s="133" t="s">
        <v>2216</v>
      </c>
      <c r="CS77" s="133" t="s">
        <v>2216</v>
      </c>
      <c r="CT77" s="133" t="s">
        <v>2216</v>
      </c>
      <c r="CU77" s="133" t="s">
        <v>2216</v>
      </c>
      <c r="CV77" s="133" t="s">
        <v>2216</v>
      </c>
      <c r="CW77" s="133" t="s">
        <v>2216</v>
      </c>
      <c r="CX77" s="133" t="s">
        <v>2216</v>
      </c>
      <c r="CY77" s="133" t="s">
        <v>2216</v>
      </c>
      <c r="CZ77" s="133" t="s">
        <v>2216</v>
      </c>
      <c r="DA77" s="133" t="s">
        <v>2216</v>
      </c>
      <c r="DB77" s="133" t="s">
        <v>2216</v>
      </c>
      <c r="DC77" s="133" t="s">
        <v>2216</v>
      </c>
      <c r="DD77" s="133" t="s">
        <v>2216</v>
      </c>
      <c r="DE77" s="133" t="s">
        <v>2216</v>
      </c>
    </row>
    <row r="78" spans="1:109" x14ac:dyDescent="0.2">
      <c r="A78" s="132" t="s">
        <v>259</v>
      </c>
      <c r="B78" s="133" t="s">
        <v>2369</v>
      </c>
      <c r="C78" s="133" t="s">
        <v>261</v>
      </c>
      <c r="D78" s="133" t="s">
        <v>262</v>
      </c>
      <c r="E78" s="133" t="b">
        <v>0</v>
      </c>
      <c r="F78" s="133" t="s">
        <v>2368</v>
      </c>
      <c r="G78" s="133" t="s">
        <v>3</v>
      </c>
      <c r="H78" s="133" t="s">
        <v>264</v>
      </c>
      <c r="I78" s="133" t="s">
        <v>2368</v>
      </c>
      <c r="J78" s="133" t="s">
        <v>273</v>
      </c>
      <c r="K78" s="133" t="s">
        <v>777</v>
      </c>
      <c r="L78" s="133">
        <v>90</v>
      </c>
      <c r="M78" s="133">
        <v>9</v>
      </c>
      <c r="N78" s="133">
        <v>9</v>
      </c>
      <c r="O78" s="133">
        <v>-2.69</v>
      </c>
      <c r="P78" s="133">
        <v>0.01</v>
      </c>
      <c r="Q78" s="133">
        <v>0</v>
      </c>
      <c r="R78" s="133">
        <v>3.67</v>
      </c>
      <c r="S78" s="133">
        <v>0.02</v>
      </c>
      <c r="T78" s="133">
        <v>0.01</v>
      </c>
      <c r="U78" s="133">
        <v>34.64</v>
      </c>
      <c r="V78" s="133">
        <v>0.02</v>
      </c>
      <c r="W78" s="133">
        <v>0.01</v>
      </c>
      <c r="X78" s="133">
        <v>1.163</v>
      </c>
      <c r="Y78" s="133">
        <v>1.0999999999999999E-2</v>
      </c>
      <c r="Z78" s="133">
        <v>4.0000000000000001E-3</v>
      </c>
      <c r="AA78" s="133">
        <v>15.025</v>
      </c>
      <c r="AB78" s="133">
        <v>2.1000000000000001E-2</v>
      </c>
      <c r="AC78" s="133">
        <v>7.0000000000000001E-3</v>
      </c>
      <c r="AD78" s="133">
        <v>15.737</v>
      </c>
      <c r="AE78" s="133">
        <v>4.3999999999999997E-2</v>
      </c>
      <c r="AF78" s="133">
        <v>1.4999999999999999E-2</v>
      </c>
      <c r="AG78" s="133">
        <v>-0.247</v>
      </c>
      <c r="AH78" s="133">
        <v>2.3E-2</v>
      </c>
      <c r="AI78" s="133">
        <v>8.0000000000000002E-3</v>
      </c>
      <c r="AJ78" s="133">
        <v>29.273</v>
      </c>
      <c r="AK78" s="133">
        <v>0.67900000000000005</v>
      </c>
      <c r="AL78" s="133">
        <v>0.22600000000000001</v>
      </c>
      <c r="AM78" s="133">
        <v>-0.97299999999999998</v>
      </c>
      <c r="AN78" s="133">
        <v>0.61899999999999999</v>
      </c>
      <c r="AO78" s="133">
        <v>0.20599999999999999</v>
      </c>
      <c r="AP78" s="133">
        <v>124.402</v>
      </c>
      <c r="AQ78" s="133">
        <v>4.3879999999999999</v>
      </c>
      <c r="AR78" s="133">
        <v>1.4630000000000001</v>
      </c>
      <c r="AS78" s="133">
        <v>90.578000000000003</v>
      </c>
      <c r="AT78" s="133">
        <v>4.3019999999999996</v>
      </c>
      <c r="AU78" s="133">
        <v>1.4339999999999999</v>
      </c>
      <c r="AV78" s="133">
        <v>-1.1060000000000001</v>
      </c>
      <c r="AW78" s="133">
        <v>3.4000000000000002E-2</v>
      </c>
      <c r="AX78" s="133">
        <v>1.0999999999999999E-2</v>
      </c>
      <c r="AY78" s="133">
        <v>-2.76</v>
      </c>
      <c r="AZ78" s="133">
        <v>1.007950954</v>
      </c>
      <c r="BA78" s="133">
        <v>-4.25</v>
      </c>
      <c r="BB78" s="133">
        <v>-3.89</v>
      </c>
      <c r="BC78" s="133">
        <v>26.85</v>
      </c>
      <c r="BD78" s="133">
        <v>4.8198329729306445E-3</v>
      </c>
      <c r="BE78" s="133" t="s">
        <v>2370</v>
      </c>
      <c r="BF78" s="133">
        <v>-0.32200000000000001</v>
      </c>
      <c r="BG78" s="133">
        <v>1.1742352283432622</v>
      </c>
      <c r="BH78" s="133">
        <v>0.9714674318956642</v>
      </c>
      <c r="BI78" s="133">
        <v>0.59299999999999997</v>
      </c>
      <c r="BJ78" s="133">
        <v>8.2000000000000003E-2</v>
      </c>
      <c r="BK78" s="133">
        <v>0.67500000000000004</v>
      </c>
      <c r="BL78" s="133">
        <v>-0.97299999999999998</v>
      </c>
      <c r="BM78" s="133">
        <v>0</v>
      </c>
      <c r="BN78" s="133" t="s">
        <v>3</v>
      </c>
      <c r="BO78" s="133" t="s">
        <v>3</v>
      </c>
      <c r="BP78" s="133" t="s">
        <v>3</v>
      </c>
      <c r="BQ78" s="133" t="s">
        <v>3</v>
      </c>
      <c r="BR78" s="133" t="s">
        <v>3</v>
      </c>
      <c r="BS78" s="133" t="s">
        <v>3</v>
      </c>
      <c r="BT78" s="133" t="s">
        <v>3</v>
      </c>
      <c r="BU78" s="133" t="s">
        <v>3</v>
      </c>
      <c r="BV78" s="133" t="s">
        <v>2216</v>
      </c>
      <c r="BW78" s="133" t="s">
        <v>3</v>
      </c>
      <c r="BX78" s="133" t="s">
        <v>3</v>
      </c>
      <c r="BY78" s="133" t="s">
        <v>3</v>
      </c>
      <c r="BZ78" s="133" t="s">
        <v>3</v>
      </c>
      <c r="CA78" s="133" t="s">
        <v>3</v>
      </c>
      <c r="CB78" s="133" t="s">
        <v>2216</v>
      </c>
      <c r="CC78" s="133" t="s">
        <v>3</v>
      </c>
      <c r="CD78" s="133" t="s">
        <v>3</v>
      </c>
      <c r="CE78" s="133" t="s">
        <v>3</v>
      </c>
      <c r="CF78" s="133" t="s">
        <v>3</v>
      </c>
      <c r="CG78" s="133" t="s">
        <v>3</v>
      </c>
      <c r="CH78" s="133" t="s">
        <v>2216</v>
      </c>
      <c r="CI78" s="133" t="s">
        <v>3</v>
      </c>
      <c r="CJ78" s="133" t="s">
        <v>3</v>
      </c>
      <c r="CK78" s="133" t="s">
        <v>3</v>
      </c>
      <c r="CL78" s="133" t="s">
        <v>3</v>
      </c>
      <c r="CM78" s="133" t="s">
        <v>3</v>
      </c>
      <c r="CN78" s="133" t="s">
        <v>2216</v>
      </c>
      <c r="CO78" s="133" t="s">
        <v>3</v>
      </c>
      <c r="CP78" s="133" t="s">
        <v>3</v>
      </c>
      <c r="CQ78" s="133" t="s">
        <v>3</v>
      </c>
      <c r="CR78" s="133" t="s">
        <v>3</v>
      </c>
      <c r="CS78" s="133" t="s">
        <v>3</v>
      </c>
      <c r="CT78" s="133" t="s">
        <v>2216</v>
      </c>
      <c r="CU78" s="133" t="s">
        <v>3</v>
      </c>
      <c r="CV78" s="133" t="s">
        <v>3</v>
      </c>
      <c r="CW78" s="133" t="s">
        <v>3</v>
      </c>
      <c r="CX78" s="133" t="s">
        <v>3</v>
      </c>
      <c r="CY78" s="133" t="s">
        <v>3</v>
      </c>
      <c r="CZ78" s="133" t="s">
        <v>2216</v>
      </c>
      <c r="DA78" s="133" t="s">
        <v>3</v>
      </c>
      <c r="DB78" s="133" t="s">
        <v>3</v>
      </c>
      <c r="DC78" s="133" t="s">
        <v>3</v>
      </c>
      <c r="DD78" s="133" t="s">
        <v>3</v>
      </c>
      <c r="DE78" s="133" t="s">
        <v>3</v>
      </c>
    </row>
    <row r="79" spans="1:109" x14ac:dyDescent="0.2">
      <c r="A79" s="132" t="s">
        <v>269</v>
      </c>
      <c r="B79" s="133" t="s">
        <v>2371</v>
      </c>
      <c r="C79" s="133" t="s">
        <v>261</v>
      </c>
      <c r="D79" s="133" t="s">
        <v>262</v>
      </c>
      <c r="E79" s="133" t="b">
        <v>0</v>
      </c>
      <c r="F79" s="133" t="s">
        <v>2368</v>
      </c>
      <c r="G79" s="133" t="s">
        <v>3</v>
      </c>
      <c r="H79" s="133" t="s">
        <v>264</v>
      </c>
      <c r="I79" s="133" t="s">
        <v>2368</v>
      </c>
      <c r="J79" s="133" t="s">
        <v>273</v>
      </c>
      <c r="K79" s="133" t="s">
        <v>777</v>
      </c>
      <c r="L79" s="133">
        <v>90</v>
      </c>
      <c r="M79" s="133">
        <v>9</v>
      </c>
      <c r="N79" s="133">
        <v>9</v>
      </c>
      <c r="O79" s="133">
        <v>-2.68</v>
      </c>
      <c r="P79" s="133">
        <v>0</v>
      </c>
      <c r="Q79" s="133">
        <v>0</v>
      </c>
      <c r="R79" s="133">
        <v>3.69</v>
      </c>
      <c r="S79" s="133">
        <v>0.01</v>
      </c>
      <c r="T79" s="133">
        <v>0</v>
      </c>
      <c r="U79" s="133">
        <v>34.659999999999997</v>
      </c>
      <c r="V79" s="133">
        <v>0.01</v>
      </c>
      <c r="W79" s="133">
        <v>0</v>
      </c>
      <c r="X79" s="133">
        <v>1.177</v>
      </c>
      <c r="Y79" s="133">
        <v>3.0000000000000001E-3</v>
      </c>
      <c r="Z79" s="133">
        <v>1E-3</v>
      </c>
      <c r="AA79" s="133">
        <v>15.045</v>
      </c>
      <c r="AB79" s="133">
        <v>6.0000000000000001E-3</v>
      </c>
      <c r="AC79" s="133">
        <v>2E-3</v>
      </c>
      <c r="AD79" s="133">
        <v>15.773999999999999</v>
      </c>
      <c r="AE79" s="133">
        <v>2.1000000000000001E-2</v>
      </c>
      <c r="AF79" s="133">
        <v>7.0000000000000001E-3</v>
      </c>
      <c r="AG79" s="133">
        <v>-0.24399999999999999</v>
      </c>
      <c r="AH79" s="133">
        <v>2.1999999999999999E-2</v>
      </c>
      <c r="AI79" s="133">
        <v>7.0000000000000001E-3</v>
      </c>
      <c r="AJ79" s="133">
        <v>30.312000000000001</v>
      </c>
      <c r="AK79" s="133">
        <v>0.189</v>
      </c>
      <c r="AL79" s="133">
        <v>6.3E-2</v>
      </c>
      <c r="AM79" s="133">
        <v>-5.0000000000000001E-3</v>
      </c>
      <c r="AN79" s="133">
        <v>0.184</v>
      </c>
      <c r="AO79" s="133">
        <v>6.0999999999999999E-2</v>
      </c>
      <c r="AP79" s="133">
        <v>131.767</v>
      </c>
      <c r="AQ79" s="133">
        <v>2.7149999999999999</v>
      </c>
      <c r="AR79" s="133">
        <v>0.90500000000000003</v>
      </c>
      <c r="AS79" s="133">
        <v>97.661000000000001</v>
      </c>
      <c r="AT79" s="133">
        <v>2.6339999999999999</v>
      </c>
      <c r="AU79" s="133">
        <v>0.878</v>
      </c>
      <c r="AV79" s="133">
        <v>-1.1279999999999999</v>
      </c>
      <c r="AW79" s="133">
        <v>2.1000000000000001E-2</v>
      </c>
      <c r="AX79" s="133">
        <v>7.0000000000000001E-3</v>
      </c>
      <c r="AY79" s="133">
        <v>-2.75</v>
      </c>
      <c r="AZ79" s="133">
        <v>1.007950954</v>
      </c>
      <c r="BA79" s="133">
        <v>-4.2300000000000004</v>
      </c>
      <c r="BB79" s="133">
        <v>-3.87</v>
      </c>
      <c r="BC79" s="133">
        <v>26.87</v>
      </c>
      <c r="BD79" s="133">
        <v>4.9334332953868782E-3</v>
      </c>
      <c r="BE79" s="133" t="s">
        <v>2372</v>
      </c>
      <c r="BF79" s="133">
        <v>-0.32200000000000001</v>
      </c>
      <c r="BG79" s="133">
        <v>1.1591056690499508</v>
      </c>
      <c r="BH79" s="133">
        <v>0.96339020445130963</v>
      </c>
      <c r="BI79" s="133">
        <v>0.59</v>
      </c>
      <c r="BJ79" s="133">
        <v>8.2000000000000003E-2</v>
      </c>
      <c r="BK79" s="133">
        <v>0.67200000000000004</v>
      </c>
      <c r="BL79" s="133">
        <v>-5.0000000000000001E-3</v>
      </c>
      <c r="BM79" s="133">
        <v>0</v>
      </c>
      <c r="BN79" s="133" t="s">
        <v>3</v>
      </c>
      <c r="BO79" s="133" t="s">
        <v>3</v>
      </c>
      <c r="BP79" s="133" t="s">
        <v>3</v>
      </c>
      <c r="BQ79" s="133" t="s">
        <v>3</v>
      </c>
      <c r="BR79" s="133" t="s">
        <v>3</v>
      </c>
      <c r="BS79" s="133" t="s">
        <v>3</v>
      </c>
      <c r="BT79" s="133" t="s">
        <v>3</v>
      </c>
      <c r="BU79" s="133" t="s">
        <v>3</v>
      </c>
      <c r="BV79" s="133" t="s">
        <v>2216</v>
      </c>
      <c r="BW79" s="133" t="s">
        <v>3</v>
      </c>
      <c r="BX79" s="133" t="s">
        <v>3</v>
      </c>
      <c r="BY79" s="133" t="s">
        <v>3</v>
      </c>
      <c r="BZ79" s="133" t="s">
        <v>3</v>
      </c>
      <c r="CA79" s="133" t="s">
        <v>3</v>
      </c>
      <c r="CB79" s="133" t="s">
        <v>2216</v>
      </c>
      <c r="CC79" s="133" t="s">
        <v>3</v>
      </c>
      <c r="CD79" s="133" t="s">
        <v>3</v>
      </c>
      <c r="CE79" s="133" t="s">
        <v>3</v>
      </c>
      <c r="CF79" s="133" t="s">
        <v>3</v>
      </c>
      <c r="CG79" s="133" t="s">
        <v>3</v>
      </c>
      <c r="CH79" s="133" t="s">
        <v>2216</v>
      </c>
      <c r="CI79" s="133" t="s">
        <v>3</v>
      </c>
      <c r="CJ79" s="133" t="s">
        <v>3</v>
      </c>
      <c r="CK79" s="133" t="s">
        <v>3</v>
      </c>
      <c r="CL79" s="133" t="s">
        <v>3</v>
      </c>
      <c r="CM79" s="133" t="s">
        <v>3</v>
      </c>
      <c r="CN79" s="133" t="s">
        <v>2216</v>
      </c>
      <c r="CO79" s="133" t="s">
        <v>3</v>
      </c>
      <c r="CP79" s="133" t="s">
        <v>3</v>
      </c>
      <c r="CQ79" s="133" t="s">
        <v>3</v>
      </c>
      <c r="CR79" s="133" t="s">
        <v>3</v>
      </c>
      <c r="CS79" s="133" t="s">
        <v>3</v>
      </c>
      <c r="CT79" s="133" t="s">
        <v>2216</v>
      </c>
      <c r="CU79" s="133" t="s">
        <v>3</v>
      </c>
      <c r="CV79" s="133" t="s">
        <v>3</v>
      </c>
      <c r="CW79" s="133" t="s">
        <v>3</v>
      </c>
      <c r="CX79" s="133" t="s">
        <v>3</v>
      </c>
      <c r="CY79" s="133" t="s">
        <v>3</v>
      </c>
      <c r="CZ79" s="133" t="s">
        <v>2216</v>
      </c>
      <c r="DA79" s="133" t="s">
        <v>3</v>
      </c>
      <c r="DB79" s="133" t="s">
        <v>3</v>
      </c>
      <c r="DC79" s="133" t="s">
        <v>3</v>
      </c>
      <c r="DD79" s="133" t="s">
        <v>3</v>
      </c>
      <c r="DE79" s="133" t="s">
        <v>3</v>
      </c>
    </row>
    <row r="80" spans="1:109" x14ac:dyDescent="0.2">
      <c r="A80" s="132" t="s">
        <v>275</v>
      </c>
      <c r="B80" s="133" t="s">
        <v>2373</v>
      </c>
      <c r="C80" s="133" t="s">
        <v>261</v>
      </c>
      <c r="D80" s="133" t="s">
        <v>262</v>
      </c>
      <c r="E80" s="133" t="b">
        <v>0</v>
      </c>
      <c r="F80" s="133" t="s">
        <v>2368</v>
      </c>
      <c r="G80" s="133" t="s">
        <v>3</v>
      </c>
      <c r="H80" s="133" t="s">
        <v>264</v>
      </c>
      <c r="I80" s="133" t="s">
        <v>2368</v>
      </c>
      <c r="J80" s="133" t="s">
        <v>273</v>
      </c>
      <c r="K80" s="133" t="s">
        <v>777</v>
      </c>
      <c r="L80" s="133">
        <v>90</v>
      </c>
      <c r="M80" s="133">
        <v>9</v>
      </c>
      <c r="N80" s="133">
        <v>9</v>
      </c>
      <c r="O80" s="133">
        <v>-2.68</v>
      </c>
      <c r="P80" s="133">
        <v>0</v>
      </c>
      <c r="Q80" s="133">
        <v>0</v>
      </c>
      <c r="R80" s="133">
        <v>3.8</v>
      </c>
      <c r="S80" s="133">
        <v>0.01</v>
      </c>
      <c r="T80" s="133">
        <v>0</v>
      </c>
      <c r="U80" s="133">
        <v>34.770000000000003</v>
      </c>
      <c r="V80" s="133">
        <v>0.01</v>
      </c>
      <c r="W80" s="133">
        <v>0</v>
      </c>
      <c r="X80" s="133">
        <v>1.1819999999999999</v>
      </c>
      <c r="Y80" s="133">
        <v>3.0000000000000001E-3</v>
      </c>
      <c r="Z80" s="133">
        <v>1E-3</v>
      </c>
      <c r="AA80" s="133">
        <v>15.157</v>
      </c>
      <c r="AB80" s="133">
        <v>6.0000000000000001E-3</v>
      </c>
      <c r="AC80" s="133">
        <v>2E-3</v>
      </c>
      <c r="AD80" s="133">
        <v>15.91</v>
      </c>
      <c r="AE80" s="133">
        <v>2.7E-2</v>
      </c>
      <c r="AF80" s="133">
        <v>8.9999999999999993E-3</v>
      </c>
      <c r="AG80" s="133">
        <v>-0.224</v>
      </c>
      <c r="AH80" s="133">
        <v>2.5999999999999999E-2</v>
      </c>
      <c r="AI80" s="133">
        <v>8.9999999999999993E-3</v>
      </c>
      <c r="AJ80" s="133">
        <v>30.597000000000001</v>
      </c>
      <c r="AK80" s="133">
        <v>0.151</v>
      </c>
      <c r="AL80" s="133">
        <v>0.05</v>
      </c>
      <c r="AM80" s="133">
        <v>5.0999999999999997E-2</v>
      </c>
      <c r="AN80" s="133">
        <v>0.14299999999999999</v>
      </c>
      <c r="AO80" s="133">
        <v>4.8000000000000001E-2</v>
      </c>
      <c r="AP80" s="133">
        <v>125.61199999999999</v>
      </c>
      <c r="AQ80" s="133">
        <v>2.8010000000000002</v>
      </c>
      <c r="AR80" s="133">
        <v>0.93400000000000005</v>
      </c>
      <c r="AS80" s="133">
        <v>91.447999999999993</v>
      </c>
      <c r="AT80" s="133">
        <v>2.718</v>
      </c>
      <c r="AU80" s="133">
        <v>0.90600000000000003</v>
      </c>
      <c r="AV80" s="133">
        <v>-1.071</v>
      </c>
      <c r="AW80" s="133">
        <v>1.6E-2</v>
      </c>
      <c r="AX80" s="133">
        <v>5.0000000000000001E-3</v>
      </c>
      <c r="AY80" s="133">
        <v>-2.75</v>
      </c>
      <c r="AZ80" s="133">
        <v>1.007950954</v>
      </c>
      <c r="BA80" s="133">
        <v>-4.12</v>
      </c>
      <c r="BB80" s="133">
        <v>-3.77</v>
      </c>
      <c r="BC80" s="133">
        <v>26.98</v>
      </c>
      <c r="BD80" s="133">
        <v>5.0914254934013208E-3</v>
      </c>
      <c r="BE80" s="133" t="s">
        <v>2374</v>
      </c>
      <c r="BF80" s="133">
        <v>-0.30499999999999999</v>
      </c>
      <c r="BG80" s="133">
        <v>1.1616844176254693</v>
      </c>
      <c r="BH80" s="133">
        <v>0.96601743507365911</v>
      </c>
      <c r="BI80" s="133">
        <v>0.61199999999999999</v>
      </c>
      <c r="BJ80" s="133">
        <v>8.2000000000000003E-2</v>
      </c>
      <c r="BK80" s="133">
        <v>0.69399999999999995</v>
      </c>
      <c r="BL80" s="133">
        <v>5.0999999999999997E-2</v>
      </c>
      <c r="BM80" s="133">
        <v>0</v>
      </c>
      <c r="BN80" s="133" t="s">
        <v>3</v>
      </c>
      <c r="BO80" s="133" t="s">
        <v>3</v>
      </c>
      <c r="BP80" s="133" t="s">
        <v>3</v>
      </c>
      <c r="BQ80" s="133" t="s">
        <v>3</v>
      </c>
      <c r="BR80" s="133" t="s">
        <v>3</v>
      </c>
      <c r="BS80" s="133" t="s">
        <v>3</v>
      </c>
      <c r="BT80" s="133" t="s">
        <v>3</v>
      </c>
      <c r="BU80" s="133" t="s">
        <v>3</v>
      </c>
      <c r="BV80" s="133" t="s">
        <v>2216</v>
      </c>
      <c r="BW80" s="133" t="s">
        <v>3</v>
      </c>
      <c r="BX80" s="133" t="s">
        <v>3</v>
      </c>
      <c r="BY80" s="133" t="s">
        <v>3</v>
      </c>
      <c r="BZ80" s="133" t="s">
        <v>3</v>
      </c>
      <c r="CA80" s="133" t="s">
        <v>3</v>
      </c>
      <c r="CB80" s="133" t="s">
        <v>2216</v>
      </c>
      <c r="CC80" s="133" t="s">
        <v>3</v>
      </c>
      <c r="CD80" s="133" t="s">
        <v>3</v>
      </c>
      <c r="CE80" s="133" t="s">
        <v>3</v>
      </c>
      <c r="CF80" s="133" t="s">
        <v>3</v>
      </c>
      <c r="CG80" s="133" t="s">
        <v>3</v>
      </c>
      <c r="CH80" s="133" t="s">
        <v>2216</v>
      </c>
      <c r="CI80" s="133" t="s">
        <v>3</v>
      </c>
      <c r="CJ80" s="133" t="s">
        <v>3</v>
      </c>
      <c r="CK80" s="133" t="s">
        <v>3</v>
      </c>
      <c r="CL80" s="133" t="s">
        <v>3</v>
      </c>
      <c r="CM80" s="133" t="s">
        <v>3</v>
      </c>
      <c r="CN80" s="133" t="s">
        <v>2216</v>
      </c>
      <c r="CO80" s="133" t="s">
        <v>3</v>
      </c>
      <c r="CP80" s="133" t="s">
        <v>3</v>
      </c>
      <c r="CQ80" s="133" t="s">
        <v>3</v>
      </c>
      <c r="CR80" s="133" t="s">
        <v>3</v>
      </c>
      <c r="CS80" s="133" t="s">
        <v>3</v>
      </c>
      <c r="CT80" s="133" t="s">
        <v>2216</v>
      </c>
      <c r="CU80" s="133" t="s">
        <v>3</v>
      </c>
      <c r="CV80" s="133" t="s">
        <v>3</v>
      </c>
      <c r="CW80" s="133" t="s">
        <v>3</v>
      </c>
      <c r="CX80" s="133" t="s">
        <v>3</v>
      </c>
      <c r="CY80" s="133" t="s">
        <v>3</v>
      </c>
      <c r="CZ80" s="133" t="s">
        <v>2216</v>
      </c>
      <c r="DA80" s="133" t="s">
        <v>3</v>
      </c>
      <c r="DB80" s="133" t="s">
        <v>3</v>
      </c>
      <c r="DC80" s="133" t="s">
        <v>3</v>
      </c>
      <c r="DD80" s="133" t="s">
        <v>3</v>
      </c>
      <c r="DE80" s="133" t="s">
        <v>3</v>
      </c>
    </row>
    <row r="81" spans="1:109" x14ac:dyDescent="0.2">
      <c r="A81" s="132" t="s">
        <v>278</v>
      </c>
      <c r="B81" s="133" t="s">
        <v>2375</v>
      </c>
      <c r="C81" s="133" t="s">
        <v>261</v>
      </c>
      <c r="D81" s="133" t="s">
        <v>262</v>
      </c>
      <c r="E81" s="133" t="b">
        <v>0</v>
      </c>
      <c r="F81" s="133" t="s">
        <v>2368</v>
      </c>
      <c r="G81" s="133" t="s">
        <v>3</v>
      </c>
      <c r="H81" s="133" t="s">
        <v>264</v>
      </c>
      <c r="I81" s="133" t="s">
        <v>2368</v>
      </c>
      <c r="J81" s="133" t="s">
        <v>273</v>
      </c>
      <c r="K81" s="133" t="s">
        <v>777</v>
      </c>
      <c r="L81" s="133">
        <v>90</v>
      </c>
      <c r="M81" s="133">
        <v>9</v>
      </c>
      <c r="N81" s="133">
        <v>9</v>
      </c>
      <c r="O81" s="133">
        <v>-2.63</v>
      </c>
      <c r="P81" s="133">
        <v>0</v>
      </c>
      <c r="Q81" s="133">
        <v>0</v>
      </c>
      <c r="R81" s="133">
        <v>3.83</v>
      </c>
      <c r="S81" s="133">
        <v>0</v>
      </c>
      <c r="T81" s="133">
        <v>0</v>
      </c>
      <c r="U81" s="133">
        <v>34.81</v>
      </c>
      <c r="V81" s="133">
        <v>0</v>
      </c>
      <c r="W81" s="133">
        <v>0</v>
      </c>
      <c r="X81" s="133">
        <v>1.2270000000000001</v>
      </c>
      <c r="Y81" s="133">
        <v>3.0000000000000001E-3</v>
      </c>
      <c r="Z81" s="133">
        <v>1E-3</v>
      </c>
      <c r="AA81" s="133">
        <v>15.194000000000001</v>
      </c>
      <c r="AB81" s="133">
        <v>4.0000000000000001E-3</v>
      </c>
      <c r="AC81" s="133">
        <v>1E-3</v>
      </c>
      <c r="AD81" s="133">
        <v>15.972</v>
      </c>
      <c r="AE81" s="133">
        <v>3.4000000000000002E-2</v>
      </c>
      <c r="AF81" s="133">
        <v>1.0999999999999999E-2</v>
      </c>
      <c r="AG81" s="133">
        <v>-0.245</v>
      </c>
      <c r="AH81" s="133">
        <v>0.03</v>
      </c>
      <c r="AI81" s="133">
        <v>0.01</v>
      </c>
      <c r="AJ81" s="133">
        <v>30.757000000000001</v>
      </c>
      <c r="AK81" s="133">
        <v>0.19400000000000001</v>
      </c>
      <c r="AL81" s="133">
        <v>6.5000000000000002E-2</v>
      </c>
      <c r="AM81" s="133">
        <v>0.13500000000000001</v>
      </c>
      <c r="AN81" s="133">
        <v>0.191</v>
      </c>
      <c r="AO81" s="133">
        <v>6.4000000000000001E-2</v>
      </c>
      <c r="AP81" s="133">
        <v>126.358</v>
      </c>
      <c r="AQ81" s="133">
        <v>4.2439999999999998</v>
      </c>
      <c r="AR81" s="133">
        <v>1.415</v>
      </c>
      <c r="AS81" s="133">
        <v>92.042000000000002</v>
      </c>
      <c r="AT81" s="133">
        <v>4.117</v>
      </c>
      <c r="AU81" s="133">
        <v>1.3720000000000001</v>
      </c>
      <c r="AV81" s="133">
        <v>-1.1000000000000001</v>
      </c>
      <c r="AW81" s="133">
        <v>2.7E-2</v>
      </c>
      <c r="AX81" s="133">
        <v>8.9999999999999993E-3</v>
      </c>
      <c r="AY81" s="133">
        <v>-2.71</v>
      </c>
      <c r="AZ81" s="133">
        <v>1.007950954</v>
      </c>
      <c r="BA81" s="133">
        <v>-4.09</v>
      </c>
      <c r="BB81" s="133">
        <v>-3.73</v>
      </c>
      <c r="BC81" s="133">
        <v>27.01</v>
      </c>
      <c r="BD81" s="133">
        <v>4.9237295865695889E-3</v>
      </c>
      <c r="BE81" s="133" t="s">
        <v>2376</v>
      </c>
      <c r="BF81" s="133">
        <v>-0.32400000000000001</v>
      </c>
      <c r="BG81" s="133">
        <v>1.1743703731193944</v>
      </c>
      <c r="BH81" s="133">
        <v>0.97150546833526696</v>
      </c>
      <c r="BI81" s="133">
        <v>0.59099999999999997</v>
      </c>
      <c r="BJ81" s="133">
        <v>8.2000000000000003E-2</v>
      </c>
      <c r="BK81" s="133">
        <v>0.67300000000000004</v>
      </c>
      <c r="BL81" s="133">
        <v>0.13500000000000001</v>
      </c>
      <c r="BM81" s="133">
        <v>0</v>
      </c>
      <c r="BN81" s="133" t="s">
        <v>3</v>
      </c>
      <c r="BO81" s="133" t="s">
        <v>3</v>
      </c>
      <c r="BP81" s="133" t="s">
        <v>3</v>
      </c>
      <c r="BQ81" s="133" t="s">
        <v>3</v>
      </c>
      <c r="BR81" s="133" t="s">
        <v>3</v>
      </c>
      <c r="BS81" s="133" t="s">
        <v>3</v>
      </c>
      <c r="BT81" s="133" t="s">
        <v>3</v>
      </c>
      <c r="BU81" s="133" t="s">
        <v>3</v>
      </c>
      <c r="BV81" s="133" t="s">
        <v>2216</v>
      </c>
      <c r="BW81" s="133" t="s">
        <v>3</v>
      </c>
      <c r="BX81" s="133" t="s">
        <v>3</v>
      </c>
      <c r="BY81" s="133" t="s">
        <v>3</v>
      </c>
      <c r="BZ81" s="133" t="s">
        <v>3</v>
      </c>
      <c r="CA81" s="133" t="s">
        <v>3</v>
      </c>
      <c r="CB81" s="133" t="s">
        <v>2216</v>
      </c>
      <c r="CC81" s="133" t="s">
        <v>3</v>
      </c>
      <c r="CD81" s="133" t="s">
        <v>3</v>
      </c>
      <c r="CE81" s="133" t="s">
        <v>3</v>
      </c>
      <c r="CF81" s="133" t="s">
        <v>3</v>
      </c>
      <c r="CG81" s="133" t="s">
        <v>3</v>
      </c>
      <c r="CH81" s="133" t="s">
        <v>2216</v>
      </c>
      <c r="CI81" s="133" t="s">
        <v>3</v>
      </c>
      <c r="CJ81" s="133" t="s">
        <v>3</v>
      </c>
      <c r="CK81" s="133" t="s">
        <v>3</v>
      </c>
      <c r="CL81" s="133" t="s">
        <v>3</v>
      </c>
      <c r="CM81" s="133" t="s">
        <v>3</v>
      </c>
      <c r="CN81" s="133" t="s">
        <v>2216</v>
      </c>
      <c r="CO81" s="133" t="s">
        <v>3</v>
      </c>
      <c r="CP81" s="133" t="s">
        <v>3</v>
      </c>
      <c r="CQ81" s="133" t="s">
        <v>3</v>
      </c>
      <c r="CR81" s="133" t="s">
        <v>3</v>
      </c>
      <c r="CS81" s="133" t="s">
        <v>3</v>
      </c>
      <c r="CT81" s="133" t="s">
        <v>2216</v>
      </c>
      <c r="CU81" s="133" t="s">
        <v>3</v>
      </c>
      <c r="CV81" s="133" t="s">
        <v>3</v>
      </c>
      <c r="CW81" s="133" t="s">
        <v>3</v>
      </c>
      <c r="CX81" s="133" t="s">
        <v>3</v>
      </c>
      <c r="CY81" s="133" t="s">
        <v>3</v>
      </c>
      <c r="CZ81" s="133" t="s">
        <v>2216</v>
      </c>
      <c r="DA81" s="133" t="s">
        <v>3</v>
      </c>
      <c r="DB81" s="133" t="s">
        <v>3</v>
      </c>
      <c r="DC81" s="133" t="s">
        <v>3</v>
      </c>
      <c r="DD81" s="133" t="s">
        <v>3</v>
      </c>
      <c r="DE81" s="133" t="s">
        <v>3</v>
      </c>
    </row>
    <row r="82" spans="1:109" x14ac:dyDescent="0.2">
      <c r="A82" s="132" t="s">
        <v>2377</v>
      </c>
      <c r="B82" s="133" t="s">
        <v>2378</v>
      </c>
      <c r="C82" s="133" t="s">
        <v>261</v>
      </c>
      <c r="D82" s="133" t="s">
        <v>262</v>
      </c>
      <c r="E82" s="133" t="s">
        <v>3</v>
      </c>
      <c r="F82" s="133" t="s">
        <v>3</v>
      </c>
      <c r="G82" s="133" t="s">
        <v>3</v>
      </c>
      <c r="H82" s="133" t="s">
        <v>3</v>
      </c>
      <c r="I82" s="133" t="s">
        <v>3</v>
      </c>
      <c r="J82" s="133" t="s">
        <v>3</v>
      </c>
      <c r="K82" s="133" t="s">
        <v>3</v>
      </c>
      <c r="L82" s="133" t="s">
        <v>3</v>
      </c>
      <c r="M82" s="133" t="s">
        <v>3</v>
      </c>
      <c r="N82" s="133" t="s">
        <v>3</v>
      </c>
      <c r="O82" s="133" t="s">
        <v>3</v>
      </c>
      <c r="P82" s="133" t="s">
        <v>3</v>
      </c>
      <c r="Q82" s="133" t="s">
        <v>3</v>
      </c>
      <c r="R82" s="133" t="s">
        <v>3</v>
      </c>
      <c r="S82" s="133" t="s">
        <v>3</v>
      </c>
      <c r="T82" s="133" t="s">
        <v>3</v>
      </c>
      <c r="U82" s="133" t="s">
        <v>3</v>
      </c>
      <c r="V82" s="133" t="s">
        <v>3</v>
      </c>
      <c r="W82" s="133" t="s">
        <v>3</v>
      </c>
      <c r="X82" s="133" t="s">
        <v>3</v>
      </c>
      <c r="Y82" s="133" t="s">
        <v>3</v>
      </c>
      <c r="Z82" s="133" t="s">
        <v>3</v>
      </c>
      <c r="AA82" s="133" t="s">
        <v>3</v>
      </c>
      <c r="AB82" s="133" t="s">
        <v>3</v>
      </c>
      <c r="AC82" s="133" t="s">
        <v>3</v>
      </c>
      <c r="AD82" s="133" t="s">
        <v>3</v>
      </c>
      <c r="AE82" s="133" t="s">
        <v>3</v>
      </c>
      <c r="AF82" s="133" t="s">
        <v>3</v>
      </c>
      <c r="AG82" s="133" t="s">
        <v>3</v>
      </c>
      <c r="AH82" s="133" t="s">
        <v>3</v>
      </c>
      <c r="AI82" s="133" t="s">
        <v>3</v>
      </c>
      <c r="AJ82" s="133" t="s">
        <v>3</v>
      </c>
      <c r="AK82" s="133" t="s">
        <v>3</v>
      </c>
      <c r="AL82" s="133" t="s">
        <v>3</v>
      </c>
      <c r="AM82" s="133" t="s">
        <v>3</v>
      </c>
      <c r="AN82" s="133" t="s">
        <v>3</v>
      </c>
      <c r="AO82" s="133" t="s">
        <v>3</v>
      </c>
      <c r="AP82" s="133" t="s">
        <v>3</v>
      </c>
      <c r="AQ82" s="133" t="s">
        <v>3</v>
      </c>
      <c r="AR82" s="133" t="s">
        <v>3</v>
      </c>
      <c r="AS82" s="133" t="s">
        <v>3</v>
      </c>
      <c r="AT82" s="133" t="s">
        <v>3</v>
      </c>
      <c r="AU82" s="133" t="s">
        <v>3</v>
      </c>
      <c r="AV82" s="133" t="s">
        <v>3</v>
      </c>
      <c r="AW82" s="133" t="s">
        <v>3</v>
      </c>
      <c r="AX82" s="133" t="s">
        <v>3</v>
      </c>
      <c r="AY82" s="133">
        <v>-0.5</v>
      </c>
      <c r="AZ82" s="133" t="s">
        <v>3</v>
      </c>
      <c r="BA82" s="133" t="s">
        <v>3</v>
      </c>
      <c r="BB82" s="133">
        <v>-9.15</v>
      </c>
      <c r="BC82" s="133">
        <v>21.43</v>
      </c>
      <c r="BD82" s="133" t="s">
        <v>3</v>
      </c>
      <c r="BE82" s="133" t="s">
        <v>3</v>
      </c>
      <c r="BF82" s="133" t="s">
        <v>3</v>
      </c>
      <c r="BG82" s="133" t="s">
        <v>3</v>
      </c>
      <c r="BH82" s="133" t="s">
        <v>3</v>
      </c>
      <c r="BI82" s="133" t="s">
        <v>3</v>
      </c>
      <c r="BJ82" s="133" t="s">
        <v>3</v>
      </c>
      <c r="BK82" s="133">
        <v>0.67400000000000004</v>
      </c>
      <c r="BL82" s="133" t="s">
        <v>3</v>
      </c>
      <c r="BM82" s="133" t="s">
        <v>3</v>
      </c>
      <c r="BN82" s="133">
        <v>0.02</v>
      </c>
      <c r="BO82" s="133">
        <v>0.01</v>
      </c>
      <c r="BP82" s="133">
        <v>0.12</v>
      </c>
      <c r="BQ82" s="133">
        <v>0.06</v>
      </c>
      <c r="BR82" s="133">
        <v>0.12</v>
      </c>
      <c r="BS82" s="133">
        <v>0.06</v>
      </c>
      <c r="BT82" s="133">
        <v>1.6E-2</v>
      </c>
      <c r="BU82" s="133">
        <v>8.0000000000000002E-3</v>
      </c>
      <c r="BV82" s="133" t="s">
        <v>2216</v>
      </c>
      <c r="BW82" s="133" t="s">
        <v>2216</v>
      </c>
      <c r="BX82" s="133" t="s">
        <v>2216</v>
      </c>
      <c r="BY82" s="133" t="s">
        <v>2216</v>
      </c>
      <c r="BZ82" s="133" t="s">
        <v>2216</v>
      </c>
      <c r="CA82" s="133" t="s">
        <v>2216</v>
      </c>
      <c r="CB82" s="133" t="s">
        <v>2216</v>
      </c>
      <c r="CC82" s="133" t="s">
        <v>2216</v>
      </c>
      <c r="CD82" s="133" t="s">
        <v>2216</v>
      </c>
      <c r="CE82" s="133" t="s">
        <v>2216</v>
      </c>
      <c r="CF82" s="133" t="s">
        <v>2216</v>
      </c>
      <c r="CG82" s="133" t="s">
        <v>2216</v>
      </c>
      <c r="CH82" s="133" t="s">
        <v>2216</v>
      </c>
      <c r="CI82" s="133" t="s">
        <v>2216</v>
      </c>
      <c r="CJ82" s="133" t="s">
        <v>2216</v>
      </c>
      <c r="CK82" s="133" t="s">
        <v>2216</v>
      </c>
      <c r="CL82" s="133" t="s">
        <v>2216</v>
      </c>
      <c r="CM82" s="133" t="s">
        <v>2216</v>
      </c>
      <c r="CN82" s="133" t="s">
        <v>2216</v>
      </c>
      <c r="CO82" s="133" t="s">
        <v>2216</v>
      </c>
      <c r="CP82" s="133" t="s">
        <v>2216</v>
      </c>
      <c r="CQ82" s="133" t="s">
        <v>2216</v>
      </c>
      <c r="CR82" s="133" t="s">
        <v>2216</v>
      </c>
      <c r="CS82" s="133" t="s">
        <v>2216</v>
      </c>
      <c r="CT82" s="133" t="s">
        <v>2216</v>
      </c>
      <c r="CU82" s="133" t="s">
        <v>2216</v>
      </c>
      <c r="CV82" s="133" t="s">
        <v>2216</v>
      </c>
      <c r="CW82" s="133" t="s">
        <v>2216</v>
      </c>
      <c r="CX82" s="133" t="s">
        <v>2216</v>
      </c>
      <c r="CY82" s="133" t="s">
        <v>2216</v>
      </c>
      <c r="CZ82" s="133" t="s">
        <v>2216</v>
      </c>
      <c r="DA82" s="133" t="s">
        <v>2216</v>
      </c>
      <c r="DB82" s="133" t="s">
        <v>2216</v>
      </c>
      <c r="DC82" s="133" t="s">
        <v>2216</v>
      </c>
      <c r="DD82" s="133" t="s">
        <v>2216</v>
      </c>
      <c r="DE82" s="133" t="s">
        <v>2216</v>
      </c>
    </row>
    <row r="83" spans="1:109" x14ac:dyDescent="0.2">
      <c r="A83" s="132" t="s">
        <v>259</v>
      </c>
      <c r="B83" s="133" t="s">
        <v>2379</v>
      </c>
      <c r="C83" s="133" t="s">
        <v>261</v>
      </c>
      <c r="D83" s="133" t="s">
        <v>262</v>
      </c>
      <c r="E83" s="133" t="b">
        <v>0</v>
      </c>
      <c r="F83" s="133" t="s">
        <v>2378</v>
      </c>
      <c r="G83" s="133" t="s">
        <v>3</v>
      </c>
      <c r="H83" s="133" t="s">
        <v>264</v>
      </c>
      <c r="I83" s="133" t="s">
        <v>2378</v>
      </c>
      <c r="J83" s="133" t="s">
        <v>273</v>
      </c>
      <c r="K83" s="133" t="s">
        <v>267</v>
      </c>
      <c r="L83" s="133">
        <v>90</v>
      </c>
      <c r="M83" s="133">
        <v>9</v>
      </c>
      <c r="N83" s="133">
        <v>9</v>
      </c>
      <c r="O83" s="133">
        <v>-0.53</v>
      </c>
      <c r="P83" s="133">
        <v>0</v>
      </c>
      <c r="Q83" s="133">
        <v>0</v>
      </c>
      <c r="R83" s="133">
        <v>-1.51</v>
      </c>
      <c r="S83" s="133">
        <v>0.01</v>
      </c>
      <c r="T83" s="133">
        <v>0</v>
      </c>
      <c r="U83" s="133">
        <v>29.3</v>
      </c>
      <c r="V83" s="133">
        <v>0.01</v>
      </c>
      <c r="W83" s="133">
        <v>0</v>
      </c>
      <c r="X83" s="133">
        <v>3.0350000000000001</v>
      </c>
      <c r="Y83" s="133">
        <v>3.0000000000000001E-3</v>
      </c>
      <c r="Z83" s="133">
        <v>1E-3</v>
      </c>
      <c r="AA83" s="133">
        <v>4.1399999999999997</v>
      </c>
      <c r="AB83" s="133">
        <v>6.0000000000000001E-3</v>
      </c>
      <c r="AC83" s="133">
        <v>2E-3</v>
      </c>
      <c r="AD83" s="133">
        <v>6.9320000000000004</v>
      </c>
      <c r="AE83" s="133">
        <v>3.1E-2</v>
      </c>
      <c r="AF83" s="133">
        <v>0.01</v>
      </c>
      <c r="AG83" s="133">
        <v>-0.27900000000000003</v>
      </c>
      <c r="AH83" s="133">
        <v>3.1E-2</v>
      </c>
      <c r="AI83" s="133">
        <v>0.01</v>
      </c>
      <c r="AJ83" s="133">
        <v>8.5980000000000008</v>
      </c>
      <c r="AK83" s="133">
        <v>0.14199999999999999</v>
      </c>
      <c r="AL83" s="133">
        <v>4.7E-2</v>
      </c>
      <c r="AM83" s="133">
        <v>0.29899999999999999</v>
      </c>
      <c r="AN83" s="133">
        <v>0.14099999999999999</v>
      </c>
      <c r="AO83" s="133">
        <v>4.7E-2</v>
      </c>
      <c r="AP83" s="133">
        <v>-2.11</v>
      </c>
      <c r="AQ83" s="133">
        <v>2.149</v>
      </c>
      <c r="AR83" s="133">
        <v>0.71599999999999997</v>
      </c>
      <c r="AS83" s="133">
        <v>-13.369</v>
      </c>
      <c r="AT83" s="133">
        <v>2.1320000000000001</v>
      </c>
      <c r="AU83" s="133">
        <v>0.71099999999999997</v>
      </c>
      <c r="AV83" s="133">
        <v>1.7999999999999999E-2</v>
      </c>
      <c r="AW83" s="133">
        <v>1.7999999999999999E-2</v>
      </c>
      <c r="AX83" s="133">
        <v>6.0000000000000001E-3</v>
      </c>
      <c r="AY83" s="133">
        <v>-0.49</v>
      </c>
      <c r="AZ83" s="133">
        <v>1.007950954</v>
      </c>
      <c r="BA83" s="133">
        <v>-9.39</v>
      </c>
      <c r="BB83" s="133">
        <v>-9.08</v>
      </c>
      <c r="BC83" s="133">
        <v>21.5</v>
      </c>
      <c r="BD83" s="133">
        <v>3.6777959855368164E-3</v>
      </c>
      <c r="BE83" s="133" t="s">
        <v>2380</v>
      </c>
      <c r="BF83" s="133">
        <v>-0.30499999999999999</v>
      </c>
      <c r="BG83" s="133">
        <v>1.2868542294002945</v>
      </c>
      <c r="BH83" s="133">
        <v>0.97993295947815962</v>
      </c>
      <c r="BI83" s="133">
        <v>0.58799999999999997</v>
      </c>
      <c r="BJ83" s="133">
        <v>8.2000000000000003E-2</v>
      </c>
      <c r="BK83" s="133">
        <v>0.67</v>
      </c>
      <c r="BL83" s="133">
        <v>0.29899999999999999</v>
      </c>
      <c r="BM83" s="133">
        <v>0</v>
      </c>
      <c r="BN83" s="133" t="s">
        <v>3</v>
      </c>
      <c r="BO83" s="133" t="s">
        <v>3</v>
      </c>
      <c r="BP83" s="133" t="s">
        <v>3</v>
      </c>
      <c r="BQ83" s="133" t="s">
        <v>3</v>
      </c>
      <c r="BR83" s="133" t="s">
        <v>3</v>
      </c>
      <c r="BS83" s="133" t="s">
        <v>3</v>
      </c>
      <c r="BT83" s="133" t="s">
        <v>3</v>
      </c>
      <c r="BU83" s="133" t="s">
        <v>3</v>
      </c>
      <c r="BV83" s="133" t="s">
        <v>2216</v>
      </c>
      <c r="BW83" s="133" t="s">
        <v>3</v>
      </c>
      <c r="BX83" s="133" t="s">
        <v>3</v>
      </c>
      <c r="BY83" s="133" t="s">
        <v>3</v>
      </c>
      <c r="BZ83" s="133" t="s">
        <v>3</v>
      </c>
      <c r="CA83" s="133" t="s">
        <v>3</v>
      </c>
      <c r="CB83" s="133" t="s">
        <v>2216</v>
      </c>
      <c r="CC83" s="133" t="s">
        <v>3</v>
      </c>
      <c r="CD83" s="133" t="s">
        <v>3</v>
      </c>
      <c r="CE83" s="133" t="s">
        <v>3</v>
      </c>
      <c r="CF83" s="133" t="s">
        <v>3</v>
      </c>
      <c r="CG83" s="133" t="s">
        <v>3</v>
      </c>
      <c r="CH83" s="133" t="s">
        <v>2216</v>
      </c>
      <c r="CI83" s="133" t="s">
        <v>3</v>
      </c>
      <c r="CJ83" s="133" t="s">
        <v>3</v>
      </c>
      <c r="CK83" s="133" t="s">
        <v>3</v>
      </c>
      <c r="CL83" s="133" t="s">
        <v>3</v>
      </c>
      <c r="CM83" s="133" t="s">
        <v>3</v>
      </c>
      <c r="CN83" s="133" t="s">
        <v>2216</v>
      </c>
      <c r="CO83" s="133" t="s">
        <v>3</v>
      </c>
      <c r="CP83" s="133" t="s">
        <v>3</v>
      </c>
      <c r="CQ83" s="133" t="s">
        <v>3</v>
      </c>
      <c r="CR83" s="133" t="s">
        <v>3</v>
      </c>
      <c r="CS83" s="133" t="s">
        <v>3</v>
      </c>
      <c r="CT83" s="133" t="s">
        <v>2216</v>
      </c>
      <c r="CU83" s="133" t="s">
        <v>3</v>
      </c>
      <c r="CV83" s="133" t="s">
        <v>3</v>
      </c>
      <c r="CW83" s="133" t="s">
        <v>3</v>
      </c>
      <c r="CX83" s="133" t="s">
        <v>3</v>
      </c>
      <c r="CY83" s="133" t="s">
        <v>3</v>
      </c>
      <c r="CZ83" s="133" t="s">
        <v>2216</v>
      </c>
      <c r="DA83" s="133" t="s">
        <v>3</v>
      </c>
      <c r="DB83" s="133" t="s">
        <v>3</v>
      </c>
      <c r="DC83" s="133" t="s">
        <v>3</v>
      </c>
      <c r="DD83" s="133" t="s">
        <v>3</v>
      </c>
      <c r="DE83" s="133" t="s">
        <v>3</v>
      </c>
    </row>
    <row r="84" spans="1:109" x14ac:dyDescent="0.2">
      <c r="A84" s="132" t="s">
        <v>269</v>
      </c>
      <c r="B84" s="133" t="s">
        <v>2381</v>
      </c>
      <c r="C84" s="133" t="s">
        <v>261</v>
      </c>
      <c r="D84" s="133" t="s">
        <v>262</v>
      </c>
      <c r="E84" s="133" t="b">
        <v>0</v>
      </c>
      <c r="F84" s="133" t="s">
        <v>2378</v>
      </c>
      <c r="G84" s="133" t="s">
        <v>3</v>
      </c>
      <c r="H84" s="133" t="s">
        <v>264</v>
      </c>
      <c r="I84" s="133" t="s">
        <v>2378</v>
      </c>
      <c r="J84" s="133" t="s">
        <v>273</v>
      </c>
      <c r="K84" s="133" t="s">
        <v>267</v>
      </c>
      <c r="L84" s="133">
        <v>90</v>
      </c>
      <c r="M84" s="133">
        <v>9</v>
      </c>
      <c r="N84" s="133">
        <v>9</v>
      </c>
      <c r="O84" s="133">
        <v>-0.53</v>
      </c>
      <c r="P84" s="133">
        <v>0</v>
      </c>
      <c r="Q84" s="133">
        <v>0</v>
      </c>
      <c r="R84" s="133">
        <v>-1.76</v>
      </c>
      <c r="S84" s="133">
        <v>0.01</v>
      </c>
      <c r="T84" s="133">
        <v>0</v>
      </c>
      <c r="U84" s="133">
        <v>29.04</v>
      </c>
      <c r="V84" s="133">
        <v>0.01</v>
      </c>
      <c r="W84" s="133">
        <v>0</v>
      </c>
      <c r="X84" s="133">
        <v>3.0259999999999998</v>
      </c>
      <c r="Y84" s="133">
        <v>2E-3</v>
      </c>
      <c r="Z84" s="133">
        <v>1E-3</v>
      </c>
      <c r="AA84" s="133">
        <v>3.887</v>
      </c>
      <c r="AB84" s="133">
        <v>6.0000000000000001E-3</v>
      </c>
      <c r="AC84" s="133">
        <v>2E-3</v>
      </c>
      <c r="AD84" s="133">
        <v>6.6609999999999996</v>
      </c>
      <c r="AE84" s="133">
        <v>3.7999999999999999E-2</v>
      </c>
      <c r="AF84" s="133">
        <v>1.2999999999999999E-2</v>
      </c>
      <c r="AG84" s="133">
        <v>-0.29299999999999998</v>
      </c>
      <c r="AH84" s="133">
        <v>3.7999999999999999E-2</v>
      </c>
      <c r="AI84" s="133">
        <v>1.2999999999999999E-2</v>
      </c>
      <c r="AJ84" s="133">
        <v>7.9989999999999997</v>
      </c>
      <c r="AK84" s="133">
        <v>0.17399999999999999</v>
      </c>
      <c r="AL84" s="133">
        <v>5.8000000000000003E-2</v>
      </c>
      <c r="AM84" s="133">
        <v>0.20699999999999999</v>
      </c>
      <c r="AN84" s="133">
        <v>0.17599999999999999</v>
      </c>
      <c r="AO84" s="133">
        <v>5.8999999999999997E-2</v>
      </c>
      <c r="AP84" s="133">
        <v>-3.2450000000000001</v>
      </c>
      <c r="AQ84" s="133">
        <v>2.0270000000000001</v>
      </c>
      <c r="AR84" s="133">
        <v>0.67600000000000005</v>
      </c>
      <c r="AS84" s="133">
        <v>-13.994999999999999</v>
      </c>
      <c r="AT84" s="133">
        <v>2.012</v>
      </c>
      <c r="AU84" s="133">
        <v>0.67100000000000004</v>
      </c>
      <c r="AV84" s="133">
        <v>2.7E-2</v>
      </c>
      <c r="AW84" s="133">
        <v>1.7000000000000001E-2</v>
      </c>
      <c r="AX84" s="133">
        <v>6.0000000000000001E-3</v>
      </c>
      <c r="AY84" s="133">
        <v>-0.48</v>
      </c>
      <c r="AZ84" s="133">
        <v>1.007950954</v>
      </c>
      <c r="BA84" s="133">
        <v>-9.64</v>
      </c>
      <c r="BB84" s="133">
        <v>-9.32</v>
      </c>
      <c r="BC84" s="133">
        <v>21.25</v>
      </c>
      <c r="BD84" s="133">
        <v>3.6462860833734005E-3</v>
      </c>
      <c r="BE84" s="133" t="s">
        <v>2382</v>
      </c>
      <c r="BF84" s="133">
        <v>-0.317</v>
      </c>
      <c r="BG84" s="133">
        <v>1.2993157559497135</v>
      </c>
      <c r="BH84" s="133">
        <v>0.98487620704832091</v>
      </c>
      <c r="BI84" s="133">
        <v>0.57299999999999995</v>
      </c>
      <c r="BJ84" s="133">
        <v>8.2000000000000003E-2</v>
      </c>
      <c r="BK84" s="133">
        <v>0.65500000000000003</v>
      </c>
      <c r="BL84" s="133">
        <v>0.20699999999999999</v>
      </c>
      <c r="BM84" s="133">
        <v>0</v>
      </c>
      <c r="BN84" s="133" t="s">
        <v>3</v>
      </c>
      <c r="BO84" s="133" t="s">
        <v>3</v>
      </c>
      <c r="BP84" s="133" t="s">
        <v>3</v>
      </c>
      <c r="BQ84" s="133" t="s">
        <v>3</v>
      </c>
      <c r="BR84" s="133" t="s">
        <v>3</v>
      </c>
      <c r="BS84" s="133" t="s">
        <v>3</v>
      </c>
      <c r="BT84" s="133" t="s">
        <v>3</v>
      </c>
      <c r="BU84" s="133" t="s">
        <v>3</v>
      </c>
      <c r="BV84" s="133" t="s">
        <v>2216</v>
      </c>
      <c r="BW84" s="133" t="s">
        <v>3</v>
      </c>
      <c r="BX84" s="133" t="s">
        <v>3</v>
      </c>
      <c r="BY84" s="133" t="s">
        <v>3</v>
      </c>
      <c r="BZ84" s="133" t="s">
        <v>3</v>
      </c>
      <c r="CA84" s="133" t="s">
        <v>3</v>
      </c>
      <c r="CB84" s="133" t="s">
        <v>2216</v>
      </c>
      <c r="CC84" s="133" t="s">
        <v>3</v>
      </c>
      <c r="CD84" s="133" t="s">
        <v>3</v>
      </c>
      <c r="CE84" s="133" t="s">
        <v>3</v>
      </c>
      <c r="CF84" s="133" t="s">
        <v>3</v>
      </c>
      <c r="CG84" s="133" t="s">
        <v>3</v>
      </c>
      <c r="CH84" s="133" t="s">
        <v>2216</v>
      </c>
      <c r="CI84" s="133" t="s">
        <v>3</v>
      </c>
      <c r="CJ84" s="133" t="s">
        <v>3</v>
      </c>
      <c r="CK84" s="133" t="s">
        <v>3</v>
      </c>
      <c r="CL84" s="133" t="s">
        <v>3</v>
      </c>
      <c r="CM84" s="133" t="s">
        <v>3</v>
      </c>
      <c r="CN84" s="133" t="s">
        <v>2216</v>
      </c>
      <c r="CO84" s="133" t="s">
        <v>3</v>
      </c>
      <c r="CP84" s="133" t="s">
        <v>3</v>
      </c>
      <c r="CQ84" s="133" t="s">
        <v>3</v>
      </c>
      <c r="CR84" s="133" t="s">
        <v>3</v>
      </c>
      <c r="CS84" s="133" t="s">
        <v>3</v>
      </c>
      <c r="CT84" s="133" t="s">
        <v>2216</v>
      </c>
      <c r="CU84" s="133" t="s">
        <v>3</v>
      </c>
      <c r="CV84" s="133" t="s">
        <v>3</v>
      </c>
      <c r="CW84" s="133" t="s">
        <v>3</v>
      </c>
      <c r="CX84" s="133" t="s">
        <v>3</v>
      </c>
      <c r="CY84" s="133" t="s">
        <v>3</v>
      </c>
      <c r="CZ84" s="133" t="s">
        <v>2216</v>
      </c>
      <c r="DA84" s="133" t="s">
        <v>3</v>
      </c>
      <c r="DB84" s="133" t="s">
        <v>3</v>
      </c>
      <c r="DC84" s="133" t="s">
        <v>3</v>
      </c>
      <c r="DD84" s="133" t="s">
        <v>3</v>
      </c>
      <c r="DE84" s="133" t="s">
        <v>3</v>
      </c>
    </row>
    <row r="85" spans="1:109" x14ac:dyDescent="0.2">
      <c r="A85" s="132" t="s">
        <v>275</v>
      </c>
      <c r="B85" s="133" t="s">
        <v>2383</v>
      </c>
      <c r="C85" s="133" t="s">
        <v>261</v>
      </c>
      <c r="D85" s="133" t="s">
        <v>262</v>
      </c>
      <c r="E85" s="133" t="b">
        <v>0</v>
      </c>
      <c r="F85" s="133" t="s">
        <v>2378</v>
      </c>
      <c r="G85" s="133" t="s">
        <v>3</v>
      </c>
      <c r="H85" s="133" t="s">
        <v>264</v>
      </c>
      <c r="I85" s="133" t="s">
        <v>2378</v>
      </c>
      <c r="J85" s="133" t="s">
        <v>273</v>
      </c>
      <c r="K85" s="133" t="s">
        <v>267</v>
      </c>
      <c r="L85" s="133">
        <v>90</v>
      </c>
      <c r="M85" s="133">
        <v>9</v>
      </c>
      <c r="N85" s="133">
        <v>9</v>
      </c>
      <c r="O85" s="133">
        <v>-0.55000000000000004</v>
      </c>
      <c r="P85" s="133">
        <v>0</v>
      </c>
      <c r="Q85" s="133">
        <v>0</v>
      </c>
      <c r="R85" s="133">
        <v>-1.57</v>
      </c>
      <c r="S85" s="133">
        <v>0.01</v>
      </c>
      <c r="T85" s="133">
        <v>0</v>
      </c>
      <c r="U85" s="133">
        <v>29.24</v>
      </c>
      <c r="V85" s="133">
        <v>0.01</v>
      </c>
      <c r="W85" s="133">
        <v>0</v>
      </c>
      <c r="X85" s="133">
        <v>3.0070000000000001</v>
      </c>
      <c r="Y85" s="133">
        <v>2E-3</v>
      </c>
      <c r="Z85" s="133">
        <v>1E-3</v>
      </c>
      <c r="AA85" s="133">
        <v>4.0789999999999997</v>
      </c>
      <c r="AB85" s="133">
        <v>5.0000000000000001E-3</v>
      </c>
      <c r="AC85" s="133">
        <v>2E-3</v>
      </c>
      <c r="AD85" s="133">
        <v>6.8630000000000004</v>
      </c>
      <c r="AE85" s="133">
        <v>7.1999999999999995E-2</v>
      </c>
      <c r="AF85" s="133">
        <v>2.4E-2</v>
      </c>
      <c r="AG85" s="133">
        <v>-0.26100000000000001</v>
      </c>
      <c r="AH85" s="133">
        <v>7.2999999999999995E-2</v>
      </c>
      <c r="AI85" s="133">
        <v>2.4E-2</v>
      </c>
      <c r="AJ85" s="133">
        <v>8.6890000000000001</v>
      </c>
      <c r="AK85" s="133">
        <v>0.191</v>
      </c>
      <c r="AL85" s="133">
        <v>6.4000000000000001E-2</v>
      </c>
      <c r="AM85" s="133">
        <v>0.51</v>
      </c>
      <c r="AN85" s="133">
        <v>0.191</v>
      </c>
      <c r="AO85" s="133">
        <v>6.4000000000000001E-2</v>
      </c>
      <c r="AP85" s="133">
        <v>-3.32</v>
      </c>
      <c r="AQ85" s="133">
        <v>1.9530000000000001</v>
      </c>
      <c r="AR85" s="133">
        <v>0.65100000000000002</v>
      </c>
      <c r="AS85" s="133">
        <v>-14.42</v>
      </c>
      <c r="AT85" s="133">
        <v>1.93</v>
      </c>
      <c r="AU85" s="133">
        <v>0.64300000000000002</v>
      </c>
      <c r="AV85" s="133">
        <v>2.8000000000000001E-2</v>
      </c>
      <c r="AW85" s="133">
        <v>1.7000000000000001E-2</v>
      </c>
      <c r="AX85" s="133">
        <v>6.0000000000000001E-3</v>
      </c>
      <c r="AY85" s="133">
        <v>-0.5</v>
      </c>
      <c r="AZ85" s="133">
        <v>1.007950954</v>
      </c>
      <c r="BA85" s="133">
        <v>-9.4499999999999993</v>
      </c>
      <c r="BB85" s="133">
        <v>-9.1300000000000008</v>
      </c>
      <c r="BC85" s="133">
        <v>21.45</v>
      </c>
      <c r="BD85" s="133">
        <v>3.7239495290464844E-3</v>
      </c>
      <c r="BE85" s="133" t="s">
        <v>2384</v>
      </c>
      <c r="BF85" s="133">
        <v>-0.28599999999999998</v>
      </c>
      <c r="BG85" s="133">
        <v>1.2883199347435346</v>
      </c>
      <c r="BH85" s="133">
        <v>0.98032002437126609</v>
      </c>
      <c r="BI85" s="133">
        <v>0.61199999999999999</v>
      </c>
      <c r="BJ85" s="133">
        <v>8.2000000000000003E-2</v>
      </c>
      <c r="BK85" s="133">
        <v>0.69399999999999995</v>
      </c>
      <c r="BL85" s="133">
        <v>0.51</v>
      </c>
      <c r="BM85" s="133">
        <v>0</v>
      </c>
      <c r="BN85" s="133" t="s">
        <v>3</v>
      </c>
      <c r="BO85" s="133" t="s">
        <v>3</v>
      </c>
      <c r="BP85" s="133" t="s">
        <v>3</v>
      </c>
      <c r="BQ85" s="133" t="s">
        <v>3</v>
      </c>
      <c r="BR85" s="133" t="s">
        <v>3</v>
      </c>
      <c r="BS85" s="133" t="s">
        <v>3</v>
      </c>
      <c r="BT85" s="133" t="s">
        <v>3</v>
      </c>
      <c r="BU85" s="133" t="s">
        <v>3</v>
      </c>
      <c r="BV85" s="133" t="s">
        <v>2216</v>
      </c>
      <c r="BW85" s="133" t="s">
        <v>3</v>
      </c>
      <c r="BX85" s="133" t="s">
        <v>3</v>
      </c>
      <c r="BY85" s="133" t="s">
        <v>3</v>
      </c>
      <c r="BZ85" s="133" t="s">
        <v>3</v>
      </c>
      <c r="CA85" s="133" t="s">
        <v>3</v>
      </c>
      <c r="CB85" s="133" t="s">
        <v>2216</v>
      </c>
      <c r="CC85" s="133" t="s">
        <v>3</v>
      </c>
      <c r="CD85" s="133" t="s">
        <v>3</v>
      </c>
      <c r="CE85" s="133" t="s">
        <v>3</v>
      </c>
      <c r="CF85" s="133" t="s">
        <v>3</v>
      </c>
      <c r="CG85" s="133" t="s">
        <v>3</v>
      </c>
      <c r="CH85" s="133" t="s">
        <v>2216</v>
      </c>
      <c r="CI85" s="133" t="s">
        <v>3</v>
      </c>
      <c r="CJ85" s="133" t="s">
        <v>3</v>
      </c>
      <c r="CK85" s="133" t="s">
        <v>3</v>
      </c>
      <c r="CL85" s="133" t="s">
        <v>3</v>
      </c>
      <c r="CM85" s="133" t="s">
        <v>3</v>
      </c>
      <c r="CN85" s="133" t="s">
        <v>2216</v>
      </c>
      <c r="CO85" s="133" t="s">
        <v>3</v>
      </c>
      <c r="CP85" s="133" t="s">
        <v>3</v>
      </c>
      <c r="CQ85" s="133" t="s">
        <v>3</v>
      </c>
      <c r="CR85" s="133" t="s">
        <v>3</v>
      </c>
      <c r="CS85" s="133" t="s">
        <v>3</v>
      </c>
      <c r="CT85" s="133" t="s">
        <v>2216</v>
      </c>
      <c r="CU85" s="133" t="s">
        <v>3</v>
      </c>
      <c r="CV85" s="133" t="s">
        <v>3</v>
      </c>
      <c r="CW85" s="133" t="s">
        <v>3</v>
      </c>
      <c r="CX85" s="133" t="s">
        <v>3</v>
      </c>
      <c r="CY85" s="133" t="s">
        <v>3</v>
      </c>
      <c r="CZ85" s="133" t="s">
        <v>2216</v>
      </c>
      <c r="DA85" s="133" t="s">
        <v>3</v>
      </c>
      <c r="DB85" s="133" t="s">
        <v>3</v>
      </c>
      <c r="DC85" s="133" t="s">
        <v>3</v>
      </c>
      <c r="DD85" s="133" t="s">
        <v>3</v>
      </c>
      <c r="DE85" s="133" t="s">
        <v>3</v>
      </c>
    </row>
    <row r="86" spans="1:109" x14ac:dyDescent="0.2">
      <c r="A86" s="132" t="s">
        <v>278</v>
      </c>
      <c r="B86" s="133" t="s">
        <v>2385</v>
      </c>
      <c r="C86" s="133" t="s">
        <v>261</v>
      </c>
      <c r="D86" s="133" t="s">
        <v>262</v>
      </c>
      <c r="E86" s="133" t="b">
        <v>0</v>
      </c>
      <c r="F86" s="133" t="s">
        <v>2378</v>
      </c>
      <c r="G86" s="133" t="s">
        <v>3</v>
      </c>
      <c r="H86" s="133" t="s">
        <v>264</v>
      </c>
      <c r="I86" s="133" t="s">
        <v>2378</v>
      </c>
      <c r="J86" s="133" t="s">
        <v>273</v>
      </c>
      <c r="K86" s="133" t="s">
        <v>777</v>
      </c>
      <c r="L86" s="133">
        <v>90</v>
      </c>
      <c r="M86" s="133">
        <v>9</v>
      </c>
      <c r="N86" s="133">
        <v>9</v>
      </c>
      <c r="O86" s="133">
        <v>-0.52</v>
      </c>
      <c r="P86" s="133">
        <v>0</v>
      </c>
      <c r="Q86" s="133">
        <v>0</v>
      </c>
      <c r="R86" s="133">
        <v>-1.52</v>
      </c>
      <c r="S86" s="133">
        <v>0</v>
      </c>
      <c r="T86" s="133">
        <v>0</v>
      </c>
      <c r="U86" s="133">
        <v>29.3</v>
      </c>
      <c r="V86" s="133">
        <v>0</v>
      </c>
      <c r="W86" s="133">
        <v>0</v>
      </c>
      <c r="X86" s="133">
        <v>3.0230000000000001</v>
      </c>
      <c r="Y86" s="133">
        <v>2E-3</v>
      </c>
      <c r="Z86" s="133">
        <v>1E-3</v>
      </c>
      <c r="AA86" s="133">
        <v>9.7949999999999999</v>
      </c>
      <c r="AB86" s="133">
        <v>2E-3</v>
      </c>
      <c r="AC86" s="133">
        <v>1E-3</v>
      </c>
      <c r="AD86" s="133">
        <v>12.516</v>
      </c>
      <c r="AE86" s="133">
        <v>3.2000000000000001E-2</v>
      </c>
      <c r="AF86" s="133">
        <v>1.0999999999999999E-2</v>
      </c>
      <c r="AG86" s="133">
        <v>-0.25900000000000001</v>
      </c>
      <c r="AH86" s="133">
        <v>3.3000000000000002E-2</v>
      </c>
      <c r="AI86" s="133">
        <v>1.0999999999999999E-2</v>
      </c>
      <c r="AJ86" s="133">
        <v>19.021999999999998</v>
      </c>
      <c r="AK86" s="133">
        <v>0.14499999999999999</v>
      </c>
      <c r="AL86" s="133">
        <v>4.8000000000000001E-2</v>
      </c>
      <c r="AM86" s="133">
        <v>-0.65200000000000002</v>
      </c>
      <c r="AN86" s="133">
        <v>0.14199999999999999</v>
      </c>
      <c r="AO86" s="133">
        <v>4.7E-2</v>
      </c>
      <c r="AP86" s="133">
        <v>143.93199999999999</v>
      </c>
      <c r="AQ86" s="133">
        <v>2.9550000000000001</v>
      </c>
      <c r="AR86" s="133">
        <v>0.98499999999999999</v>
      </c>
      <c r="AS86" s="133">
        <v>118.624</v>
      </c>
      <c r="AT86" s="133">
        <v>2.891</v>
      </c>
      <c r="AU86" s="133">
        <v>0.96399999999999997</v>
      </c>
      <c r="AV86" s="133">
        <v>-1.19</v>
      </c>
      <c r="AW86" s="133">
        <v>0.02</v>
      </c>
      <c r="AX86" s="133">
        <v>7.0000000000000001E-3</v>
      </c>
      <c r="AY86" s="133">
        <v>-0.53</v>
      </c>
      <c r="AZ86" s="133">
        <v>1.007950954</v>
      </c>
      <c r="BA86" s="133">
        <v>-9.39</v>
      </c>
      <c r="BB86" s="133">
        <v>-9.07</v>
      </c>
      <c r="BC86" s="133">
        <v>21.51</v>
      </c>
      <c r="BD86" s="133">
        <v>4.0577260031542106E-3</v>
      </c>
      <c r="BE86" s="133" t="s">
        <v>2386</v>
      </c>
      <c r="BF86" s="133">
        <v>-0.31</v>
      </c>
      <c r="BG86" s="133">
        <v>1.1863965130794287</v>
      </c>
      <c r="BH86" s="133">
        <v>0.96244269140640515</v>
      </c>
      <c r="BI86" s="133">
        <v>0.59499999999999997</v>
      </c>
      <c r="BJ86" s="133">
        <v>8.2000000000000003E-2</v>
      </c>
      <c r="BK86" s="133">
        <v>0.67700000000000005</v>
      </c>
      <c r="BL86" s="133">
        <v>-0.65200000000000002</v>
      </c>
      <c r="BM86" s="133">
        <v>0</v>
      </c>
      <c r="BN86" s="133" t="s">
        <v>3</v>
      </c>
      <c r="BO86" s="133" t="s">
        <v>3</v>
      </c>
      <c r="BP86" s="133" t="s">
        <v>3</v>
      </c>
      <c r="BQ86" s="133" t="s">
        <v>3</v>
      </c>
      <c r="BR86" s="133" t="s">
        <v>3</v>
      </c>
      <c r="BS86" s="133" t="s">
        <v>3</v>
      </c>
      <c r="BT86" s="133" t="s">
        <v>3</v>
      </c>
      <c r="BU86" s="133" t="s">
        <v>3</v>
      </c>
      <c r="BV86" s="133" t="s">
        <v>2216</v>
      </c>
      <c r="BW86" s="133" t="s">
        <v>3</v>
      </c>
      <c r="BX86" s="133" t="s">
        <v>3</v>
      </c>
      <c r="BY86" s="133" t="s">
        <v>3</v>
      </c>
      <c r="BZ86" s="133" t="s">
        <v>3</v>
      </c>
      <c r="CA86" s="133" t="s">
        <v>3</v>
      </c>
      <c r="CB86" s="133" t="s">
        <v>2216</v>
      </c>
      <c r="CC86" s="133" t="s">
        <v>3</v>
      </c>
      <c r="CD86" s="133" t="s">
        <v>3</v>
      </c>
      <c r="CE86" s="133" t="s">
        <v>3</v>
      </c>
      <c r="CF86" s="133" t="s">
        <v>3</v>
      </c>
      <c r="CG86" s="133" t="s">
        <v>3</v>
      </c>
      <c r="CH86" s="133" t="s">
        <v>2216</v>
      </c>
      <c r="CI86" s="133" t="s">
        <v>3</v>
      </c>
      <c r="CJ86" s="133" t="s">
        <v>3</v>
      </c>
      <c r="CK86" s="133" t="s">
        <v>3</v>
      </c>
      <c r="CL86" s="133" t="s">
        <v>3</v>
      </c>
      <c r="CM86" s="133" t="s">
        <v>3</v>
      </c>
      <c r="CN86" s="133" t="s">
        <v>2216</v>
      </c>
      <c r="CO86" s="133" t="s">
        <v>3</v>
      </c>
      <c r="CP86" s="133" t="s">
        <v>3</v>
      </c>
      <c r="CQ86" s="133" t="s">
        <v>3</v>
      </c>
      <c r="CR86" s="133" t="s">
        <v>3</v>
      </c>
      <c r="CS86" s="133" t="s">
        <v>3</v>
      </c>
      <c r="CT86" s="133" t="s">
        <v>2216</v>
      </c>
      <c r="CU86" s="133" t="s">
        <v>3</v>
      </c>
      <c r="CV86" s="133" t="s">
        <v>3</v>
      </c>
      <c r="CW86" s="133" t="s">
        <v>3</v>
      </c>
      <c r="CX86" s="133" t="s">
        <v>3</v>
      </c>
      <c r="CY86" s="133" t="s">
        <v>3</v>
      </c>
      <c r="CZ86" s="133" t="s">
        <v>2216</v>
      </c>
      <c r="DA86" s="133" t="s">
        <v>3</v>
      </c>
      <c r="DB86" s="133" t="s">
        <v>3</v>
      </c>
      <c r="DC86" s="133" t="s">
        <v>3</v>
      </c>
      <c r="DD86" s="133" t="s">
        <v>3</v>
      </c>
      <c r="DE86" s="133" t="s">
        <v>3</v>
      </c>
    </row>
    <row r="87" spans="1:109" x14ac:dyDescent="0.2">
      <c r="A87" s="132" t="s">
        <v>2387</v>
      </c>
      <c r="B87" s="133" t="s">
        <v>2388</v>
      </c>
      <c r="C87" s="133" t="s">
        <v>261</v>
      </c>
      <c r="D87" s="133" t="s">
        <v>262</v>
      </c>
      <c r="E87" s="133" t="s">
        <v>3</v>
      </c>
      <c r="F87" s="133" t="s">
        <v>3</v>
      </c>
      <c r="G87" s="133" t="s">
        <v>3</v>
      </c>
      <c r="H87" s="133" t="s">
        <v>3</v>
      </c>
      <c r="I87" s="133" t="s">
        <v>3</v>
      </c>
      <c r="J87" s="133" t="s">
        <v>3</v>
      </c>
      <c r="K87" s="133" t="s">
        <v>3</v>
      </c>
      <c r="L87" s="133" t="s">
        <v>3</v>
      </c>
      <c r="M87" s="133" t="s">
        <v>3</v>
      </c>
      <c r="N87" s="133" t="s">
        <v>3</v>
      </c>
      <c r="O87" s="133" t="s">
        <v>3</v>
      </c>
      <c r="P87" s="133" t="s">
        <v>3</v>
      </c>
      <c r="Q87" s="133" t="s">
        <v>3</v>
      </c>
      <c r="R87" s="133" t="s">
        <v>3</v>
      </c>
      <c r="S87" s="133" t="s">
        <v>3</v>
      </c>
      <c r="T87" s="133" t="s">
        <v>3</v>
      </c>
      <c r="U87" s="133" t="s">
        <v>3</v>
      </c>
      <c r="V87" s="133" t="s">
        <v>3</v>
      </c>
      <c r="W87" s="133" t="s">
        <v>3</v>
      </c>
      <c r="X87" s="133" t="s">
        <v>3</v>
      </c>
      <c r="Y87" s="133" t="s">
        <v>3</v>
      </c>
      <c r="Z87" s="133" t="s">
        <v>3</v>
      </c>
      <c r="AA87" s="133" t="s">
        <v>3</v>
      </c>
      <c r="AB87" s="133" t="s">
        <v>3</v>
      </c>
      <c r="AC87" s="133" t="s">
        <v>3</v>
      </c>
      <c r="AD87" s="133" t="s">
        <v>3</v>
      </c>
      <c r="AE87" s="133" t="s">
        <v>3</v>
      </c>
      <c r="AF87" s="133" t="s">
        <v>3</v>
      </c>
      <c r="AG87" s="133" t="s">
        <v>3</v>
      </c>
      <c r="AH87" s="133" t="s">
        <v>3</v>
      </c>
      <c r="AI87" s="133" t="s">
        <v>3</v>
      </c>
      <c r="AJ87" s="133" t="s">
        <v>3</v>
      </c>
      <c r="AK87" s="133" t="s">
        <v>3</v>
      </c>
      <c r="AL87" s="133" t="s">
        <v>3</v>
      </c>
      <c r="AM87" s="133" t="s">
        <v>3</v>
      </c>
      <c r="AN87" s="133" t="s">
        <v>3</v>
      </c>
      <c r="AO87" s="133" t="s">
        <v>3</v>
      </c>
      <c r="AP87" s="133" t="s">
        <v>3</v>
      </c>
      <c r="AQ87" s="133" t="s">
        <v>3</v>
      </c>
      <c r="AR87" s="133" t="s">
        <v>3</v>
      </c>
      <c r="AS87" s="133" t="s">
        <v>3</v>
      </c>
      <c r="AT87" s="133" t="s">
        <v>3</v>
      </c>
      <c r="AU87" s="133" t="s">
        <v>3</v>
      </c>
      <c r="AV87" s="133" t="s">
        <v>3</v>
      </c>
      <c r="AW87" s="133" t="s">
        <v>3</v>
      </c>
      <c r="AX87" s="133" t="s">
        <v>3</v>
      </c>
      <c r="AY87" s="133">
        <v>-2.09</v>
      </c>
      <c r="AZ87" s="133" t="s">
        <v>3</v>
      </c>
      <c r="BA87" s="133" t="s">
        <v>3</v>
      </c>
      <c r="BB87" s="133">
        <v>-9.94</v>
      </c>
      <c r="BC87" s="133">
        <v>20.61</v>
      </c>
      <c r="BD87" s="133" t="s">
        <v>3</v>
      </c>
      <c r="BE87" s="133" t="s">
        <v>3</v>
      </c>
      <c r="BF87" s="133" t="s">
        <v>3</v>
      </c>
      <c r="BG87" s="133" t="s">
        <v>3</v>
      </c>
      <c r="BH87" s="133" t="s">
        <v>3</v>
      </c>
      <c r="BI87" s="133" t="s">
        <v>3</v>
      </c>
      <c r="BJ87" s="133" t="s">
        <v>3</v>
      </c>
      <c r="BK87" s="133">
        <v>0.66300000000000003</v>
      </c>
      <c r="BL87" s="133" t="s">
        <v>3</v>
      </c>
      <c r="BM87" s="133" t="s">
        <v>3</v>
      </c>
      <c r="BN87" s="133">
        <v>0.13</v>
      </c>
      <c r="BO87" s="133">
        <v>0.06</v>
      </c>
      <c r="BP87" s="133">
        <v>0.23</v>
      </c>
      <c r="BQ87" s="133">
        <v>0.12</v>
      </c>
      <c r="BR87" s="133">
        <v>0.24</v>
      </c>
      <c r="BS87" s="133">
        <v>0.12</v>
      </c>
      <c r="BT87" s="133">
        <v>3.2000000000000001E-2</v>
      </c>
      <c r="BU87" s="133">
        <v>1.6E-2</v>
      </c>
      <c r="BV87" s="133" t="s">
        <v>2216</v>
      </c>
      <c r="BW87" s="133" t="s">
        <v>2216</v>
      </c>
      <c r="BX87" s="133" t="s">
        <v>2216</v>
      </c>
      <c r="BY87" s="133" t="s">
        <v>2216</v>
      </c>
      <c r="BZ87" s="133" t="s">
        <v>2216</v>
      </c>
      <c r="CA87" s="133" t="s">
        <v>2216</v>
      </c>
      <c r="CB87" s="133" t="s">
        <v>2216</v>
      </c>
      <c r="CC87" s="133" t="s">
        <v>2216</v>
      </c>
      <c r="CD87" s="133" t="s">
        <v>2216</v>
      </c>
      <c r="CE87" s="133" t="s">
        <v>2216</v>
      </c>
      <c r="CF87" s="133" t="s">
        <v>2216</v>
      </c>
      <c r="CG87" s="133" t="s">
        <v>2216</v>
      </c>
      <c r="CH87" s="133" t="s">
        <v>2216</v>
      </c>
      <c r="CI87" s="133" t="s">
        <v>2216</v>
      </c>
      <c r="CJ87" s="133" t="s">
        <v>2216</v>
      </c>
      <c r="CK87" s="133" t="s">
        <v>2216</v>
      </c>
      <c r="CL87" s="133" t="s">
        <v>2216</v>
      </c>
      <c r="CM87" s="133" t="s">
        <v>2216</v>
      </c>
      <c r="CN87" s="133" t="s">
        <v>2216</v>
      </c>
      <c r="CO87" s="133" t="s">
        <v>2216</v>
      </c>
      <c r="CP87" s="133" t="s">
        <v>2216</v>
      </c>
      <c r="CQ87" s="133" t="s">
        <v>2216</v>
      </c>
      <c r="CR87" s="133" t="s">
        <v>2216</v>
      </c>
      <c r="CS87" s="133" t="s">
        <v>2216</v>
      </c>
      <c r="CT87" s="133" t="s">
        <v>2216</v>
      </c>
      <c r="CU87" s="133" t="s">
        <v>2216</v>
      </c>
      <c r="CV87" s="133" t="s">
        <v>2216</v>
      </c>
      <c r="CW87" s="133" t="s">
        <v>2216</v>
      </c>
      <c r="CX87" s="133" t="s">
        <v>2216</v>
      </c>
      <c r="CY87" s="133" t="s">
        <v>2216</v>
      </c>
      <c r="CZ87" s="133" t="s">
        <v>2216</v>
      </c>
      <c r="DA87" s="133" t="s">
        <v>2216</v>
      </c>
      <c r="DB87" s="133" t="s">
        <v>2216</v>
      </c>
      <c r="DC87" s="133" t="s">
        <v>2216</v>
      </c>
      <c r="DD87" s="133" t="s">
        <v>2216</v>
      </c>
      <c r="DE87" s="133" t="s">
        <v>2216</v>
      </c>
    </row>
    <row r="88" spans="1:109" x14ac:dyDescent="0.2">
      <c r="A88" s="132" t="s">
        <v>259</v>
      </c>
      <c r="B88" s="133" t="s">
        <v>2389</v>
      </c>
      <c r="C88" s="133" t="s">
        <v>261</v>
      </c>
      <c r="D88" s="133" t="s">
        <v>262</v>
      </c>
      <c r="E88" s="133" t="b">
        <v>0</v>
      </c>
      <c r="F88" s="133" t="s">
        <v>2388</v>
      </c>
      <c r="G88" s="133" t="s">
        <v>3</v>
      </c>
      <c r="H88" s="133" t="s">
        <v>264</v>
      </c>
      <c r="I88" s="133" t="s">
        <v>2388</v>
      </c>
      <c r="J88" s="133" t="s">
        <v>273</v>
      </c>
      <c r="K88" s="133" t="s">
        <v>267</v>
      </c>
      <c r="L88" s="133">
        <v>90</v>
      </c>
      <c r="M88" s="133">
        <v>9</v>
      </c>
      <c r="N88" s="133">
        <v>9</v>
      </c>
      <c r="O88" s="133">
        <v>-2.21</v>
      </c>
      <c r="P88" s="133">
        <v>0</v>
      </c>
      <c r="Q88" s="133">
        <v>0</v>
      </c>
      <c r="R88" s="133">
        <v>-2.5099999999999998</v>
      </c>
      <c r="S88" s="133">
        <v>0.01</v>
      </c>
      <c r="T88" s="133">
        <v>0</v>
      </c>
      <c r="U88" s="133">
        <v>28.28</v>
      </c>
      <c r="V88" s="133">
        <v>0.01</v>
      </c>
      <c r="W88" s="133">
        <v>0</v>
      </c>
      <c r="X88" s="133">
        <v>1.4179999999999999</v>
      </c>
      <c r="Y88" s="133">
        <v>2E-3</v>
      </c>
      <c r="Z88" s="133">
        <v>1E-3</v>
      </c>
      <c r="AA88" s="133">
        <v>3.137</v>
      </c>
      <c r="AB88" s="133">
        <v>6.0000000000000001E-3</v>
      </c>
      <c r="AC88" s="133">
        <v>2E-3</v>
      </c>
      <c r="AD88" s="133">
        <v>4.2699999999999996</v>
      </c>
      <c r="AE88" s="133">
        <v>2.4E-2</v>
      </c>
      <c r="AF88" s="133">
        <v>8.0000000000000002E-3</v>
      </c>
      <c r="AG88" s="133">
        <v>-0.28100000000000003</v>
      </c>
      <c r="AH88" s="133">
        <v>2.1000000000000001E-2</v>
      </c>
      <c r="AI88" s="133">
        <v>7.0000000000000001E-3</v>
      </c>
      <c r="AJ88" s="133">
        <v>6.1509999999999998</v>
      </c>
      <c r="AK88" s="133">
        <v>0.16800000000000001</v>
      </c>
      <c r="AL88" s="133">
        <v>5.6000000000000001E-2</v>
      </c>
      <c r="AM88" s="133">
        <v>-0.13200000000000001</v>
      </c>
      <c r="AN88" s="133">
        <v>0.17100000000000001</v>
      </c>
      <c r="AO88" s="133">
        <v>5.7000000000000002E-2</v>
      </c>
      <c r="AP88" s="133">
        <v>0.39400000000000002</v>
      </c>
      <c r="AQ88" s="133">
        <v>2.1</v>
      </c>
      <c r="AR88" s="133">
        <v>0.7</v>
      </c>
      <c r="AS88" s="133">
        <v>-7.2450000000000001</v>
      </c>
      <c r="AT88" s="133">
        <v>2.081</v>
      </c>
      <c r="AU88" s="133">
        <v>0.69399999999999995</v>
      </c>
      <c r="AV88" s="133">
        <v>-3.0000000000000001E-3</v>
      </c>
      <c r="AW88" s="133">
        <v>1.7000000000000001E-2</v>
      </c>
      <c r="AX88" s="133">
        <v>6.0000000000000001E-3</v>
      </c>
      <c r="AY88" s="133">
        <v>-2.1800000000000002</v>
      </c>
      <c r="AZ88" s="133">
        <v>1.007950954</v>
      </c>
      <c r="BA88" s="133">
        <v>-10.38</v>
      </c>
      <c r="BB88" s="133">
        <v>-10.07</v>
      </c>
      <c r="BC88" s="133">
        <v>20.48</v>
      </c>
      <c r="BD88" s="133">
        <v>3.646286083373404E-3</v>
      </c>
      <c r="BE88" s="133" t="s">
        <v>2390</v>
      </c>
      <c r="BF88" s="133">
        <v>-0.29699999999999999</v>
      </c>
      <c r="BG88" s="133">
        <v>1.2917635433847272</v>
      </c>
      <c r="BH88" s="133">
        <v>0.9823681573597659</v>
      </c>
      <c r="BI88" s="133">
        <v>0.59899999999999998</v>
      </c>
      <c r="BJ88" s="133">
        <v>8.2000000000000003E-2</v>
      </c>
      <c r="BK88" s="133">
        <v>0.68100000000000005</v>
      </c>
      <c r="BL88" s="133">
        <v>-0.13200000000000001</v>
      </c>
      <c r="BM88" s="133">
        <v>0</v>
      </c>
      <c r="BN88" s="133" t="s">
        <v>3</v>
      </c>
      <c r="BO88" s="133" t="s">
        <v>3</v>
      </c>
      <c r="BP88" s="133" t="s">
        <v>3</v>
      </c>
      <c r="BQ88" s="133" t="s">
        <v>3</v>
      </c>
      <c r="BR88" s="133" t="s">
        <v>3</v>
      </c>
      <c r="BS88" s="133" t="s">
        <v>3</v>
      </c>
      <c r="BT88" s="133" t="s">
        <v>3</v>
      </c>
      <c r="BU88" s="133" t="s">
        <v>3</v>
      </c>
      <c r="BV88" s="133" t="s">
        <v>2216</v>
      </c>
      <c r="BW88" s="133" t="s">
        <v>3</v>
      </c>
      <c r="BX88" s="133" t="s">
        <v>3</v>
      </c>
      <c r="BY88" s="133" t="s">
        <v>3</v>
      </c>
      <c r="BZ88" s="133" t="s">
        <v>3</v>
      </c>
      <c r="CA88" s="133" t="s">
        <v>3</v>
      </c>
      <c r="CB88" s="133" t="s">
        <v>2216</v>
      </c>
      <c r="CC88" s="133" t="s">
        <v>3</v>
      </c>
      <c r="CD88" s="133" t="s">
        <v>3</v>
      </c>
      <c r="CE88" s="133" t="s">
        <v>3</v>
      </c>
      <c r="CF88" s="133" t="s">
        <v>3</v>
      </c>
      <c r="CG88" s="133" t="s">
        <v>3</v>
      </c>
      <c r="CH88" s="133" t="s">
        <v>2216</v>
      </c>
      <c r="CI88" s="133" t="s">
        <v>3</v>
      </c>
      <c r="CJ88" s="133" t="s">
        <v>3</v>
      </c>
      <c r="CK88" s="133" t="s">
        <v>3</v>
      </c>
      <c r="CL88" s="133" t="s">
        <v>3</v>
      </c>
      <c r="CM88" s="133" t="s">
        <v>3</v>
      </c>
      <c r="CN88" s="133" t="s">
        <v>2216</v>
      </c>
      <c r="CO88" s="133" t="s">
        <v>3</v>
      </c>
      <c r="CP88" s="133" t="s">
        <v>3</v>
      </c>
      <c r="CQ88" s="133" t="s">
        <v>3</v>
      </c>
      <c r="CR88" s="133" t="s">
        <v>3</v>
      </c>
      <c r="CS88" s="133" t="s">
        <v>3</v>
      </c>
      <c r="CT88" s="133" t="s">
        <v>2216</v>
      </c>
      <c r="CU88" s="133" t="s">
        <v>3</v>
      </c>
      <c r="CV88" s="133" t="s">
        <v>3</v>
      </c>
      <c r="CW88" s="133" t="s">
        <v>3</v>
      </c>
      <c r="CX88" s="133" t="s">
        <v>3</v>
      </c>
      <c r="CY88" s="133" t="s">
        <v>3</v>
      </c>
      <c r="CZ88" s="133" t="s">
        <v>2216</v>
      </c>
      <c r="DA88" s="133" t="s">
        <v>3</v>
      </c>
      <c r="DB88" s="133" t="s">
        <v>3</v>
      </c>
      <c r="DC88" s="133" t="s">
        <v>3</v>
      </c>
      <c r="DD88" s="133" t="s">
        <v>3</v>
      </c>
      <c r="DE88" s="133" t="s">
        <v>3</v>
      </c>
    </row>
    <row r="89" spans="1:109" x14ac:dyDescent="0.2">
      <c r="A89" s="132" t="s">
        <v>269</v>
      </c>
      <c r="B89" s="133" t="s">
        <v>2391</v>
      </c>
      <c r="C89" s="133" t="s">
        <v>261</v>
      </c>
      <c r="D89" s="133" t="s">
        <v>262</v>
      </c>
      <c r="E89" s="133" t="b">
        <v>0</v>
      </c>
      <c r="F89" s="133" t="s">
        <v>2388</v>
      </c>
      <c r="G89" s="133" t="s">
        <v>3</v>
      </c>
      <c r="H89" s="133" t="s">
        <v>264</v>
      </c>
      <c r="I89" s="133" t="s">
        <v>2388</v>
      </c>
      <c r="J89" s="133" t="s">
        <v>273</v>
      </c>
      <c r="K89" s="133" t="s">
        <v>267</v>
      </c>
      <c r="L89" s="133">
        <v>90</v>
      </c>
      <c r="M89" s="133">
        <v>9</v>
      </c>
      <c r="N89" s="133">
        <v>9</v>
      </c>
      <c r="O89" s="133">
        <v>-2.17</v>
      </c>
      <c r="P89" s="133">
        <v>0</v>
      </c>
      <c r="Q89" s="133">
        <v>0</v>
      </c>
      <c r="R89" s="133">
        <v>-2.5499999999999998</v>
      </c>
      <c r="S89" s="133">
        <v>0.01</v>
      </c>
      <c r="T89" s="133">
        <v>0</v>
      </c>
      <c r="U89" s="133">
        <v>28.23</v>
      </c>
      <c r="V89" s="133">
        <v>0.01</v>
      </c>
      <c r="W89" s="133">
        <v>0</v>
      </c>
      <c r="X89" s="133">
        <v>1.4590000000000001</v>
      </c>
      <c r="Y89" s="133">
        <v>4.0000000000000001E-3</v>
      </c>
      <c r="Z89" s="133">
        <v>1E-3</v>
      </c>
      <c r="AA89" s="133">
        <v>3.0960000000000001</v>
      </c>
      <c r="AB89" s="133">
        <v>8.9999999999999993E-3</v>
      </c>
      <c r="AC89" s="133">
        <v>3.0000000000000001E-3</v>
      </c>
      <c r="AD89" s="133">
        <v>4.2809999999999997</v>
      </c>
      <c r="AE89" s="133">
        <v>4.8000000000000001E-2</v>
      </c>
      <c r="AF89" s="133">
        <v>1.6E-2</v>
      </c>
      <c r="AG89" s="133">
        <v>-0.27100000000000002</v>
      </c>
      <c r="AH89" s="133">
        <v>4.2999999999999997E-2</v>
      </c>
      <c r="AI89" s="133">
        <v>1.4E-2</v>
      </c>
      <c r="AJ89" s="133">
        <v>6.5469999999999997</v>
      </c>
      <c r="AK89" s="133">
        <v>8.5000000000000006E-2</v>
      </c>
      <c r="AL89" s="133">
        <v>2.8000000000000001E-2</v>
      </c>
      <c r="AM89" s="133">
        <v>0.34399999999999997</v>
      </c>
      <c r="AN89" s="133">
        <v>7.8E-2</v>
      </c>
      <c r="AO89" s="133">
        <v>2.5999999999999999E-2</v>
      </c>
      <c r="AP89" s="133">
        <v>-2.2250000000000001</v>
      </c>
      <c r="AQ89" s="133">
        <v>2.242</v>
      </c>
      <c r="AR89" s="133">
        <v>0.747</v>
      </c>
      <c r="AS89" s="133">
        <v>-9.8059999999999992</v>
      </c>
      <c r="AT89" s="133">
        <v>2.2360000000000002</v>
      </c>
      <c r="AU89" s="133">
        <v>0.745</v>
      </c>
      <c r="AV89" s="133">
        <v>1.9E-2</v>
      </c>
      <c r="AW89" s="133">
        <v>0.02</v>
      </c>
      <c r="AX89" s="133">
        <v>7.0000000000000001E-3</v>
      </c>
      <c r="AY89" s="133">
        <v>-2.13</v>
      </c>
      <c r="AZ89" s="133">
        <v>1.007950954</v>
      </c>
      <c r="BA89" s="133">
        <v>-10.42</v>
      </c>
      <c r="BB89" s="133">
        <v>-10.1</v>
      </c>
      <c r="BC89" s="133">
        <v>20.45</v>
      </c>
      <c r="BD89" s="133">
        <v>3.723949529046477E-3</v>
      </c>
      <c r="BE89" s="133" t="s">
        <v>2392</v>
      </c>
      <c r="BF89" s="133">
        <v>-0.28699999999999998</v>
      </c>
      <c r="BG89" s="133">
        <v>1.2948597669221387</v>
      </c>
      <c r="BH89" s="133">
        <v>0.97982806833784575</v>
      </c>
      <c r="BI89" s="133">
        <v>0.60799999999999998</v>
      </c>
      <c r="BJ89" s="133">
        <v>8.2000000000000003E-2</v>
      </c>
      <c r="BK89" s="133">
        <v>0.69</v>
      </c>
      <c r="BL89" s="133">
        <v>0.34399999999999997</v>
      </c>
      <c r="BM89" s="133">
        <v>0</v>
      </c>
      <c r="BN89" s="133" t="s">
        <v>3</v>
      </c>
      <c r="BO89" s="133" t="s">
        <v>3</v>
      </c>
      <c r="BP89" s="133" t="s">
        <v>3</v>
      </c>
      <c r="BQ89" s="133" t="s">
        <v>3</v>
      </c>
      <c r="BR89" s="133" t="s">
        <v>3</v>
      </c>
      <c r="BS89" s="133" t="s">
        <v>3</v>
      </c>
      <c r="BT89" s="133" t="s">
        <v>3</v>
      </c>
      <c r="BU89" s="133" t="s">
        <v>3</v>
      </c>
      <c r="BV89" s="133" t="s">
        <v>2216</v>
      </c>
      <c r="BW89" s="133" t="s">
        <v>3</v>
      </c>
      <c r="BX89" s="133" t="s">
        <v>3</v>
      </c>
      <c r="BY89" s="133" t="s">
        <v>3</v>
      </c>
      <c r="BZ89" s="133" t="s">
        <v>3</v>
      </c>
      <c r="CA89" s="133" t="s">
        <v>3</v>
      </c>
      <c r="CB89" s="133" t="s">
        <v>2216</v>
      </c>
      <c r="CC89" s="133" t="s">
        <v>3</v>
      </c>
      <c r="CD89" s="133" t="s">
        <v>3</v>
      </c>
      <c r="CE89" s="133" t="s">
        <v>3</v>
      </c>
      <c r="CF89" s="133" t="s">
        <v>3</v>
      </c>
      <c r="CG89" s="133" t="s">
        <v>3</v>
      </c>
      <c r="CH89" s="133" t="s">
        <v>2216</v>
      </c>
      <c r="CI89" s="133" t="s">
        <v>3</v>
      </c>
      <c r="CJ89" s="133" t="s">
        <v>3</v>
      </c>
      <c r="CK89" s="133" t="s">
        <v>3</v>
      </c>
      <c r="CL89" s="133" t="s">
        <v>3</v>
      </c>
      <c r="CM89" s="133" t="s">
        <v>3</v>
      </c>
      <c r="CN89" s="133" t="s">
        <v>2216</v>
      </c>
      <c r="CO89" s="133" t="s">
        <v>3</v>
      </c>
      <c r="CP89" s="133" t="s">
        <v>3</v>
      </c>
      <c r="CQ89" s="133" t="s">
        <v>3</v>
      </c>
      <c r="CR89" s="133" t="s">
        <v>3</v>
      </c>
      <c r="CS89" s="133" t="s">
        <v>3</v>
      </c>
      <c r="CT89" s="133" t="s">
        <v>2216</v>
      </c>
      <c r="CU89" s="133" t="s">
        <v>3</v>
      </c>
      <c r="CV89" s="133" t="s">
        <v>3</v>
      </c>
      <c r="CW89" s="133" t="s">
        <v>3</v>
      </c>
      <c r="CX89" s="133" t="s">
        <v>3</v>
      </c>
      <c r="CY89" s="133" t="s">
        <v>3</v>
      </c>
      <c r="CZ89" s="133" t="s">
        <v>2216</v>
      </c>
      <c r="DA89" s="133" t="s">
        <v>3</v>
      </c>
      <c r="DB89" s="133" t="s">
        <v>3</v>
      </c>
      <c r="DC89" s="133" t="s">
        <v>3</v>
      </c>
      <c r="DD89" s="133" t="s">
        <v>3</v>
      </c>
      <c r="DE89" s="133" t="s">
        <v>3</v>
      </c>
    </row>
    <row r="90" spans="1:109" x14ac:dyDescent="0.2">
      <c r="A90" s="132" t="s">
        <v>275</v>
      </c>
      <c r="B90" s="133" t="s">
        <v>2393</v>
      </c>
      <c r="C90" s="133" t="s">
        <v>261</v>
      </c>
      <c r="D90" s="133" t="s">
        <v>262</v>
      </c>
      <c r="E90" s="133" t="b">
        <v>0</v>
      </c>
      <c r="F90" s="133" t="s">
        <v>2388</v>
      </c>
      <c r="G90" s="133" t="s">
        <v>3</v>
      </c>
      <c r="H90" s="133" t="s">
        <v>264</v>
      </c>
      <c r="I90" s="133" t="s">
        <v>2388</v>
      </c>
      <c r="J90" s="133" t="s">
        <v>273</v>
      </c>
      <c r="K90" s="133" t="s">
        <v>267</v>
      </c>
      <c r="L90" s="133">
        <v>90</v>
      </c>
      <c r="M90" s="133">
        <v>9</v>
      </c>
      <c r="N90" s="133">
        <v>8</v>
      </c>
      <c r="O90" s="133">
        <v>-1.95</v>
      </c>
      <c r="P90" s="133">
        <v>0</v>
      </c>
      <c r="Q90" s="133">
        <v>0</v>
      </c>
      <c r="R90" s="133">
        <v>-2.08</v>
      </c>
      <c r="S90" s="133">
        <v>0.01</v>
      </c>
      <c r="T90" s="133">
        <v>0</v>
      </c>
      <c r="U90" s="133">
        <v>28.71</v>
      </c>
      <c r="V90" s="133">
        <v>0.01</v>
      </c>
      <c r="W90" s="133">
        <v>0</v>
      </c>
      <c r="X90" s="133">
        <v>1.6819999999999999</v>
      </c>
      <c r="Y90" s="133">
        <v>3.0000000000000001E-3</v>
      </c>
      <c r="Z90" s="133">
        <v>1E-3</v>
      </c>
      <c r="AA90" s="133">
        <v>3.5630000000000002</v>
      </c>
      <c r="AB90" s="133">
        <v>6.0000000000000001E-3</v>
      </c>
      <c r="AC90" s="133">
        <v>2E-3</v>
      </c>
      <c r="AD90" s="133">
        <v>4.9189999999999996</v>
      </c>
      <c r="AE90" s="133">
        <v>4.7E-2</v>
      </c>
      <c r="AF90" s="133">
        <v>1.7000000000000001E-2</v>
      </c>
      <c r="AG90" s="133">
        <v>-0.32300000000000001</v>
      </c>
      <c r="AH90" s="133">
        <v>4.4999999999999998E-2</v>
      </c>
      <c r="AI90" s="133">
        <v>1.6E-2</v>
      </c>
      <c r="AJ90" s="133">
        <v>7.4119999999999999</v>
      </c>
      <c r="AK90" s="133">
        <v>0.17299999999999999</v>
      </c>
      <c r="AL90" s="133">
        <v>6.0999999999999999E-2</v>
      </c>
      <c r="AM90" s="133">
        <v>0.27200000000000002</v>
      </c>
      <c r="AN90" s="133">
        <v>0.16800000000000001</v>
      </c>
      <c r="AO90" s="133">
        <v>5.8999999999999997E-2</v>
      </c>
      <c r="AP90" s="133">
        <v>-1.1100000000000001</v>
      </c>
      <c r="AQ90" s="133">
        <v>1.593</v>
      </c>
      <c r="AR90" s="133">
        <v>0.56299999999999994</v>
      </c>
      <c r="AS90" s="133">
        <v>-9.8409999999999993</v>
      </c>
      <c r="AT90" s="133">
        <v>1.5760000000000001</v>
      </c>
      <c r="AU90" s="133">
        <v>0.55700000000000005</v>
      </c>
      <c r="AV90" s="133">
        <v>0.01</v>
      </c>
      <c r="AW90" s="133">
        <v>1.4E-2</v>
      </c>
      <c r="AX90" s="133">
        <v>5.0000000000000001E-3</v>
      </c>
      <c r="AY90" s="133">
        <v>-1.91</v>
      </c>
      <c r="AZ90" s="133">
        <v>1.007950954</v>
      </c>
      <c r="BA90" s="133">
        <v>-9.9600000000000009</v>
      </c>
      <c r="BB90" s="133">
        <v>-9.6</v>
      </c>
      <c r="BC90" s="133">
        <v>20.96</v>
      </c>
      <c r="BD90" s="133">
        <v>3.6534158530365127E-3</v>
      </c>
      <c r="BE90" s="133" t="s">
        <v>2394</v>
      </c>
      <c r="BF90" s="133">
        <v>-0.34100000000000003</v>
      </c>
      <c r="BG90" s="133">
        <v>1.2854514172312053</v>
      </c>
      <c r="BH90" s="133">
        <v>0.97441131889250221</v>
      </c>
      <c r="BI90" s="133">
        <v>0.53600000000000003</v>
      </c>
      <c r="BJ90" s="133">
        <v>8.2000000000000003E-2</v>
      </c>
      <c r="BK90" s="133">
        <v>0.61799999999999999</v>
      </c>
      <c r="BL90" s="133">
        <v>0.27200000000000002</v>
      </c>
      <c r="BM90" s="133">
        <v>0</v>
      </c>
      <c r="BN90" s="133" t="s">
        <v>3</v>
      </c>
      <c r="BO90" s="133" t="s">
        <v>3</v>
      </c>
      <c r="BP90" s="133" t="s">
        <v>3</v>
      </c>
      <c r="BQ90" s="133" t="s">
        <v>3</v>
      </c>
      <c r="BR90" s="133" t="s">
        <v>3</v>
      </c>
      <c r="BS90" s="133" t="s">
        <v>3</v>
      </c>
      <c r="BT90" s="133" t="s">
        <v>3</v>
      </c>
      <c r="BU90" s="133" t="s">
        <v>3</v>
      </c>
      <c r="BV90" s="133" t="s">
        <v>2216</v>
      </c>
      <c r="BW90" s="133" t="s">
        <v>3</v>
      </c>
      <c r="BX90" s="133" t="s">
        <v>3</v>
      </c>
      <c r="BY90" s="133" t="s">
        <v>3</v>
      </c>
      <c r="BZ90" s="133" t="s">
        <v>3</v>
      </c>
      <c r="CA90" s="133" t="s">
        <v>3</v>
      </c>
      <c r="CB90" s="133" t="s">
        <v>2216</v>
      </c>
      <c r="CC90" s="133" t="s">
        <v>3</v>
      </c>
      <c r="CD90" s="133" t="s">
        <v>3</v>
      </c>
      <c r="CE90" s="133" t="s">
        <v>3</v>
      </c>
      <c r="CF90" s="133" t="s">
        <v>3</v>
      </c>
      <c r="CG90" s="133" t="s">
        <v>3</v>
      </c>
      <c r="CH90" s="133" t="s">
        <v>2216</v>
      </c>
      <c r="CI90" s="133" t="s">
        <v>3</v>
      </c>
      <c r="CJ90" s="133" t="s">
        <v>3</v>
      </c>
      <c r="CK90" s="133" t="s">
        <v>3</v>
      </c>
      <c r="CL90" s="133" t="s">
        <v>3</v>
      </c>
      <c r="CM90" s="133" t="s">
        <v>3</v>
      </c>
      <c r="CN90" s="133" t="s">
        <v>2216</v>
      </c>
      <c r="CO90" s="133" t="s">
        <v>3</v>
      </c>
      <c r="CP90" s="133" t="s">
        <v>3</v>
      </c>
      <c r="CQ90" s="133" t="s">
        <v>3</v>
      </c>
      <c r="CR90" s="133" t="s">
        <v>3</v>
      </c>
      <c r="CS90" s="133" t="s">
        <v>3</v>
      </c>
      <c r="CT90" s="133" t="s">
        <v>2216</v>
      </c>
      <c r="CU90" s="133" t="s">
        <v>3</v>
      </c>
      <c r="CV90" s="133" t="s">
        <v>3</v>
      </c>
      <c r="CW90" s="133" t="s">
        <v>3</v>
      </c>
      <c r="CX90" s="133" t="s">
        <v>3</v>
      </c>
      <c r="CY90" s="133" t="s">
        <v>3</v>
      </c>
      <c r="CZ90" s="133" t="s">
        <v>2216</v>
      </c>
      <c r="DA90" s="133" t="s">
        <v>3</v>
      </c>
      <c r="DB90" s="133" t="s">
        <v>3</v>
      </c>
      <c r="DC90" s="133" t="s">
        <v>3</v>
      </c>
      <c r="DD90" s="133" t="s">
        <v>3</v>
      </c>
      <c r="DE90" s="133" t="s">
        <v>3</v>
      </c>
    </row>
    <row r="91" spans="1:109" x14ac:dyDescent="0.2">
      <c r="A91" s="132" t="s">
        <v>278</v>
      </c>
      <c r="B91" s="133" t="s">
        <v>2395</v>
      </c>
      <c r="C91" s="133" t="s">
        <v>261</v>
      </c>
      <c r="D91" s="133" t="s">
        <v>262</v>
      </c>
      <c r="E91" s="133" t="b">
        <v>0</v>
      </c>
      <c r="F91" s="133" t="s">
        <v>2388</v>
      </c>
      <c r="G91" s="133" t="s">
        <v>3</v>
      </c>
      <c r="H91" s="133" t="s">
        <v>264</v>
      </c>
      <c r="I91" s="133" t="s">
        <v>2388</v>
      </c>
      <c r="J91" s="133" t="s">
        <v>273</v>
      </c>
      <c r="K91" s="133" t="s">
        <v>777</v>
      </c>
      <c r="L91" s="133">
        <v>90</v>
      </c>
      <c r="M91" s="133">
        <v>9</v>
      </c>
      <c r="N91" s="133">
        <v>9</v>
      </c>
      <c r="O91" s="133">
        <v>-2.14</v>
      </c>
      <c r="P91" s="133">
        <v>0</v>
      </c>
      <c r="Q91" s="133">
        <v>0</v>
      </c>
      <c r="R91" s="133">
        <v>-2.46</v>
      </c>
      <c r="S91" s="133">
        <v>0.01</v>
      </c>
      <c r="T91" s="133">
        <v>0</v>
      </c>
      <c r="U91" s="133">
        <v>28.33</v>
      </c>
      <c r="V91" s="133">
        <v>0.01</v>
      </c>
      <c r="W91" s="133">
        <v>0</v>
      </c>
      <c r="X91" s="133">
        <v>1.47</v>
      </c>
      <c r="Y91" s="133">
        <v>3.0000000000000001E-3</v>
      </c>
      <c r="Z91" s="133">
        <v>1E-3</v>
      </c>
      <c r="AA91" s="133">
        <v>8.84</v>
      </c>
      <c r="AB91" s="133">
        <v>6.0000000000000001E-3</v>
      </c>
      <c r="AC91" s="133">
        <v>2E-3</v>
      </c>
      <c r="AD91" s="133">
        <v>9.94</v>
      </c>
      <c r="AE91" s="133">
        <v>5.1999999999999998E-2</v>
      </c>
      <c r="AF91" s="133">
        <v>1.7000000000000001E-2</v>
      </c>
      <c r="AG91" s="133">
        <v>-0.27700000000000002</v>
      </c>
      <c r="AH91" s="133">
        <v>5.0999999999999997E-2</v>
      </c>
      <c r="AI91" s="133">
        <v>1.7000000000000001E-2</v>
      </c>
      <c r="AJ91" s="133">
        <v>16.963999999999999</v>
      </c>
      <c r="AK91" s="133">
        <v>0.14000000000000001</v>
      </c>
      <c r="AL91" s="133">
        <v>4.7E-2</v>
      </c>
      <c r="AM91" s="133">
        <v>-0.78</v>
      </c>
      <c r="AN91" s="133">
        <v>0.14399999999999999</v>
      </c>
      <c r="AO91" s="133">
        <v>4.8000000000000001E-2</v>
      </c>
      <c r="AP91" s="133">
        <v>138.51900000000001</v>
      </c>
      <c r="AQ91" s="133">
        <v>0.97699999999999998</v>
      </c>
      <c r="AR91" s="133">
        <v>0.32600000000000001</v>
      </c>
      <c r="AS91" s="133">
        <v>117.247</v>
      </c>
      <c r="AT91" s="133">
        <v>0.95299999999999996</v>
      </c>
      <c r="AU91" s="133">
        <v>0.318</v>
      </c>
      <c r="AV91" s="133">
        <v>-1.17</v>
      </c>
      <c r="AW91" s="133">
        <v>8.0000000000000002E-3</v>
      </c>
      <c r="AX91" s="133">
        <v>3.0000000000000001E-3</v>
      </c>
      <c r="AY91" s="133">
        <v>-2.16</v>
      </c>
      <c r="AZ91" s="133">
        <v>1.007950954</v>
      </c>
      <c r="BA91" s="133">
        <v>-10.33</v>
      </c>
      <c r="BB91" s="133">
        <v>-9.99</v>
      </c>
      <c r="BC91" s="133">
        <v>20.56</v>
      </c>
      <c r="BD91" s="133">
        <v>3.9666133061143768E-3</v>
      </c>
      <c r="BE91" s="133" t="s">
        <v>2396</v>
      </c>
      <c r="BF91" s="133">
        <v>-0.317</v>
      </c>
      <c r="BG91" s="133">
        <v>1.1846379828969928</v>
      </c>
      <c r="BH91" s="133">
        <v>0.95413047632984105</v>
      </c>
      <c r="BI91" s="133">
        <v>0.57899999999999996</v>
      </c>
      <c r="BJ91" s="133">
        <v>8.2000000000000003E-2</v>
      </c>
      <c r="BK91" s="133">
        <v>0.66100000000000003</v>
      </c>
      <c r="BL91" s="133">
        <v>-0.78</v>
      </c>
      <c r="BM91" s="133">
        <v>0</v>
      </c>
      <c r="BN91" s="133" t="s">
        <v>3</v>
      </c>
      <c r="BO91" s="133" t="s">
        <v>3</v>
      </c>
      <c r="BP91" s="133" t="s">
        <v>3</v>
      </c>
      <c r="BQ91" s="133" t="s">
        <v>3</v>
      </c>
      <c r="BR91" s="133" t="s">
        <v>3</v>
      </c>
      <c r="BS91" s="133" t="s">
        <v>3</v>
      </c>
      <c r="BT91" s="133" t="s">
        <v>3</v>
      </c>
      <c r="BU91" s="133" t="s">
        <v>3</v>
      </c>
      <c r="BV91" s="133" t="s">
        <v>2216</v>
      </c>
      <c r="BW91" s="133" t="s">
        <v>3</v>
      </c>
      <c r="BX91" s="133" t="s">
        <v>3</v>
      </c>
      <c r="BY91" s="133" t="s">
        <v>3</v>
      </c>
      <c r="BZ91" s="133" t="s">
        <v>3</v>
      </c>
      <c r="CA91" s="133" t="s">
        <v>3</v>
      </c>
      <c r="CB91" s="133" t="s">
        <v>2216</v>
      </c>
      <c r="CC91" s="133" t="s">
        <v>3</v>
      </c>
      <c r="CD91" s="133" t="s">
        <v>3</v>
      </c>
      <c r="CE91" s="133" t="s">
        <v>3</v>
      </c>
      <c r="CF91" s="133" t="s">
        <v>3</v>
      </c>
      <c r="CG91" s="133" t="s">
        <v>3</v>
      </c>
      <c r="CH91" s="133" t="s">
        <v>2216</v>
      </c>
      <c r="CI91" s="133" t="s">
        <v>3</v>
      </c>
      <c r="CJ91" s="133" t="s">
        <v>3</v>
      </c>
      <c r="CK91" s="133" t="s">
        <v>3</v>
      </c>
      <c r="CL91" s="133" t="s">
        <v>3</v>
      </c>
      <c r="CM91" s="133" t="s">
        <v>3</v>
      </c>
      <c r="CN91" s="133" t="s">
        <v>2216</v>
      </c>
      <c r="CO91" s="133" t="s">
        <v>3</v>
      </c>
      <c r="CP91" s="133" t="s">
        <v>3</v>
      </c>
      <c r="CQ91" s="133" t="s">
        <v>3</v>
      </c>
      <c r="CR91" s="133" t="s">
        <v>3</v>
      </c>
      <c r="CS91" s="133" t="s">
        <v>3</v>
      </c>
      <c r="CT91" s="133" t="s">
        <v>2216</v>
      </c>
      <c r="CU91" s="133" t="s">
        <v>3</v>
      </c>
      <c r="CV91" s="133" t="s">
        <v>3</v>
      </c>
      <c r="CW91" s="133" t="s">
        <v>3</v>
      </c>
      <c r="CX91" s="133" t="s">
        <v>3</v>
      </c>
      <c r="CY91" s="133" t="s">
        <v>3</v>
      </c>
      <c r="CZ91" s="133" t="s">
        <v>2216</v>
      </c>
      <c r="DA91" s="133" t="s">
        <v>3</v>
      </c>
      <c r="DB91" s="133" t="s">
        <v>3</v>
      </c>
      <c r="DC91" s="133" t="s">
        <v>3</v>
      </c>
      <c r="DD91" s="133" t="s">
        <v>3</v>
      </c>
      <c r="DE91" s="133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13"/>
  <sheetViews>
    <sheetView workbookViewId="0">
      <pane xSplit="2320" ySplit="580" activePane="bottomRight"/>
      <selection sqref="A1:XFD1048576"/>
      <selection pane="topRight" activeCell="E1" sqref="E1"/>
      <selection pane="bottomLeft" activeCell="A2" sqref="A2"/>
      <selection pane="bottomRight" activeCell="G15" sqref="G15"/>
    </sheetView>
  </sheetViews>
  <sheetFormatPr baseColWidth="10" defaultColWidth="8.83203125" defaultRowHeight="15" x14ac:dyDescent="0.2"/>
  <sheetData>
    <row r="1" spans="1:65" x14ac:dyDescent="0.2">
      <c r="A1" s="132" t="s">
        <v>3</v>
      </c>
      <c r="B1" s="132" t="s">
        <v>221</v>
      </c>
      <c r="C1" s="132" t="s">
        <v>222</v>
      </c>
      <c r="D1" s="132" t="s">
        <v>223</v>
      </c>
      <c r="E1" s="132" t="s">
        <v>224</v>
      </c>
      <c r="F1" s="132" t="s">
        <v>225</v>
      </c>
      <c r="G1" s="132" t="s">
        <v>226</v>
      </c>
      <c r="H1" s="132" t="s">
        <v>227</v>
      </c>
      <c r="I1" s="132" t="s">
        <v>228</v>
      </c>
      <c r="J1" s="132" t="s">
        <v>229</v>
      </c>
      <c r="K1" s="132" t="s">
        <v>230</v>
      </c>
      <c r="L1" s="132" t="s">
        <v>231</v>
      </c>
      <c r="M1" s="132" t="s">
        <v>232</v>
      </c>
      <c r="N1" s="132" t="s">
        <v>233</v>
      </c>
      <c r="O1" s="132" t="s">
        <v>6</v>
      </c>
      <c r="P1" s="132" t="s">
        <v>234</v>
      </c>
      <c r="Q1" s="132" t="s">
        <v>7</v>
      </c>
      <c r="R1" s="132" t="s">
        <v>8</v>
      </c>
      <c r="S1" s="132" t="s">
        <v>235</v>
      </c>
      <c r="T1" s="132" t="s">
        <v>9</v>
      </c>
      <c r="U1" s="132" t="s">
        <v>10</v>
      </c>
      <c r="V1" s="132" t="s">
        <v>236</v>
      </c>
      <c r="W1" s="132" t="s">
        <v>11</v>
      </c>
      <c r="X1" s="132" t="s">
        <v>237</v>
      </c>
      <c r="Y1" s="132" t="s">
        <v>238</v>
      </c>
      <c r="Z1" s="132" t="s">
        <v>239</v>
      </c>
      <c r="AA1" s="132" t="s">
        <v>240</v>
      </c>
      <c r="AB1" s="132" t="s">
        <v>241</v>
      </c>
      <c r="AC1" s="132" t="s">
        <v>242</v>
      </c>
      <c r="AD1" s="132" t="s">
        <v>12</v>
      </c>
      <c r="AE1" s="132" t="s">
        <v>243</v>
      </c>
      <c r="AF1" s="132" t="s">
        <v>13</v>
      </c>
      <c r="AG1" s="132" t="s">
        <v>14</v>
      </c>
      <c r="AH1" s="132" t="s">
        <v>244</v>
      </c>
      <c r="AI1" s="132" t="s">
        <v>15</v>
      </c>
      <c r="AJ1" s="132" t="s">
        <v>16</v>
      </c>
      <c r="AK1" s="132" t="s">
        <v>245</v>
      </c>
      <c r="AL1" s="132" t="s">
        <v>17</v>
      </c>
      <c r="AM1" s="132" t="s">
        <v>18</v>
      </c>
      <c r="AN1" s="132" t="s">
        <v>246</v>
      </c>
      <c r="AO1" s="132" t="s">
        <v>19</v>
      </c>
      <c r="AP1" s="132" t="s">
        <v>20</v>
      </c>
      <c r="AQ1" s="132" t="s">
        <v>247</v>
      </c>
      <c r="AR1" s="132" t="s">
        <v>21</v>
      </c>
      <c r="AS1" s="132" t="s">
        <v>22</v>
      </c>
      <c r="AT1" s="132" t="s">
        <v>248</v>
      </c>
      <c r="AU1" s="132" t="s">
        <v>23</v>
      </c>
      <c r="AV1" s="132" t="s">
        <v>249</v>
      </c>
      <c r="AW1" s="132" t="s">
        <v>250</v>
      </c>
      <c r="AX1" s="132" t="s">
        <v>251</v>
      </c>
      <c r="AY1" s="132" t="s">
        <v>24</v>
      </c>
      <c r="AZ1" s="132" t="s">
        <v>252</v>
      </c>
      <c r="BA1" s="132" t="s">
        <v>253</v>
      </c>
      <c r="BB1" s="132" t="s">
        <v>26</v>
      </c>
      <c r="BC1" s="132" t="s">
        <v>254</v>
      </c>
      <c r="BD1" s="132" t="s">
        <v>30</v>
      </c>
      <c r="BE1" s="132" t="s">
        <v>255</v>
      </c>
      <c r="BF1" s="132" t="s">
        <v>32</v>
      </c>
      <c r="BG1" s="132" t="s">
        <v>33</v>
      </c>
      <c r="BH1" s="132" t="s">
        <v>34</v>
      </c>
      <c r="BI1" s="132" t="s">
        <v>35</v>
      </c>
      <c r="BJ1" s="132" t="s">
        <v>256</v>
      </c>
      <c r="BK1" s="132" t="s">
        <v>28</v>
      </c>
      <c r="BL1" s="132" t="s">
        <v>257</v>
      </c>
      <c r="BM1" s="132" t="s">
        <v>258</v>
      </c>
    </row>
    <row r="2" spans="1:65" x14ac:dyDescent="0.2">
      <c r="A2" s="132" t="s">
        <v>259</v>
      </c>
      <c r="B2" s="133" t="s">
        <v>260</v>
      </c>
      <c r="C2" s="133" t="s">
        <v>261</v>
      </c>
      <c r="D2" s="133" t="s">
        <v>262</v>
      </c>
      <c r="E2" s="133" t="b">
        <v>0</v>
      </c>
      <c r="F2" s="133" t="s">
        <v>263</v>
      </c>
      <c r="G2" s="133" t="s">
        <v>3</v>
      </c>
      <c r="H2" s="133" t="s">
        <v>264</v>
      </c>
      <c r="I2" s="133" t="s">
        <v>265</v>
      </c>
      <c r="J2" s="133" t="s">
        <v>266</v>
      </c>
      <c r="K2" s="133" t="s">
        <v>267</v>
      </c>
      <c r="L2" s="133" t="s">
        <v>3</v>
      </c>
      <c r="M2" s="133">
        <v>9</v>
      </c>
      <c r="N2" s="133">
        <v>9</v>
      </c>
      <c r="O2" s="133">
        <v>-37.47</v>
      </c>
      <c r="P2" s="133">
        <v>0</v>
      </c>
      <c r="Q2" s="133">
        <v>0</v>
      </c>
      <c r="R2" s="133">
        <v>-0.56999999999999995</v>
      </c>
      <c r="S2" s="133">
        <v>0</v>
      </c>
      <c r="T2" s="133">
        <v>0</v>
      </c>
      <c r="U2" s="133">
        <v>30.27</v>
      </c>
      <c r="V2" s="133">
        <v>0</v>
      </c>
      <c r="W2" s="133">
        <v>0</v>
      </c>
      <c r="X2" s="133">
        <v>-31.587</v>
      </c>
      <c r="Y2" s="133">
        <v>4.0000000000000001E-3</v>
      </c>
      <c r="Z2" s="133">
        <v>1E-3</v>
      </c>
      <c r="AA2" s="133">
        <v>5.0039999999999996</v>
      </c>
      <c r="AB2" s="133">
        <v>3.0000000000000001E-3</v>
      </c>
      <c r="AC2" s="133">
        <v>1E-3</v>
      </c>
      <c r="AD2" s="133">
        <v>-27.913</v>
      </c>
      <c r="AE2" s="133">
        <v>2.4E-2</v>
      </c>
      <c r="AF2" s="133">
        <v>8.0000000000000002E-3</v>
      </c>
      <c r="AG2" s="133">
        <v>-8.4000000000000005E-2</v>
      </c>
      <c r="AH2" s="133">
        <v>2.5999999999999999E-2</v>
      </c>
      <c r="AI2" s="133">
        <v>8.9999999999999993E-3</v>
      </c>
      <c r="AJ2" s="133">
        <v>10.659000000000001</v>
      </c>
      <c r="AK2" s="133">
        <v>0.156</v>
      </c>
      <c r="AL2" s="133">
        <v>5.1999999999999998E-2</v>
      </c>
      <c r="AM2" s="133">
        <v>0.62</v>
      </c>
      <c r="AN2" s="133">
        <v>0.153</v>
      </c>
      <c r="AO2" s="133">
        <v>5.0999999999999997E-2</v>
      </c>
      <c r="AP2" s="133">
        <v>0.23899999999999999</v>
      </c>
      <c r="AQ2" s="133">
        <v>1.827</v>
      </c>
      <c r="AR2" s="133">
        <v>0.60899999999999999</v>
      </c>
      <c r="AS2" s="133">
        <v>24.986000000000001</v>
      </c>
      <c r="AT2" s="133">
        <v>1.869</v>
      </c>
      <c r="AU2" s="133">
        <v>0.623</v>
      </c>
      <c r="AV2" s="133">
        <v>-2E-3</v>
      </c>
      <c r="AW2" s="133">
        <v>1.2999999999999999E-2</v>
      </c>
      <c r="AX2" s="133">
        <v>4.0000000000000001E-3</v>
      </c>
      <c r="AY2" s="133">
        <v>-37.770000000000003</v>
      </c>
      <c r="AZ2" s="133" t="s">
        <v>3</v>
      </c>
      <c r="BA2" s="133">
        <v>-0.56999999999999995</v>
      </c>
      <c r="BB2" s="133">
        <v>-0.46</v>
      </c>
      <c r="BC2" s="133">
        <v>30.38</v>
      </c>
      <c r="BD2" s="133">
        <v>2.157273596963276E-3</v>
      </c>
      <c r="BE2" s="133" t="s">
        <v>268</v>
      </c>
      <c r="BF2" s="133">
        <v>-2.4E-2</v>
      </c>
      <c r="BG2" s="133">
        <v>1.2933551375790175</v>
      </c>
      <c r="BH2" s="133">
        <v>0.95240636670322787</v>
      </c>
      <c r="BI2" s="133">
        <v>0.92200000000000004</v>
      </c>
      <c r="BJ2" s="133" t="s">
        <v>3</v>
      </c>
      <c r="BK2" s="133">
        <v>0.92200000000000004</v>
      </c>
      <c r="BL2" s="133">
        <v>0.62</v>
      </c>
      <c r="BM2" s="133">
        <v>0</v>
      </c>
    </row>
    <row r="3" spans="1:65" x14ac:dyDescent="0.2">
      <c r="A3" s="132" t="s">
        <v>269</v>
      </c>
      <c r="B3" s="133" t="s">
        <v>270</v>
      </c>
      <c r="C3" s="133" t="s">
        <v>261</v>
      </c>
      <c r="D3" s="133" t="s">
        <v>262</v>
      </c>
      <c r="E3" s="133" t="b">
        <v>0</v>
      </c>
      <c r="F3" s="133" t="s">
        <v>271</v>
      </c>
      <c r="G3" s="133" t="s">
        <v>3</v>
      </c>
      <c r="H3" s="133" t="s">
        <v>264</v>
      </c>
      <c r="I3" s="133" t="s">
        <v>272</v>
      </c>
      <c r="J3" s="133" t="s">
        <v>273</v>
      </c>
      <c r="K3" s="133" t="s">
        <v>267</v>
      </c>
      <c r="L3" s="133">
        <v>90</v>
      </c>
      <c r="M3" s="133">
        <v>9</v>
      </c>
      <c r="N3" s="133">
        <v>9</v>
      </c>
      <c r="O3" s="133">
        <v>-10.16</v>
      </c>
      <c r="P3" s="133">
        <v>0</v>
      </c>
      <c r="Q3" s="133">
        <v>0</v>
      </c>
      <c r="R3" s="133">
        <v>-10.81</v>
      </c>
      <c r="S3" s="133">
        <v>0.01</v>
      </c>
      <c r="T3" s="133">
        <v>0</v>
      </c>
      <c r="U3" s="133">
        <v>19.71</v>
      </c>
      <c r="V3" s="133">
        <v>0.01</v>
      </c>
      <c r="W3" s="133">
        <v>0</v>
      </c>
      <c r="X3" s="133">
        <v>-6.3220000000000001</v>
      </c>
      <c r="Y3" s="133">
        <v>1E-3</v>
      </c>
      <c r="Z3" s="133">
        <v>0</v>
      </c>
      <c r="AA3" s="133">
        <v>-5.2270000000000003</v>
      </c>
      <c r="AB3" s="133">
        <v>6.0000000000000001E-3</v>
      </c>
      <c r="AC3" s="133">
        <v>2E-3</v>
      </c>
      <c r="AD3" s="133">
        <v>-12.055</v>
      </c>
      <c r="AE3" s="133">
        <v>4.5999999999999999E-2</v>
      </c>
      <c r="AF3" s="133">
        <v>1.4999999999999999E-2</v>
      </c>
      <c r="AG3" s="133">
        <v>-0.433</v>
      </c>
      <c r="AH3" s="133">
        <v>5.0999999999999997E-2</v>
      </c>
      <c r="AI3" s="133">
        <v>1.7000000000000001E-2</v>
      </c>
      <c r="AJ3" s="133">
        <v>-11.077999999999999</v>
      </c>
      <c r="AK3" s="133">
        <v>0.159</v>
      </c>
      <c r="AL3" s="133">
        <v>5.2999999999999999E-2</v>
      </c>
      <c r="AM3" s="133">
        <v>-0.65900000000000003</v>
      </c>
      <c r="AN3" s="133">
        <v>0.16</v>
      </c>
      <c r="AO3" s="133">
        <v>5.2999999999999999E-2</v>
      </c>
      <c r="AP3" s="133">
        <v>3.3929999999999998</v>
      </c>
      <c r="AQ3" s="133">
        <v>2.016</v>
      </c>
      <c r="AR3" s="133">
        <v>0.67200000000000004</v>
      </c>
      <c r="AS3" s="133">
        <v>20.654</v>
      </c>
      <c r="AT3" s="133">
        <v>2.0529999999999999</v>
      </c>
      <c r="AU3" s="133">
        <v>0.68400000000000005</v>
      </c>
      <c r="AV3" s="133">
        <v>-2.5000000000000001E-2</v>
      </c>
      <c r="AW3" s="133">
        <v>1.4999999999999999E-2</v>
      </c>
      <c r="AX3" s="133">
        <v>5.0000000000000001E-3</v>
      </c>
      <c r="AY3" s="133">
        <v>-10.24</v>
      </c>
      <c r="AZ3" s="133">
        <v>1.007950954</v>
      </c>
      <c r="BA3" s="133">
        <v>-18.62</v>
      </c>
      <c r="BB3" s="133">
        <v>-18.53</v>
      </c>
      <c r="BC3" s="133">
        <v>11.76</v>
      </c>
      <c r="BD3" s="133">
        <v>2.0775851335737778E-3</v>
      </c>
      <c r="BE3" s="133" t="s">
        <v>274</v>
      </c>
      <c r="BF3" s="133">
        <v>-0.40799999999999997</v>
      </c>
      <c r="BG3" s="133">
        <v>1.2902279687543645</v>
      </c>
      <c r="BH3" s="133">
        <v>0.94937431369090419</v>
      </c>
      <c r="BI3" s="133">
        <v>0.42299999999999999</v>
      </c>
      <c r="BJ3" s="133">
        <v>8.2000000000000003E-2</v>
      </c>
      <c r="BK3" s="133">
        <v>0.505</v>
      </c>
      <c r="BL3" s="133">
        <v>-0.65900000000000003</v>
      </c>
      <c r="BM3" s="133">
        <v>0</v>
      </c>
    </row>
    <row r="4" spans="1:65" x14ac:dyDescent="0.2">
      <c r="A4" s="132" t="s">
        <v>275</v>
      </c>
      <c r="B4" s="133" t="s">
        <v>276</v>
      </c>
      <c r="C4" s="133" t="s">
        <v>261</v>
      </c>
      <c r="D4" s="133" t="s">
        <v>262</v>
      </c>
      <c r="E4" s="133" t="b">
        <v>0</v>
      </c>
      <c r="F4" s="133" t="s">
        <v>277</v>
      </c>
      <c r="G4" s="133" t="s">
        <v>3</v>
      </c>
      <c r="H4" s="133" t="s">
        <v>264</v>
      </c>
      <c r="I4" s="133" t="s">
        <v>277</v>
      </c>
      <c r="J4" s="133" t="s">
        <v>273</v>
      </c>
      <c r="K4" s="133" t="s">
        <v>267</v>
      </c>
      <c r="L4" s="133">
        <v>90</v>
      </c>
      <c r="M4" s="133">
        <v>9</v>
      </c>
      <c r="N4" s="133">
        <v>9</v>
      </c>
      <c r="O4" s="133">
        <v>-2.11</v>
      </c>
      <c r="P4" s="133">
        <v>0</v>
      </c>
      <c r="Q4" s="133">
        <v>0</v>
      </c>
      <c r="R4" s="133">
        <v>3.94</v>
      </c>
      <c r="S4" s="133">
        <v>0</v>
      </c>
      <c r="T4" s="133">
        <v>0</v>
      </c>
      <c r="U4" s="133">
        <v>34.92</v>
      </c>
      <c r="V4" s="133">
        <v>0</v>
      </c>
      <c r="W4" s="133">
        <v>0</v>
      </c>
      <c r="X4" s="133">
        <v>1.7350000000000001</v>
      </c>
      <c r="Y4" s="133">
        <v>1E-3</v>
      </c>
      <c r="Z4" s="133">
        <v>0</v>
      </c>
      <c r="AA4" s="133">
        <v>9.6170000000000009</v>
      </c>
      <c r="AB4" s="133">
        <v>5.0000000000000001E-3</v>
      </c>
      <c r="AC4" s="133">
        <v>2E-3</v>
      </c>
      <c r="AD4" s="133">
        <v>11.025</v>
      </c>
      <c r="AE4" s="133">
        <v>4.4999999999999998E-2</v>
      </c>
      <c r="AF4" s="133">
        <v>1.4999999999999999E-2</v>
      </c>
      <c r="AG4" s="133">
        <v>-0.23300000000000001</v>
      </c>
      <c r="AH4" s="133">
        <v>4.3999999999999997E-2</v>
      </c>
      <c r="AI4" s="133">
        <v>1.4999999999999999E-2</v>
      </c>
      <c r="AJ4" s="133">
        <v>20.206</v>
      </c>
      <c r="AK4" s="133">
        <v>0.24</v>
      </c>
      <c r="AL4" s="133">
        <v>0.08</v>
      </c>
      <c r="AM4" s="133">
        <v>0.86299999999999999</v>
      </c>
      <c r="AN4" s="133">
        <v>0.23499999999999999</v>
      </c>
      <c r="AO4" s="133">
        <v>7.8E-2</v>
      </c>
      <c r="AP4" s="133">
        <v>-3.88</v>
      </c>
      <c r="AQ4" s="133">
        <v>1.74</v>
      </c>
      <c r="AR4" s="133">
        <v>0.57999999999999996</v>
      </c>
      <c r="AS4" s="133">
        <v>-24.244</v>
      </c>
      <c r="AT4" s="133">
        <v>1.71</v>
      </c>
      <c r="AU4" s="133">
        <v>0.56999999999999995</v>
      </c>
      <c r="AV4" s="133">
        <v>2.8000000000000001E-2</v>
      </c>
      <c r="AW4" s="133">
        <v>1.2999999999999999E-2</v>
      </c>
      <c r="AX4" s="133">
        <v>4.0000000000000001E-3</v>
      </c>
      <c r="AY4" s="133">
        <v>-2.13</v>
      </c>
      <c r="AZ4" s="133">
        <v>1.007950954</v>
      </c>
      <c r="BA4" s="133">
        <v>-3.98</v>
      </c>
      <c r="BB4" s="133">
        <v>-3.86</v>
      </c>
      <c r="BC4" s="133">
        <v>26.88</v>
      </c>
      <c r="BD4" s="133">
        <v>2.0775851335737778E-3</v>
      </c>
      <c r="BE4" s="133" t="s">
        <v>274</v>
      </c>
      <c r="BF4" s="133">
        <v>-0.25600000000000001</v>
      </c>
      <c r="BG4" s="133">
        <v>1.3233566934813092</v>
      </c>
      <c r="BH4" s="133">
        <v>0.96926837167710056</v>
      </c>
      <c r="BI4" s="133">
        <v>0.63</v>
      </c>
      <c r="BJ4" s="133">
        <v>8.2000000000000003E-2</v>
      </c>
      <c r="BK4" s="133">
        <v>0.71199999999999997</v>
      </c>
      <c r="BL4" s="133">
        <v>0.86299999999999999</v>
      </c>
      <c r="BM4" s="133">
        <v>0</v>
      </c>
    </row>
    <row r="5" spans="1:65" x14ac:dyDescent="0.2">
      <c r="A5" s="132" t="s">
        <v>278</v>
      </c>
      <c r="B5" s="133" t="s">
        <v>279</v>
      </c>
      <c r="C5" s="133" t="s">
        <v>261</v>
      </c>
      <c r="D5" s="133" t="s">
        <v>262</v>
      </c>
      <c r="E5" s="133" t="b">
        <v>0</v>
      </c>
      <c r="F5" s="133" t="s">
        <v>280</v>
      </c>
      <c r="G5" s="133" t="s">
        <v>3</v>
      </c>
      <c r="H5" s="133" t="s">
        <v>264</v>
      </c>
      <c r="I5" s="133" t="s">
        <v>281</v>
      </c>
      <c r="J5" s="133" t="s">
        <v>273</v>
      </c>
      <c r="K5" s="133" t="s">
        <v>267</v>
      </c>
      <c r="L5" s="133">
        <v>90</v>
      </c>
      <c r="M5" s="133">
        <v>9</v>
      </c>
      <c r="N5" s="133">
        <v>9</v>
      </c>
      <c r="O5" s="133">
        <v>1.98</v>
      </c>
      <c r="P5" s="133">
        <v>0</v>
      </c>
      <c r="Q5" s="133">
        <v>0</v>
      </c>
      <c r="R5" s="133">
        <v>5.69</v>
      </c>
      <c r="S5" s="133">
        <v>0.01</v>
      </c>
      <c r="T5" s="133">
        <v>0</v>
      </c>
      <c r="U5" s="133">
        <v>36.72</v>
      </c>
      <c r="V5" s="133">
        <v>0.01</v>
      </c>
      <c r="W5" s="133">
        <v>0</v>
      </c>
      <c r="X5" s="133">
        <v>5.633</v>
      </c>
      <c r="Y5" s="133">
        <v>3.0000000000000001E-3</v>
      </c>
      <c r="Z5" s="133">
        <v>1E-3</v>
      </c>
      <c r="AA5" s="133">
        <v>11.377000000000001</v>
      </c>
      <c r="AB5" s="133">
        <v>5.0000000000000001E-3</v>
      </c>
      <c r="AC5" s="133">
        <v>2E-3</v>
      </c>
      <c r="AD5" s="133">
        <v>16.536999999999999</v>
      </c>
      <c r="AE5" s="133">
        <v>3.7999999999999999E-2</v>
      </c>
      <c r="AF5" s="133">
        <v>1.2999999999999999E-2</v>
      </c>
      <c r="AG5" s="133">
        <v>-0.51600000000000001</v>
      </c>
      <c r="AH5" s="133">
        <v>3.7999999999999999E-2</v>
      </c>
      <c r="AI5" s="133">
        <v>1.2999999999999999E-2</v>
      </c>
      <c r="AJ5" s="133">
        <v>23.902000000000001</v>
      </c>
      <c r="AK5" s="133">
        <v>0.14899999999999999</v>
      </c>
      <c r="AL5" s="133">
        <v>0.05</v>
      </c>
      <c r="AM5" s="133">
        <v>0.996</v>
      </c>
      <c r="AN5" s="133">
        <v>0.14499999999999999</v>
      </c>
      <c r="AO5" s="133">
        <v>4.8000000000000001E-2</v>
      </c>
      <c r="AP5" s="133">
        <v>-10.289</v>
      </c>
      <c r="AQ5" s="133">
        <v>2.8639999999999999</v>
      </c>
      <c r="AR5" s="133">
        <v>0.95499999999999996</v>
      </c>
      <c r="AS5" s="133">
        <v>-37.825000000000003</v>
      </c>
      <c r="AT5" s="133">
        <v>2.7869999999999999</v>
      </c>
      <c r="AU5" s="133">
        <v>0.92900000000000005</v>
      </c>
      <c r="AV5" s="133">
        <v>7.4999999999999997E-2</v>
      </c>
      <c r="AW5" s="133">
        <v>2.1000000000000001E-2</v>
      </c>
      <c r="AX5" s="133">
        <v>7.0000000000000001E-3</v>
      </c>
      <c r="AY5" s="133">
        <v>2</v>
      </c>
      <c r="AZ5" s="133">
        <v>1.007950954</v>
      </c>
      <c r="BA5" s="133">
        <v>-2.25</v>
      </c>
      <c r="BB5" s="133">
        <v>-2.12</v>
      </c>
      <c r="BC5" s="133">
        <v>28.68</v>
      </c>
      <c r="BD5" s="133">
        <v>2.752734143149397E-3</v>
      </c>
      <c r="BE5" s="133" t="s">
        <v>282</v>
      </c>
      <c r="BF5" s="133">
        <v>-0.56200000000000006</v>
      </c>
      <c r="BG5" s="133">
        <v>1.2735405562324738</v>
      </c>
      <c r="BH5" s="133">
        <v>0.94986351719817341</v>
      </c>
      <c r="BI5" s="133">
        <v>0.23499999999999999</v>
      </c>
      <c r="BJ5" s="133">
        <v>8.2000000000000003E-2</v>
      </c>
      <c r="BK5" s="133">
        <v>0.317</v>
      </c>
      <c r="BL5" s="133">
        <v>0.996</v>
      </c>
      <c r="BM5" s="133">
        <v>0</v>
      </c>
    </row>
    <row r="6" spans="1:65" x14ac:dyDescent="0.2">
      <c r="A6" s="132" t="s">
        <v>283</v>
      </c>
      <c r="B6" s="133" t="s">
        <v>284</v>
      </c>
      <c r="C6" s="133" t="s">
        <v>261</v>
      </c>
      <c r="D6" s="133" t="s">
        <v>262</v>
      </c>
      <c r="E6" s="133" t="b">
        <v>0</v>
      </c>
      <c r="F6" s="133" t="s">
        <v>285</v>
      </c>
      <c r="G6" s="133" t="s">
        <v>3</v>
      </c>
      <c r="H6" s="133" t="s">
        <v>264</v>
      </c>
      <c r="I6" s="133" t="s">
        <v>286</v>
      </c>
      <c r="J6" s="133" t="s">
        <v>273</v>
      </c>
      <c r="K6" s="133" t="s">
        <v>267</v>
      </c>
      <c r="L6" s="133">
        <v>90</v>
      </c>
      <c r="M6" s="133">
        <v>9</v>
      </c>
      <c r="N6" s="133">
        <v>9</v>
      </c>
      <c r="O6" s="133">
        <v>-10.11</v>
      </c>
      <c r="P6" s="133">
        <v>0</v>
      </c>
      <c r="Q6" s="133">
        <v>0</v>
      </c>
      <c r="R6" s="133">
        <v>-10.83</v>
      </c>
      <c r="S6" s="133">
        <v>0.01</v>
      </c>
      <c r="T6" s="133">
        <v>0</v>
      </c>
      <c r="U6" s="133">
        <v>19.690000000000001</v>
      </c>
      <c r="V6" s="133">
        <v>0.01</v>
      </c>
      <c r="W6" s="133">
        <v>0</v>
      </c>
      <c r="X6" s="133">
        <v>-6.2759999999999998</v>
      </c>
      <c r="Y6" s="133">
        <v>4.0000000000000001E-3</v>
      </c>
      <c r="Z6" s="133">
        <v>1E-3</v>
      </c>
      <c r="AA6" s="133">
        <v>-5.2460000000000004</v>
      </c>
      <c r="AB6" s="133">
        <v>8.0000000000000002E-3</v>
      </c>
      <c r="AC6" s="133">
        <v>3.0000000000000001E-3</v>
      </c>
      <c r="AD6" s="133">
        <v>-12.243</v>
      </c>
      <c r="AE6" s="133">
        <v>5.3999999999999999E-2</v>
      </c>
      <c r="AF6" s="133">
        <v>1.7999999999999999E-2</v>
      </c>
      <c r="AG6" s="133">
        <v>-0.65100000000000002</v>
      </c>
      <c r="AH6" s="133">
        <v>4.9000000000000002E-2</v>
      </c>
      <c r="AI6" s="133">
        <v>1.6E-2</v>
      </c>
      <c r="AJ6" s="133">
        <v>-11.167999999999999</v>
      </c>
      <c r="AK6" s="133">
        <v>0.28799999999999998</v>
      </c>
      <c r="AL6" s="133">
        <v>9.6000000000000002E-2</v>
      </c>
      <c r="AM6" s="133">
        <v>-0.71099999999999997</v>
      </c>
      <c r="AN6" s="133">
        <v>0.28499999999999998</v>
      </c>
      <c r="AO6" s="133">
        <v>9.5000000000000001E-2</v>
      </c>
      <c r="AP6" s="133">
        <v>4.0279999999999996</v>
      </c>
      <c r="AQ6" s="133">
        <v>2.3290000000000002</v>
      </c>
      <c r="AR6" s="133">
        <v>0.77600000000000002</v>
      </c>
      <c r="AS6" s="133">
        <v>21.29</v>
      </c>
      <c r="AT6" s="133">
        <v>2.371</v>
      </c>
      <c r="AU6" s="133">
        <v>0.79</v>
      </c>
      <c r="AV6" s="133">
        <v>-0.03</v>
      </c>
      <c r="AW6" s="133">
        <v>1.7000000000000001E-2</v>
      </c>
      <c r="AX6" s="133">
        <v>6.0000000000000001E-3</v>
      </c>
      <c r="AY6" s="133">
        <v>-10.18</v>
      </c>
      <c r="AZ6" s="133">
        <v>1.007950954</v>
      </c>
      <c r="BA6" s="133">
        <v>-18.64</v>
      </c>
      <c r="BB6" s="133">
        <v>-18.59</v>
      </c>
      <c r="BC6" s="133">
        <v>11.7</v>
      </c>
      <c r="BD6" s="133">
        <v>2.8877763090329519E-3</v>
      </c>
      <c r="BE6" s="133" t="s">
        <v>287</v>
      </c>
      <c r="BF6" s="133">
        <v>-0.61599999999999999</v>
      </c>
      <c r="BG6" s="133">
        <v>1.3325681677658787</v>
      </c>
      <c r="BH6" s="133">
        <v>0.96963309278426146</v>
      </c>
      <c r="BI6" s="133">
        <v>0.14899999999999999</v>
      </c>
      <c r="BJ6" s="133">
        <v>8.2000000000000003E-2</v>
      </c>
      <c r="BK6" s="133">
        <v>0.23100000000000001</v>
      </c>
      <c r="BL6" s="133">
        <v>-0.71099999999999997</v>
      </c>
      <c r="BM6" s="133">
        <v>0</v>
      </c>
    </row>
    <row r="7" spans="1:65" x14ac:dyDescent="0.2">
      <c r="A7" s="132" t="s">
        <v>288</v>
      </c>
      <c r="B7" s="133" t="s">
        <v>289</v>
      </c>
      <c r="C7" s="133" t="s">
        <v>261</v>
      </c>
      <c r="D7" s="133" t="s">
        <v>262</v>
      </c>
      <c r="E7" s="133" t="b">
        <v>0</v>
      </c>
      <c r="F7" s="133" t="s">
        <v>290</v>
      </c>
      <c r="G7" s="133" t="s">
        <v>3</v>
      </c>
      <c r="H7" s="133" t="s">
        <v>264</v>
      </c>
      <c r="I7" s="133" t="s">
        <v>265</v>
      </c>
      <c r="J7" s="133" t="s">
        <v>266</v>
      </c>
      <c r="K7" s="133" t="s">
        <v>267</v>
      </c>
      <c r="L7" s="133" t="s">
        <v>3</v>
      </c>
      <c r="M7" s="133">
        <v>9</v>
      </c>
      <c r="N7" s="133">
        <v>9</v>
      </c>
      <c r="O7" s="133">
        <v>-37.85</v>
      </c>
      <c r="P7" s="133">
        <v>0.01</v>
      </c>
      <c r="Q7" s="133">
        <v>0</v>
      </c>
      <c r="R7" s="133">
        <v>-1.35</v>
      </c>
      <c r="S7" s="133">
        <v>0</v>
      </c>
      <c r="T7" s="133">
        <v>0</v>
      </c>
      <c r="U7" s="133">
        <v>29.47</v>
      </c>
      <c r="V7" s="133">
        <v>0</v>
      </c>
      <c r="W7" s="133">
        <v>0</v>
      </c>
      <c r="X7" s="133">
        <v>-31.969000000000001</v>
      </c>
      <c r="Y7" s="133">
        <v>5.0000000000000001E-3</v>
      </c>
      <c r="Z7" s="133">
        <v>2E-3</v>
      </c>
      <c r="AA7" s="133">
        <v>4.2279999999999998</v>
      </c>
      <c r="AB7" s="133">
        <v>3.0000000000000001E-3</v>
      </c>
      <c r="AC7" s="133">
        <v>1E-3</v>
      </c>
      <c r="AD7" s="133">
        <v>-29.047000000000001</v>
      </c>
      <c r="AE7" s="133">
        <v>0.03</v>
      </c>
      <c r="AF7" s="133">
        <v>0.01</v>
      </c>
      <c r="AG7" s="133">
        <v>-8.5000000000000006E-2</v>
      </c>
      <c r="AH7" s="133">
        <v>0.03</v>
      </c>
      <c r="AI7" s="133">
        <v>0.01</v>
      </c>
      <c r="AJ7" s="133">
        <v>9.2639999999999993</v>
      </c>
      <c r="AK7" s="133">
        <v>0.19800000000000001</v>
      </c>
      <c r="AL7" s="133">
        <v>6.6000000000000003E-2</v>
      </c>
      <c r="AM7" s="133">
        <v>0.78300000000000003</v>
      </c>
      <c r="AN7" s="133">
        <v>0.19400000000000001</v>
      </c>
      <c r="AO7" s="133">
        <v>6.5000000000000002E-2</v>
      </c>
      <c r="AP7" s="133">
        <v>-14.928000000000001</v>
      </c>
      <c r="AQ7" s="133">
        <v>2.6890000000000001</v>
      </c>
      <c r="AR7" s="133">
        <v>0.89600000000000002</v>
      </c>
      <c r="AS7" s="133">
        <v>11.403</v>
      </c>
      <c r="AT7" s="133">
        <v>2.7570000000000001</v>
      </c>
      <c r="AU7" s="133">
        <v>0.91900000000000004</v>
      </c>
      <c r="AV7" s="133">
        <v>0.108</v>
      </c>
      <c r="AW7" s="133">
        <v>0.02</v>
      </c>
      <c r="AX7" s="133">
        <v>7.0000000000000001E-3</v>
      </c>
      <c r="AY7" s="133">
        <v>-38.15</v>
      </c>
      <c r="AZ7" s="133" t="s">
        <v>3</v>
      </c>
      <c r="BA7" s="133">
        <v>-1.35</v>
      </c>
      <c r="BB7" s="133">
        <v>-1.22</v>
      </c>
      <c r="BC7" s="133">
        <v>29.6</v>
      </c>
      <c r="BD7" s="133">
        <v>3.0338773930494089E-3</v>
      </c>
      <c r="BE7" s="133" t="s">
        <v>291</v>
      </c>
      <c r="BF7" s="133">
        <v>3.0000000000000001E-3</v>
      </c>
      <c r="BG7" s="133">
        <v>1.3127649026288066</v>
      </c>
      <c r="BH7" s="133">
        <v>0.96369828497518362</v>
      </c>
      <c r="BI7" s="133">
        <v>0.96799999999999997</v>
      </c>
      <c r="BJ7" s="133" t="s">
        <v>3</v>
      </c>
      <c r="BK7" s="133">
        <v>0.96799999999999997</v>
      </c>
      <c r="BL7" s="133">
        <v>0.78300000000000003</v>
      </c>
      <c r="BM7" s="133">
        <v>0</v>
      </c>
    </row>
    <row r="8" spans="1:65" x14ac:dyDescent="0.2">
      <c r="A8" s="132" t="s">
        <v>292</v>
      </c>
      <c r="B8" s="133" t="s">
        <v>293</v>
      </c>
      <c r="C8" s="133" t="s">
        <v>261</v>
      </c>
      <c r="D8" s="133" t="s">
        <v>262</v>
      </c>
      <c r="E8" s="133" t="b">
        <v>0</v>
      </c>
      <c r="F8" s="133" t="s">
        <v>294</v>
      </c>
      <c r="G8" s="133" t="s">
        <v>3</v>
      </c>
      <c r="H8" s="133" t="s">
        <v>264</v>
      </c>
      <c r="I8" s="133" t="s">
        <v>295</v>
      </c>
      <c r="J8" s="133" t="s">
        <v>273</v>
      </c>
      <c r="K8" s="133" t="s">
        <v>267</v>
      </c>
      <c r="L8" s="133">
        <v>90</v>
      </c>
      <c r="M8" s="133">
        <v>9</v>
      </c>
      <c r="N8" s="133">
        <v>9</v>
      </c>
      <c r="O8" s="133">
        <v>1.65</v>
      </c>
      <c r="P8" s="133">
        <v>0</v>
      </c>
      <c r="Q8" s="133">
        <v>0</v>
      </c>
      <c r="R8" s="133">
        <v>6.08</v>
      </c>
      <c r="S8" s="133">
        <v>0.01</v>
      </c>
      <c r="T8" s="133">
        <v>0</v>
      </c>
      <c r="U8" s="133">
        <v>37.130000000000003</v>
      </c>
      <c r="V8" s="133">
        <v>0.01</v>
      </c>
      <c r="W8" s="133">
        <v>0</v>
      </c>
      <c r="X8" s="133">
        <v>5.3369999999999997</v>
      </c>
      <c r="Y8" s="133">
        <v>3.0000000000000001E-3</v>
      </c>
      <c r="Z8" s="133">
        <v>1E-3</v>
      </c>
      <c r="AA8" s="133">
        <v>11.771000000000001</v>
      </c>
      <c r="AB8" s="133">
        <v>6.0000000000000001E-3</v>
      </c>
      <c r="AC8" s="133">
        <v>2E-3</v>
      </c>
      <c r="AD8" s="133">
        <v>16.943999999999999</v>
      </c>
      <c r="AE8" s="133">
        <v>4.3999999999999997E-2</v>
      </c>
      <c r="AF8" s="133">
        <v>1.4999999999999999E-2</v>
      </c>
      <c r="AG8" s="133">
        <v>-0.19500000000000001</v>
      </c>
      <c r="AH8" s="133">
        <v>0.05</v>
      </c>
      <c r="AI8" s="133">
        <v>1.7000000000000001E-2</v>
      </c>
      <c r="AJ8" s="133">
        <v>24.757999999999999</v>
      </c>
      <c r="AK8" s="133">
        <v>0.19800000000000001</v>
      </c>
      <c r="AL8" s="133">
        <v>6.6000000000000003E-2</v>
      </c>
      <c r="AM8" s="133">
        <v>1.052</v>
      </c>
      <c r="AN8" s="133">
        <v>0.188</v>
      </c>
      <c r="AO8" s="133">
        <v>6.3E-2</v>
      </c>
      <c r="AP8" s="133">
        <v>-10.795</v>
      </c>
      <c r="AQ8" s="133">
        <v>2.6019999999999999</v>
      </c>
      <c r="AR8" s="133">
        <v>0.86699999999999999</v>
      </c>
      <c r="AS8" s="133">
        <v>-38.752000000000002</v>
      </c>
      <c r="AT8" s="133">
        <v>2.5350000000000001</v>
      </c>
      <c r="AU8" s="133">
        <v>0.84499999999999997</v>
      </c>
      <c r="AV8" s="133">
        <v>7.8E-2</v>
      </c>
      <c r="AW8" s="133">
        <v>1.9E-2</v>
      </c>
      <c r="AX8" s="133">
        <v>6.0000000000000001E-3</v>
      </c>
      <c r="AY8" s="133">
        <v>1.67</v>
      </c>
      <c r="AZ8" s="133">
        <v>1.007950954</v>
      </c>
      <c r="BA8" s="133">
        <v>-1.86</v>
      </c>
      <c r="BB8" s="133">
        <v>-1.73</v>
      </c>
      <c r="BC8" s="133">
        <v>29.07</v>
      </c>
      <c r="BD8" s="133">
        <v>2.9734896363570774E-3</v>
      </c>
      <c r="BE8" s="133" t="s">
        <v>296</v>
      </c>
      <c r="BF8" s="133">
        <v>-0.245</v>
      </c>
      <c r="BG8" s="133">
        <v>1.3323702993865429</v>
      </c>
      <c r="BH8" s="133">
        <v>0.97442228350100357</v>
      </c>
      <c r="BI8" s="133">
        <v>0.64800000000000002</v>
      </c>
      <c r="BJ8" s="133">
        <v>8.2000000000000003E-2</v>
      </c>
      <c r="BK8" s="133">
        <v>0.73</v>
      </c>
      <c r="BL8" s="133">
        <v>1.052</v>
      </c>
      <c r="BM8" s="133">
        <v>0</v>
      </c>
    </row>
    <row r="9" spans="1:65" x14ac:dyDescent="0.2">
      <c r="A9" s="132" t="s">
        <v>297</v>
      </c>
      <c r="B9" s="133" t="s">
        <v>298</v>
      </c>
      <c r="C9" s="133" t="s">
        <v>261</v>
      </c>
      <c r="D9" s="133" t="s">
        <v>262</v>
      </c>
      <c r="E9" s="133" t="b">
        <v>0</v>
      </c>
      <c r="F9" s="133" t="s">
        <v>271</v>
      </c>
      <c r="G9" s="133" t="s">
        <v>3</v>
      </c>
      <c r="H9" s="133" t="s">
        <v>264</v>
      </c>
      <c r="I9" s="133" t="s">
        <v>272</v>
      </c>
      <c r="J9" s="133" t="s">
        <v>273</v>
      </c>
      <c r="K9" s="133" t="s">
        <v>267</v>
      </c>
      <c r="L9" s="133">
        <v>90</v>
      </c>
      <c r="M9" s="133">
        <v>9</v>
      </c>
      <c r="N9" s="133">
        <v>9</v>
      </c>
      <c r="O9" s="133">
        <v>-10.130000000000001</v>
      </c>
      <c r="P9" s="133">
        <v>0</v>
      </c>
      <c r="Q9" s="133">
        <v>0</v>
      </c>
      <c r="R9" s="133">
        <v>-10.96</v>
      </c>
      <c r="S9" s="133">
        <v>0</v>
      </c>
      <c r="T9" s="133">
        <v>0</v>
      </c>
      <c r="U9" s="133">
        <v>19.559999999999999</v>
      </c>
      <c r="V9" s="133">
        <v>0</v>
      </c>
      <c r="W9" s="133">
        <v>0</v>
      </c>
      <c r="X9" s="133">
        <v>-6.3049999999999997</v>
      </c>
      <c r="Y9" s="133">
        <v>3.0000000000000001E-3</v>
      </c>
      <c r="Z9" s="133">
        <v>1E-3</v>
      </c>
      <c r="AA9" s="133">
        <v>-5.375</v>
      </c>
      <c r="AB9" s="133">
        <v>3.0000000000000001E-3</v>
      </c>
      <c r="AC9" s="133">
        <v>1E-3</v>
      </c>
      <c r="AD9" s="133">
        <v>-12.193</v>
      </c>
      <c r="AE9" s="133">
        <v>4.8000000000000001E-2</v>
      </c>
      <c r="AF9" s="133">
        <v>1.6E-2</v>
      </c>
      <c r="AG9" s="133">
        <v>-0.44400000000000001</v>
      </c>
      <c r="AH9" s="133">
        <v>4.5999999999999999E-2</v>
      </c>
      <c r="AI9" s="133">
        <v>1.4999999999999999E-2</v>
      </c>
      <c r="AJ9" s="133">
        <v>-11.427</v>
      </c>
      <c r="AK9" s="133">
        <v>0.26100000000000001</v>
      </c>
      <c r="AL9" s="133">
        <v>8.6999999999999994E-2</v>
      </c>
      <c r="AM9" s="133">
        <v>-0.71499999999999997</v>
      </c>
      <c r="AN9" s="133">
        <v>0.26</v>
      </c>
      <c r="AO9" s="133">
        <v>8.6999999999999994E-2</v>
      </c>
      <c r="AP9" s="133">
        <v>5.64</v>
      </c>
      <c r="AQ9" s="133">
        <v>2.1779999999999999</v>
      </c>
      <c r="AR9" s="133">
        <v>0.72599999999999998</v>
      </c>
      <c r="AS9" s="133">
        <v>23.221</v>
      </c>
      <c r="AT9" s="133">
        <v>2.2200000000000002</v>
      </c>
      <c r="AU9" s="133">
        <v>0.74</v>
      </c>
      <c r="AV9" s="133">
        <v>-0.04</v>
      </c>
      <c r="AW9" s="133">
        <v>1.4999999999999999E-2</v>
      </c>
      <c r="AX9" s="133">
        <v>5.0000000000000001E-3</v>
      </c>
      <c r="AY9" s="133">
        <v>-10.19</v>
      </c>
      <c r="AZ9" s="133">
        <v>1.007950954</v>
      </c>
      <c r="BA9" s="133">
        <v>-18.760000000000002</v>
      </c>
      <c r="BB9" s="133">
        <v>-18.64</v>
      </c>
      <c r="BC9" s="133">
        <v>11.65</v>
      </c>
      <c r="BD9" s="133">
        <v>2.9734896363570774E-3</v>
      </c>
      <c r="BE9" s="133" t="s">
        <v>296</v>
      </c>
      <c r="BF9" s="133">
        <v>-0.40799999999999997</v>
      </c>
      <c r="BG9" s="133">
        <v>1.3085609780755778</v>
      </c>
      <c r="BH9" s="133">
        <v>0.96383775450870846</v>
      </c>
      <c r="BI9" s="133">
        <v>0.43</v>
      </c>
      <c r="BJ9" s="133">
        <v>8.2000000000000003E-2</v>
      </c>
      <c r="BK9" s="133">
        <v>0.51200000000000001</v>
      </c>
      <c r="BL9" s="133">
        <v>-0.71499999999999997</v>
      </c>
      <c r="BM9" s="133">
        <v>0</v>
      </c>
    </row>
    <row r="10" spans="1:65" x14ac:dyDescent="0.2">
      <c r="A10" s="132" t="s">
        <v>299</v>
      </c>
      <c r="B10" s="133" t="s">
        <v>300</v>
      </c>
      <c r="C10" s="133" t="s">
        <v>261</v>
      </c>
      <c r="D10" s="133" t="s">
        <v>262</v>
      </c>
      <c r="E10" s="133" t="b">
        <v>0</v>
      </c>
      <c r="F10" s="133" t="s">
        <v>301</v>
      </c>
      <c r="G10" s="133" t="s">
        <v>3</v>
      </c>
      <c r="H10" s="133" t="s">
        <v>264</v>
      </c>
      <c r="I10" s="133" t="s">
        <v>301</v>
      </c>
      <c r="J10" s="133" t="s">
        <v>273</v>
      </c>
      <c r="K10" s="133" t="s">
        <v>267</v>
      </c>
      <c r="L10" s="133">
        <v>90</v>
      </c>
      <c r="M10" s="133">
        <v>9</v>
      </c>
      <c r="N10" s="133">
        <v>9</v>
      </c>
      <c r="O10" s="133">
        <v>2.5299999999999998</v>
      </c>
      <c r="P10" s="133">
        <v>0</v>
      </c>
      <c r="Q10" s="133">
        <v>0</v>
      </c>
      <c r="R10" s="133">
        <v>-0.55000000000000004</v>
      </c>
      <c r="S10" s="133">
        <v>0.01</v>
      </c>
      <c r="T10" s="133">
        <v>0</v>
      </c>
      <c r="U10" s="133">
        <v>30.3</v>
      </c>
      <c r="V10" s="133">
        <v>0.01</v>
      </c>
      <c r="W10" s="133">
        <v>0</v>
      </c>
      <c r="X10" s="133">
        <v>5.9340000000000002</v>
      </c>
      <c r="Y10" s="133">
        <v>4.0000000000000001E-3</v>
      </c>
      <c r="Z10" s="133">
        <v>1E-3</v>
      </c>
      <c r="AA10" s="133">
        <v>5.1159999999999997</v>
      </c>
      <c r="AB10" s="133">
        <v>5.0000000000000001E-3</v>
      </c>
      <c r="AC10" s="133">
        <v>2E-3</v>
      </c>
      <c r="AD10" s="133">
        <v>10.976000000000001</v>
      </c>
      <c r="AE10" s="133">
        <v>0.03</v>
      </c>
      <c r="AF10" s="133">
        <v>0.01</v>
      </c>
      <c r="AG10" s="133">
        <v>-0.20499999999999999</v>
      </c>
      <c r="AH10" s="133">
        <v>2.9000000000000001E-2</v>
      </c>
      <c r="AI10" s="133">
        <v>0.01</v>
      </c>
      <c r="AJ10" s="133">
        <v>10.776</v>
      </c>
      <c r="AK10" s="133">
        <v>0.161</v>
      </c>
      <c r="AL10" s="133">
        <v>5.3999999999999999E-2</v>
      </c>
      <c r="AM10" s="133">
        <v>0.51200000000000001</v>
      </c>
      <c r="AN10" s="133">
        <v>0.155</v>
      </c>
      <c r="AO10" s="133">
        <v>5.1999999999999998E-2</v>
      </c>
      <c r="AP10" s="133">
        <v>-5.6470000000000002</v>
      </c>
      <c r="AQ10" s="133">
        <v>2.08</v>
      </c>
      <c r="AR10" s="133">
        <v>0.69299999999999995</v>
      </c>
      <c r="AS10" s="133">
        <v>-21.756</v>
      </c>
      <c r="AT10" s="133">
        <v>2.0499999999999998</v>
      </c>
      <c r="AU10" s="133">
        <v>0.68300000000000005</v>
      </c>
      <c r="AV10" s="133">
        <v>4.1000000000000002E-2</v>
      </c>
      <c r="AW10" s="133">
        <v>1.4999999999999999E-2</v>
      </c>
      <c r="AX10" s="133">
        <v>5.0000000000000001E-3</v>
      </c>
      <c r="AY10" s="133">
        <v>2.5499999999999998</v>
      </c>
      <c r="AZ10" s="133">
        <v>1.007950954</v>
      </c>
      <c r="BA10" s="133">
        <v>-8.43</v>
      </c>
      <c r="BB10" s="133">
        <v>-8.31</v>
      </c>
      <c r="BC10" s="133">
        <v>22.29</v>
      </c>
      <c r="BD10" s="133">
        <v>2.9734896363570774E-3</v>
      </c>
      <c r="BE10" s="133" t="s">
        <v>296</v>
      </c>
      <c r="BF10" s="133">
        <v>-0.23699999999999999</v>
      </c>
      <c r="BG10" s="133">
        <v>1.3091004839207736</v>
      </c>
      <c r="BH10" s="133">
        <v>0.96481972792738413</v>
      </c>
      <c r="BI10" s="133">
        <v>0.65400000000000003</v>
      </c>
      <c r="BJ10" s="133">
        <v>8.2000000000000003E-2</v>
      </c>
      <c r="BK10" s="133">
        <v>0.73599999999999999</v>
      </c>
      <c r="BL10" s="133">
        <v>0.51200000000000001</v>
      </c>
      <c r="BM10" s="133">
        <v>0</v>
      </c>
    </row>
    <row r="11" spans="1:65" x14ac:dyDescent="0.2">
      <c r="A11" s="132" t="s">
        <v>302</v>
      </c>
      <c r="B11" s="133" t="s">
        <v>303</v>
      </c>
      <c r="C11" s="133" t="s">
        <v>261</v>
      </c>
      <c r="D11" s="133" t="s">
        <v>262</v>
      </c>
      <c r="E11" s="133" t="b">
        <v>0</v>
      </c>
      <c r="F11" s="133" t="s">
        <v>304</v>
      </c>
      <c r="G11" s="133" t="s">
        <v>3</v>
      </c>
      <c r="H11" s="133" t="s">
        <v>264</v>
      </c>
      <c r="I11" s="133" t="s">
        <v>304</v>
      </c>
      <c r="J11" s="133" t="s">
        <v>273</v>
      </c>
      <c r="K11" s="133" t="s">
        <v>267</v>
      </c>
      <c r="L11" s="133">
        <v>90</v>
      </c>
      <c r="M11" s="133">
        <v>9</v>
      </c>
      <c r="N11" s="133">
        <v>9</v>
      </c>
      <c r="O11" s="133">
        <v>-6.1</v>
      </c>
      <c r="P11" s="133">
        <v>0</v>
      </c>
      <c r="Q11" s="133">
        <v>0</v>
      </c>
      <c r="R11" s="133">
        <v>-4.8099999999999996</v>
      </c>
      <c r="S11" s="133">
        <v>0.01</v>
      </c>
      <c r="T11" s="133">
        <v>0</v>
      </c>
      <c r="U11" s="133">
        <v>25.9</v>
      </c>
      <c r="V11" s="133">
        <v>0.01</v>
      </c>
      <c r="W11" s="133">
        <v>0</v>
      </c>
      <c r="X11" s="133">
        <v>-2.3050000000000002</v>
      </c>
      <c r="Y11" s="133">
        <v>2E-3</v>
      </c>
      <c r="Z11" s="133">
        <v>1E-3</v>
      </c>
      <c r="AA11" s="133">
        <v>0.81499999999999995</v>
      </c>
      <c r="AB11" s="133">
        <v>8.0000000000000002E-3</v>
      </c>
      <c r="AC11" s="133">
        <v>3.0000000000000001E-3</v>
      </c>
      <c r="AD11" s="133">
        <v>-1.827</v>
      </c>
      <c r="AE11" s="133">
        <v>3.3000000000000002E-2</v>
      </c>
      <c r="AF11" s="133">
        <v>1.0999999999999999E-2</v>
      </c>
      <c r="AG11" s="133">
        <v>-0.249</v>
      </c>
      <c r="AH11" s="133">
        <v>3.9E-2</v>
      </c>
      <c r="AI11" s="133">
        <v>1.2999999999999999E-2</v>
      </c>
      <c r="AJ11" s="133">
        <v>1.577</v>
      </c>
      <c r="AK11" s="133">
        <v>0.151</v>
      </c>
      <c r="AL11" s="133">
        <v>0.05</v>
      </c>
      <c r="AM11" s="133">
        <v>-5.3999999999999999E-2</v>
      </c>
      <c r="AN11" s="133">
        <v>0.16300000000000001</v>
      </c>
      <c r="AO11" s="133">
        <v>5.3999999999999999E-2</v>
      </c>
      <c r="AP11" s="133">
        <v>-3.7999999999999999E-2</v>
      </c>
      <c r="AQ11" s="133">
        <v>3.3889999999999998</v>
      </c>
      <c r="AR11" s="133">
        <v>1.1299999999999999</v>
      </c>
      <c r="AS11" s="133">
        <v>0.82099999999999995</v>
      </c>
      <c r="AT11" s="133">
        <v>3.3969999999999998</v>
      </c>
      <c r="AU11" s="133">
        <v>1.1319999999999999</v>
      </c>
      <c r="AV11" s="133">
        <v>0</v>
      </c>
      <c r="AW11" s="133">
        <v>2.5000000000000001E-2</v>
      </c>
      <c r="AX11" s="133">
        <v>8.0000000000000002E-3</v>
      </c>
      <c r="AY11" s="133">
        <v>-6.13</v>
      </c>
      <c r="AZ11" s="133">
        <v>1.007950954</v>
      </c>
      <c r="BA11" s="133">
        <v>-12.66</v>
      </c>
      <c r="BB11" s="133">
        <v>-12.54</v>
      </c>
      <c r="BC11" s="133">
        <v>17.93</v>
      </c>
      <c r="BD11" s="133">
        <v>2.9734896363570774E-3</v>
      </c>
      <c r="BE11" s="133" t="s">
        <v>296</v>
      </c>
      <c r="BF11" s="133">
        <v>-0.24399999999999999</v>
      </c>
      <c r="BG11" s="133">
        <v>1.3198281474253635</v>
      </c>
      <c r="BH11" s="133">
        <v>0.97087757881185954</v>
      </c>
      <c r="BI11" s="133">
        <v>0.64900000000000002</v>
      </c>
      <c r="BJ11" s="133">
        <v>8.2000000000000003E-2</v>
      </c>
      <c r="BK11" s="133">
        <v>0.73099999999999998</v>
      </c>
      <c r="BL11" s="133">
        <v>-5.3999999999999999E-2</v>
      </c>
      <c r="BM11" s="133">
        <v>0</v>
      </c>
    </row>
    <row r="12" spans="1:65" x14ac:dyDescent="0.2">
      <c r="A12" s="132" t="s">
        <v>305</v>
      </c>
      <c r="B12" s="133" t="s">
        <v>306</v>
      </c>
      <c r="C12" s="133" t="s">
        <v>261</v>
      </c>
      <c r="D12" s="133" t="s">
        <v>262</v>
      </c>
      <c r="E12" s="133" t="b">
        <v>0</v>
      </c>
      <c r="F12" s="133" t="s">
        <v>285</v>
      </c>
      <c r="G12" s="133" t="s">
        <v>3</v>
      </c>
      <c r="H12" s="133" t="s">
        <v>264</v>
      </c>
      <c r="I12" s="133" t="s">
        <v>286</v>
      </c>
      <c r="J12" s="133" t="s">
        <v>273</v>
      </c>
      <c r="K12" s="133" t="s">
        <v>267</v>
      </c>
      <c r="L12" s="133">
        <v>90</v>
      </c>
      <c r="M12" s="133">
        <v>9</v>
      </c>
      <c r="N12" s="133">
        <v>9</v>
      </c>
      <c r="O12" s="133">
        <v>-10.11</v>
      </c>
      <c r="P12" s="133">
        <v>0</v>
      </c>
      <c r="Q12" s="133">
        <v>0</v>
      </c>
      <c r="R12" s="133">
        <v>-10.87</v>
      </c>
      <c r="S12" s="133">
        <v>0.01</v>
      </c>
      <c r="T12" s="133">
        <v>0</v>
      </c>
      <c r="U12" s="133">
        <v>19.649999999999999</v>
      </c>
      <c r="V12" s="133">
        <v>0.01</v>
      </c>
      <c r="W12" s="133">
        <v>0</v>
      </c>
      <c r="X12" s="133">
        <v>-6.2779999999999996</v>
      </c>
      <c r="Y12" s="133">
        <v>3.0000000000000001E-3</v>
      </c>
      <c r="Z12" s="133">
        <v>1E-3</v>
      </c>
      <c r="AA12" s="133">
        <v>-5.282</v>
      </c>
      <c r="AB12" s="133">
        <v>8.0000000000000002E-3</v>
      </c>
      <c r="AC12" s="133">
        <v>3.0000000000000001E-3</v>
      </c>
      <c r="AD12" s="133">
        <v>-12.263</v>
      </c>
      <c r="AE12" s="133">
        <v>5.6000000000000001E-2</v>
      </c>
      <c r="AF12" s="133">
        <v>1.9E-2</v>
      </c>
      <c r="AG12" s="133">
        <v>-0.63400000000000001</v>
      </c>
      <c r="AH12" s="133">
        <v>5.5E-2</v>
      </c>
      <c r="AI12" s="133">
        <v>1.7999999999999999E-2</v>
      </c>
      <c r="AJ12" s="133">
        <v>-11.201000000000001</v>
      </c>
      <c r="AK12" s="133">
        <v>0.19</v>
      </c>
      <c r="AL12" s="133">
        <v>6.3E-2</v>
      </c>
      <c r="AM12" s="133">
        <v>-0.67100000000000004</v>
      </c>
      <c r="AN12" s="133">
        <v>0.186</v>
      </c>
      <c r="AO12" s="133">
        <v>6.2E-2</v>
      </c>
      <c r="AP12" s="133">
        <v>3.516</v>
      </c>
      <c r="AQ12" s="133">
        <v>2.214</v>
      </c>
      <c r="AR12" s="133">
        <v>0.73799999999999999</v>
      </c>
      <c r="AS12" s="133">
        <v>20.843</v>
      </c>
      <c r="AT12" s="133">
        <v>2.2400000000000002</v>
      </c>
      <c r="AU12" s="133">
        <v>0.747</v>
      </c>
      <c r="AV12" s="133">
        <v>-2.5999999999999999E-2</v>
      </c>
      <c r="AW12" s="133">
        <v>1.6E-2</v>
      </c>
      <c r="AX12" s="133">
        <v>5.0000000000000001E-3</v>
      </c>
      <c r="AY12" s="133">
        <v>-10.15</v>
      </c>
      <c r="AZ12" s="133">
        <v>1.007950954</v>
      </c>
      <c r="BA12" s="133">
        <v>-18.670000000000002</v>
      </c>
      <c r="BB12" s="133">
        <v>-18.54</v>
      </c>
      <c r="BC12" s="133">
        <v>11.75</v>
      </c>
      <c r="BD12" s="133">
        <v>3.030662954934372E-3</v>
      </c>
      <c r="BE12" s="133" t="s">
        <v>307</v>
      </c>
      <c r="BF12" s="133">
        <v>-0.59699999999999998</v>
      </c>
      <c r="BG12" s="133">
        <v>1.3130601383720732</v>
      </c>
      <c r="BH12" s="133">
        <v>0.96764257051801517</v>
      </c>
      <c r="BI12" s="133">
        <v>0.183</v>
      </c>
      <c r="BJ12" s="133">
        <v>8.2000000000000003E-2</v>
      </c>
      <c r="BK12" s="133">
        <v>0.26500000000000001</v>
      </c>
      <c r="BL12" s="133">
        <v>-0.67100000000000004</v>
      </c>
      <c r="BM12" s="133">
        <v>0</v>
      </c>
    </row>
    <row r="13" spans="1:65" x14ac:dyDescent="0.2">
      <c r="A13" s="132" t="s">
        <v>308</v>
      </c>
      <c r="B13" s="133" t="s">
        <v>309</v>
      </c>
      <c r="C13" s="133" t="s">
        <v>261</v>
      </c>
      <c r="D13" s="133" t="s">
        <v>262</v>
      </c>
      <c r="E13" s="133" t="b">
        <v>0</v>
      </c>
      <c r="F13" s="133" t="s">
        <v>290</v>
      </c>
      <c r="G13" s="133" t="s">
        <v>3</v>
      </c>
      <c r="H13" s="133" t="s">
        <v>264</v>
      </c>
      <c r="I13" s="133" t="s">
        <v>265</v>
      </c>
      <c r="J13" s="133" t="s">
        <v>266</v>
      </c>
      <c r="K13" s="133" t="s">
        <v>267</v>
      </c>
      <c r="L13" s="133" t="s">
        <v>3</v>
      </c>
      <c r="M13" s="133">
        <v>9</v>
      </c>
      <c r="N13" s="133">
        <v>9</v>
      </c>
      <c r="O13" s="133">
        <v>-37.5</v>
      </c>
      <c r="P13" s="133">
        <v>0</v>
      </c>
      <c r="Q13" s="133">
        <v>0</v>
      </c>
      <c r="R13" s="133">
        <v>-0.99</v>
      </c>
      <c r="S13" s="133">
        <v>0</v>
      </c>
      <c r="T13" s="133">
        <v>0</v>
      </c>
      <c r="U13" s="133">
        <v>29.84</v>
      </c>
      <c r="V13" s="133">
        <v>0</v>
      </c>
      <c r="W13" s="133">
        <v>0</v>
      </c>
      <c r="X13" s="133">
        <v>-31.629000000000001</v>
      </c>
      <c r="Y13" s="133">
        <v>4.0000000000000001E-3</v>
      </c>
      <c r="Z13" s="133">
        <v>1E-3</v>
      </c>
      <c r="AA13" s="133">
        <v>4.5869999999999997</v>
      </c>
      <c r="AB13" s="133">
        <v>4.0000000000000001E-3</v>
      </c>
      <c r="AC13" s="133">
        <v>1E-3</v>
      </c>
      <c r="AD13" s="133">
        <v>-28.367999999999999</v>
      </c>
      <c r="AE13" s="133">
        <v>3.2000000000000001E-2</v>
      </c>
      <c r="AF13" s="133">
        <v>1.0999999999999999E-2</v>
      </c>
      <c r="AG13" s="133">
        <v>-0.1</v>
      </c>
      <c r="AH13" s="133">
        <v>3.3000000000000002E-2</v>
      </c>
      <c r="AI13" s="133">
        <v>1.0999999999999999E-2</v>
      </c>
      <c r="AJ13" s="133">
        <v>9.7769999999999992</v>
      </c>
      <c r="AK13" s="133">
        <v>0.19400000000000001</v>
      </c>
      <c r="AL13" s="133">
        <v>6.5000000000000002E-2</v>
      </c>
      <c r="AM13" s="133">
        <v>0.57599999999999996</v>
      </c>
      <c r="AN13" s="133">
        <v>0.19</v>
      </c>
      <c r="AO13" s="133">
        <v>6.3E-2</v>
      </c>
      <c r="AP13" s="133">
        <v>5.1509999999999998</v>
      </c>
      <c r="AQ13" s="133">
        <v>2.0870000000000002</v>
      </c>
      <c r="AR13" s="133">
        <v>0.69599999999999995</v>
      </c>
      <c r="AS13" s="133">
        <v>30.905999999999999</v>
      </c>
      <c r="AT13" s="133">
        <v>2.1419999999999999</v>
      </c>
      <c r="AU13" s="133">
        <v>0.71399999999999997</v>
      </c>
      <c r="AV13" s="133">
        <v>-3.7999999999999999E-2</v>
      </c>
      <c r="AW13" s="133">
        <v>1.4999999999999999E-2</v>
      </c>
      <c r="AX13" s="133">
        <v>5.0000000000000001E-3</v>
      </c>
      <c r="AY13" s="133">
        <v>-37.700000000000003</v>
      </c>
      <c r="AZ13" s="133" t="s">
        <v>3</v>
      </c>
      <c r="BA13" s="133">
        <v>-0.99</v>
      </c>
      <c r="BB13" s="133">
        <v>-0.87</v>
      </c>
      <c r="BC13" s="133">
        <v>29.96</v>
      </c>
      <c r="BD13" s="133">
        <v>3.1499624431733501E-3</v>
      </c>
      <c r="BE13" s="133" t="s">
        <v>310</v>
      </c>
      <c r="BF13" s="133">
        <v>-1.0999999999999999E-2</v>
      </c>
      <c r="BG13" s="133">
        <v>1.3148613381469656</v>
      </c>
      <c r="BH13" s="133">
        <v>0.96817113131441823</v>
      </c>
      <c r="BI13" s="133">
        <v>0.95399999999999996</v>
      </c>
      <c r="BJ13" s="133" t="s">
        <v>3</v>
      </c>
      <c r="BK13" s="133">
        <v>0.95399999999999996</v>
      </c>
      <c r="BL13" s="133">
        <v>0.57599999999999996</v>
      </c>
      <c r="BM13" s="133">
        <v>0</v>
      </c>
    </row>
    <row r="14" spans="1:65" x14ac:dyDescent="0.2">
      <c r="A14" s="132" t="s">
        <v>311</v>
      </c>
      <c r="B14" s="133" t="s">
        <v>312</v>
      </c>
      <c r="C14" s="133" t="s">
        <v>261</v>
      </c>
      <c r="D14" s="133" t="s">
        <v>262</v>
      </c>
      <c r="E14" s="133" t="b">
        <v>0</v>
      </c>
      <c r="F14" s="133" t="s">
        <v>280</v>
      </c>
      <c r="G14" s="133" t="s">
        <v>3</v>
      </c>
      <c r="H14" s="133" t="s">
        <v>264</v>
      </c>
      <c r="I14" s="133" t="s">
        <v>281</v>
      </c>
      <c r="J14" s="133" t="s">
        <v>273</v>
      </c>
      <c r="K14" s="133" t="s">
        <v>267</v>
      </c>
      <c r="L14" s="133">
        <v>90</v>
      </c>
      <c r="M14" s="133">
        <v>9</v>
      </c>
      <c r="N14" s="133">
        <v>9</v>
      </c>
      <c r="O14" s="133">
        <v>2.0299999999999998</v>
      </c>
      <c r="P14" s="133">
        <v>0</v>
      </c>
      <c r="Q14" s="133">
        <v>0</v>
      </c>
      <c r="R14" s="133">
        <v>5.69</v>
      </c>
      <c r="S14" s="133">
        <v>0</v>
      </c>
      <c r="T14" s="133">
        <v>0</v>
      </c>
      <c r="U14" s="133">
        <v>36.72</v>
      </c>
      <c r="V14" s="133">
        <v>0</v>
      </c>
      <c r="W14" s="133">
        <v>0</v>
      </c>
      <c r="X14" s="133">
        <v>5.6829999999999998</v>
      </c>
      <c r="Y14" s="133">
        <v>3.0000000000000001E-3</v>
      </c>
      <c r="Z14" s="133">
        <v>1E-3</v>
      </c>
      <c r="AA14" s="133">
        <v>11.38</v>
      </c>
      <c r="AB14" s="133">
        <v>3.0000000000000001E-3</v>
      </c>
      <c r="AC14" s="133">
        <v>1E-3</v>
      </c>
      <c r="AD14" s="133">
        <v>16.568000000000001</v>
      </c>
      <c r="AE14" s="133">
        <v>2.7E-2</v>
      </c>
      <c r="AF14" s="133">
        <v>8.9999999999999993E-3</v>
      </c>
      <c r="AG14" s="133">
        <v>-0.54</v>
      </c>
      <c r="AH14" s="133">
        <v>2.7E-2</v>
      </c>
      <c r="AI14" s="133">
        <v>8.9999999999999993E-3</v>
      </c>
      <c r="AJ14" s="133">
        <v>23.899000000000001</v>
      </c>
      <c r="AK14" s="133">
        <v>0.16300000000000001</v>
      </c>
      <c r="AL14" s="133">
        <v>5.3999999999999999E-2</v>
      </c>
      <c r="AM14" s="133">
        <v>0.98599999999999999</v>
      </c>
      <c r="AN14" s="133">
        <v>0.161</v>
      </c>
      <c r="AO14" s="133">
        <v>5.3999999999999999E-2</v>
      </c>
      <c r="AP14" s="133">
        <v>-6.7539999999999996</v>
      </c>
      <c r="AQ14" s="133">
        <v>1.3839999999999999</v>
      </c>
      <c r="AR14" s="133">
        <v>0.46100000000000002</v>
      </c>
      <c r="AS14" s="133">
        <v>-34.447000000000003</v>
      </c>
      <c r="AT14" s="133">
        <v>1.345</v>
      </c>
      <c r="AU14" s="133">
        <v>0.44800000000000001</v>
      </c>
      <c r="AV14" s="133">
        <v>4.9000000000000002E-2</v>
      </c>
      <c r="AW14" s="133">
        <v>0.01</v>
      </c>
      <c r="AX14" s="133">
        <v>3.0000000000000001E-3</v>
      </c>
      <c r="AY14" s="133">
        <v>2.0699999999999998</v>
      </c>
      <c r="AZ14" s="133">
        <v>1.007950954</v>
      </c>
      <c r="BA14" s="133">
        <v>-2.2400000000000002</v>
      </c>
      <c r="BB14" s="133">
        <v>-2.09</v>
      </c>
      <c r="BC14" s="133">
        <v>28.71</v>
      </c>
      <c r="BD14" s="133">
        <v>3.2927428083039997E-3</v>
      </c>
      <c r="BE14" s="133" t="s">
        <v>313</v>
      </c>
      <c r="BF14" s="133">
        <v>-0.59399999999999997</v>
      </c>
      <c r="BG14" s="133">
        <v>1.315004089025672</v>
      </c>
      <c r="BH14" s="133">
        <v>0.96725291936064428</v>
      </c>
      <c r="BI14" s="133">
        <v>0.186</v>
      </c>
      <c r="BJ14" s="133">
        <v>8.2000000000000003E-2</v>
      </c>
      <c r="BK14" s="133">
        <v>0.26800000000000002</v>
      </c>
      <c r="BL14" s="133">
        <v>0.98599999999999999</v>
      </c>
      <c r="BM14" s="133">
        <v>0</v>
      </c>
    </row>
    <row r="15" spans="1:65" x14ac:dyDescent="0.2">
      <c r="A15" s="132" t="s">
        <v>314</v>
      </c>
      <c r="B15" s="133" t="s">
        <v>315</v>
      </c>
      <c r="C15" s="133" t="s">
        <v>261</v>
      </c>
      <c r="D15" s="133" t="s">
        <v>262</v>
      </c>
      <c r="E15" s="133" t="b">
        <v>0</v>
      </c>
      <c r="F15" s="133" t="s">
        <v>277</v>
      </c>
      <c r="G15" s="133" t="s">
        <v>3</v>
      </c>
      <c r="H15" s="133" t="s">
        <v>264</v>
      </c>
      <c r="I15" s="133" t="s">
        <v>277</v>
      </c>
      <c r="J15" s="133" t="s">
        <v>273</v>
      </c>
      <c r="K15" s="133" t="s">
        <v>267</v>
      </c>
      <c r="L15" s="133">
        <v>90</v>
      </c>
      <c r="M15" s="133">
        <v>9</v>
      </c>
      <c r="N15" s="133">
        <v>9</v>
      </c>
      <c r="O15" s="133">
        <v>-2.15</v>
      </c>
      <c r="P15" s="133">
        <v>0</v>
      </c>
      <c r="Q15" s="133">
        <v>0</v>
      </c>
      <c r="R15" s="133">
        <v>3.9</v>
      </c>
      <c r="S15" s="133">
        <v>0</v>
      </c>
      <c r="T15" s="133">
        <v>0</v>
      </c>
      <c r="U15" s="133">
        <v>34.880000000000003</v>
      </c>
      <c r="V15" s="133">
        <v>0</v>
      </c>
      <c r="W15" s="133">
        <v>0</v>
      </c>
      <c r="X15" s="133">
        <v>1.696</v>
      </c>
      <c r="Y15" s="133">
        <v>4.0000000000000001E-3</v>
      </c>
      <c r="Z15" s="133">
        <v>1E-3</v>
      </c>
      <c r="AA15" s="133">
        <v>9.5739999999999998</v>
      </c>
      <c r="AB15" s="133">
        <v>4.0000000000000001E-3</v>
      </c>
      <c r="AC15" s="133">
        <v>1E-3</v>
      </c>
      <c r="AD15" s="133">
        <v>10.93</v>
      </c>
      <c r="AE15" s="133">
        <v>0.06</v>
      </c>
      <c r="AF15" s="133">
        <v>0.02</v>
      </c>
      <c r="AG15" s="133">
        <v>-0.245</v>
      </c>
      <c r="AH15" s="133">
        <v>0.06</v>
      </c>
      <c r="AI15" s="133">
        <v>0.02</v>
      </c>
      <c r="AJ15" s="133">
        <v>20.231999999999999</v>
      </c>
      <c r="AK15" s="133">
        <v>0.17699999999999999</v>
      </c>
      <c r="AL15" s="133">
        <v>5.8999999999999997E-2</v>
      </c>
      <c r="AM15" s="133">
        <v>0.97399999999999998</v>
      </c>
      <c r="AN15" s="133">
        <v>0.16900000000000001</v>
      </c>
      <c r="AO15" s="133">
        <v>5.6000000000000001E-2</v>
      </c>
      <c r="AP15" s="133">
        <v>-2.5209999999999999</v>
      </c>
      <c r="AQ15" s="133">
        <v>2.1640000000000001</v>
      </c>
      <c r="AR15" s="133">
        <v>0.72099999999999997</v>
      </c>
      <c r="AS15" s="133">
        <v>-22.789000000000001</v>
      </c>
      <c r="AT15" s="133">
        <v>2.121</v>
      </c>
      <c r="AU15" s="133">
        <v>0.70699999999999996</v>
      </c>
      <c r="AV15" s="133">
        <v>1.9E-2</v>
      </c>
      <c r="AW15" s="133">
        <v>1.6E-2</v>
      </c>
      <c r="AX15" s="133">
        <v>5.0000000000000001E-3</v>
      </c>
      <c r="AY15" s="133">
        <v>-2.15</v>
      </c>
      <c r="AZ15" s="133">
        <v>1.007950954</v>
      </c>
      <c r="BA15" s="133">
        <v>-4.0199999999999996</v>
      </c>
      <c r="BB15" s="133">
        <v>-3.88</v>
      </c>
      <c r="BC15" s="133">
        <v>26.86</v>
      </c>
      <c r="BD15" s="133">
        <v>3.3102544714050442E-3</v>
      </c>
      <c r="BE15" s="133" t="s">
        <v>316</v>
      </c>
      <c r="BF15" s="133">
        <v>-0.28100000000000003</v>
      </c>
      <c r="BG15" s="133">
        <v>1.3102352683826086</v>
      </c>
      <c r="BH15" s="133">
        <v>0.96467053075061249</v>
      </c>
      <c r="BI15" s="133">
        <v>0.59599999999999997</v>
      </c>
      <c r="BJ15" s="133">
        <v>8.2000000000000003E-2</v>
      </c>
      <c r="BK15" s="133">
        <v>0.67800000000000005</v>
      </c>
      <c r="BL15" s="133">
        <v>0.97399999999999998</v>
      </c>
      <c r="BM15" s="133">
        <v>0</v>
      </c>
    </row>
    <row r="16" spans="1:65" x14ac:dyDescent="0.2">
      <c r="A16" s="132" t="s">
        <v>317</v>
      </c>
      <c r="B16" s="133" t="s">
        <v>318</v>
      </c>
      <c r="C16" s="133" t="s">
        <v>261</v>
      </c>
      <c r="D16" s="133" t="s">
        <v>262</v>
      </c>
      <c r="E16" s="133" t="b">
        <v>0</v>
      </c>
      <c r="F16" s="133" t="s">
        <v>319</v>
      </c>
      <c r="G16" s="133" t="s">
        <v>3</v>
      </c>
      <c r="H16" s="133" t="s">
        <v>264</v>
      </c>
      <c r="I16" s="133" t="s">
        <v>265</v>
      </c>
      <c r="J16" s="133" t="s">
        <v>266</v>
      </c>
      <c r="K16" s="133" t="s">
        <v>267</v>
      </c>
      <c r="L16" s="133" t="s">
        <v>3</v>
      </c>
      <c r="M16" s="133">
        <v>9</v>
      </c>
      <c r="N16" s="133">
        <v>9</v>
      </c>
      <c r="O16" s="133">
        <v>2.39</v>
      </c>
      <c r="P16" s="133">
        <v>0</v>
      </c>
      <c r="Q16" s="133">
        <v>0</v>
      </c>
      <c r="R16" s="133">
        <v>10.54</v>
      </c>
      <c r="S16" s="133">
        <v>0.01</v>
      </c>
      <c r="T16" s="133">
        <v>0</v>
      </c>
      <c r="U16" s="133">
        <v>41.72</v>
      </c>
      <c r="V16" s="133">
        <v>0.01</v>
      </c>
      <c r="W16" s="133">
        <v>0</v>
      </c>
      <c r="X16" s="133">
        <v>6.1829999999999998</v>
      </c>
      <c r="Y16" s="133">
        <v>3.0000000000000001E-3</v>
      </c>
      <c r="Z16" s="133">
        <v>1E-3</v>
      </c>
      <c r="AA16" s="133">
        <v>16.25</v>
      </c>
      <c r="AB16" s="133">
        <v>5.0000000000000001E-3</v>
      </c>
      <c r="AC16" s="133">
        <v>2E-3</v>
      </c>
      <c r="AD16" s="133">
        <v>22.425000000000001</v>
      </c>
      <c r="AE16" s="133">
        <v>2.5999999999999999E-2</v>
      </c>
      <c r="AF16" s="133">
        <v>8.9999999999999993E-3</v>
      </c>
      <c r="AG16" s="133">
        <v>-0.03</v>
      </c>
      <c r="AH16" s="133">
        <v>2.4E-2</v>
      </c>
      <c r="AI16" s="133">
        <v>8.0000000000000002E-3</v>
      </c>
      <c r="AJ16" s="133">
        <v>34.618000000000002</v>
      </c>
      <c r="AK16" s="133">
        <v>0.151</v>
      </c>
      <c r="AL16" s="133">
        <v>0.05</v>
      </c>
      <c r="AM16" s="133">
        <v>1.7949999999999999</v>
      </c>
      <c r="AN16" s="133">
        <v>0.152</v>
      </c>
      <c r="AO16" s="133">
        <v>5.0999999999999997E-2</v>
      </c>
      <c r="AP16" s="133">
        <v>-28.739000000000001</v>
      </c>
      <c r="AQ16" s="133">
        <v>2.88</v>
      </c>
      <c r="AR16" s="133">
        <v>0.96</v>
      </c>
      <c r="AS16" s="133">
        <v>-65.183000000000007</v>
      </c>
      <c r="AT16" s="133">
        <v>2.7730000000000001</v>
      </c>
      <c r="AU16" s="133">
        <v>0.92400000000000004</v>
      </c>
      <c r="AV16" s="133">
        <v>0.20699999999999999</v>
      </c>
      <c r="AW16" s="133">
        <v>2.1000000000000001E-2</v>
      </c>
      <c r="AX16" s="133">
        <v>7.0000000000000001E-3</v>
      </c>
      <c r="AY16" s="133">
        <v>2.41</v>
      </c>
      <c r="AZ16" s="133" t="s">
        <v>3</v>
      </c>
      <c r="BA16" s="133">
        <v>10.54</v>
      </c>
      <c r="BB16" s="133">
        <v>10.69</v>
      </c>
      <c r="BC16" s="133">
        <v>41.88</v>
      </c>
      <c r="BD16" s="133">
        <v>4.0300763912921216E-3</v>
      </c>
      <c r="BE16" s="133" t="s">
        <v>320</v>
      </c>
      <c r="BF16" s="133">
        <v>-0.12</v>
      </c>
      <c r="BG16" s="133">
        <v>1.3107466267922057</v>
      </c>
      <c r="BH16" s="133">
        <v>0.96496296175221574</v>
      </c>
      <c r="BI16" s="133">
        <v>0.80700000000000005</v>
      </c>
      <c r="BJ16" s="133" t="s">
        <v>3</v>
      </c>
      <c r="BK16" s="133">
        <v>0.80700000000000005</v>
      </c>
      <c r="BL16" s="133">
        <v>1.7949999999999999</v>
      </c>
      <c r="BM16" s="133">
        <v>0</v>
      </c>
    </row>
    <row r="17" spans="1:65" x14ac:dyDescent="0.2">
      <c r="A17" s="132" t="s">
        <v>321</v>
      </c>
      <c r="B17" s="133" t="s">
        <v>322</v>
      </c>
      <c r="C17" s="133" t="s">
        <v>261</v>
      </c>
      <c r="D17" s="133" t="s">
        <v>262</v>
      </c>
      <c r="E17" s="133" t="b">
        <v>0</v>
      </c>
      <c r="F17" s="133" t="s">
        <v>323</v>
      </c>
      <c r="G17" s="133" t="s">
        <v>3</v>
      </c>
      <c r="H17" s="133" t="s">
        <v>264</v>
      </c>
      <c r="I17" s="133" t="s">
        <v>324</v>
      </c>
      <c r="J17" s="133" t="s">
        <v>273</v>
      </c>
      <c r="K17" s="133" t="s">
        <v>267</v>
      </c>
      <c r="L17" s="133">
        <v>90</v>
      </c>
      <c r="M17" s="133">
        <v>9</v>
      </c>
      <c r="N17" s="133">
        <v>9</v>
      </c>
      <c r="O17" s="133">
        <v>2.2400000000000002</v>
      </c>
      <c r="P17" s="133">
        <v>0</v>
      </c>
      <c r="Q17" s="133">
        <v>0</v>
      </c>
      <c r="R17" s="133">
        <v>6.01</v>
      </c>
      <c r="S17" s="133">
        <v>0</v>
      </c>
      <c r="T17" s="133">
        <v>0</v>
      </c>
      <c r="U17" s="133">
        <v>37.06</v>
      </c>
      <c r="V17" s="133">
        <v>0.01</v>
      </c>
      <c r="W17" s="133">
        <v>0</v>
      </c>
      <c r="X17" s="133">
        <v>5.8920000000000003</v>
      </c>
      <c r="Y17" s="133">
        <v>3.0000000000000001E-3</v>
      </c>
      <c r="Z17" s="133">
        <v>1E-3</v>
      </c>
      <c r="AA17" s="133">
        <v>11.705</v>
      </c>
      <c r="AB17" s="133">
        <v>5.0000000000000001E-3</v>
      </c>
      <c r="AC17" s="133">
        <v>2E-3</v>
      </c>
      <c r="AD17" s="133">
        <v>17.198</v>
      </c>
      <c r="AE17" s="133">
        <v>3.1E-2</v>
      </c>
      <c r="AF17" s="133">
        <v>0.01</v>
      </c>
      <c r="AG17" s="133">
        <v>-0.44900000000000001</v>
      </c>
      <c r="AH17" s="133">
        <v>2.8000000000000001E-2</v>
      </c>
      <c r="AI17" s="133">
        <v>8.9999999999999993E-3</v>
      </c>
      <c r="AJ17" s="133">
        <v>24.533000000000001</v>
      </c>
      <c r="AK17" s="133">
        <v>0.151</v>
      </c>
      <c r="AL17" s="133">
        <v>0.05</v>
      </c>
      <c r="AM17" s="133">
        <v>0.96299999999999997</v>
      </c>
      <c r="AN17" s="133">
        <v>0.14599999999999999</v>
      </c>
      <c r="AO17" s="133">
        <v>4.9000000000000002E-2</v>
      </c>
      <c r="AP17" s="133">
        <v>-6.16</v>
      </c>
      <c r="AQ17" s="133">
        <v>2.5499999999999998</v>
      </c>
      <c r="AR17" s="133">
        <v>0.85</v>
      </c>
      <c r="AS17" s="133">
        <v>-34.691000000000003</v>
      </c>
      <c r="AT17" s="133">
        <v>2.472</v>
      </c>
      <c r="AU17" s="133">
        <v>0.82399999999999995</v>
      </c>
      <c r="AV17" s="133">
        <v>4.4999999999999998E-2</v>
      </c>
      <c r="AW17" s="133">
        <v>1.9E-2</v>
      </c>
      <c r="AX17" s="133">
        <v>6.0000000000000001E-3</v>
      </c>
      <c r="AY17" s="133">
        <v>2.27</v>
      </c>
      <c r="AZ17" s="133">
        <v>1.007950954</v>
      </c>
      <c r="BA17" s="133">
        <v>-1.92</v>
      </c>
      <c r="BB17" s="133">
        <v>-1.78</v>
      </c>
      <c r="BC17" s="133">
        <v>29.03</v>
      </c>
      <c r="BD17" s="133">
        <v>3.3440162495865506E-3</v>
      </c>
      <c r="BE17" s="133" t="s">
        <v>325</v>
      </c>
      <c r="BF17" s="133">
        <v>-0.50700000000000001</v>
      </c>
      <c r="BG17" s="133">
        <v>1.3109918950547657</v>
      </c>
      <c r="BH17" s="133">
        <v>0.96544027792209886</v>
      </c>
      <c r="BI17" s="133">
        <v>0.30099999999999999</v>
      </c>
      <c r="BJ17" s="133">
        <v>8.2000000000000003E-2</v>
      </c>
      <c r="BK17" s="133">
        <v>0.38300000000000001</v>
      </c>
      <c r="BL17" s="133">
        <v>0.96299999999999997</v>
      </c>
      <c r="BM17" s="133">
        <v>0</v>
      </c>
    </row>
    <row r="18" spans="1:65" x14ac:dyDescent="0.2">
      <c r="A18" s="132" t="s">
        <v>326</v>
      </c>
      <c r="B18" s="133" t="s">
        <v>327</v>
      </c>
      <c r="C18" s="133" t="s">
        <v>261</v>
      </c>
      <c r="D18" s="133" t="s">
        <v>262</v>
      </c>
      <c r="E18" s="133" t="b">
        <v>0</v>
      </c>
      <c r="F18" s="133" t="s">
        <v>328</v>
      </c>
      <c r="G18" s="133" t="s">
        <v>3</v>
      </c>
      <c r="H18" s="133" t="s">
        <v>264</v>
      </c>
      <c r="I18" s="133" t="s">
        <v>304</v>
      </c>
      <c r="J18" s="133" t="s">
        <v>273</v>
      </c>
      <c r="K18" s="133" t="s">
        <v>267</v>
      </c>
      <c r="L18" s="133">
        <v>90</v>
      </c>
      <c r="M18" s="133">
        <v>9</v>
      </c>
      <c r="N18" s="133">
        <v>9</v>
      </c>
      <c r="O18" s="133">
        <v>-6.19</v>
      </c>
      <c r="P18" s="133">
        <v>0</v>
      </c>
      <c r="Q18" s="133">
        <v>0</v>
      </c>
      <c r="R18" s="133">
        <v>-4.82</v>
      </c>
      <c r="S18" s="133">
        <v>0.01</v>
      </c>
      <c r="T18" s="133">
        <v>0</v>
      </c>
      <c r="U18" s="133">
        <v>25.89</v>
      </c>
      <c r="V18" s="133">
        <v>0.01</v>
      </c>
      <c r="W18" s="133">
        <v>0</v>
      </c>
      <c r="X18" s="133">
        <v>-2.3889999999999998</v>
      </c>
      <c r="Y18" s="133">
        <v>3.0000000000000001E-3</v>
      </c>
      <c r="Z18" s="133">
        <v>1E-3</v>
      </c>
      <c r="AA18" s="133">
        <v>0.80800000000000005</v>
      </c>
      <c r="AB18" s="133">
        <v>8.0000000000000002E-3</v>
      </c>
      <c r="AC18" s="133">
        <v>3.0000000000000001E-3</v>
      </c>
      <c r="AD18" s="133">
        <v>-1.9339999999999999</v>
      </c>
      <c r="AE18" s="133">
        <v>5.2999999999999999E-2</v>
      </c>
      <c r="AF18" s="133">
        <v>1.7999999999999999E-2</v>
      </c>
      <c r="AG18" s="133">
        <v>-0.26300000000000001</v>
      </c>
      <c r="AH18" s="133">
        <v>0.05</v>
      </c>
      <c r="AI18" s="133">
        <v>1.7000000000000001E-2</v>
      </c>
      <c r="AJ18" s="133">
        <v>1.57</v>
      </c>
      <c r="AK18" s="133">
        <v>0.18</v>
      </c>
      <c r="AL18" s="133">
        <v>0.06</v>
      </c>
      <c r="AM18" s="133">
        <v>-4.5999999999999999E-2</v>
      </c>
      <c r="AN18" s="133">
        <v>0.17699999999999999</v>
      </c>
      <c r="AO18" s="133">
        <v>5.8999999999999997E-2</v>
      </c>
      <c r="AP18" s="133">
        <v>-0.14599999999999999</v>
      </c>
      <c r="AQ18" s="133">
        <v>2.0190000000000001</v>
      </c>
      <c r="AR18" s="133">
        <v>0.67300000000000004</v>
      </c>
      <c r="AS18" s="133">
        <v>0.81499999999999995</v>
      </c>
      <c r="AT18" s="133">
        <v>2.0219999999999998</v>
      </c>
      <c r="AU18" s="133">
        <v>0.67400000000000004</v>
      </c>
      <c r="AV18" s="133">
        <v>1E-3</v>
      </c>
      <c r="AW18" s="133">
        <v>1.4999999999999999E-2</v>
      </c>
      <c r="AX18" s="133">
        <v>5.0000000000000001E-3</v>
      </c>
      <c r="AY18" s="133">
        <v>-6.21</v>
      </c>
      <c r="AZ18" s="133">
        <v>1.007950954</v>
      </c>
      <c r="BA18" s="133">
        <v>-12.67</v>
      </c>
      <c r="BB18" s="133">
        <v>-12.53</v>
      </c>
      <c r="BC18" s="133">
        <v>17.940000000000001</v>
      </c>
      <c r="BD18" s="133">
        <v>3.3440162495865506E-3</v>
      </c>
      <c r="BE18" s="133" t="s">
        <v>325</v>
      </c>
      <c r="BF18" s="133">
        <v>-0.25600000000000001</v>
      </c>
      <c r="BG18" s="133">
        <v>1.318748882464039</v>
      </c>
      <c r="BH18" s="133">
        <v>0.96907980877627831</v>
      </c>
      <c r="BI18" s="133">
        <v>0.63100000000000001</v>
      </c>
      <c r="BJ18" s="133">
        <v>8.2000000000000003E-2</v>
      </c>
      <c r="BK18" s="133">
        <v>0.71299999999999997</v>
      </c>
      <c r="BL18" s="133">
        <v>-4.5999999999999999E-2</v>
      </c>
      <c r="BM18" s="133">
        <v>0</v>
      </c>
    </row>
    <row r="19" spans="1:65" x14ac:dyDescent="0.2">
      <c r="A19" s="132" t="s">
        <v>329</v>
      </c>
      <c r="B19" s="133" t="s">
        <v>330</v>
      </c>
      <c r="C19" s="133" t="s">
        <v>261</v>
      </c>
      <c r="D19" s="133" t="s">
        <v>262</v>
      </c>
      <c r="E19" s="133" t="b">
        <v>0</v>
      </c>
      <c r="F19" s="133" t="s">
        <v>323</v>
      </c>
      <c r="G19" s="133" t="s">
        <v>3</v>
      </c>
      <c r="H19" s="133" t="s">
        <v>264</v>
      </c>
      <c r="I19" s="133" t="s">
        <v>324</v>
      </c>
      <c r="J19" s="133" t="s">
        <v>273</v>
      </c>
      <c r="K19" s="133" t="s">
        <v>267</v>
      </c>
      <c r="L19" s="133">
        <v>90</v>
      </c>
      <c r="M19" s="133">
        <v>9</v>
      </c>
      <c r="N19" s="133">
        <v>9</v>
      </c>
      <c r="O19" s="133">
        <v>2.04</v>
      </c>
      <c r="P19" s="133">
        <v>0</v>
      </c>
      <c r="Q19" s="133">
        <v>0</v>
      </c>
      <c r="R19" s="133">
        <v>6.4</v>
      </c>
      <c r="S19" s="133">
        <v>0.01</v>
      </c>
      <c r="T19" s="133">
        <v>0</v>
      </c>
      <c r="U19" s="133">
        <v>37.46</v>
      </c>
      <c r="V19" s="133">
        <v>0.01</v>
      </c>
      <c r="W19" s="133">
        <v>0</v>
      </c>
      <c r="X19" s="133">
        <v>5.7169999999999996</v>
      </c>
      <c r="Y19" s="133">
        <v>2E-3</v>
      </c>
      <c r="Z19" s="133">
        <v>1E-3</v>
      </c>
      <c r="AA19" s="133">
        <v>12.095000000000001</v>
      </c>
      <c r="AB19" s="133">
        <v>7.0000000000000001E-3</v>
      </c>
      <c r="AC19" s="133">
        <v>2E-3</v>
      </c>
      <c r="AD19" s="133">
        <v>17.399000000000001</v>
      </c>
      <c r="AE19" s="133">
        <v>3.9E-2</v>
      </c>
      <c r="AF19" s="133">
        <v>1.2999999999999999E-2</v>
      </c>
      <c r="AG19" s="133">
        <v>-0.45200000000000001</v>
      </c>
      <c r="AH19" s="133">
        <v>3.9E-2</v>
      </c>
      <c r="AI19" s="133">
        <v>1.2999999999999999E-2</v>
      </c>
      <c r="AJ19" s="133">
        <v>25.399000000000001</v>
      </c>
      <c r="AK19" s="133">
        <v>0.192</v>
      </c>
      <c r="AL19" s="133">
        <v>6.4000000000000001E-2</v>
      </c>
      <c r="AM19" s="133">
        <v>1.0369999999999999</v>
      </c>
      <c r="AN19" s="133">
        <v>0.18</v>
      </c>
      <c r="AO19" s="133">
        <v>0.06</v>
      </c>
      <c r="AP19" s="133">
        <v>-5.7969999999999997</v>
      </c>
      <c r="AQ19" s="133">
        <v>2.7709999999999999</v>
      </c>
      <c r="AR19" s="133">
        <v>0.92400000000000004</v>
      </c>
      <c r="AS19" s="133">
        <v>-34.892000000000003</v>
      </c>
      <c r="AT19" s="133">
        <v>2.6880000000000002</v>
      </c>
      <c r="AU19" s="133">
        <v>0.89600000000000002</v>
      </c>
      <c r="AV19" s="133">
        <v>4.3999999999999997E-2</v>
      </c>
      <c r="AW19" s="133">
        <v>2.1000000000000001E-2</v>
      </c>
      <c r="AX19" s="133">
        <v>7.0000000000000001E-3</v>
      </c>
      <c r="AY19" s="133">
        <v>2.0699999999999998</v>
      </c>
      <c r="AZ19" s="133">
        <v>1.007950954</v>
      </c>
      <c r="BA19" s="133">
        <v>-1.54</v>
      </c>
      <c r="BB19" s="133">
        <v>-1.39</v>
      </c>
      <c r="BC19" s="133">
        <v>29.42</v>
      </c>
      <c r="BD19" s="133">
        <v>3.3440162495865506E-3</v>
      </c>
      <c r="BE19" s="133" t="s">
        <v>325</v>
      </c>
      <c r="BF19" s="133">
        <v>-0.51100000000000001</v>
      </c>
      <c r="BG19" s="133">
        <v>1.3315079113331076</v>
      </c>
      <c r="BH19" s="133">
        <v>0.97605393313552447</v>
      </c>
      <c r="BI19" s="133">
        <v>0.29599999999999999</v>
      </c>
      <c r="BJ19" s="133">
        <v>8.2000000000000003E-2</v>
      </c>
      <c r="BK19" s="133">
        <v>0.378</v>
      </c>
      <c r="BL19" s="133">
        <v>1.0369999999999999</v>
      </c>
      <c r="BM19" s="133">
        <v>0</v>
      </c>
    </row>
    <row r="20" spans="1:65" x14ac:dyDescent="0.2">
      <c r="A20" s="132" t="s">
        <v>331</v>
      </c>
      <c r="B20" s="133" t="s">
        <v>332</v>
      </c>
      <c r="C20" s="133" t="s">
        <v>261</v>
      </c>
      <c r="D20" s="133" t="s">
        <v>262</v>
      </c>
      <c r="E20" s="133" t="b">
        <v>0</v>
      </c>
      <c r="F20" s="133" t="s">
        <v>294</v>
      </c>
      <c r="G20" s="133" t="s">
        <v>3</v>
      </c>
      <c r="H20" s="133" t="s">
        <v>264</v>
      </c>
      <c r="I20" s="133" t="s">
        <v>295</v>
      </c>
      <c r="J20" s="133" t="s">
        <v>273</v>
      </c>
      <c r="K20" s="133" t="s">
        <v>267</v>
      </c>
      <c r="L20" s="133">
        <v>90</v>
      </c>
      <c r="M20" s="133">
        <v>9</v>
      </c>
      <c r="N20" s="133">
        <v>9</v>
      </c>
      <c r="O20" s="133">
        <v>1.65</v>
      </c>
      <c r="P20" s="133">
        <v>0</v>
      </c>
      <c r="Q20" s="133">
        <v>0</v>
      </c>
      <c r="R20" s="133">
        <v>5.98</v>
      </c>
      <c r="S20" s="133">
        <v>0.01</v>
      </c>
      <c r="T20" s="133">
        <v>0</v>
      </c>
      <c r="U20" s="133">
        <v>37.020000000000003</v>
      </c>
      <c r="V20" s="133">
        <v>0.01</v>
      </c>
      <c r="W20" s="133">
        <v>0</v>
      </c>
      <c r="X20" s="133">
        <v>5.3339999999999996</v>
      </c>
      <c r="Y20" s="133">
        <v>3.0000000000000001E-3</v>
      </c>
      <c r="Z20" s="133">
        <v>1E-3</v>
      </c>
      <c r="AA20" s="133">
        <v>11.669</v>
      </c>
      <c r="AB20" s="133">
        <v>6.0000000000000001E-3</v>
      </c>
      <c r="AC20" s="133">
        <v>2E-3</v>
      </c>
      <c r="AD20" s="133">
        <v>16.821999999999999</v>
      </c>
      <c r="AE20" s="133">
        <v>2.7E-2</v>
      </c>
      <c r="AF20" s="133">
        <v>8.9999999999999993E-3</v>
      </c>
      <c r="AG20" s="133">
        <v>-0.21299999999999999</v>
      </c>
      <c r="AH20" s="133">
        <v>2.7E-2</v>
      </c>
      <c r="AI20" s="133">
        <v>8.9999999999999993E-3</v>
      </c>
      <c r="AJ20" s="133">
        <v>24.524999999999999</v>
      </c>
      <c r="AK20" s="133">
        <v>0.245</v>
      </c>
      <c r="AL20" s="133">
        <v>8.2000000000000003E-2</v>
      </c>
      <c r="AM20" s="133">
        <v>1.026</v>
      </c>
      <c r="AN20" s="133">
        <v>0.23499999999999999</v>
      </c>
      <c r="AO20" s="133">
        <v>7.8E-2</v>
      </c>
      <c r="AP20" s="133">
        <v>-6.625</v>
      </c>
      <c r="AQ20" s="133">
        <v>1.772</v>
      </c>
      <c r="AR20" s="133">
        <v>0.59099999999999997</v>
      </c>
      <c r="AS20" s="133">
        <v>-34.506</v>
      </c>
      <c r="AT20" s="133">
        <v>1.7270000000000001</v>
      </c>
      <c r="AU20" s="133">
        <v>0.57599999999999996</v>
      </c>
      <c r="AV20" s="133">
        <v>5.0999999999999997E-2</v>
      </c>
      <c r="AW20" s="133">
        <v>1.4E-2</v>
      </c>
      <c r="AX20" s="133">
        <v>5.0000000000000001E-3</v>
      </c>
      <c r="AY20" s="133">
        <v>1.67</v>
      </c>
      <c r="AZ20" s="133">
        <v>1.007950954</v>
      </c>
      <c r="BA20" s="133">
        <v>-1.96</v>
      </c>
      <c r="BB20" s="133">
        <v>-1.82</v>
      </c>
      <c r="BC20" s="133">
        <v>28.99</v>
      </c>
      <c r="BD20" s="133">
        <v>3.3440162495865506E-3</v>
      </c>
      <c r="BE20" s="133" t="s">
        <v>325</v>
      </c>
      <c r="BF20" s="133">
        <v>-0.26900000000000002</v>
      </c>
      <c r="BG20" s="133">
        <v>1.3038824449832278</v>
      </c>
      <c r="BH20" s="133">
        <v>0.96747007258306528</v>
      </c>
      <c r="BI20" s="133">
        <v>0.61699999999999999</v>
      </c>
      <c r="BJ20" s="133">
        <v>8.2000000000000003E-2</v>
      </c>
      <c r="BK20" s="133">
        <v>0.69899999999999995</v>
      </c>
      <c r="BL20" s="133">
        <v>1.026</v>
      </c>
      <c r="BM20" s="133">
        <v>0</v>
      </c>
    </row>
    <row r="21" spans="1:65" x14ac:dyDescent="0.2">
      <c r="A21" s="132" t="s">
        <v>333</v>
      </c>
      <c r="B21" s="133" t="s">
        <v>334</v>
      </c>
      <c r="C21" s="133" t="s">
        <v>261</v>
      </c>
      <c r="D21" s="133" t="s">
        <v>262</v>
      </c>
      <c r="E21" s="133" t="b">
        <v>0</v>
      </c>
      <c r="F21" s="133" t="s">
        <v>335</v>
      </c>
      <c r="G21" s="133" t="s">
        <v>3</v>
      </c>
      <c r="H21" s="133" t="s">
        <v>264</v>
      </c>
      <c r="I21" s="133" t="s">
        <v>265</v>
      </c>
      <c r="J21" s="133" t="s">
        <v>266</v>
      </c>
      <c r="K21" s="133" t="s">
        <v>267</v>
      </c>
      <c r="L21" s="133" t="s">
        <v>3</v>
      </c>
      <c r="M21" s="133">
        <v>9</v>
      </c>
      <c r="N21" s="133">
        <v>9</v>
      </c>
      <c r="O21" s="133">
        <v>-37.479999999999997</v>
      </c>
      <c r="P21" s="133">
        <v>0</v>
      </c>
      <c r="Q21" s="133">
        <v>0</v>
      </c>
      <c r="R21" s="133">
        <v>-0.98</v>
      </c>
      <c r="S21" s="133">
        <v>0</v>
      </c>
      <c r="T21" s="133">
        <v>0</v>
      </c>
      <c r="U21" s="133">
        <v>29.85</v>
      </c>
      <c r="V21" s="133">
        <v>0</v>
      </c>
      <c r="W21" s="133">
        <v>0</v>
      </c>
      <c r="X21" s="133">
        <v>-31.611000000000001</v>
      </c>
      <c r="Y21" s="133">
        <v>3.0000000000000001E-3</v>
      </c>
      <c r="Z21" s="133">
        <v>1E-3</v>
      </c>
      <c r="AA21" s="133">
        <v>4.5919999999999996</v>
      </c>
      <c r="AB21" s="133">
        <v>5.0000000000000001E-3</v>
      </c>
      <c r="AC21" s="133">
        <v>2E-3</v>
      </c>
      <c r="AD21" s="133">
        <v>-28.361000000000001</v>
      </c>
      <c r="AE21" s="133">
        <v>3.9E-2</v>
      </c>
      <c r="AF21" s="133">
        <v>1.2999999999999999E-2</v>
      </c>
      <c r="AG21" s="133">
        <v>-0.11700000000000001</v>
      </c>
      <c r="AH21" s="133">
        <v>3.7999999999999999E-2</v>
      </c>
      <c r="AI21" s="133">
        <v>1.2999999999999999E-2</v>
      </c>
      <c r="AJ21" s="133">
        <v>9.5670000000000002</v>
      </c>
      <c r="AK21" s="133">
        <v>0.17899999999999999</v>
      </c>
      <c r="AL21" s="133">
        <v>0.06</v>
      </c>
      <c r="AM21" s="133">
        <v>0.35899999999999999</v>
      </c>
      <c r="AN21" s="133">
        <v>0.17399999999999999</v>
      </c>
      <c r="AO21" s="133">
        <v>5.8000000000000003E-2</v>
      </c>
      <c r="AP21" s="133">
        <v>7.4080000000000004</v>
      </c>
      <c r="AQ21" s="133">
        <v>1.548</v>
      </c>
      <c r="AR21" s="133">
        <v>0.51600000000000001</v>
      </c>
      <c r="AS21" s="133">
        <v>33.191000000000003</v>
      </c>
      <c r="AT21" s="133">
        <v>1.59</v>
      </c>
      <c r="AU21" s="133">
        <v>0.53</v>
      </c>
      <c r="AV21" s="133">
        <v>-5.3999999999999999E-2</v>
      </c>
      <c r="AW21" s="133">
        <v>1.2E-2</v>
      </c>
      <c r="AX21" s="133">
        <v>4.0000000000000001E-3</v>
      </c>
      <c r="AY21" s="133">
        <v>-37.68</v>
      </c>
      <c r="AZ21" s="133" t="s">
        <v>3</v>
      </c>
      <c r="BA21" s="133">
        <v>-0.98</v>
      </c>
      <c r="BB21" s="133">
        <v>-0.84</v>
      </c>
      <c r="BC21" s="133">
        <v>29.99</v>
      </c>
      <c r="BD21" s="133">
        <v>3.3465594490217827E-3</v>
      </c>
      <c r="BE21" s="133" t="s">
        <v>336</v>
      </c>
      <c r="BF21" s="133">
        <v>-2.1999999999999999E-2</v>
      </c>
      <c r="BG21" s="133">
        <v>1.3159542384085552</v>
      </c>
      <c r="BH21" s="133">
        <v>0.97165480997617493</v>
      </c>
      <c r="BI21" s="133">
        <v>0.94199999999999995</v>
      </c>
      <c r="BJ21" s="133" t="s">
        <v>3</v>
      </c>
      <c r="BK21" s="133">
        <v>0.94199999999999995</v>
      </c>
      <c r="BL21" s="133">
        <v>0.35899999999999999</v>
      </c>
      <c r="BM21" s="133">
        <v>0</v>
      </c>
    </row>
    <row r="22" spans="1:65" x14ac:dyDescent="0.2">
      <c r="A22" s="132" t="s">
        <v>337</v>
      </c>
      <c r="B22" s="133" t="s">
        <v>338</v>
      </c>
      <c r="C22" s="133" t="s">
        <v>261</v>
      </c>
      <c r="D22" s="133" t="s">
        <v>262</v>
      </c>
      <c r="E22" s="133" t="b">
        <v>0</v>
      </c>
      <c r="F22" s="133" t="s">
        <v>294</v>
      </c>
      <c r="G22" s="133" t="s">
        <v>3</v>
      </c>
      <c r="H22" s="133" t="s">
        <v>264</v>
      </c>
      <c r="I22" s="133" t="s">
        <v>295</v>
      </c>
      <c r="J22" s="133" t="s">
        <v>273</v>
      </c>
      <c r="K22" s="133" t="s">
        <v>267</v>
      </c>
      <c r="L22" s="133">
        <v>90</v>
      </c>
      <c r="M22" s="133">
        <v>9</v>
      </c>
      <c r="N22" s="133">
        <v>9</v>
      </c>
      <c r="O22" s="133">
        <v>1.66</v>
      </c>
      <c r="P22" s="133">
        <v>0</v>
      </c>
      <c r="Q22" s="133">
        <v>0</v>
      </c>
      <c r="R22" s="133">
        <v>6.09</v>
      </c>
      <c r="S22" s="133">
        <v>0.01</v>
      </c>
      <c r="T22" s="133">
        <v>0</v>
      </c>
      <c r="U22" s="133">
        <v>37.14</v>
      </c>
      <c r="V22" s="133">
        <v>0.01</v>
      </c>
      <c r="W22" s="133">
        <v>0</v>
      </c>
      <c r="X22" s="133">
        <v>5.3449999999999998</v>
      </c>
      <c r="Y22" s="133">
        <v>3.0000000000000001E-3</v>
      </c>
      <c r="Z22" s="133">
        <v>1E-3</v>
      </c>
      <c r="AA22" s="133">
        <v>11.782</v>
      </c>
      <c r="AB22" s="133">
        <v>6.0000000000000001E-3</v>
      </c>
      <c r="AC22" s="133">
        <v>2E-3</v>
      </c>
      <c r="AD22" s="133">
        <v>16.940999999999999</v>
      </c>
      <c r="AE22" s="133">
        <v>4.8000000000000001E-2</v>
      </c>
      <c r="AF22" s="133">
        <v>1.6E-2</v>
      </c>
      <c r="AG22" s="133">
        <v>-0.216</v>
      </c>
      <c r="AH22" s="133">
        <v>4.4999999999999998E-2</v>
      </c>
      <c r="AI22" s="133">
        <v>1.4999999999999999E-2</v>
      </c>
      <c r="AJ22" s="133">
        <v>24.783999999999999</v>
      </c>
      <c r="AK22" s="133">
        <v>0.23</v>
      </c>
      <c r="AL22" s="133">
        <v>7.6999999999999999E-2</v>
      </c>
      <c r="AM22" s="133">
        <v>1.056</v>
      </c>
      <c r="AN22" s="133">
        <v>0.22700000000000001</v>
      </c>
      <c r="AO22" s="133">
        <v>7.5999999999999998E-2</v>
      </c>
      <c r="AP22" s="133">
        <v>-5.9029999999999996</v>
      </c>
      <c r="AQ22" s="133">
        <v>3.7509999999999999</v>
      </c>
      <c r="AR22" s="133">
        <v>1.25</v>
      </c>
      <c r="AS22" s="133">
        <v>-34.027000000000001</v>
      </c>
      <c r="AT22" s="133">
        <v>3.6429999999999998</v>
      </c>
      <c r="AU22" s="133">
        <v>1.214</v>
      </c>
      <c r="AV22" s="133">
        <v>4.1000000000000002E-2</v>
      </c>
      <c r="AW22" s="133">
        <v>2.5999999999999999E-2</v>
      </c>
      <c r="AX22" s="133">
        <v>8.9999999999999993E-3</v>
      </c>
      <c r="AY22" s="133">
        <v>1.69</v>
      </c>
      <c r="AZ22" s="133">
        <v>1.007950954</v>
      </c>
      <c r="BA22" s="133">
        <v>-1.85</v>
      </c>
      <c r="BB22" s="133">
        <v>-1.66</v>
      </c>
      <c r="BC22" s="133">
        <v>29.14</v>
      </c>
      <c r="BD22" s="133">
        <v>3.3525078669456431E-3</v>
      </c>
      <c r="BE22" s="133" t="s">
        <v>339</v>
      </c>
      <c r="BF22" s="133">
        <v>-0.27300000000000002</v>
      </c>
      <c r="BG22" s="133">
        <v>1.3200412446674044</v>
      </c>
      <c r="BH22" s="133">
        <v>0.97371039591672537</v>
      </c>
      <c r="BI22" s="133">
        <v>0.61299999999999999</v>
      </c>
      <c r="BJ22" s="133">
        <v>8.2000000000000003E-2</v>
      </c>
      <c r="BK22" s="133">
        <v>0.69499999999999995</v>
      </c>
      <c r="BL22" s="133">
        <v>1.056</v>
      </c>
      <c r="BM22" s="133">
        <v>0</v>
      </c>
    </row>
    <row r="23" spans="1:65" x14ac:dyDescent="0.2">
      <c r="A23" s="132" t="s">
        <v>340</v>
      </c>
      <c r="B23" s="133" t="s">
        <v>341</v>
      </c>
      <c r="C23" s="133" t="s">
        <v>261</v>
      </c>
      <c r="D23" s="133" t="s">
        <v>262</v>
      </c>
      <c r="E23" s="133" t="b">
        <v>0</v>
      </c>
      <c r="F23" s="133" t="s">
        <v>280</v>
      </c>
      <c r="G23" s="133" t="s">
        <v>3</v>
      </c>
      <c r="H23" s="133" t="s">
        <v>264</v>
      </c>
      <c r="I23" s="133" t="s">
        <v>281</v>
      </c>
      <c r="J23" s="133" t="s">
        <v>273</v>
      </c>
      <c r="K23" s="133" t="s">
        <v>267</v>
      </c>
      <c r="L23" s="133">
        <v>90</v>
      </c>
      <c r="M23" s="133">
        <v>9</v>
      </c>
      <c r="N23" s="133">
        <v>9</v>
      </c>
      <c r="O23" s="133">
        <v>1.96</v>
      </c>
      <c r="P23" s="133">
        <v>0</v>
      </c>
      <c r="Q23" s="133">
        <v>0</v>
      </c>
      <c r="R23" s="133">
        <v>5.59</v>
      </c>
      <c r="S23" s="133">
        <v>0.01</v>
      </c>
      <c r="T23" s="133">
        <v>0</v>
      </c>
      <c r="U23" s="133">
        <v>36.619999999999997</v>
      </c>
      <c r="V23" s="133">
        <v>0.01</v>
      </c>
      <c r="W23" s="133">
        <v>0</v>
      </c>
      <c r="X23" s="133">
        <v>5.6139999999999999</v>
      </c>
      <c r="Y23" s="133">
        <v>2E-3</v>
      </c>
      <c r="Z23" s="133">
        <v>1E-3</v>
      </c>
      <c r="AA23" s="133">
        <v>11.282999999999999</v>
      </c>
      <c r="AB23" s="133">
        <v>7.0000000000000001E-3</v>
      </c>
      <c r="AC23" s="133">
        <v>2E-3</v>
      </c>
      <c r="AD23" s="133">
        <v>16.384</v>
      </c>
      <c r="AE23" s="133">
        <v>2.9000000000000001E-2</v>
      </c>
      <c r="AF23" s="133">
        <v>0.01</v>
      </c>
      <c r="AG23" s="133">
        <v>-0.55500000000000005</v>
      </c>
      <c r="AH23" s="133">
        <v>0.03</v>
      </c>
      <c r="AI23" s="133">
        <v>0.01</v>
      </c>
      <c r="AJ23" s="133">
        <v>23.734000000000002</v>
      </c>
      <c r="AK23" s="133">
        <v>0.11899999999999999</v>
      </c>
      <c r="AL23" s="133">
        <v>0.04</v>
      </c>
      <c r="AM23" s="133">
        <v>1.018</v>
      </c>
      <c r="AN23" s="133">
        <v>0.113</v>
      </c>
      <c r="AO23" s="133">
        <v>3.7999999999999999E-2</v>
      </c>
      <c r="AP23" s="133">
        <v>-6.6079999999999997</v>
      </c>
      <c r="AQ23" s="133">
        <v>1.768</v>
      </c>
      <c r="AR23" s="133">
        <v>0.58899999999999997</v>
      </c>
      <c r="AS23" s="133">
        <v>-34.051000000000002</v>
      </c>
      <c r="AT23" s="133">
        <v>1.716</v>
      </c>
      <c r="AU23" s="133">
        <v>0.57199999999999995</v>
      </c>
      <c r="AV23" s="133">
        <v>4.4999999999999998E-2</v>
      </c>
      <c r="AW23" s="133">
        <v>1.2E-2</v>
      </c>
      <c r="AX23" s="133">
        <v>4.0000000000000001E-3</v>
      </c>
      <c r="AY23" s="133">
        <v>2</v>
      </c>
      <c r="AZ23" s="133">
        <v>1.007950954</v>
      </c>
      <c r="BA23" s="133">
        <v>-2.34</v>
      </c>
      <c r="BB23" s="133">
        <v>-2.17</v>
      </c>
      <c r="BC23" s="133">
        <v>28.63</v>
      </c>
      <c r="BD23" s="133">
        <v>3.3492372707983661E-3</v>
      </c>
      <c r="BE23" s="133" t="s">
        <v>342</v>
      </c>
      <c r="BF23" s="133">
        <v>-0.61</v>
      </c>
      <c r="BG23" s="133">
        <v>1.3393798891830937</v>
      </c>
      <c r="BH23" s="133">
        <v>0.98089762576157902</v>
      </c>
      <c r="BI23" s="133">
        <v>0.16400000000000001</v>
      </c>
      <c r="BJ23" s="133">
        <v>8.2000000000000003E-2</v>
      </c>
      <c r="BK23" s="133">
        <v>0.246</v>
      </c>
      <c r="BL23" s="133">
        <v>1.018</v>
      </c>
      <c r="BM23" s="133">
        <v>0</v>
      </c>
    </row>
    <row r="24" spans="1:65" x14ac:dyDescent="0.2">
      <c r="A24" s="132" t="s">
        <v>343</v>
      </c>
      <c r="B24" s="133" t="s">
        <v>344</v>
      </c>
      <c r="C24" s="133" t="s">
        <v>261</v>
      </c>
      <c r="D24" s="133" t="s">
        <v>262</v>
      </c>
      <c r="E24" s="133" t="b">
        <v>0</v>
      </c>
      <c r="F24" s="133" t="s">
        <v>277</v>
      </c>
      <c r="G24" s="133" t="s">
        <v>3</v>
      </c>
      <c r="H24" s="133" t="s">
        <v>264</v>
      </c>
      <c r="I24" s="133" t="s">
        <v>277</v>
      </c>
      <c r="J24" s="133" t="s">
        <v>273</v>
      </c>
      <c r="K24" s="133" t="s">
        <v>267</v>
      </c>
      <c r="L24" s="133">
        <v>90</v>
      </c>
      <c r="M24" s="133">
        <v>9</v>
      </c>
      <c r="N24" s="133">
        <v>9</v>
      </c>
      <c r="O24" s="133">
        <v>-2.11</v>
      </c>
      <c r="P24" s="133">
        <v>0</v>
      </c>
      <c r="Q24" s="133">
        <v>0</v>
      </c>
      <c r="R24" s="133">
        <v>3.78</v>
      </c>
      <c r="S24" s="133">
        <v>0</v>
      </c>
      <c r="T24" s="133">
        <v>0</v>
      </c>
      <c r="U24" s="133">
        <v>34.75</v>
      </c>
      <c r="V24" s="133">
        <v>0</v>
      </c>
      <c r="W24" s="133">
        <v>0</v>
      </c>
      <c r="X24" s="133">
        <v>1.732</v>
      </c>
      <c r="Y24" s="133">
        <v>2E-3</v>
      </c>
      <c r="Z24" s="133">
        <v>1E-3</v>
      </c>
      <c r="AA24" s="133">
        <v>9.4499999999999993</v>
      </c>
      <c r="AB24" s="133">
        <v>4.0000000000000001E-3</v>
      </c>
      <c r="AC24" s="133">
        <v>1E-3</v>
      </c>
      <c r="AD24" s="133">
        <v>10.832000000000001</v>
      </c>
      <c r="AE24" s="133">
        <v>4.5999999999999999E-2</v>
      </c>
      <c r="AF24" s="133">
        <v>1.4999999999999999E-2</v>
      </c>
      <c r="AG24" s="133">
        <v>-0.26</v>
      </c>
      <c r="AH24" s="133">
        <v>4.2000000000000003E-2</v>
      </c>
      <c r="AI24" s="133">
        <v>1.4E-2</v>
      </c>
      <c r="AJ24" s="133">
        <v>19.893999999999998</v>
      </c>
      <c r="AK24" s="133">
        <v>0.32100000000000001</v>
      </c>
      <c r="AL24" s="133">
        <v>0.107</v>
      </c>
      <c r="AM24" s="133">
        <v>0.88700000000000001</v>
      </c>
      <c r="AN24" s="133">
        <v>0.31</v>
      </c>
      <c r="AO24" s="133">
        <v>0.10299999999999999</v>
      </c>
      <c r="AP24" s="133">
        <v>-4.6520000000000001</v>
      </c>
      <c r="AQ24" s="133">
        <v>1.698</v>
      </c>
      <c r="AR24" s="133">
        <v>0.56599999999999995</v>
      </c>
      <c r="AS24" s="133">
        <v>-24.681000000000001</v>
      </c>
      <c r="AT24" s="133">
        <v>1.6639999999999999</v>
      </c>
      <c r="AU24" s="133">
        <v>0.55500000000000005</v>
      </c>
      <c r="AV24" s="133">
        <v>3.5000000000000003E-2</v>
      </c>
      <c r="AW24" s="133">
        <v>1.2999999999999999E-2</v>
      </c>
      <c r="AX24" s="133">
        <v>4.0000000000000001E-3</v>
      </c>
      <c r="AY24" s="133">
        <v>-2.1</v>
      </c>
      <c r="AZ24" s="133">
        <v>1.007950954</v>
      </c>
      <c r="BA24" s="133">
        <v>-4.1399999999999997</v>
      </c>
      <c r="BB24" s="133">
        <v>-3.97</v>
      </c>
      <c r="BC24" s="133">
        <v>26.77</v>
      </c>
      <c r="BD24" s="133">
        <v>3.3390460103806946E-3</v>
      </c>
      <c r="BE24" s="133" t="s">
        <v>345</v>
      </c>
      <c r="BF24" s="133">
        <v>-0.29599999999999999</v>
      </c>
      <c r="BG24" s="133">
        <v>1.2992385831820799</v>
      </c>
      <c r="BH24" s="133">
        <v>0.96780822432231672</v>
      </c>
      <c r="BI24" s="133">
        <v>0.58299999999999996</v>
      </c>
      <c r="BJ24" s="133">
        <v>8.2000000000000003E-2</v>
      </c>
      <c r="BK24" s="133">
        <v>0.66500000000000004</v>
      </c>
      <c r="BL24" s="133">
        <v>0.88700000000000001</v>
      </c>
      <c r="BM24" s="133">
        <v>0</v>
      </c>
    </row>
    <row r="25" spans="1:65" x14ac:dyDescent="0.2">
      <c r="A25" s="132" t="s">
        <v>346</v>
      </c>
      <c r="B25" s="133" t="s">
        <v>347</v>
      </c>
      <c r="C25" s="133" t="s">
        <v>261</v>
      </c>
      <c r="D25" s="133" t="s">
        <v>262</v>
      </c>
      <c r="E25" s="133" t="b">
        <v>0</v>
      </c>
      <c r="F25" s="133" t="s">
        <v>348</v>
      </c>
      <c r="G25" s="133" t="s">
        <v>3</v>
      </c>
      <c r="H25" s="133" t="s">
        <v>264</v>
      </c>
      <c r="I25" s="133" t="s">
        <v>349</v>
      </c>
      <c r="J25" s="133" t="s">
        <v>266</v>
      </c>
      <c r="K25" s="133" t="s">
        <v>267</v>
      </c>
      <c r="L25" s="133" t="s">
        <v>3</v>
      </c>
      <c r="M25" s="133">
        <v>9</v>
      </c>
      <c r="N25" s="133">
        <v>9</v>
      </c>
      <c r="O25" s="133">
        <v>-37.549999999999997</v>
      </c>
      <c r="P25" s="133">
        <v>0.01</v>
      </c>
      <c r="Q25" s="133">
        <v>0</v>
      </c>
      <c r="R25" s="133">
        <v>-2.84</v>
      </c>
      <c r="S25" s="133">
        <v>0.01</v>
      </c>
      <c r="T25" s="133">
        <v>0</v>
      </c>
      <c r="U25" s="133">
        <v>27.93</v>
      </c>
      <c r="V25" s="133">
        <v>0.01</v>
      </c>
      <c r="W25" s="133">
        <v>0</v>
      </c>
      <c r="X25" s="133">
        <v>-31.739000000000001</v>
      </c>
      <c r="Y25" s="133">
        <v>5.0000000000000001E-3</v>
      </c>
      <c r="Z25" s="133">
        <v>2E-3</v>
      </c>
      <c r="AA25" s="133">
        <v>2.7280000000000002</v>
      </c>
      <c r="AB25" s="133">
        <v>5.0000000000000001E-3</v>
      </c>
      <c r="AC25" s="133">
        <v>2E-3</v>
      </c>
      <c r="AD25" s="133">
        <v>-31.006</v>
      </c>
      <c r="AE25" s="133">
        <v>3.1E-2</v>
      </c>
      <c r="AF25" s="133">
        <v>0.01</v>
      </c>
      <c r="AG25" s="133">
        <v>-0.88100000000000001</v>
      </c>
      <c r="AH25" s="133">
        <v>2.9000000000000001E-2</v>
      </c>
      <c r="AI25" s="133">
        <v>0.01</v>
      </c>
      <c r="AJ25" s="133">
        <v>6.2130000000000001</v>
      </c>
      <c r="AK25" s="133">
        <v>0.41</v>
      </c>
      <c r="AL25" s="133">
        <v>0.13700000000000001</v>
      </c>
      <c r="AM25" s="133">
        <v>0.745</v>
      </c>
      <c r="AN25" s="133">
        <v>0.41399999999999998</v>
      </c>
      <c r="AO25" s="133">
        <v>0.13800000000000001</v>
      </c>
      <c r="AP25" s="133">
        <v>7.2149999999999999</v>
      </c>
      <c r="AQ25" s="133">
        <v>2.992</v>
      </c>
      <c r="AR25" s="133">
        <v>0.997</v>
      </c>
      <c r="AS25" s="133">
        <v>36.912999999999997</v>
      </c>
      <c r="AT25" s="133">
        <v>3.0760000000000001</v>
      </c>
      <c r="AU25" s="133">
        <v>1.0249999999999999</v>
      </c>
      <c r="AV25" s="133">
        <v>-5.3999999999999999E-2</v>
      </c>
      <c r="AW25" s="133">
        <v>2.1999999999999999E-2</v>
      </c>
      <c r="AX25" s="133">
        <v>7.0000000000000001E-3</v>
      </c>
      <c r="AY25" s="133">
        <v>-37.75</v>
      </c>
      <c r="AZ25" s="133" t="s">
        <v>3</v>
      </c>
      <c r="BA25" s="133">
        <v>-2.84</v>
      </c>
      <c r="BB25" s="133">
        <v>-2.67</v>
      </c>
      <c r="BC25" s="133">
        <v>28.11</v>
      </c>
      <c r="BD25" s="133">
        <v>3.2516244545902485E-3</v>
      </c>
      <c r="BE25" s="133" t="s">
        <v>350</v>
      </c>
      <c r="BF25" s="133">
        <v>-0.78</v>
      </c>
      <c r="BG25" s="133">
        <v>1.3065116855471417</v>
      </c>
      <c r="BH25" s="133">
        <v>0.97189670810306406</v>
      </c>
      <c r="BI25" s="133">
        <v>-4.7E-2</v>
      </c>
      <c r="BJ25" s="133" t="s">
        <v>3</v>
      </c>
      <c r="BK25" s="133">
        <v>-4.7E-2</v>
      </c>
      <c r="BL25" s="133">
        <v>0.745</v>
      </c>
      <c r="BM25" s="133">
        <v>0</v>
      </c>
    </row>
    <row r="26" spans="1:65" x14ac:dyDescent="0.2">
      <c r="A26" s="132" t="s">
        <v>351</v>
      </c>
      <c r="B26" s="133" t="s">
        <v>352</v>
      </c>
      <c r="C26" s="133" t="s">
        <v>261</v>
      </c>
      <c r="D26" s="133" t="s">
        <v>262</v>
      </c>
      <c r="E26" s="133" t="b">
        <v>0</v>
      </c>
      <c r="F26" s="133" t="s">
        <v>294</v>
      </c>
      <c r="G26" s="133" t="s">
        <v>3</v>
      </c>
      <c r="H26" s="133" t="s">
        <v>264</v>
      </c>
      <c r="I26" s="133" t="s">
        <v>295</v>
      </c>
      <c r="J26" s="133" t="s">
        <v>273</v>
      </c>
      <c r="K26" s="133" t="s">
        <v>267</v>
      </c>
      <c r="L26" s="133">
        <v>90</v>
      </c>
      <c r="M26" s="133">
        <v>9</v>
      </c>
      <c r="N26" s="133">
        <v>9</v>
      </c>
      <c r="O26" s="133">
        <v>1.6</v>
      </c>
      <c r="P26" s="133">
        <v>0</v>
      </c>
      <c r="Q26" s="133">
        <v>0</v>
      </c>
      <c r="R26" s="133">
        <v>5.95</v>
      </c>
      <c r="S26" s="133">
        <v>0.01</v>
      </c>
      <c r="T26" s="133">
        <v>0</v>
      </c>
      <c r="U26" s="133">
        <v>37</v>
      </c>
      <c r="V26" s="133">
        <v>0.01</v>
      </c>
      <c r="W26" s="133">
        <v>0</v>
      </c>
      <c r="X26" s="133">
        <v>5.2859999999999996</v>
      </c>
      <c r="Y26" s="133">
        <v>3.0000000000000001E-3</v>
      </c>
      <c r="Z26" s="133">
        <v>1E-3</v>
      </c>
      <c r="AA26" s="133">
        <v>11.646000000000001</v>
      </c>
      <c r="AB26" s="133">
        <v>6.0000000000000001E-3</v>
      </c>
      <c r="AC26" s="133">
        <v>2E-3</v>
      </c>
      <c r="AD26" s="133">
        <v>16.759</v>
      </c>
      <c r="AE26" s="133">
        <v>3.3000000000000002E-2</v>
      </c>
      <c r="AF26" s="133">
        <v>1.0999999999999999E-2</v>
      </c>
      <c r="AG26" s="133">
        <v>-0.20300000000000001</v>
      </c>
      <c r="AH26" s="133">
        <v>0.03</v>
      </c>
      <c r="AI26" s="133">
        <v>0.01</v>
      </c>
      <c r="AJ26" s="133">
        <v>24.489000000000001</v>
      </c>
      <c r="AK26" s="133">
        <v>0.12</v>
      </c>
      <c r="AL26" s="133">
        <v>0.04</v>
      </c>
      <c r="AM26" s="133">
        <v>1.0369999999999999</v>
      </c>
      <c r="AN26" s="133">
        <v>0.11600000000000001</v>
      </c>
      <c r="AO26" s="133">
        <v>3.9E-2</v>
      </c>
      <c r="AP26" s="133">
        <v>-6.86</v>
      </c>
      <c r="AQ26" s="133">
        <v>1.4419999999999999</v>
      </c>
      <c r="AR26" s="133">
        <v>0.48099999999999998</v>
      </c>
      <c r="AS26" s="133">
        <v>-34.640999999999998</v>
      </c>
      <c r="AT26" s="133">
        <v>1.4039999999999999</v>
      </c>
      <c r="AU26" s="133">
        <v>0.46800000000000003</v>
      </c>
      <c r="AV26" s="133">
        <v>5.2999999999999999E-2</v>
      </c>
      <c r="AW26" s="133">
        <v>1.0999999999999999E-2</v>
      </c>
      <c r="AX26" s="133">
        <v>4.0000000000000001E-3</v>
      </c>
      <c r="AY26" s="133">
        <v>1.63</v>
      </c>
      <c r="AZ26" s="133">
        <v>1.007950954</v>
      </c>
      <c r="BA26" s="133">
        <v>-1.98</v>
      </c>
      <c r="BB26" s="133">
        <v>-1.79</v>
      </c>
      <c r="BC26" s="133">
        <v>29.01</v>
      </c>
      <c r="BD26" s="133">
        <v>3.369184907644924E-3</v>
      </c>
      <c r="BE26" s="133" t="s">
        <v>353</v>
      </c>
      <c r="BF26" s="133">
        <v>-0.25900000000000001</v>
      </c>
      <c r="BG26" s="133">
        <v>1.3090878853973433</v>
      </c>
      <c r="BH26" s="133">
        <v>0.97539666992142371</v>
      </c>
      <c r="BI26" s="133">
        <v>0.63600000000000001</v>
      </c>
      <c r="BJ26" s="133">
        <v>8.2000000000000003E-2</v>
      </c>
      <c r="BK26" s="133">
        <v>0.71799999999999997</v>
      </c>
      <c r="BL26" s="133">
        <v>1.0369999999999999</v>
      </c>
      <c r="BM26" s="133">
        <v>0</v>
      </c>
    </row>
    <row r="27" spans="1:65" x14ac:dyDescent="0.2">
      <c r="A27" s="132" t="s">
        <v>354</v>
      </c>
      <c r="B27" s="133" t="s">
        <v>355</v>
      </c>
      <c r="C27" s="133" t="s">
        <v>261</v>
      </c>
      <c r="D27" s="133" t="s">
        <v>262</v>
      </c>
      <c r="E27" s="133" t="b">
        <v>0</v>
      </c>
      <c r="F27" s="133" t="s">
        <v>356</v>
      </c>
      <c r="G27" s="133" t="s">
        <v>3</v>
      </c>
      <c r="H27" s="133" t="s">
        <v>264</v>
      </c>
      <c r="I27" s="133" t="s">
        <v>349</v>
      </c>
      <c r="J27" s="133" t="s">
        <v>266</v>
      </c>
      <c r="K27" s="133" t="s">
        <v>267</v>
      </c>
      <c r="L27" s="133" t="s">
        <v>3</v>
      </c>
      <c r="M27" s="133">
        <v>9</v>
      </c>
      <c r="N27" s="133">
        <v>9</v>
      </c>
      <c r="O27" s="133">
        <v>0.51</v>
      </c>
      <c r="P27" s="133">
        <v>0</v>
      </c>
      <c r="Q27" s="133">
        <v>0</v>
      </c>
      <c r="R27" s="133">
        <v>20.82</v>
      </c>
      <c r="S27" s="133">
        <v>0.01</v>
      </c>
      <c r="T27" s="133">
        <v>0</v>
      </c>
      <c r="U27" s="133">
        <v>52.32</v>
      </c>
      <c r="V27" s="133">
        <v>0.01</v>
      </c>
      <c r="W27" s="133">
        <v>0</v>
      </c>
      <c r="X27" s="133">
        <v>4.7789999999999999</v>
      </c>
      <c r="Y27" s="133">
        <v>2E-3</v>
      </c>
      <c r="Z27" s="133">
        <v>1E-3</v>
      </c>
      <c r="AA27" s="133">
        <v>26.581</v>
      </c>
      <c r="AB27" s="133">
        <v>6.0000000000000001E-3</v>
      </c>
      <c r="AC27" s="133">
        <v>2E-3</v>
      </c>
      <c r="AD27" s="133">
        <v>30.536999999999999</v>
      </c>
      <c r="AE27" s="133">
        <v>3.6999999999999998E-2</v>
      </c>
      <c r="AF27" s="133">
        <v>1.2E-2</v>
      </c>
      <c r="AG27" s="133">
        <v>-0.629</v>
      </c>
      <c r="AH27" s="133">
        <v>3.3000000000000002E-2</v>
      </c>
      <c r="AI27" s="133">
        <v>1.0999999999999999E-2</v>
      </c>
      <c r="AJ27" s="133">
        <v>56.392000000000003</v>
      </c>
      <c r="AK27" s="133">
        <v>0.21199999999999999</v>
      </c>
      <c r="AL27" s="133">
        <v>7.0999999999999994E-2</v>
      </c>
      <c r="AM27" s="133">
        <v>2.395</v>
      </c>
      <c r="AN27" s="133">
        <v>0.20100000000000001</v>
      </c>
      <c r="AO27" s="133">
        <v>6.7000000000000004E-2</v>
      </c>
      <c r="AP27" s="133">
        <v>-11.675000000000001</v>
      </c>
      <c r="AQ27" s="133">
        <v>1.629</v>
      </c>
      <c r="AR27" s="133">
        <v>0.54300000000000004</v>
      </c>
      <c r="AS27" s="133">
        <v>-66.087999999999994</v>
      </c>
      <c r="AT27" s="133">
        <v>1.536</v>
      </c>
      <c r="AU27" s="133">
        <v>0.51200000000000001</v>
      </c>
      <c r="AV27" s="133">
        <v>8.8999999999999996E-2</v>
      </c>
      <c r="AW27" s="133">
        <v>1.2E-2</v>
      </c>
      <c r="AX27" s="133">
        <v>4.0000000000000001E-3</v>
      </c>
      <c r="AY27" s="133">
        <v>0.54</v>
      </c>
      <c r="AZ27" s="133" t="s">
        <v>3</v>
      </c>
      <c r="BA27" s="133">
        <v>20.82</v>
      </c>
      <c r="BB27" s="133">
        <v>21.03</v>
      </c>
      <c r="BC27" s="133">
        <v>52.54</v>
      </c>
      <c r="BD27" s="133">
        <v>3.2309626271182475E-3</v>
      </c>
      <c r="BE27" s="133" t="s">
        <v>357</v>
      </c>
      <c r="BF27" s="133">
        <v>-0.72799999999999998</v>
      </c>
      <c r="BG27" s="133">
        <v>1.2968139895859445</v>
      </c>
      <c r="BH27" s="133">
        <v>0.970747627433174</v>
      </c>
      <c r="BI27" s="133">
        <v>2.7E-2</v>
      </c>
      <c r="BJ27" s="133" t="s">
        <v>3</v>
      </c>
      <c r="BK27" s="133">
        <v>2.7E-2</v>
      </c>
      <c r="BL27" s="133">
        <v>2.395</v>
      </c>
      <c r="BM27" s="133">
        <v>0</v>
      </c>
    </row>
    <row r="28" spans="1:65" x14ac:dyDescent="0.2">
      <c r="A28" s="132" t="s">
        <v>358</v>
      </c>
      <c r="B28" s="133" t="s">
        <v>359</v>
      </c>
      <c r="C28" s="133" t="s">
        <v>261</v>
      </c>
      <c r="D28" s="133" t="s">
        <v>262</v>
      </c>
      <c r="E28" s="133" t="b">
        <v>0</v>
      </c>
      <c r="F28" s="133" t="s">
        <v>271</v>
      </c>
      <c r="G28" s="133" t="s">
        <v>3</v>
      </c>
      <c r="H28" s="133" t="s">
        <v>264</v>
      </c>
      <c r="I28" s="133" t="s">
        <v>272</v>
      </c>
      <c r="J28" s="133" t="s">
        <v>273</v>
      </c>
      <c r="K28" s="133" t="s">
        <v>267</v>
      </c>
      <c r="L28" s="133">
        <v>90</v>
      </c>
      <c r="M28" s="133">
        <v>9</v>
      </c>
      <c r="N28" s="133">
        <v>9</v>
      </c>
      <c r="O28" s="133">
        <v>-10.18</v>
      </c>
      <c r="P28" s="133">
        <v>0</v>
      </c>
      <c r="Q28" s="133">
        <v>0</v>
      </c>
      <c r="R28" s="133">
        <v>-10.95</v>
      </c>
      <c r="S28" s="133">
        <v>0.01</v>
      </c>
      <c r="T28" s="133">
        <v>0</v>
      </c>
      <c r="U28" s="133">
        <v>19.579999999999998</v>
      </c>
      <c r="V28" s="133">
        <v>0.01</v>
      </c>
      <c r="W28" s="133">
        <v>0</v>
      </c>
      <c r="X28" s="133">
        <v>-6.3449999999999998</v>
      </c>
      <c r="Y28" s="133">
        <v>3.0000000000000001E-3</v>
      </c>
      <c r="Z28" s="133">
        <v>1E-3</v>
      </c>
      <c r="AA28" s="133">
        <v>-5.3579999999999997</v>
      </c>
      <c r="AB28" s="133">
        <v>1.4E-2</v>
      </c>
      <c r="AC28" s="133">
        <v>5.0000000000000001E-3</v>
      </c>
      <c r="AD28" s="133">
        <v>-12.2</v>
      </c>
      <c r="AE28" s="133">
        <v>0.05</v>
      </c>
      <c r="AF28" s="133">
        <v>1.7000000000000001E-2</v>
      </c>
      <c r="AG28" s="133">
        <v>-0.42699999999999999</v>
      </c>
      <c r="AH28" s="133">
        <v>5.6000000000000001E-2</v>
      </c>
      <c r="AI28" s="133">
        <v>1.9E-2</v>
      </c>
      <c r="AJ28" s="133">
        <v>-11.394</v>
      </c>
      <c r="AK28" s="133">
        <v>0.16900000000000001</v>
      </c>
      <c r="AL28" s="133">
        <v>5.6000000000000001E-2</v>
      </c>
      <c r="AM28" s="133">
        <v>-0.71499999999999997</v>
      </c>
      <c r="AN28" s="133">
        <v>0.191</v>
      </c>
      <c r="AO28" s="133">
        <v>6.4000000000000001E-2</v>
      </c>
      <c r="AP28" s="133">
        <v>3.86</v>
      </c>
      <c r="AQ28" s="133">
        <v>1.506</v>
      </c>
      <c r="AR28" s="133">
        <v>0.502</v>
      </c>
      <c r="AS28" s="133">
        <v>21.419</v>
      </c>
      <c r="AT28" s="133">
        <v>1.53</v>
      </c>
      <c r="AU28" s="133">
        <v>0.51</v>
      </c>
      <c r="AV28" s="133">
        <v>-0.03</v>
      </c>
      <c r="AW28" s="133">
        <v>1.2E-2</v>
      </c>
      <c r="AX28" s="133">
        <v>4.0000000000000001E-3</v>
      </c>
      <c r="AY28" s="133">
        <v>-10.210000000000001</v>
      </c>
      <c r="AZ28" s="133">
        <v>1.007950954</v>
      </c>
      <c r="BA28" s="133">
        <v>-18.75</v>
      </c>
      <c r="BB28" s="133">
        <v>-18.559999999999999</v>
      </c>
      <c r="BC28" s="133">
        <v>11.73</v>
      </c>
      <c r="BD28" s="133">
        <v>3.3120460560406837E-3</v>
      </c>
      <c r="BE28" s="133" t="s">
        <v>360</v>
      </c>
      <c r="BF28" s="133">
        <v>-0.38600000000000001</v>
      </c>
      <c r="BG28" s="133">
        <v>1.2936846012882546</v>
      </c>
      <c r="BH28" s="133">
        <v>0.970755399626271</v>
      </c>
      <c r="BI28" s="133">
        <v>0.47099999999999997</v>
      </c>
      <c r="BJ28" s="133">
        <v>8.2000000000000003E-2</v>
      </c>
      <c r="BK28" s="133">
        <v>0.55300000000000005</v>
      </c>
      <c r="BL28" s="133">
        <v>-0.71499999999999997</v>
      </c>
      <c r="BM28" s="133">
        <v>0</v>
      </c>
    </row>
    <row r="29" spans="1:65" x14ac:dyDescent="0.2">
      <c r="A29" s="132" t="s">
        <v>361</v>
      </c>
      <c r="B29" s="133" t="s">
        <v>362</v>
      </c>
      <c r="C29" s="133" t="s">
        <v>261</v>
      </c>
      <c r="D29" s="133" t="s">
        <v>262</v>
      </c>
      <c r="E29" s="133" t="b">
        <v>0</v>
      </c>
      <c r="F29" s="133" t="s">
        <v>271</v>
      </c>
      <c r="G29" s="133" t="s">
        <v>3</v>
      </c>
      <c r="H29" s="133" t="s">
        <v>264</v>
      </c>
      <c r="I29" s="133" t="s">
        <v>295</v>
      </c>
      <c r="J29" s="133" t="s">
        <v>273</v>
      </c>
      <c r="K29" s="133" t="s">
        <v>267</v>
      </c>
      <c r="L29" s="133">
        <v>90</v>
      </c>
      <c r="M29" s="133">
        <v>9</v>
      </c>
      <c r="N29" s="133">
        <v>9</v>
      </c>
      <c r="O29" s="133">
        <v>1.64</v>
      </c>
      <c r="P29" s="133">
        <v>0</v>
      </c>
      <c r="Q29" s="133">
        <v>0</v>
      </c>
      <c r="R29" s="133">
        <v>6.04</v>
      </c>
      <c r="S29" s="133">
        <v>0.01</v>
      </c>
      <c r="T29" s="133">
        <v>0</v>
      </c>
      <c r="U29" s="133">
        <v>37.090000000000003</v>
      </c>
      <c r="V29" s="133">
        <v>0.01</v>
      </c>
      <c r="W29" s="133">
        <v>0</v>
      </c>
      <c r="X29" s="133">
        <v>5.3310000000000004</v>
      </c>
      <c r="Y29" s="133">
        <v>3.0000000000000001E-3</v>
      </c>
      <c r="Z29" s="133">
        <v>1E-3</v>
      </c>
      <c r="AA29" s="133">
        <v>11.733000000000001</v>
      </c>
      <c r="AB29" s="133">
        <v>5.0000000000000001E-3</v>
      </c>
      <c r="AC29" s="133">
        <v>2E-3</v>
      </c>
      <c r="AD29" s="133">
        <v>16.899000000000001</v>
      </c>
      <c r="AE29" s="133">
        <v>4.2000000000000003E-2</v>
      </c>
      <c r="AF29" s="133">
        <v>1.4E-2</v>
      </c>
      <c r="AG29" s="133">
        <v>-0.19500000000000001</v>
      </c>
      <c r="AH29" s="133">
        <v>4.2000000000000003E-2</v>
      </c>
      <c r="AI29" s="133">
        <v>1.4E-2</v>
      </c>
      <c r="AJ29" s="133">
        <v>24.940999999999999</v>
      </c>
      <c r="AK29" s="133">
        <v>0.155</v>
      </c>
      <c r="AL29" s="133">
        <v>5.1999999999999998E-2</v>
      </c>
      <c r="AM29" s="133">
        <v>1.3069999999999999</v>
      </c>
      <c r="AN29" s="133">
        <v>0.153</v>
      </c>
      <c r="AO29" s="133">
        <v>5.0999999999999997E-2</v>
      </c>
      <c r="AP29" s="133">
        <v>-6.8550000000000004</v>
      </c>
      <c r="AQ29" s="133">
        <v>2.02</v>
      </c>
      <c r="AR29" s="133">
        <v>0.67300000000000004</v>
      </c>
      <c r="AS29" s="133">
        <v>-34.844000000000001</v>
      </c>
      <c r="AT29" s="133">
        <v>1.9610000000000001</v>
      </c>
      <c r="AU29" s="133">
        <v>0.65400000000000003</v>
      </c>
      <c r="AV29" s="133">
        <v>5.5E-2</v>
      </c>
      <c r="AW29" s="133">
        <v>1.6E-2</v>
      </c>
      <c r="AX29" s="133">
        <v>5.0000000000000001E-3</v>
      </c>
      <c r="AY29" s="133">
        <v>1.68</v>
      </c>
      <c r="AZ29" s="133">
        <v>1.007950954</v>
      </c>
      <c r="BA29" s="133">
        <v>-1.9</v>
      </c>
      <c r="BB29" s="133">
        <v>-1.63</v>
      </c>
      <c r="BC29" s="133">
        <v>29.18</v>
      </c>
      <c r="BD29" s="133">
        <v>3.3120460560406837E-3</v>
      </c>
      <c r="BE29" s="133" t="s">
        <v>360</v>
      </c>
      <c r="BF29" s="133">
        <v>-0.251</v>
      </c>
      <c r="BG29" s="133">
        <v>1.2814542073466342</v>
      </c>
      <c r="BH29" s="133">
        <v>0.96736653419556096</v>
      </c>
      <c r="BI29" s="133">
        <v>0.64500000000000002</v>
      </c>
      <c r="BJ29" s="133">
        <v>8.2000000000000003E-2</v>
      </c>
      <c r="BK29" s="133">
        <v>0.72699999999999998</v>
      </c>
      <c r="BL29" s="133">
        <v>1.3069999999999999</v>
      </c>
      <c r="BM29" s="133">
        <v>0</v>
      </c>
    </row>
    <row r="30" spans="1:65" x14ac:dyDescent="0.2">
      <c r="A30" s="132" t="s">
        <v>363</v>
      </c>
      <c r="B30" s="133" t="s">
        <v>364</v>
      </c>
      <c r="C30" s="133" t="s">
        <v>261</v>
      </c>
      <c r="D30" s="133" t="s">
        <v>262</v>
      </c>
      <c r="E30" s="133" t="b">
        <v>0</v>
      </c>
      <c r="F30" s="133" t="s">
        <v>365</v>
      </c>
      <c r="G30" s="133" t="s">
        <v>3</v>
      </c>
      <c r="H30" s="133" t="s">
        <v>264</v>
      </c>
      <c r="I30" s="133" t="s">
        <v>277</v>
      </c>
      <c r="J30" s="133" t="s">
        <v>273</v>
      </c>
      <c r="K30" s="133" t="s">
        <v>267</v>
      </c>
      <c r="L30" s="133">
        <v>90</v>
      </c>
      <c r="M30" s="133">
        <v>9</v>
      </c>
      <c r="N30" s="133">
        <v>9</v>
      </c>
      <c r="O30" s="133">
        <v>-2.19</v>
      </c>
      <c r="P30" s="133">
        <v>0</v>
      </c>
      <c r="Q30" s="133">
        <v>0</v>
      </c>
      <c r="R30" s="133">
        <v>3.83</v>
      </c>
      <c r="S30" s="133">
        <v>0</v>
      </c>
      <c r="T30" s="133">
        <v>0</v>
      </c>
      <c r="U30" s="133">
        <v>34.81</v>
      </c>
      <c r="V30" s="133">
        <v>0</v>
      </c>
      <c r="W30" s="133">
        <v>0</v>
      </c>
      <c r="X30" s="133">
        <v>1.661</v>
      </c>
      <c r="Y30" s="133">
        <v>2E-3</v>
      </c>
      <c r="Z30" s="133">
        <v>1E-3</v>
      </c>
      <c r="AA30" s="133">
        <v>9.5039999999999996</v>
      </c>
      <c r="AB30" s="133">
        <v>4.0000000000000001E-3</v>
      </c>
      <c r="AC30" s="133">
        <v>1E-3</v>
      </c>
      <c r="AD30" s="133">
        <v>10.823</v>
      </c>
      <c r="AE30" s="133">
        <v>3.1E-2</v>
      </c>
      <c r="AF30" s="133">
        <v>0.01</v>
      </c>
      <c r="AG30" s="133">
        <v>-0.248</v>
      </c>
      <c r="AH30" s="133">
        <v>3.3000000000000002E-2</v>
      </c>
      <c r="AI30" s="133">
        <v>1.0999999999999999E-2</v>
      </c>
      <c r="AJ30" s="133">
        <v>20.009</v>
      </c>
      <c r="AK30" s="133">
        <v>0.23899999999999999</v>
      </c>
      <c r="AL30" s="133">
        <v>0.08</v>
      </c>
      <c r="AM30" s="133">
        <v>0.89300000000000002</v>
      </c>
      <c r="AN30" s="133">
        <v>0.23300000000000001</v>
      </c>
      <c r="AO30" s="133">
        <v>7.8E-2</v>
      </c>
      <c r="AP30" s="133">
        <v>-4.7770000000000001</v>
      </c>
      <c r="AQ30" s="133">
        <v>2.3820000000000001</v>
      </c>
      <c r="AR30" s="133">
        <v>0.79400000000000004</v>
      </c>
      <c r="AS30" s="133">
        <v>-24.832000000000001</v>
      </c>
      <c r="AT30" s="133">
        <v>2.339</v>
      </c>
      <c r="AU30" s="133">
        <v>0.78</v>
      </c>
      <c r="AV30" s="133">
        <v>3.7999999999999999E-2</v>
      </c>
      <c r="AW30" s="133">
        <v>1.9E-2</v>
      </c>
      <c r="AX30" s="133">
        <v>6.0000000000000001E-3</v>
      </c>
      <c r="AY30" s="133">
        <v>-2.1800000000000002</v>
      </c>
      <c r="AZ30" s="133">
        <v>1.007950954</v>
      </c>
      <c r="BA30" s="133">
        <v>-4.09</v>
      </c>
      <c r="BB30" s="133">
        <v>-3.85</v>
      </c>
      <c r="BC30" s="133">
        <v>26.89</v>
      </c>
      <c r="BD30" s="133">
        <v>3.3120460560406837E-3</v>
      </c>
      <c r="BE30" s="133" t="s">
        <v>360</v>
      </c>
      <c r="BF30" s="133">
        <v>-0.28399999999999997</v>
      </c>
      <c r="BG30" s="133">
        <v>1.276866389192157</v>
      </c>
      <c r="BH30" s="133">
        <v>0.96498474307280668</v>
      </c>
      <c r="BI30" s="133">
        <v>0.60299999999999998</v>
      </c>
      <c r="BJ30" s="133">
        <v>8.2000000000000003E-2</v>
      </c>
      <c r="BK30" s="133">
        <v>0.68500000000000005</v>
      </c>
      <c r="BL30" s="133">
        <v>0.89300000000000002</v>
      </c>
      <c r="BM30" s="133">
        <v>0</v>
      </c>
    </row>
    <row r="31" spans="1:65" x14ac:dyDescent="0.2">
      <c r="A31" s="132" t="s">
        <v>366</v>
      </c>
      <c r="B31" s="133" t="s">
        <v>367</v>
      </c>
      <c r="C31" s="133" t="s">
        <v>261</v>
      </c>
      <c r="D31" s="133" t="s">
        <v>262</v>
      </c>
      <c r="E31" s="133" t="b">
        <v>0</v>
      </c>
      <c r="F31" s="133" t="s">
        <v>277</v>
      </c>
      <c r="G31" s="133" t="s">
        <v>3</v>
      </c>
      <c r="H31" s="133" t="s">
        <v>264</v>
      </c>
      <c r="I31" s="133" t="s">
        <v>277</v>
      </c>
      <c r="J31" s="133" t="s">
        <v>273</v>
      </c>
      <c r="K31" s="133" t="s">
        <v>267</v>
      </c>
      <c r="L31" s="133">
        <v>90</v>
      </c>
      <c r="M31" s="133">
        <v>9</v>
      </c>
      <c r="N31" s="133">
        <v>9</v>
      </c>
      <c r="O31" s="133">
        <v>-2.27</v>
      </c>
      <c r="P31" s="133">
        <v>0</v>
      </c>
      <c r="Q31" s="133">
        <v>0</v>
      </c>
      <c r="R31" s="133">
        <v>3.8</v>
      </c>
      <c r="S31" s="133">
        <v>0.01</v>
      </c>
      <c r="T31" s="133">
        <v>0</v>
      </c>
      <c r="U31" s="133">
        <v>34.78</v>
      </c>
      <c r="V31" s="133">
        <v>0.01</v>
      </c>
      <c r="W31" s="133">
        <v>0</v>
      </c>
      <c r="X31" s="133">
        <v>1.583</v>
      </c>
      <c r="Y31" s="133">
        <v>3.0000000000000001E-3</v>
      </c>
      <c r="Z31" s="133">
        <v>1E-3</v>
      </c>
      <c r="AA31" s="133">
        <v>9.4730000000000008</v>
      </c>
      <c r="AB31" s="133">
        <v>5.0000000000000001E-3</v>
      </c>
      <c r="AC31" s="133">
        <v>2E-3</v>
      </c>
      <c r="AD31" s="133">
        <v>10.683</v>
      </c>
      <c r="AE31" s="133">
        <v>2.7E-2</v>
      </c>
      <c r="AF31" s="133">
        <v>8.9999999999999993E-3</v>
      </c>
      <c r="AG31" s="133">
        <v>-0.27500000000000002</v>
      </c>
      <c r="AH31" s="133">
        <v>2.8000000000000001E-2</v>
      </c>
      <c r="AI31" s="133">
        <v>8.9999999999999993E-3</v>
      </c>
      <c r="AJ31" s="133">
        <v>19.927</v>
      </c>
      <c r="AK31" s="133">
        <v>0.21099999999999999</v>
      </c>
      <c r="AL31" s="133">
        <v>7.0000000000000007E-2</v>
      </c>
      <c r="AM31" s="133">
        <v>0.875</v>
      </c>
      <c r="AN31" s="133">
        <v>0.20200000000000001</v>
      </c>
      <c r="AO31" s="133">
        <v>6.7000000000000004E-2</v>
      </c>
      <c r="AP31" s="133">
        <v>-3.5059999999999998</v>
      </c>
      <c r="AQ31" s="133">
        <v>1.911</v>
      </c>
      <c r="AR31" s="133">
        <v>0.63700000000000001</v>
      </c>
      <c r="AS31" s="133">
        <v>-23.445</v>
      </c>
      <c r="AT31" s="133">
        <v>1.8759999999999999</v>
      </c>
      <c r="AU31" s="133">
        <v>0.625</v>
      </c>
      <c r="AV31" s="133">
        <v>2.8000000000000001E-2</v>
      </c>
      <c r="AW31" s="133">
        <v>1.4999999999999999E-2</v>
      </c>
      <c r="AX31" s="133">
        <v>5.0000000000000001E-3</v>
      </c>
      <c r="AY31" s="133">
        <v>-2.2599999999999998</v>
      </c>
      <c r="AZ31" s="133">
        <v>1.007950954</v>
      </c>
      <c r="BA31" s="133">
        <v>-4.12</v>
      </c>
      <c r="BB31" s="133">
        <v>-3.88</v>
      </c>
      <c r="BC31" s="133">
        <v>26.86</v>
      </c>
      <c r="BD31" s="133">
        <v>3.3120460560406837E-3</v>
      </c>
      <c r="BE31" s="133" t="s">
        <v>360</v>
      </c>
      <c r="BF31" s="133">
        <v>-0.31</v>
      </c>
      <c r="BG31" s="133">
        <v>1.261808997038447</v>
      </c>
      <c r="BH31" s="133">
        <v>0.95780577092617469</v>
      </c>
      <c r="BI31" s="133">
        <v>0.56599999999999995</v>
      </c>
      <c r="BJ31" s="133">
        <v>8.2000000000000003E-2</v>
      </c>
      <c r="BK31" s="133">
        <v>0.64800000000000002</v>
      </c>
      <c r="BL31" s="133">
        <v>0.875</v>
      </c>
      <c r="BM31" s="133">
        <v>0</v>
      </c>
    </row>
    <row r="32" spans="1:65" x14ac:dyDescent="0.2">
      <c r="A32" s="132" t="s">
        <v>368</v>
      </c>
      <c r="B32" s="133" t="s">
        <v>369</v>
      </c>
      <c r="C32" s="133" t="s">
        <v>261</v>
      </c>
      <c r="D32" s="133" t="s">
        <v>262</v>
      </c>
      <c r="E32" s="133" t="b">
        <v>0</v>
      </c>
      <c r="F32" s="133" t="s">
        <v>370</v>
      </c>
      <c r="G32" s="133" t="s">
        <v>3</v>
      </c>
      <c r="H32" s="133" t="s">
        <v>264</v>
      </c>
      <c r="I32" s="133" t="s">
        <v>324</v>
      </c>
      <c r="J32" s="133" t="s">
        <v>273</v>
      </c>
      <c r="K32" s="133" t="s">
        <v>267</v>
      </c>
      <c r="L32" s="133">
        <v>90</v>
      </c>
      <c r="M32" s="133">
        <v>9</v>
      </c>
      <c r="N32" s="133">
        <v>9</v>
      </c>
      <c r="O32" s="133">
        <v>2.0299999999999998</v>
      </c>
      <c r="P32" s="133">
        <v>0</v>
      </c>
      <c r="Q32" s="133">
        <v>0</v>
      </c>
      <c r="R32" s="133">
        <v>6.36</v>
      </c>
      <c r="S32" s="133">
        <v>0</v>
      </c>
      <c r="T32" s="133">
        <v>0</v>
      </c>
      <c r="U32" s="133">
        <v>37.42</v>
      </c>
      <c r="V32" s="133">
        <v>0</v>
      </c>
      <c r="W32" s="133">
        <v>0</v>
      </c>
      <c r="X32" s="133">
        <v>5.7080000000000002</v>
      </c>
      <c r="Y32" s="133">
        <v>4.0000000000000001E-3</v>
      </c>
      <c r="Z32" s="133">
        <v>1E-3</v>
      </c>
      <c r="AA32" s="133">
        <v>12.058</v>
      </c>
      <c r="AB32" s="133">
        <v>5.0000000000000001E-3</v>
      </c>
      <c r="AC32" s="133">
        <v>2E-3</v>
      </c>
      <c r="AD32" s="133">
        <v>17.353999999999999</v>
      </c>
      <c r="AE32" s="133">
        <v>3.5999999999999997E-2</v>
      </c>
      <c r="AF32" s="133">
        <v>1.2E-2</v>
      </c>
      <c r="AG32" s="133">
        <v>-0.45100000000000001</v>
      </c>
      <c r="AH32" s="133">
        <v>3.9E-2</v>
      </c>
      <c r="AI32" s="133">
        <v>1.2999999999999999E-2</v>
      </c>
      <c r="AJ32" s="133">
        <v>25.465</v>
      </c>
      <c r="AK32" s="133">
        <v>0.15</v>
      </c>
      <c r="AL32" s="133">
        <v>0.05</v>
      </c>
      <c r="AM32" s="133">
        <v>1.175</v>
      </c>
      <c r="AN32" s="133">
        <v>0.15</v>
      </c>
      <c r="AO32" s="133">
        <v>0.05</v>
      </c>
      <c r="AP32" s="133">
        <v>-6.7649999999999997</v>
      </c>
      <c r="AQ32" s="133">
        <v>1.694</v>
      </c>
      <c r="AR32" s="133">
        <v>0.56499999999999995</v>
      </c>
      <c r="AS32" s="133">
        <v>-35.753</v>
      </c>
      <c r="AT32" s="133">
        <v>1.6479999999999999</v>
      </c>
      <c r="AU32" s="133">
        <v>0.54900000000000004</v>
      </c>
      <c r="AV32" s="133">
        <v>5.3999999999999999E-2</v>
      </c>
      <c r="AW32" s="133">
        <v>1.4E-2</v>
      </c>
      <c r="AX32" s="133">
        <v>5.0000000000000001E-3</v>
      </c>
      <c r="AY32" s="133">
        <v>2.0699999999999998</v>
      </c>
      <c r="AZ32" s="133">
        <v>1.007950954</v>
      </c>
      <c r="BA32" s="133">
        <v>-1.57</v>
      </c>
      <c r="BB32" s="133">
        <v>-1.32</v>
      </c>
      <c r="BC32" s="133">
        <v>29.49</v>
      </c>
      <c r="BD32" s="133">
        <v>3.3120460560406837E-3</v>
      </c>
      <c r="BE32" s="133" t="s">
        <v>360</v>
      </c>
      <c r="BF32" s="133">
        <v>-0.50900000000000001</v>
      </c>
      <c r="BG32" s="133">
        <v>1.251860986124111</v>
      </c>
      <c r="BH32" s="133">
        <v>0.95728922872595945</v>
      </c>
      <c r="BI32" s="133">
        <v>0.32100000000000001</v>
      </c>
      <c r="BJ32" s="133">
        <v>8.2000000000000003E-2</v>
      </c>
      <c r="BK32" s="133">
        <v>0.40300000000000002</v>
      </c>
      <c r="BL32" s="133">
        <v>1.175</v>
      </c>
      <c r="BM32" s="133">
        <v>0</v>
      </c>
    </row>
    <row r="33" spans="1:65" x14ac:dyDescent="0.2">
      <c r="A33" s="132" t="s">
        <v>371</v>
      </c>
      <c r="B33" s="133" t="s">
        <v>372</v>
      </c>
      <c r="C33" s="133" t="s">
        <v>261</v>
      </c>
      <c r="D33" s="133" t="s">
        <v>262</v>
      </c>
      <c r="E33" s="133" t="b">
        <v>0</v>
      </c>
      <c r="F33" s="133" t="s">
        <v>373</v>
      </c>
      <c r="G33" s="133" t="s">
        <v>3</v>
      </c>
      <c r="H33" s="133" t="s">
        <v>264</v>
      </c>
      <c r="I33" s="133" t="s">
        <v>349</v>
      </c>
      <c r="J33" s="133" t="s">
        <v>266</v>
      </c>
      <c r="K33" s="133" t="s">
        <v>267</v>
      </c>
      <c r="L33" s="133" t="s">
        <v>3</v>
      </c>
      <c r="M33" s="133">
        <v>9</v>
      </c>
      <c r="N33" s="133">
        <v>9</v>
      </c>
      <c r="O33" s="133">
        <v>1.1000000000000001</v>
      </c>
      <c r="P33" s="133">
        <v>0</v>
      </c>
      <c r="Q33" s="133">
        <v>0</v>
      </c>
      <c r="R33" s="133">
        <v>18.02</v>
      </c>
      <c r="S33" s="133">
        <v>0</v>
      </c>
      <c r="T33" s="133">
        <v>0</v>
      </c>
      <c r="U33" s="133">
        <v>49.44</v>
      </c>
      <c r="V33" s="133">
        <v>0</v>
      </c>
      <c r="W33" s="133">
        <v>0</v>
      </c>
      <c r="X33" s="133">
        <v>5.2370000000000001</v>
      </c>
      <c r="Y33" s="133">
        <v>3.0000000000000001E-3</v>
      </c>
      <c r="Z33" s="133">
        <v>1E-3</v>
      </c>
      <c r="AA33" s="133">
        <v>23.77</v>
      </c>
      <c r="AB33" s="133">
        <v>4.0000000000000001E-3</v>
      </c>
      <c r="AC33" s="133">
        <v>1E-3</v>
      </c>
      <c r="AD33" s="133">
        <v>28.239000000000001</v>
      </c>
      <c r="AE33" s="133">
        <v>4.8000000000000001E-2</v>
      </c>
      <c r="AF33" s="133">
        <v>1.6E-2</v>
      </c>
      <c r="AG33" s="133">
        <v>-0.63700000000000001</v>
      </c>
      <c r="AH33" s="133">
        <v>4.4999999999999998E-2</v>
      </c>
      <c r="AI33" s="133">
        <v>1.4999999999999999E-2</v>
      </c>
      <c r="AJ33" s="133">
        <v>50.5</v>
      </c>
      <c r="AK33" s="133">
        <v>0.16200000000000001</v>
      </c>
      <c r="AL33" s="133">
        <v>5.3999999999999999E-2</v>
      </c>
      <c r="AM33" s="133">
        <v>2.286</v>
      </c>
      <c r="AN33" s="133">
        <v>0.156</v>
      </c>
      <c r="AO33" s="133">
        <v>5.1999999999999998E-2</v>
      </c>
      <c r="AP33" s="133">
        <v>-12.381</v>
      </c>
      <c r="AQ33" s="133">
        <v>2.7080000000000002</v>
      </c>
      <c r="AR33" s="133">
        <v>0.90300000000000002</v>
      </c>
      <c r="AS33" s="133">
        <v>-62.17</v>
      </c>
      <c r="AT33" s="133">
        <v>2.573</v>
      </c>
      <c r="AU33" s="133">
        <v>0.85799999999999998</v>
      </c>
      <c r="AV33" s="133">
        <v>9.9000000000000005E-2</v>
      </c>
      <c r="AW33" s="133">
        <v>2.1999999999999999E-2</v>
      </c>
      <c r="AX33" s="133">
        <v>7.0000000000000001E-3</v>
      </c>
      <c r="AY33" s="133">
        <v>1.1299999999999999</v>
      </c>
      <c r="AZ33" s="133" t="s">
        <v>3</v>
      </c>
      <c r="BA33" s="133">
        <v>18.02</v>
      </c>
      <c r="BB33" s="133">
        <v>18.34</v>
      </c>
      <c r="BC33" s="133">
        <v>49.77</v>
      </c>
      <c r="BD33" s="133">
        <v>3.1368701487763089E-3</v>
      </c>
      <c r="BE33" s="133" t="s">
        <v>374</v>
      </c>
      <c r="BF33" s="133">
        <v>-0.72499999999999998</v>
      </c>
      <c r="BG33" s="133">
        <v>1.2528220988026799</v>
      </c>
      <c r="BH33" s="133">
        <v>0.95753323651218147</v>
      </c>
      <c r="BI33" s="133">
        <v>4.9000000000000002E-2</v>
      </c>
      <c r="BJ33" s="133" t="s">
        <v>3</v>
      </c>
      <c r="BK33" s="133">
        <v>4.9000000000000002E-2</v>
      </c>
      <c r="BL33" s="133">
        <v>2.286</v>
      </c>
      <c r="BM33" s="133">
        <v>0</v>
      </c>
    </row>
    <row r="34" spans="1:65" x14ac:dyDescent="0.2">
      <c r="A34" s="132" t="s">
        <v>375</v>
      </c>
      <c r="B34" s="133" t="s">
        <v>376</v>
      </c>
      <c r="C34" s="133" t="s">
        <v>261</v>
      </c>
      <c r="D34" s="133" t="s">
        <v>262</v>
      </c>
      <c r="E34" s="133" t="b">
        <v>0</v>
      </c>
      <c r="F34" s="133" t="s">
        <v>377</v>
      </c>
      <c r="G34" s="133" t="s">
        <v>3</v>
      </c>
      <c r="H34" s="133" t="s">
        <v>264</v>
      </c>
      <c r="I34" s="133" t="s">
        <v>324</v>
      </c>
      <c r="J34" s="133" t="s">
        <v>273</v>
      </c>
      <c r="K34" s="133" t="s">
        <v>267</v>
      </c>
      <c r="L34" s="133">
        <v>90</v>
      </c>
      <c r="M34" s="133">
        <v>9</v>
      </c>
      <c r="N34" s="133">
        <v>9</v>
      </c>
      <c r="O34" s="133">
        <v>2.0499999999999998</v>
      </c>
      <c r="P34" s="133">
        <v>0</v>
      </c>
      <c r="Q34" s="133">
        <v>0</v>
      </c>
      <c r="R34" s="133">
        <v>6.4</v>
      </c>
      <c r="S34" s="133">
        <v>0</v>
      </c>
      <c r="T34" s="133">
        <v>0</v>
      </c>
      <c r="U34" s="133">
        <v>37.46</v>
      </c>
      <c r="V34" s="133">
        <v>0</v>
      </c>
      <c r="W34" s="133">
        <v>0</v>
      </c>
      <c r="X34" s="133">
        <v>5.7249999999999996</v>
      </c>
      <c r="Y34" s="133">
        <v>4.0000000000000001E-3</v>
      </c>
      <c r="Z34" s="133">
        <v>1E-3</v>
      </c>
      <c r="AA34" s="133">
        <v>12.098000000000001</v>
      </c>
      <c r="AB34" s="133">
        <v>4.0000000000000001E-3</v>
      </c>
      <c r="AC34" s="133">
        <v>1E-3</v>
      </c>
      <c r="AD34" s="133">
        <v>17.402999999999999</v>
      </c>
      <c r="AE34" s="133">
        <v>7.0999999999999994E-2</v>
      </c>
      <c r="AF34" s="133">
        <v>2.4E-2</v>
      </c>
      <c r="AG34" s="133">
        <v>-0.45900000000000002</v>
      </c>
      <c r="AH34" s="133">
        <v>6.9000000000000006E-2</v>
      </c>
      <c r="AI34" s="133">
        <v>2.3E-2</v>
      </c>
      <c r="AJ34" s="133">
        <v>25.623999999999999</v>
      </c>
      <c r="AK34" s="133">
        <v>0.152</v>
      </c>
      <c r="AL34" s="133">
        <v>5.0999999999999997E-2</v>
      </c>
      <c r="AM34" s="133">
        <v>1.252</v>
      </c>
      <c r="AN34" s="133">
        <v>0.14899999999999999</v>
      </c>
      <c r="AO34" s="133">
        <v>0.05</v>
      </c>
      <c r="AP34" s="133">
        <v>-5.282</v>
      </c>
      <c r="AQ34" s="133">
        <v>1.46</v>
      </c>
      <c r="AR34" s="133">
        <v>0.48699999999999999</v>
      </c>
      <c r="AS34" s="133">
        <v>-34.405000000000001</v>
      </c>
      <c r="AT34" s="133">
        <v>1.415</v>
      </c>
      <c r="AU34" s="133">
        <v>0.47199999999999998</v>
      </c>
      <c r="AV34" s="133">
        <v>4.2000000000000003E-2</v>
      </c>
      <c r="AW34" s="133">
        <v>1.2E-2</v>
      </c>
      <c r="AX34" s="133">
        <v>4.0000000000000001E-3</v>
      </c>
      <c r="AY34" s="133">
        <v>2.08</v>
      </c>
      <c r="AZ34" s="133">
        <v>1.007950954</v>
      </c>
      <c r="BA34" s="133">
        <v>-1.54</v>
      </c>
      <c r="BB34" s="133">
        <v>-1.29</v>
      </c>
      <c r="BC34" s="133">
        <v>29.54</v>
      </c>
      <c r="BD34" s="133">
        <v>3.3151340311181267E-3</v>
      </c>
      <c r="BE34" s="133" t="s">
        <v>378</v>
      </c>
      <c r="BF34" s="133">
        <v>-0.51700000000000002</v>
      </c>
      <c r="BG34" s="133">
        <v>1.2482120332398072</v>
      </c>
      <c r="BH34" s="133">
        <v>0.95654111805922448</v>
      </c>
      <c r="BI34" s="133">
        <v>0.312</v>
      </c>
      <c r="BJ34" s="133">
        <v>8.2000000000000003E-2</v>
      </c>
      <c r="BK34" s="133">
        <v>0.39400000000000002</v>
      </c>
      <c r="BL34" s="133">
        <v>1.252</v>
      </c>
      <c r="BM34" s="133">
        <v>0</v>
      </c>
    </row>
    <row r="35" spans="1:65" x14ac:dyDescent="0.2">
      <c r="A35" s="132" t="s">
        <v>379</v>
      </c>
      <c r="B35" s="133" t="s">
        <v>380</v>
      </c>
      <c r="C35" s="133" t="s">
        <v>261</v>
      </c>
      <c r="D35" s="133" t="s">
        <v>262</v>
      </c>
      <c r="E35" s="133" t="b">
        <v>0</v>
      </c>
      <c r="F35" s="133" t="s">
        <v>381</v>
      </c>
      <c r="G35" s="133" t="s">
        <v>3</v>
      </c>
      <c r="H35" s="133" t="s">
        <v>264</v>
      </c>
      <c r="I35" s="133" t="s">
        <v>304</v>
      </c>
      <c r="J35" s="133" t="s">
        <v>273</v>
      </c>
      <c r="K35" s="133" t="s">
        <v>267</v>
      </c>
      <c r="L35" s="133">
        <v>90</v>
      </c>
      <c r="M35" s="133">
        <v>9</v>
      </c>
      <c r="N35" s="133">
        <v>9</v>
      </c>
      <c r="O35" s="133">
        <v>-6.13</v>
      </c>
      <c r="P35" s="133">
        <v>0.01</v>
      </c>
      <c r="Q35" s="133">
        <v>0</v>
      </c>
      <c r="R35" s="133">
        <v>-4.6900000000000004</v>
      </c>
      <c r="S35" s="133">
        <v>0.01</v>
      </c>
      <c r="T35" s="133">
        <v>0</v>
      </c>
      <c r="U35" s="133">
        <v>26.02</v>
      </c>
      <c r="V35" s="133">
        <v>0.01</v>
      </c>
      <c r="W35" s="133">
        <v>0</v>
      </c>
      <c r="X35" s="133">
        <v>-2.331</v>
      </c>
      <c r="Y35" s="133">
        <v>6.0000000000000001E-3</v>
      </c>
      <c r="Z35" s="133">
        <v>2E-3</v>
      </c>
      <c r="AA35" s="133">
        <v>0.93100000000000005</v>
      </c>
      <c r="AB35" s="133">
        <v>7.0000000000000001E-3</v>
      </c>
      <c r="AC35" s="133">
        <v>2E-3</v>
      </c>
      <c r="AD35" s="133">
        <v>-1.7649999999999999</v>
      </c>
      <c r="AE35" s="133">
        <v>2.7E-2</v>
      </c>
      <c r="AF35" s="133">
        <v>8.9999999999999993E-3</v>
      </c>
      <c r="AG35" s="133">
        <v>-0.27400000000000002</v>
      </c>
      <c r="AH35" s="133">
        <v>2.3E-2</v>
      </c>
      <c r="AI35" s="133">
        <v>8.0000000000000002E-3</v>
      </c>
      <c r="AJ35" s="133">
        <v>2.8140000000000001</v>
      </c>
      <c r="AK35" s="133">
        <v>0.28799999999999998</v>
      </c>
      <c r="AL35" s="133">
        <v>9.6000000000000002E-2</v>
      </c>
      <c r="AM35" s="133">
        <v>0.94799999999999995</v>
      </c>
      <c r="AN35" s="133">
        <v>0.28799999999999998</v>
      </c>
      <c r="AO35" s="133">
        <v>9.6000000000000002E-2</v>
      </c>
      <c r="AP35" s="133">
        <v>-0.7</v>
      </c>
      <c r="AQ35" s="133">
        <v>1.9139999999999999</v>
      </c>
      <c r="AR35" s="133">
        <v>0.63800000000000001</v>
      </c>
      <c r="AS35" s="133">
        <v>-4.2999999999999997E-2</v>
      </c>
      <c r="AT35" s="133">
        <v>1.9259999999999999</v>
      </c>
      <c r="AU35" s="133">
        <v>0.64200000000000002</v>
      </c>
      <c r="AV35" s="133">
        <v>5.0000000000000001E-3</v>
      </c>
      <c r="AW35" s="133">
        <v>1.4999999999999999E-2</v>
      </c>
      <c r="AX35" s="133">
        <v>5.0000000000000001E-3</v>
      </c>
      <c r="AY35" s="133">
        <v>-6.14</v>
      </c>
      <c r="AZ35" s="133">
        <v>1.007950954</v>
      </c>
      <c r="BA35" s="133">
        <v>-12.55</v>
      </c>
      <c r="BB35" s="133">
        <v>-12.33</v>
      </c>
      <c r="BC35" s="133">
        <v>18.149999999999999</v>
      </c>
      <c r="BD35" s="133">
        <v>3.3151340311181267E-3</v>
      </c>
      <c r="BE35" s="133" t="s">
        <v>378</v>
      </c>
      <c r="BF35" s="133">
        <v>-0.26800000000000002</v>
      </c>
      <c r="BG35" s="133">
        <v>1.2445669474775896</v>
      </c>
      <c r="BH35" s="133">
        <v>0.95330172262866075</v>
      </c>
      <c r="BI35" s="133">
        <v>0.62</v>
      </c>
      <c r="BJ35" s="133">
        <v>8.2000000000000003E-2</v>
      </c>
      <c r="BK35" s="133">
        <v>0.70199999999999996</v>
      </c>
      <c r="BL35" s="133">
        <v>0.94799999999999995</v>
      </c>
      <c r="BM35" s="133">
        <v>0</v>
      </c>
    </row>
    <row r="36" spans="1:65" x14ac:dyDescent="0.2">
      <c r="A36" s="132" t="s">
        <v>382</v>
      </c>
      <c r="B36" s="133" t="s">
        <v>383</v>
      </c>
      <c r="C36" s="133" t="s">
        <v>261</v>
      </c>
      <c r="D36" s="133" t="s">
        <v>262</v>
      </c>
      <c r="E36" s="133" t="b">
        <v>0</v>
      </c>
      <c r="F36" s="133" t="s">
        <v>384</v>
      </c>
      <c r="G36" s="133" t="s">
        <v>3</v>
      </c>
      <c r="H36" s="133" t="s">
        <v>264</v>
      </c>
      <c r="I36" s="133" t="s">
        <v>301</v>
      </c>
      <c r="J36" s="133" t="s">
        <v>273</v>
      </c>
      <c r="K36" s="133" t="s">
        <v>267</v>
      </c>
      <c r="L36" s="133">
        <v>90</v>
      </c>
      <c r="M36" s="133">
        <v>9</v>
      </c>
      <c r="N36" s="133">
        <v>9</v>
      </c>
      <c r="O36" s="133">
        <v>2.54</v>
      </c>
      <c r="P36" s="133">
        <v>0</v>
      </c>
      <c r="Q36" s="133">
        <v>0</v>
      </c>
      <c r="R36" s="133">
        <v>-0.49</v>
      </c>
      <c r="S36" s="133">
        <v>0.01</v>
      </c>
      <c r="T36" s="133">
        <v>0</v>
      </c>
      <c r="U36" s="133">
        <v>30.36</v>
      </c>
      <c r="V36" s="133">
        <v>0.01</v>
      </c>
      <c r="W36" s="133">
        <v>0</v>
      </c>
      <c r="X36" s="133">
        <v>5.9450000000000003</v>
      </c>
      <c r="Y36" s="133">
        <v>3.0000000000000001E-3</v>
      </c>
      <c r="Z36" s="133">
        <v>1E-3</v>
      </c>
      <c r="AA36" s="133">
        <v>5.1740000000000004</v>
      </c>
      <c r="AB36" s="133">
        <v>7.0000000000000001E-3</v>
      </c>
      <c r="AC36" s="133">
        <v>2E-3</v>
      </c>
      <c r="AD36" s="133">
        <v>11.013</v>
      </c>
      <c r="AE36" s="133">
        <v>4.9000000000000002E-2</v>
      </c>
      <c r="AF36" s="133">
        <v>1.6E-2</v>
      </c>
      <c r="AG36" s="133">
        <v>-0.23599999999999999</v>
      </c>
      <c r="AH36" s="133">
        <v>4.9000000000000002E-2</v>
      </c>
      <c r="AI36" s="133">
        <v>1.6E-2</v>
      </c>
      <c r="AJ36" s="133">
        <v>10.895</v>
      </c>
      <c r="AK36" s="133">
        <v>0.17499999999999999</v>
      </c>
      <c r="AL36" s="133">
        <v>5.8000000000000003E-2</v>
      </c>
      <c r="AM36" s="133">
        <v>0.51400000000000001</v>
      </c>
      <c r="AN36" s="133">
        <v>0.17199999999999999</v>
      </c>
      <c r="AO36" s="133">
        <v>5.7000000000000002E-2</v>
      </c>
      <c r="AP36" s="133">
        <v>-3.927</v>
      </c>
      <c r="AQ36" s="133">
        <v>2.282</v>
      </c>
      <c r="AR36" s="133">
        <v>0.76100000000000001</v>
      </c>
      <c r="AS36" s="133">
        <v>-20.186</v>
      </c>
      <c r="AT36" s="133">
        <v>2.246</v>
      </c>
      <c r="AU36" s="133">
        <v>0.749</v>
      </c>
      <c r="AV36" s="133">
        <v>0.03</v>
      </c>
      <c r="AW36" s="133">
        <v>1.7999999999999999E-2</v>
      </c>
      <c r="AX36" s="133">
        <v>6.0000000000000001E-3</v>
      </c>
      <c r="AY36" s="133">
        <v>2.58</v>
      </c>
      <c r="AZ36" s="133">
        <v>1.007950954</v>
      </c>
      <c r="BA36" s="133">
        <v>-8.3699999999999992</v>
      </c>
      <c r="BB36" s="133">
        <v>-8.15</v>
      </c>
      <c r="BC36" s="133">
        <v>22.46</v>
      </c>
      <c r="BD36" s="133">
        <v>3.3151340311181267E-3</v>
      </c>
      <c r="BE36" s="133" t="s">
        <v>378</v>
      </c>
      <c r="BF36" s="133">
        <v>-0.27300000000000002</v>
      </c>
      <c r="BG36" s="133">
        <v>1.2486529928494425</v>
      </c>
      <c r="BH36" s="133">
        <v>0.95545395787801746</v>
      </c>
      <c r="BI36" s="133">
        <v>0.61499999999999999</v>
      </c>
      <c r="BJ36" s="133">
        <v>8.2000000000000003E-2</v>
      </c>
      <c r="BK36" s="133">
        <v>0.69699999999999995</v>
      </c>
      <c r="BL36" s="133">
        <v>0.51400000000000001</v>
      </c>
      <c r="BM36" s="133">
        <v>0</v>
      </c>
    </row>
    <row r="37" spans="1:65" x14ac:dyDescent="0.2">
      <c r="A37" s="132" t="s">
        <v>385</v>
      </c>
      <c r="B37" s="133" t="s">
        <v>386</v>
      </c>
      <c r="C37" s="133" t="s">
        <v>261</v>
      </c>
      <c r="D37" s="133" t="s">
        <v>262</v>
      </c>
      <c r="E37" s="133" t="b">
        <v>0</v>
      </c>
      <c r="F37" s="133" t="s">
        <v>387</v>
      </c>
      <c r="G37" s="133" t="s">
        <v>3</v>
      </c>
      <c r="H37" s="133" t="s">
        <v>264</v>
      </c>
      <c r="I37" s="133" t="s">
        <v>301</v>
      </c>
      <c r="J37" s="133" t="s">
        <v>273</v>
      </c>
      <c r="K37" s="133" t="s">
        <v>267</v>
      </c>
      <c r="L37" s="133">
        <v>90</v>
      </c>
      <c r="M37" s="133">
        <v>9</v>
      </c>
      <c r="N37" s="133">
        <v>9</v>
      </c>
      <c r="O37" s="133">
        <v>2.5099999999999998</v>
      </c>
      <c r="P37" s="133">
        <v>0</v>
      </c>
      <c r="Q37" s="133">
        <v>0</v>
      </c>
      <c r="R37" s="133">
        <v>-0.43</v>
      </c>
      <c r="S37" s="133">
        <v>0.01</v>
      </c>
      <c r="T37" s="133">
        <v>0</v>
      </c>
      <c r="U37" s="133">
        <v>30.41</v>
      </c>
      <c r="V37" s="133">
        <v>0.01</v>
      </c>
      <c r="W37" s="133">
        <v>0</v>
      </c>
      <c r="X37" s="133">
        <v>5.92</v>
      </c>
      <c r="Y37" s="133">
        <v>3.0000000000000001E-3</v>
      </c>
      <c r="Z37" s="133">
        <v>1E-3</v>
      </c>
      <c r="AA37" s="133">
        <v>5.2290000000000001</v>
      </c>
      <c r="AB37" s="133">
        <v>7.0000000000000001E-3</v>
      </c>
      <c r="AC37" s="133">
        <v>2E-3</v>
      </c>
      <c r="AD37" s="133">
        <v>11.042</v>
      </c>
      <c r="AE37" s="133">
        <v>5.2999999999999999E-2</v>
      </c>
      <c r="AF37" s="133">
        <v>1.7999999999999999E-2</v>
      </c>
      <c r="AG37" s="133">
        <v>-0.23599999999999999</v>
      </c>
      <c r="AH37" s="133">
        <v>0.05</v>
      </c>
      <c r="AI37" s="133">
        <v>1.7000000000000001E-2</v>
      </c>
      <c r="AJ37" s="133">
        <v>10.994999999999999</v>
      </c>
      <c r="AK37" s="133">
        <v>0.214</v>
      </c>
      <c r="AL37" s="133">
        <v>7.0999999999999994E-2</v>
      </c>
      <c r="AM37" s="133">
        <v>0.504</v>
      </c>
      <c r="AN37" s="133">
        <v>0.20399999999999999</v>
      </c>
      <c r="AO37" s="133">
        <v>6.8000000000000005E-2</v>
      </c>
      <c r="AP37" s="133">
        <v>-2.9159999999999999</v>
      </c>
      <c r="AQ37" s="133">
        <v>1.278</v>
      </c>
      <c r="AR37" s="133">
        <v>0.42599999999999999</v>
      </c>
      <c r="AS37" s="133">
        <v>-19.271000000000001</v>
      </c>
      <c r="AT37" s="133">
        <v>1.2549999999999999</v>
      </c>
      <c r="AU37" s="133">
        <v>0.41799999999999998</v>
      </c>
      <c r="AV37" s="133">
        <v>2.4E-2</v>
      </c>
      <c r="AW37" s="133">
        <v>0.01</v>
      </c>
      <c r="AX37" s="133">
        <v>3.0000000000000001E-3</v>
      </c>
      <c r="AY37" s="133">
        <v>2.5499999999999998</v>
      </c>
      <c r="AZ37" s="133">
        <v>1.007950954</v>
      </c>
      <c r="BA37" s="133">
        <v>-8.32</v>
      </c>
      <c r="BB37" s="133">
        <v>-8.09</v>
      </c>
      <c r="BC37" s="133">
        <v>22.52</v>
      </c>
      <c r="BD37" s="133">
        <v>3.3151340311181267E-3</v>
      </c>
      <c r="BE37" s="133" t="s">
        <v>378</v>
      </c>
      <c r="BF37" s="133">
        <v>-0.27300000000000002</v>
      </c>
      <c r="BG37" s="133">
        <v>1.248652992849443</v>
      </c>
      <c r="BH37" s="133">
        <v>0.95545395787801757</v>
      </c>
      <c r="BI37" s="133">
        <v>0.61499999999999999</v>
      </c>
      <c r="BJ37" s="133">
        <v>8.2000000000000003E-2</v>
      </c>
      <c r="BK37" s="133">
        <v>0.69699999999999995</v>
      </c>
      <c r="BL37" s="133">
        <v>0.504</v>
      </c>
      <c r="BM37" s="133">
        <v>0</v>
      </c>
    </row>
    <row r="38" spans="1:65" x14ac:dyDescent="0.2">
      <c r="A38" s="132" t="s">
        <v>388</v>
      </c>
      <c r="B38" s="133" t="s">
        <v>389</v>
      </c>
      <c r="C38" s="133" t="s">
        <v>261</v>
      </c>
      <c r="D38" s="133" t="s">
        <v>262</v>
      </c>
      <c r="E38" s="133" t="b">
        <v>0</v>
      </c>
      <c r="F38" s="133" t="s">
        <v>390</v>
      </c>
      <c r="G38" s="133" t="s">
        <v>3</v>
      </c>
      <c r="H38" s="133" t="s">
        <v>264</v>
      </c>
      <c r="I38" s="133" t="s">
        <v>265</v>
      </c>
      <c r="J38" s="133" t="s">
        <v>266</v>
      </c>
      <c r="K38" s="133" t="s">
        <v>267</v>
      </c>
      <c r="L38" s="133" t="s">
        <v>3</v>
      </c>
      <c r="M38" s="133">
        <v>9</v>
      </c>
      <c r="N38" s="133">
        <v>9</v>
      </c>
      <c r="O38" s="133">
        <v>-37.64</v>
      </c>
      <c r="P38" s="133">
        <v>0</v>
      </c>
      <c r="Q38" s="133">
        <v>0</v>
      </c>
      <c r="R38" s="133">
        <v>-0.98</v>
      </c>
      <c r="S38" s="133">
        <v>0.01</v>
      </c>
      <c r="T38" s="133">
        <v>0</v>
      </c>
      <c r="U38" s="133">
        <v>29.85</v>
      </c>
      <c r="V38" s="133">
        <v>0.01</v>
      </c>
      <c r="W38" s="133">
        <v>0</v>
      </c>
      <c r="X38" s="133">
        <v>-31.762</v>
      </c>
      <c r="Y38" s="133">
        <v>4.0000000000000001E-3</v>
      </c>
      <c r="Z38" s="133">
        <v>1E-3</v>
      </c>
      <c r="AA38" s="133">
        <v>4.5970000000000004</v>
      </c>
      <c r="AB38" s="133">
        <v>6.0000000000000001E-3</v>
      </c>
      <c r="AC38" s="133">
        <v>2E-3</v>
      </c>
      <c r="AD38" s="133">
        <v>-28.51</v>
      </c>
      <c r="AE38" s="133">
        <v>0.04</v>
      </c>
      <c r="AF38" s="133">
        <v>1.2999999999999999E-2</v>
      </c>
      <c r="AG38" s="133">
        <v>-0.113</v>
      </c>
      <c r="AH38" s="133">
        <v>4.2000000000000003E-2</v>
      </c>
      <c r="AI38" s="133">
        <v>1.4E-2</v>
      </c>
      <c r="AJ38" s="133">
        <v>9.7490000000000006</v>
      </c>
      <c r="AK38" s="133">
        <v>0.18099999999999999</v>
      </c>
      <c r="AL38" s="133">
        <v>0.06</v>
      </c>
      <c r="AM38" s="133">
        <v>0.52800000000000002</v>
      </c>
      <c r="AN38" s="133">
        <v>0.17799999999999999</v>
      </c>
      <c r="AO38" s="133">
        <v>5.8999999999999997E-2</v>
      </c>
      <c r="AP38" s="133">
        <v>5.5780000000000003</v>
      </c>
      <c r="AQ38" s="133">
        <v>2.9940000000000002</v>
      </c>
      <c r="AR38" s="133">
        <v>0.998</v>
      </c>
      <c r="AS38" s="133">
        <v>31.475999999999999</v>
      </c>
      <c r="AT38" s="133">
        <v>3.0710000000000002</v>
      </c>
      <c r="AU38" s="133">
        <v>1.024</v>
      </c>
      <c r="AV38" s="133">
        <v>-4.2000000000000003E-2</v>
      </c>
      <c r="AW38" s="133">
        <v>2.1999999999999999E-2</v>
      </c>
      <c r="AX38" s="133">
        <v>7.0000000000000001E-3</v>
      </c>
      <c r="AY38" s="133">
        <v>-37.82</v>
      </c>
      <c r="AZ38" s="133" t="s">
        <v>3</v>
      </c>
      <c r="BA38" s="133">
        <v>-0.98</v>
      </c>
      <c r="BB38" s="133">
        <v>-0.73</v>
      </c>
      <c r="BC38" s="133">
        <v>30.11</v>
      </c>
      <c r="BD38" s="133">
        <v>3.2938357833721156E-3</v>
      </c>
      <c r="BE38" s="133" t="s">
        <v>391</v>
      </c>
      <c r="BF38" s="133">
        <v>-0.02</v>
      </c>
      <c r="BG38" s="133">
        <v>1.2486529928494425</v>
      </c>
      <c r="BH38" s="133">
        <v>0.95545395787801746</v>
      </c>
      <c r="BI38" s="133">
        <v>0.93100000000000005</v>
      </c>
      <c r="BJ38" s="133" t="s">
        <v>3</v>
      </c>
      <c r="BK38" s="133">
        <v>0.93100000000000005</v>
      </c>
      <c r="BL38" s="133">
        <v>0.52800000000000002</v>
      </c>
      <c r="BM38" s="133">
        <v>0</v>
      </c>
    </row>
    <row r="39" spans="1:65" x14ac:dyDescent="0.2">
      <c r="A39" s="132" t="s">
        <v>392</v>
      </c>
      <c r="B39" s="133" t="s">
        <v>393</v>
      </c>
      <c r="C39" s="133" t="s">
        <v>261</v>
      </c>
      <c r="D39" s="133" t="s">
        <v>262</v>
      </c>
      <c r="E39" s="133" t="b">
        <v>0</v>
      </c>
      <c r="F39" s="133" t="s">
        <v>301</v>
      </c>
      <c r="G39" s="133" t="s">
        <v>3</v>
      </c>
      <c r="H39" s="133" t="s">
        <v>264</v>
      </c>
      <c r="I39" s="133" t="s">
        <v>301</v>
      </c>
      <c r="J39" s="133" t="s">
        <v>273</v>
      </c>
      <c r="K39" s="133" t="s">
        <v>267</v>
      </c>
      <c r="L39" s="133">
        <v>90</v>
      </c>
      <c r="M39" s="133">
        <v>9</v>
      </c>
      <c r="N39" s="133">
        <v>9</v>
      </c>
      <c r="O39" s="133">
        <v>2.41</v>
      </c>
      <c r="P39" s="133">
        <v>0</v>
      </c>
      <c r="Q39" s="133">
        <v>0</v>
      </c>
      <c r="R39" s="133">
        <v>-0.55000000000000004</v>
      </c>
      <c r="S39" s="133">
        <v>0.01</v>
      </c>
      <c r="T39" s="133">
        <v>0</v>
      </c>
      <c r="U39" s="133">
        <v>30.3</v>
      </c>
      <c r="V39" s="133">
        <v>0.01</v>
      </c>
      <c r="W39" s="133">
        <v>0</v>
      </c>
      <c r="X39" s="133">
        <v>5.8230000000000004</v>
      </c>
      <c r="Y39" s="133">
        <v>2E-3</v>
      </c>
      <c r="Z39" s="133">
        <v>1E-3</v>
      </c>
      <c r="AA39" s="133">
        <v>5.117</v>
      </c>
      <c r="AB39" s="133">
        <v>1.2999999999999999E-2</v>
      </c>
      <c r="AC39" s="133">
        <v>4.0000000000000001E-3</v>
      </c>
      <c r="AD39" s="133">
        <v>10.879</v>
      </c>
      <c r="AE39" s="133">
        <v>4.2999999999999997E-2</v>
      </c>
      <c r="AF39" s="133">
        <v>1.4E-2</v>
      </c>
      <c r="AG39" s="133">
        <v>-0.188</v>
      </c>
      <c r="AH39" s="133">
        <v>3.9E-2</v>
      </c>
      <c r="AI39" s="133">
        <v>1.2999999999999999E-2</v>
      </c>
      <c r="AJ39" s="133">
        <v>10.775</v>
      </c>
      <c r="AK39" s="133">
        <v>0.154</v>
      </c>
      <c r="AL39" s="133">
        <v>5.0999999999999997E-2</v>
      </c>
      <c r="AM39" s="133">
        <v>0.51</v>
      </c>
      <c r="AN39" s="133">
        <v>0.156</v>
      </c>
      <c r="AO39" s="133">
        <v>5.1999999999999998E-2</v>
      </c>
      <c r="AP39" s="133">
        <v>-5.5919999999999996</v>
      </c>
      <c r="AQ39" s="133">
        <v>2.6040000000000001</v>
      </c>
      <c r="AR39" s="133">
        <v>0.86799999999999999</v>
      </c>
      <c r="AS39" s="133">
        <v>-21.588000000000001</v>
      </c>
      <c r="AT39" s="133">
        <v>2.581</v>
      </c>
      <c r="AU39" s="133">
        <v>0.86</v>
      </c>
      <c r="AV39" s="133">
        <v>4.2999999999999997E-2</v>
      </c>
      <c r="AW39" s="133">
        <v>1.9E-2</v>
      </c>
      <c r="AX39" s="133">
        <v>6.0000000000000001E-3</v>
      </c>
      <c r="AY39" s="133">
        <v>2.4500000000000002</v>
      </c>
      <c r="AZ39" s="133">
        <v>1.007950954</v>
      </c>
      <c r="BA39" s="133">
        <v>-8.43</v>
      </c>
      <c r="BB39" s="133">
        <v>-8.1999999999999993</v>
      </c>
      <c r="BC39" s="133">
        <v>22.4</v>
      </c>
      <c r="BD39" s="133">
        <v>3.3409102244305842E-3</v>
      </c>
      <c r="BE39" s="133" t="s">
        <v>394</v>
      </c>
      <c r="BF39" s="133">
        <v>-0.224</v>
      </c>
      <c r="BG39" s="133">
        <v>1.248652992849443</v>
      </c>
      <c r="BH39" s="133">
        <v>0.95545395787801757</v>
      </c>
      <c r="BI39" s="133">
        <v>0.67600000000000005</v>
      </c>
      <c r="BJ39" s="133">
        <v>8.2000000000000003E-2</v>
      </c>
      <c r="BK39" s="133">
        <v>0.75800000000000001</v>
      </c>
      <c r="BL39" s="133">
        <v>0.51</v>
      </c>
      <c r="BM39" s="133">
        <v>0</v>
      </c>
    </row>
    <row r="40" spans="1:65" x14ac:dyDescent="0.2">
      <c r="A40" s="132" t="s">
        <v>395</v>
      </c>
      <c r="B40" s="133" t="s">
        <v>396</v>
      </c>
      <c r="C40" s="133" t="s">
        <v>261</v>
      </c>
      <c r="D40" s="133" t="s">
        <v>262</v>
      </c>
      <c r="E40" s="133" t="b">
        <v>0</v>
      </c>
      <c r="F40" s="133" t="s">
        <v>328</v>
      </c>
      <c r="G40" s="133" t="s">
        <v>3</v>
      </c>
      <c r="H40" s="133" t="s">
        <v>264</v>
      </c>
      <c r="I40" s="133" t="s">
        <v>304</v>
      </c>
      <c r="J40" s="133" t="s">
        <v>273</v>
      </c>
      <c r="K40" s="133" t="s">
        <v>267</v>
      </c>
      <c r="L40" s="133">
        <v>90</v>
      </c>
      <c r="M40" s="133">
        <v>9</v>
      </c>
      <c r="N40" s="133">
        <v>9</v>
      </c>
      <c r="O40" s="133">
        <v>-6.17</v>
      </c>
      <c r="P40" s="133">
        <v>0</v>
      </c>
      <c r="Q40" s="133">
        <v>0</v>
      </c>
      <c r="R40" s="133">
        <v>-4.9000000000000004</v>
      </c>
      <c r="S40" s="133">
        <v>0</v>
      </c>
      <c r="T40" s="133">
        <v>0</v>
      </c>
      <c r="U40" s="133">
        <v>25.81</v>
      </c>
      <c r="V40" s="133">
        <v>0.01</v>
      </c>
      <c r="W40" s="133">
        <v>0</v>
      </c>
      <c r="X40" s="133">
        <v>-2.375</v>
      </c>
      <c r="Y40" s="133">
        <v>2E-3</v>
      </c>
      <c r="Z40" s="133">
        <v>1E-3</v>
      </c>
      <c r="AA40" s="133">
        <v>0.72599999999999998</v>
      </c>
      <c r="AB40" s="133">
        <v>5.0000000000000001E-3</v>
      </c>
      <c r="AC40" s="133">
        <v>2E-3</v>
      </c>
      <c r="AD40" s="133">
        <v>-1.9850000000000001</v>
      </c>
      <c r="AE40" s="133">
        <v>5.3999999999999999E-2</v>
      </c>
      <c r="AF40" s="133">
        <v>1.7999999999999999E-2</v>
      </c>
      <c r="AG40" s="133">
        <v>-0.247</v>
      </c>
      <c r="AH40" s="133">
        <v>5.5E-2</v>
      </c>
      <c r="AI40" s="133">
        <v>1.7999999999999999E-2</v>
      </c>
      <c r="AJ40" s="133">
        <v>1.5760000000000001</v>
      </c>
      <c r="AK40" s="133">
        <v>0.106</v>
      </c>
      <c r="AL40" s="133">
        <v>3.5000000000000003E-2</v>
      </c>
      <c r="AM40" s="133">
        <v>0.124</v>
      </c>
      <c r="AN40" s="133">
        <v>0.106</v>
      </c>
      <c r="AO40" s="133">
        <v>3.5000000000000003E-2</v>
      </c>
      <c r="AP40" s="133">
        <v>-1.2390000000000001</v>
      </c>
      <c r="AQ40" s="133">
        <v>1.7010000000000001</v>
      </c>
      <c r="AR40" s="133">
        <v>0.56699999999999995</v>
      </c>
      <c r="AS40" s="133">
        <v>-0.13100000000000001</v>
      </c>
      <c r="AT40" s="133">
        <v>1.7030000000000001</v>
      </c>
      <c r="AU40" s="133">
        <v>0.56799999999999995</v>
      </c>
      <c r="AV40" s="133">
        <v>0.01</v>
      </c>
      <c r="AW40" s="133">
        <v>1.4E-2</v>
      </c>
      <c r="AX40" s="133">
        <v>5.0000000000000001E-3</v>
      </c>
      <c r="AY40" s="133">
        <v>-6.18</v>
      </c>
      <c r="AZ40" s="133">
        <v>1.007950954</v>
      </c>
      <c r="BA40" s="133">
        <v>-12.75</v>
      </c>
      <c r="BB40" s="133">
        <v>-12.54</v>
      </c>
      <c r="BC40" s="133">
        <v>17.940000000000001</v>
      </c>
      <c r="BD40" s="133">
        <v>3.3409102244305842E-3</v>
      </c>
      <c r="BE40" s="133" t="s">
        <v>394</v>
      </c>
      <c r="BF40" s="133">
        <v>-0.24</v>
      </c>
      <c r="BG40" s="133">
        <v>1.2556637005780471</v>
      </c>
      <c r="BH40" s="133">
        <v>0.95898459784180501</v>
      </c>
      <c r="BI40" s="133">
        <v>0.65800000000000003</v>
      </c>
      <c r="BJ40" s="133">
        <v>8.2000000000000003E-2</v>
      </c>
      <c r="BK40" s="133">
        <v>0.74</v>
      </c>
      <c r="BL40" s="133">
        <v>0.124</v>
      </c>
      <c r="BM40" s="133">
        <v>0</v>
      </c>
    </row>
    <row r="41" spans="1:65" x14ac:dyDescent="0.2">
      <c r="A41" s="132" t="s">
        <v>397</v>
      </c>
      <c r="B41" s="133" t="s">
        <v>398</v>
      </c>
      <c r="C41" s="133" t="s">
        <v>261</v>
      </c>
      <c r="D41" s="133" t="s">
        <v>262</v>
      </c>
      <c r="E41" s="133" t="b">
        <v>0</v>
      </c>
      <c r="F41" s="133" t="s">
        <v>399</v>
      </c>
      <c r="G41" s="133" t="s">
        <v>3</v>
      </c>
      <c r="H41" s="133" t="s">
        <v>264</v>
      </c>
      <c r="I41" s="133" t="s">
        <v>349</v>
      </c>
      <c r="J41" s="133" t="s">
        <v>266</v>
      </c>
      <c r="K41" s="133" t="s">
        <v>267</v>
      </c>
      <c r="L41" s="133" t="s">
        <v>3</v>
      </c>
      <c r="M41" s="133">
        <v>9</v>
      </c>
      <c r="N41" s="133">
        <v>9</v>
      </c>
      <c r="O41" s="133">
        <v>-37.42</v>
      </c>
      <c r="P41" s="133">
        <v>0.01</v>
      </c>
      <c r="Q41" s="133">
        <v>0</v>
      </c>
      <c r="R41" s="133">
        <v>-6.22</v>
      </c>
      <c r="S41" s="133">
        <v>0.01</v>
      </c>
      <c r="T41" s="133">
        <v>0</v>
      </c>
      <c r="U41" s="133">
        <v>24.45</v>
      </c>
      <c r="V41" s="133">
        <v>0.01</v>
      </c>
      <c r="W41" s="133">
        <v>0</v>
      </c>
      <c r="X41" s="133">
        <v>-31.734000000000002</v>
      </c>
      <c r="Y41" s="133">
        <v>6.0000000000000001E-3</v>
      </c>
      <c r="Z41" s="133">
        <v>2E-3</v>
      </c>
      <c r="AA41" s="133">
        <v>-0.66900000000000004</v>
      </c>
      <c r="AB41" s="133">
        <v>7.0000000000000001E-3</v>
      </c>
      <c r="AC41" s="133">
        <v>2E-3</v>
      </c>
      <c r="AD41" s="133">
        <v>-34.204000000000001</v>
      </c>
      <c r="AE41" s="133">
        <v>2.5999999999999999E-2</v>
      </c>
      <c r="AF41" s="133">
        <v>8.9999999999999993E-3</v>
      </c>
      <c r="AG41" s="133">
        <v>-0.85899999999999999</v>
      </c>
      <c r="AH41" s="133">
        <v>0.03</v>
      </c>
      <c r="AI41" s="133">
        <v>0.01</v>
      </c>
      <c r="AJ41" s="133">
        <v>-1.216</v>
      </c>
      <c r="AK41" s="133">
        <v>0.216</v>
      </c>
      <c r="AL41" s="133">
        <v>7.1999999999999995E-2</v>
      </c>
      <c r="AM41" s="133">
        <v>0.121</v>
      </c>
      <c r="AN41" s="133">
        <v>0.20699999999999999</v>
      </c>
      <c r="AO41" s="133">
        <v>6.9000000000000006E-2</v>
      </c>
      <c r="AP41" s="133">
        <v>-7.7130000000000001</v>
      </c>
      <c r="AQ41" s="133">
        <v>2.14</v>
      </c>
      <c r="AR41" s="133">
        <v>0.71299999999999997</v>
      </c>
      <c r="AS41" s="133">
        <v>28.37</v>
      </c>
      <c r="AT41" s="133">
        <v>2.2160000000000002</v>
      </c>
      <c r="AU41" s="133">
        <v>0.73899999999999999</v>
      </c>
      <c r="AV41" s="133">
        <v>6.3E-2</v>
      </c>
      <c r="AW41" s="133">
        <v>1.7999999999999999E-2</v>
      </c>
      <c r="AX41" s="133">
        <v>6.0000000000000001E-3</v>
      </c>
      <c r="AY41" s="133">
        <v>-37.590000000000003</v>
      </c>
      <c r="AZ41" s="133" t="s">
        <v>3</v>
      </c>
      <c r="BA41" s="133">
        <v>-6.22</v>
      </c>
      <c r="BB41" s="133">
        <v>-5.99</v>
      </c>
      <c r="BC41" s="133">
        <v>24.69</v>
      </c>
      <c r="BD41" s="133">
        <v>3.3946129269792676E-3</v>
      </c>
      <c r="BE41" s="133" t="s">
        <v>400</v>
      </c>
      <c r="BF41" s="133">
        <v>-0.74299999999999999</v>
      </c>
      <c r="BG41" s="133">
        <v>1.2461902569694843</v>
      </c>
      <c r="BH41" s="133">
        <v>0.9547082150774826</v>
      </c>
      <c r="BI41" s="133">
        <v>2.9000000000000001E-2</v>
      </c>
      <c r="BJ41" s="133" t="s">
        <v>3</v>
      </c>
      <c r="BK41" s="133">
        <v>2.9000000000000001E-2</v>
      </c>
      <c r="BL41" s="133">
        <v>0.121</v>
      </c>
      <c r="BM41" s="133">
        <v>0</v>
      </c>
    </row>
    <row r="42" spans="1:65" x14ac:dyDescent="0.2">
      <c r="A42" s="132" t="s">
        <v>401</v>
      </c>
      <c r="B42" s="133" t="s">
        <v>402</v>
      </c>
      <c r="C42" s="133" t="s">
        <v>261</v>
      </c>
      <c r="D42" s="133" t="s">
        <v>262</v>
      </c>
      <c r="E42" s="133" t="b">
        <v>0</v>
      </c>
      <c r="F42" s="133" t="s">
        <v>285</v>
      </c>
      <c r="G42" s="133" t="s">
        <v>3</v>
      </c>
      <c r="H42" s="133" t="s">
        <v>264</v>
      </c>
      <c r="I42" s="133" t="s">
        <v>286</v>
      </c>
      <c r="J42" s="133" t="s">
        <v>273</v>
      </c>
      <c r="K42" s="133" t="s">
        <v>267</v>
      </c>
      <c r="L42" s="133">
        <v>90</v>
      </c>
      <c r="M42" s="133">
        <v>9</v>
      </c>
      <c r="N42" s="133">
        <v>9</v>
      </c>
      <c r="O42" s="133">
        <v>-10.220000000000001</v>
      </c>
      <c r="P42" s="133">
        <v>0</v>
      </c>
      <c r="Q42" s="133">
        <v>0</v>
      </c>
      <c r="R42" s="133">
        <v>-11.11</v>
      </c>
      <c r="S42" s="133">
        <v>0.01</v>
      </c>
      <c r="T42" s="133">
        <v>0</v>
      </c>
      <c r="U42" s="133">
        <v>19.41</v>
      </c>
      <c r="V42" s="133">
        <v>0.01</v>
      </c>
      <c r="W42" s="133">
        <v>0</v>
      </c>
      <c r="X42" s="133">
        <v>-6.3949999999999996</v>
      </c>
      <c r="Y42" s="133">
        <v>5.0000000000000001E-3</v>
      </c>
      <c r="Z42" s="133">
        <v>2E-3</v>
      </c>
      <c r="AA42" s="133">
        <v>-5.524</v>
      </c>
      <c r="AB42" s="133">
        <v>7.0000000000000001E-3</v>
      </c>
      <c r="AC42" s="133">
        <v>2E-3</v>
      </c>
      <c r="AD42" s="133">
        <v>-12.661</v>
      </c>
      <c r="AE42" s="133">
        <v>0.04</v>
      </c>
      <c r="AF42" s="133">
        <v>1.2999999999999999E-2</v>
      </c>
      <c r="AG42" s="133">
        <v>-0.67800000000000005</v>
      </c>
      <c r="AH42" s="133">
        <v>4.2000000000000003E-2</v>
      </c>
      <c r="AI42" s="133">
        <v>1.4E-2</v>
      </c>
      <c r="AJ42" s="133">
        <v>-11.766999999999999</v>
      </c>
      <c r="AK42" s="133">
        <v>0.16700000000000001</v>
      </c>
      <c r="AL42" s="133">
        <v>5.6000000000000001E-2</v>
      </c>
      <c r="AM42" s="133">
        <v>-0.75900000000000001</v>
      </c>
      <c r="AN42" s="133">
        <v>0.16</v>
      </c>
      <c r="AO42" s="133">
        <v>5.2999999999999999E-2</v>
      </c>
      <c r="AP42" s="133">
        <v>3.0870000000000002</v>
      </c>
      <c r="AQ42" s="133">
        <v>3.306</v>
      </c>
      <c r="AR42" s="133">
        <v>1.1020000000000001</v>
      </c>
      <c r="AS42" s="133">
        <v>21.021000000000001</v>
      </c>
      <c r="AT42" s="133">
        <v>3.3639999999999999</v>
      </c>
      <c r="AU42" s="133">
        <v>1.121</v>
      </c>
      <c r="AV42" s="133">
        <v>-2.5000000000000001E-2</v>
      </c>
      <c r="AW42" s="133">
        <v>2.7E-2</v>
      </c>
      <c r="AX42" s="133">
        <v>8.9999999999999993E-3</v>
      </c>
      <c r="AY42" s="133">
        <v>-10.27</v>
      </c>
      <c r="AZ42" s="133">
        <v>1.007950954</v>
      </c>
      <c r="BA42" s="133">
        <v>-18.91</v>
      </c>
      <c r="BB42" s="133">
        <v>-18.760000000000002</v>
      </c>
      <c r="BC42" s="133">
        <v>11.52</v>
      </c>
      <c r="BD42" s="133">
        <v>3.354287880507931E-3</v>
      </c>
      <c r="BE42" s="133" t="s">
        <v>403</v>
      </c>
      <c r="BF42" s="133">
        <v>-0.63500000000000001</v>
      </c>
      <c r="BG42" s="133">
        <v>1.2621941568204946</v>
      </c>
      <c r="BH42" s="133">
        <v>0.96094406865459003</v>
      </c>
      <c r="BI42" s="133">
        <v>0.159</v>
      </c>
      <c r="BJ42" s="133">
        <v>8.2000000000000003E-2</v>
      </c>
      <c r="BK42" s="133">
        <v>0.24099999999999999</v>
      </c>
      <c r="BL42" s="133">
        <v>-0.75900000000000001</v>
      </c>
      <c r="BM42" s="133">
        <v>0</v>
      </c>
    </row>
    <row r="43" spans="1:65" x14ac:dyDescent="0.2">
      <c r="A43" s="132" t="s">
        <v>404</v>
      </c>
      <c r="B43" s="133" t="s">
        <v>405</v>
      </c>
      <c r="C43" s="133" t="s">
        <v>261</v>
      </c>
      <c r="D43" s="133" t="s">
        <v>262</v>
      </c>
      <c r="E43" s="133" t="b">
        <v>0</v>
      </c>
      <c r="F43" s="133" t="s">
        <v>271</v>
      </c>
      <c r="G43" s="133" t="s">
        <v>3</v>
      </c>
      <c r="H43" s="133" t="s">
        <v>264</v>
      </c>
      <c r="I43" s="133" t="s">
        <v>272</v>
      </c>
      <c r="J43" s="133" t="s">
        <v>273</v>
      </c>
      <c r="K43" s="133" t="s">
        <v>267</v>
      </c>
      <c r="L43" s="133">
        <v>90</v>
      </c>
      <c r="M43" s="133">
        <v>9</v>
      </c>
      <c r="N43" s="133">
        <v>9</v>
      </c>
      <c r="O43" s="133">
        <v>-10.17</v>
      </c>
      <c r="P43" s="133">
        <v>0</v>
      </c>
      <c r="Q43" s="133">
        <v>0</v>
      </c>
      <c r="R43" s="133">
        <v>-11.11</v>
      </c>
      <c r="S43" s="133">
        <v>0.01</v>
      </c>
      <c r="T43" s="133">
        <v>0</v>
      </c>
      <c r="U43" s="133">
        <v>19.41</v>
      </c>
      <c r="V43" s="133">
        <v>0.01</v>
      </c>
      <c r="W43" s="133">
        <v>0</v>
      </c>
      <c r="X43" s="133">
        <v>-6.3440000000000003</v>
      </c>
      <c r="Y43" s="133">
        <v>3.0000000000000001E-3</v>
      </c>
      <c r="Z43" s="133">
        <v>1E-3</v>
      </c>
      <c r="AA43" s="133">
        <v>-5.5209999999999999</v>
      </c>
      <c r="AB43" s="133">
        <v>8.0000000000000002E-3</v>
      </c>
      <c r="AC43" s="133">
        <v>3.0000000000000001E-3</v>
      </c>
      <c r="AD43" s="133">
        <v>-12.41</v>
      </c>
      <c r="AE43" s="133">
        <v>2.5000000000000001E-2</v>
      </c>
      <c r="AF43" s="133">
        <v>8.0000000000000002E-3</v>
      </c>
      <c r="AG43" s="133">
        <v>-0.47899999999999998</v>
      </c>
      <c r="AH43" s="133">
        <v>1.9E-2</v>
      </c>
      <c r="AI43" s="133">
        <v>6.0000000000000001E-3</v>
      </c>
      <c r="AJ43" s="133">
        <v>-11.686</v>
      </c>
      <c r="AK43" s="133">
        <v>0.20200000000000001</v>
      </c>
      <c r="AL43" s="133">
        <v>6.7000000000000004E-2</v>
      </c>
      <c r="AM43" s="133">
        <v>-0.68200000000000005</v>
      </c>
      <c r="AN43" s="133">
        <v>0.19700000000000001</v>
      </c>
      <c r="AO43" s="133">
        <v>6.6000000000000003E-2</v>
      </c>
      <c r="AP43" s="133">
        <v>3.8290000000000002</v>
      </c>
      <c r="AQ43" s="133">
        <v>2.12</v>
      </c>
      <c r="AR43" s="133">
        <v>0.70699999999999996</v>
      </c>
      <c r="AS43" s="133">
        <v>21.715</v>
      </c>
      <c r="AT43" s="133">
        <v>2.153</v>
      </c>
      <c r="AU43" s="133">
        <v>0.71799999999999997</v>
      </c>
      <c r="AV43" s="133">
        <v>-3.1E-2</v>
      </c>
      <c r="AW43" s="133">
        <v>1.7000000000000001E-2</v>
      </c>
      <c r="AX43" s="133">
        <v>6.0000000000000001E-3</v>
      </c>
      <c r="AY43" s="133">
        <v>-10.199999999999999</v>
      </c>
      <c r="AZ43" s="133">
        <v>1.007950954</v>
      </c>
      <c r="BA43" s="133">
        <v>-18.91</v>
      </c>
      <c r="BB43" s="133">
        <v>-18.75</v>
      </c>
      <c r="BC43" s="133">
        <v>11.53</v>
      </c>
      <c r="BD43" s="133">
        <v>3.4310917304689521E-3</v>
      </c>
      <c r="BE43" s="133" t="s">
        <v>406</v>
      </c>
      <c r="BF43" s="133">
        <v>-0.436</v>
      </c>
      <c r="BG43" s="133">
        <v>1.2514279645299804</v>
      </c>
      <c r="BH43" s="133">
        <v>0.95592974282488641</v>
      </c>
      <c r="BI43" s="133">
        <v>0.41</v>
      </c>
      <c r="BJ43" s="133">
        <v>8.2000000000000003E-2</v>
      </c>
      <c r="BK43" s="133">
        <v>0.49199999999999999</v>
      </c>
      <c r="BL43" s="133">
        <v>-0.68200000000000005</v>
      </c>
      <c r="BM43" s="133">
        <v>0</v>
      </c>
    </row>
    <row r="44" spans="1:65" x14ac:dyDescent="0.2">
      <c r="A44" s="132" t="s">
        <v>407</v>
      </c>
      <c r="B44" s="133" t="s">
        <v>408</v>
      </c>
      <c r="C44" s="133" t="s">
        <v>261</v>
      </c>
      <c r="D44" s="133" t="s">
        <v>262</v>
      </c>
      <c r="E44" s="133" t="b">
        <v>0</v>
      </c>
      <c r="F44" s="133" t="s">
        <v>277</v>
      </c>
      <c r="G44" s="133" t="s">
        <v>3</v>
      </c>
      <c r="H44" s="133" t="s">
        <v>264</v>
      </c>
      <c r="I44" s="133" t="s">
        <v>277</v>
      </c>
      <c r="J44" s="133" t="s">
        <v>273</v>
      </c>
      <c r="K44" s="133" t="s">
        <v>267</v>
      </c>
      <c r="L44" s="133">
        <v>90</v>
      </c>
      <c r="M44" s="133">
        <v>9</v>
      </c>
      <c r="N44" s="133">
        <v>9</v>
      </c>
      <c r="O44" s="133">
        <v>-2.2400000000000002</v>
      </c>
      <c r="P44" s="133">
        <v>0</v>
      </c>
      <c r="Q44" s="133">
        <v>0</v>
      </c>
      <c r="R44" s="133">
        <v>3.51</v>
      </c>
      <c r="S44" s="133">
        <v>0.01</v>
      </c>
      <c r="T44" s="133">
        <v>0</v>
      </c>
      <c r="U44" s="133">
        <v>34.479999999999997</v>
      </c>
      <c r="V44" s="133">
        <v>0.01</v>
      </c>
      <c r="W44" s="133">
        <v>0</v>
      </c>
      <c r="X44" s="133">
        <v>1.599</v>
      </c>
      <c r="Y44" s="133">
        <v>2E-3</v>
      </c>
      <c r="Z44" s="133">
        <v>1E-3</v>
      </c>
      <c r="AA44" s="133">
        <v>9.1850000000000005</v>
      </c>
      <c r="AB44" s="133">
        <v>6.0000000000000001E-3</v>
      </c>
      <c r="AC44" s="133">
        <v>2E-3</v>
      </c>
      <c r="AD44" s="133">
        <v>10.442</v>
      </c>
      <c r="AE44" s="133">
        <v>3.4000000000000002E-2</v>
      </c>
      <c r="AF44" s="133">
        <v>1.0999999999999999E-2</v>
      </c>
      <c r="AG44" s="133">
        <v>-0.249</v>
      </c>
      <c r="AH44" s="133">
        <v>3.1E-2</v>
      </c>
      <c r="AI44" s="133">
        <v>0.01</v>
      </c>
      <c r="AJ44" s="133">
        <v>19.408999999999999</v>
      </c>
      <c r="AK44" s="133">
        <v>0.19400000000000001</v>
      </c>
      <c r="AL44" s="133">
        <v>6.5000000000000002E-2</v>
      </c>
      <c r="AM44" s="133">
        <v>0.93799999999999994</v>
      </c>
      <c r="AN44" s="133">
        <v>0.192</v>
      </c>
      <c r="AO44" s="133">
        <v>6.4000000000000001E-2</v>
      </c>
      <c r="AP44" s="133">
        <v>-4.5369999999999999</v>
      </c>
      <c r="AQ44" s="133">
        <v>1.266</v>
      </c>
      <c r="AR44" s="133">
        <v>0.42199999999999999</v>
      </c>
      <c r="AS44" s="133">
        <v>-23.925000000000001</v>
      </c>
      <c r="AT44" s="133">
        <v>1.24</v>
      </c>
      <c r="AU44" s="133">
        <v>0.41299999999999998</v>
      </c>
      <c r="AV44" s="133">
        <v>3.5999999999999997E-2</v>
      </c>
      <c r="AW44" s="133">
        <v>0.01</v>
      </c>
      <c r="AX44" s="133">
        <v>3.0000000000000001E-3</v>
      </c>
      <c r="AY44" s="133">
        <v>-2.23</v>
      </c>
      <c r="AZ44" s="133">
        <v>1.007950954</v>
      </c>
      <c r="BA44" s="133">
        <v>-4.4000000000000004</v>
      </c>
      <c r="BB44" s="133">
        <v>-4.1500000000000004</v>
      </c>
      <c r="BC44" s="133">
        <v>26.58</v>
      </c>
      <c r="BD44" s="133">
        <v>3.4310917304689521E-3</v>
      </c>
      <c r="BE44" s="133" t="s">
        <v>406</v>
      </c>
      <c r="BF44" s="133">
        <v>-0.28399999999999997</v>
      </c>
      <c r="BG44" s="133">
        <v>1.2566691532586671</v>
      </c>
      <c r="BH44" s="133">
        <v>0.95983005891111572</v>
      </c>
      <c r="BI44" s="133">
        <v>0.60199999999999998</v>
      </c>
      <c r="BJ44" s="133">
        <v>8.2000000000000003E-2</v>
      </c>
      <c r="BK44" s="133">
        <v>0.68400000000000005</v>
      </c>
      <c r="BL44" s="133">
        <v>0.93799999999999994</v>
      </c>
      <c r="BM44" s="133">
        <v>0</v>
      </c>
    </row>
    <row r="45" spans="1:65" x14ac:dyDescent="0.2">
      <c r="A45" s="132" t="s">
        <v>409</v>
      </c>
      <c r="B45" s="133" t="s">
        <v>410</v>
      </c>
      <c r="C45" s="133" t="s">
        <v>261</v>
      </c>
      <c r="D45" s="133" t="s">
        <v>262</v>
      </c>
      <c r="E45" s="133" t="b">
        <v>0</v>
      </c>
      <c r="F45" s="133" t="s">
        <v>301</v>
      </c>
      <c r="G45" s="133" t="s">
        <v>3</v>
      </c>
      <c r="H45" s="133" t="s">
        <v>264</v>
      </c>
      <c r="I45" s="133" t="s">
        <v>301</v>
      </c>
      <c r="J45" s="133" t="s">
        <v>273</v>
      </c>
      <c r="K45" s="133" t="s">
        <v>267</v>
      </c>
      <c r="L45" s="133">
        <v>90</v>
      </c>
      <c r="M45" s="133">
        <v>9</v>
      </c>
      <c r="N45" s="133">
        <v>9</v>
      </c>
      <c r="O45" s="133">
        <v>2.5</v>
      </c>
      <c r="P45" s="133">
        <v>0</v>
      </c>
      <c r="Q45" s="133">
        <v>0</v>
      </c>
      <c r="R45" s="133">
        <v>-0.84</v>
      </c>
      <c r="S45" s="133">
        <v>0.01</v>
      </c>
      <c r="T45" s="133">
        <v>0</v>
      </c>
      <c r="U45" s="133">
        <v>30</v>
      </c>
      <c r="V45" s="133">
        <v>0.01</v>
      </c>
      <c r="W45" s="133">
        <v>0</v>
      </c>
      <c r="X45" s="133">
        <v>5.899</v>
      </c>
      <c r="Y45" s="133">
        <v>3.0000000000000001E-3</v>
      </c>
      <c r="Z45" s="133">
        <v>1E-3</v>
      </c>
      <c r="AA45" s="133">
        <v>4.8259999999999996</v>
      </c>
      <c r="AB45" s="133">
        <v>8.9999999999999993E-3</v>
      </c>
      <c r="AC45" s="133">
        <v>3.0000000000000001E-3</v>
      </c>
      <c r="AD45" s="133">
        <v>10.590999999999999</v>
      </c>
      <c r="AE45" s="133">
        <v>3.6999999999999998E-2</v>
      </c>
      <c r="AF45" s="133">
        <v>1.2E-2</v>
      </c>
      <c r="AG45" s="133">
        <v>-0.26600000000000001</v>
      </c>
      <c r="AH45" s="133">
        <v>3.5000000000000003E-2</v>
      </c>
      <c r="AI45" s="133">
        <v>1.2E-2</v>
      </c>
      <c r="AJ45" s="133">
        <v>10.106999999999999</v>
      </c>
      <c r="AK45" s="133">
        <v>0.28299999999999997</v>
      </c>
      <c r="AL45" s="133">
        <v>9.4E-2</v>
      </c>
      <c r="AM45" s="133">
        <v>0.42799999999999999</v>
      </c>
      <c r="AN45" s="133">
        <v>0.27400000000000002</v>
      </c>
      <c r="AO45" s="133">
        <v>9.0999999999999998E-2</v>
      </c>
      <c r="AP45" s="133">
        <v>-2.1040000000000001</v>
      </c>
      <c r="AQ45" s="133">
        <v>2.7389999999999999</v>
      </c>
      <c r="AR45" s="133">
        <v>0.91300000000000003</v>
      </c>
      <c r="AS45" s="133">
        <v>-17.675999999999998</v>
      </c>
      <c r="AT45" s="133">
        <v>2.7080000000000002</v>
      </c>
      <c r="AU45" s="133">
        <v>0.90300000000000002</v>
      </c>
      <c r="AV45" s="133">
        <v>1.6E-2</v>
      </c>
      <c r="AW45" s="133">
        <v>2.1000000000000001E-2</v>
      </c>
      <c r="AX45" s="133">
        <v>7.0000000000000001E-3</v>
      </c>
      <c r="AY45" s="133">
        <v>2.54</v>
      </c>
      <c r="AZ45" s="133">
        <v>1.007950954</v>
      </c>
      <c r="BA45" s="133">
        <v>-8.7200000000000006</v>
      </c>
      <c r="BB45" s="133">
        <v>-8.49</v>
      </c>
      <c r="BC45" s="133">
        <v>22.11</v>
      </c>
      <c r="BD45" s="133">
        <v>3.4310917304689521E-3</v>
      </c>
      <c r="BE45" s="133" t="s">
        <v>406</v>
      </c>
      <c r="BF45" s="133">
        <v>-0.30199999999999999</v>
      </c>
      <c r="BG45" s="133">
        <v>1.2549786317350917</v>
      </c>
      <c r="BH45" s="133">
        <v>0.96054154531096525</v>
      </c>
      <c r="BI45" s="133">
        <v>0.58199999999999996</v>
      </c>
      <c r="BJ45" s="133">
        <v>8.2000000000000003E-2</v>
      </c>
      <c r="BK45" s="133">
        <v>0.66400000000000003</v>
      </c>
      <c r="BL45" s="133">
        <v>0.42799999999999999</v>
      </c>
      <c r="BM45" s="133">
        <v>0</v>
      </c>
    </row>
    <row r="46" spans="1:65" x14ac:dyDescent="0.2">
      <c r="A46" s="132" t="s">
        <v>411</v>
      </c>
      <c r="B46" s="133" t="s">
        <v>412</v>
      </c>
      <c r="C46" s="133" t="s">
        <v>261</v>
      </c>
      <c r="D46" s="133" t="s">
        <v>262</v>
      </c>
      <c r="E46" s="133" t="b">
        <v>0</v>
      </c>
      <c r="F46" s="133" t="s">
        <v>399</v>
      </c>
      <c r="G46" s="133" t="s">
        <v>3</v>
      </c>
      <c r="H46" s="133" t="s">
        <v>264</v>
      </c>
      <c r="I46" s="133" t="s">
        <v>349</v>
      </c>
      <c r="J46" s="133" t="s">
        <v>266</v>
      </c>
      <c r="K46" s="133" t="s">
        <v>267</v>
      </c>
      <c r="L46" s="133" t="s">
        <v>3</v>
      </c>
      <c r="M46" s="133">
        <v>9</v>
      </c>
      <c r="N46" s="133">
        <v>9</v>
      </c>
      <c r="O46" s="133">
        <v>-37.950000000000003</v>
      </c>
      <c r="P46" s="133">
        <v>0.01</v>
      </c>
      <c r="Q46" s="133">
        <v>0</v>
      </c>
      <c r="R46" s="133">
        <v>-6.54</v>
      </c>
      <c r="S46" s="133">
        <v>0</v>
      </c>
      <c r="T46" s="133">
        <v>0</v>
      </c>
      <c r="U46" s="133">
        <v>24.12</v>
      </c>
      <c r="V46" s="133">
        <v>0</v>
      </c>
      <c r="W46" s="133">
        <v>0</v>
      </c>
      <c r="X46" s="133">
        <v>-32.244</v>
      </c>
      <c r="Y46" s="133">
        <v>6.0000000000000001E-3</v>
      </c>
      <c r="Z46" s="133">
        <v>2E-3</v>
      </c>
      <c r="AA46" s="133">
        <v>-0.99299999999999999</v>
      </c>
      <c r="AB46" s="133">
        <v>4.0000000000000001E-3</v>
      </c>
      <c r="AC46" s="133">
        <v>1E-3</v>
      </c>
      <c r="AD46" s="133">
        <v>-35.088999999999999</v>
      </c>
      <c r="AE46" s="133">
        <v>2.4E-2</v>
      </c>
      <c r="AF46" s="133">
        <v>8.0000000000000002E-3</v>
      </c>
      <c r="AG46" s="133">
        <v>-0.91100000000000003</v>
      </c>
      <c r="AH46" s="133">
        <v>3.1E-2</v>
      </c>
      <c r="AI46" s="133">
        <v>0.01</v>
      </c>
      <c r="AJ46" s="133">
        <v>-2.4159999999999999</v>
      </c>
      <c r="AK46" s="133">
        <v>0.16200000000000001</v>
      </c>
      <c r="AL46" s="133">
        <v>5.3999999999999999E-2</v>
      </c>
      <c r="AM46" s="133">
        <v>-0.43099999999999999</v>
      </c>
      <c r="AN46" s="133">
        <v>0.16600000000000001</v>
      </c>
      <c r="AO46" s="133">
        <v>5.5E-2</v>
      </c>
      <c r="AP46" s="133">
        <v>8.1590000000000007</v>
      </c>
      <c r="AQ46" s="133">
        <v>2.407</v>
      </c>
      <c r="AR46" s="133">
        <v>0.80200000000000005</v>
      </c>
      <c r="AS46" s="133">
        <v>46.073999999999998</v>
      </c>
      <c r="AT46" s="133">
        <v>2.4980000000000002</v>
      </c>
      <c r="AU46" s="133">
        <v>0.83299999999999996</v>
      </c>
      <c r="AV46" s="133">
        <v>-6.6000000000000003E-2</v>
      </c>
      <c r="AW46" s="133">
        <v>0.02</v>
      </c>
      <c r="AX46" s="133">
        <v>7.0000000000000001E-3</v>
      </c>
      <c r="AY46" s="133">
        <v>-38.119999999999997</v>
      </c>
      <c r="AZ46" s="133" t="s">
        <v>3</v>
      </c>
      <c r="BA46" s="133">
        <v>-6.54</v>
      </c>
      <c r="BB46" s="133">
        <v>-6.3</v>
      </c>
      <c r="BC46" s="133">
        <v>24.36</v>
      </c>
      <c r="BD46" s="133">
        <v>3.1295034523254094E-3</v>
      </c>
      <c r="BE46" s="133" t="s">
        <v>413</v>
      </c>
      <c r="BF46" s="133">
        <v>-0.80100000000000005</v>
      </c>
      <c r="BG46" s="133">
        <v>1.2549786317350917</v>
      </c>
      <c r="BH46" s="133">
        <v>0.96054154531096514</v>
      </c>
      <c r="BI46" s="133">
        <v>-4.4999999999999998E-2</v>
      </c>
      <c r="BJ46" s="133" t="s">
        <v>3</v>
      </c>
      <c r="BK46" s="133">
        <v>-4.4999999999999998E-2</v>
      </c>
      <c r="BL46" s="133">
        <v>-0.43099999999999999</v>
      </c>
      <c r="BM46" s="133">
        <v>0</v>
      </c>
    </row>
    <row r="47" spans="1:65" x14ac:dyDescent="0.2">
      <c r="A47" s="132" t="s">
        <v>414</v>
      </c>
      <c r="B47" s="133" t="s">
        <v>415</v>
      </c>
      <c r="C47" s="133" t="s">
        <v>261</v>
      </c>
      <c r="D47" s="133" t="s">
        <v>262</v>
      </c>
      <c r="E47" s="133" t="b">
        <v>0</v>
      </c>
      <c r="F47" s="133" t="s">
        <v>285</v>
      </c>
      <c r="G47" s="133" t="s">
        <v>3</v>
      </c>
      <c r="H47" s="133" t="s">
        <v>264</v>
      </c>
      <c r="I47" s="133" t="s">
        <v>286</v>
      </c>
      <c r="J47" s="133" t="s">
        <v>273</v>
      </c>
      <c r="K47" s="133" t="s">
        <v>267</v>
      </c>
      <c r="L47" s="133">
        <v>90</v>
      </c>
      <c r="M47" s="133">
        <v>9</v>
      </c>
      <c r="N47" s="133">
        <v>9</v>
      </c>
      <c r="O47" s="133">
        <v>-10.23</v>
      </c>
      <c r="P47" s="133">
        <v>0</v>
      </c>
      <c r="Q47" s="133">
        <v>0</v>
      </c>
      <c r="R47" s="133">
        <v>-10.97</v>
      </c>
      <c r="S47" s="133">
        <v>0.01</v>
      </c>
      <c r="T47" s="133">
        <v>0</v>
      </c>
      <c r="U47" s="133">
        <v>19.559999999999999</v>
      </c>
      <c r="V47" s="133">
        <v>0.01</v>
      </c>
      <c r="W47" s="133">
        <v>0</v>
      </c>
      <c r="X47" s="133">
        <v>-6.3920000000000003</v>
      </c>
      <c r="Y47" s="133">
        <v>3.0000000000000001E-3</v>
      </c>
      <c r="Z47" s="133">
        <v>1E-3</v>
      </c>
      <c r="AA47" s="133">
        <v>-5.3789999999999996</v>
      </c>
      <c r="AB47" s="133">
        <v>6.0000000000000001E-3</v>
      </c>
      <c r="AC47" s="133">
        <v>2E-3</v>
      </c>
      <c r="AD47" s="133">
        <v>-12.506</v>
      </c>
      <c r="AE47" s="133">
        <v>6.8000000000000005E-2</v>
      </c>
      <c r="AF47" s="133">
        <v>2.3E-2</v>
      </c>
      <c r="AG47" s="133">
        <v>-0.66600000000000004</v>
      </c>
      <c r="AH47" s="133">
        <v>6.5000000000000002E-2</v>
      </c>
      <c r="AI47" s="133">
        <v>2.1999999999999999E-2</v>
      </c>
      <c r="AJ47" s="133">
        <v>-11.461</v>
      </c>
      <c r="AK47" s="133">
        <v>0.17799999999999999</v>
      </c>
      <c r="AL47" s="133">
        <v>5.8999999999999997E-2</v>
      </c>
      <c r="AM47" s="133">
        <v>-0.74</v>
      </c>
      <c r="AN47" s="133">
        <v>0.17299999999999999</v>
      </c>
      <c r="AO47" s="133">
        <v>5.8000000000000003E-2</v>
      </c>
      <c r="AP47" s="133">
        <v>3.1040000000000001</v>
      </c>
      <c r="AQ47" s="133">
        <v>1.1850000000000001</v>
      </c>
      <c r="AR47" s="133">
        <v>0.39500000000000002</v>
      </c>
      <c r="AS47" s="133">
        <v>20.744</v>
      </c>
      <c r="AT47" s="133">
        <v>1.206</v>
      </c>
      <c r="AU47" s="133">
        <v>0.40200000000000002</v>
      </c>
      <c r="AV47" s="133">
        <v>-2.5000000000000001E-2</v>
      </c>
      <c r="AW47" s="133">
        <v>0.01</v>
      </c>
      <c r="AX47" s="133">
        <v>3.0000000000000001E-3</v>
      </c>
      <c r="AY47" s="133">
        <v>-10.26</v>
      </c>
      <c r="AZ47" s="133">
        <v>1.007950954</v>
      </c>
      <c r="BA47" s="133">
        <v>-18.77</v>
      </c>
      <c r="BB47" s="133">
        <v>-18.579999999999998</v>
      </c>
      <c r="BC47" s="133">
        <v>11.71</v>
      </c>
      <c r="BD47" s="133">
        <v>3.2624345084066968E-3</v>
      </c>
      <c r="BE47" s="133" t="s">
        <v>416</v>
      </c>
      <c r="BF47" s="133">
        <v>-0.626</v>
      </c>
      <c r="BG47" s="133">
        <v>1.257900727112407</v>
      </c>
      <c r="BH47" s="133">
        <v>0.96146892715665344</v>
      </c>
      <c r="BI47" s="133">
        <v>0.17399999999999999</v>
      </c>
      <c r="BJ47" s="133">
        <v>8.2000000000000003E-2</v>
      </c>
      <c r="BK47" s="133">
        <v>0.25600000000000001</v>
      </c>
      <c r="BL47" s="133">
        <v>-0.74</v>
      </c>
      <c r="BM47" s="133">
        <v>0</v>
      </c>
    </row>
    <row r="48" spans="1:65" x14ac:dyDescent="0.2">
      <c r="A48" s="132" t="s">
        <v>417</v>
      </c>
      <c r="B48" s="133" t="s">
        <v>418</v>
      </c>
      <c r="C48" s="133" t="s">
        <v>261</v>
      </c>
      <c r="D48" s="133" t="s">
        <v>262</v>
      </c>
      <c r="E48" s="133" t="b">
        <v>0</v>
      </c>
      <c r="F48" s="133" t="s">
        <v>294</v>
      </c>
      <c r="G48" s="133" t="s">
        <v>3</v>
      </c>
      <c r="H48" s="133" t="s">
        <v>264</v>
      </c>
      <c r="I48" s="133" t="s">
        <v>295</v>
      </c>
      <c r="J48" s="133" t="s">
        <v>273</v>
      </c>
      <c r="K48" s="133" t="s">
        <v>267</v>
      </c>
      <c r="L48" s="133">
        <v>90</v>
      </c>
      <c r="M48" s="133">
        <v>9</v>
      </c>
      <c r="N48" s="133">
        <v>9</v>
      </c>
      <c r="O48" s="133">
        <v>1.61</v>
      </c>
      <c r="P48" s="133">
        <v>0</v>
      </c>
      <c r="Q48" s="133">
        <v>0</v>
      </c>
      <c r="R48" s="133">
        <v>5.83</v>
      </c>
      <c r="S48" s="133">
        <v>0</v>
      </c>
      <c r="T48" s="133">
        <v>0</v>
      </c>
      <c r="U48" s="133">
        <v>36.86</v>
      </c>
      <c r="V48" s="133">
        <v>0</v>
      </c>
      <c r="W48" s="133">
        <v>0</v>
      </c>
      <c r="X48" s="133">
        <v>5.2919999999999998</v>
      </c>
      <c r="Y48" s="133">
        <v>3.0000000000000001E-3</v>
      </c>
      <c r="Z48" s="133">
        <v>1E-3</v>
      </c>
      <c r="AA48" s="133">
        <v>11.516</v>
      </c>
      <c r="AB48" s="133">
        <v>4.0000000000000001E-3</v>
      </c>
      <c r="AC48" s="133">
        <v>1E-3</v>
      </c>
      <c r="AD48" s="133">
        <v>16.637</v>
      </c>
      <c r="AE48" s="133">
        <v>4.7E-2</v>
      </c>
      <c r="AF48" s="133">
        <v>1.6E-2</v>
      </c>
      <c r="AG48" s="133">
        <v>-0.20200000000000001</v>
      </c>
      <c r="AH48" s="133">
        <v>4.7E-2</v>
      </c>
      <c r="AI48" s="133">
        <v>1.6E-2</v>
      </c>
      <c r="AJ48" s="133">
        <v>24.443999999999999</v>
      </c>
      <c r="AK48" s="133">
        <v>0.159</v>
      </c>
      <c r="AL48" s="133">
        <v>5.2999999999999999E-2</v>
      </c>
      <c r="AM48" s="133">
        <v>1.2509999999999999</v>
      </c>
      <c r="AN48" s="133">
        <v>0.154</v>
      </c>
      <c r="AO48" s="133">
        <v>5.0999999999999997E-2</v>
      </c>
      <c r="AP48" s="133">
        <v>-6.6219999999999999</v>
      </c>
      <c r="AQ48" s="133">
        <v>1.7609999999999999</v>
      </c>
      <c r="AR48" s="133">
        <v>0.58699999999999997</v>
      </c>
      <c r="AS48" s="133">
        <v>-34.171999999999997</v>
      </c>
      <c r="AT48" s="133">
        <v>1.7110000000000001</v>
      </c>
      <c r="AU48" s="133">
        <v>0.56999999999999995</v>
      </c>
      <c r="AV48" s="133">
        <v>5.2999999999999999E-2</v>
      </c>
      <c r="AW48" s="133">
        <v>1.4E-2</v>
      </c>
      <c r="AX48" s="133">
        <v>5.0000000000000001E-3</v>
      </c>
      <c r="AY48" s="133">
        <v>1.64</v>
      </c>
      <c r="AZ48" s="133">
        <v>1.007950954</v>
      </c>
      <c r="BA48" s="133">
        <v>-2.11</v>
      </c>
      <c r="BB48" s="133">
        <v>-1.85</v>
      </c>
      <c r="BC48" s="133">
        <v>28.95</v>
      </c>
      <c r="BD48" s="133">
        <v>3.6671723934993163E-3</v>
      </c>
      <c r="BE48" s="133" t="s">
        <v>419</v>
      </c>
      <c r="BF48" s="133">
        <v>-0.26300000000000001</v>
      </c>
      <c r="BG48" s="133">
        <v>1.2695182357100603</v>
      </c>
      <c r="BH48" s="133">
        <v>0.9687017199982596</v>
      </c>
      <c r="BI48" s="133">
        <v>0.63400000000000001</v>
      </c>
      <c r="BJ48" s="133">
        <v>8.2000000000000003E-2</v>
      </c>
      <c r="BK48" s="133">
        <v>0.71599999999999997</v>
      </c>
      <c r="BL48" s="133">
        <v>1.2509999999999999</v>
      </c>
      <c r="BM48" s="133">
        <v>0</v>
      </c>
    </row>
    <row r="49" spans="1:65" x14ac:dyDescent="0.2">
      <c r="A49" s="132" t="s">
        <v>420</v>
      </c>
      <c r="B49" s="133" t="s">
        <v>421</v>
      </c>
      <c r="C49" s="133" t="s">
        <v>261</v>
      </c>
      <c r="D49" s="133" t="s">
        <v>262</v>
      </c>
      <c r="E49" s="133" t="b">
        <v>0</v>
      </c>
      <c r="F49" s="133" t="s">
        <v>422</v>
      </c>
      <c r="G49" s="133" t="s">
        <v>3</v>
      </c>
      <c r="H49" s="133" t="s">
        <v>264</v>
      </c>
      <c r="I49" s="133" t="s">
        <v>265</v>
      </c>
      <c r="J49" s="133" t="s">
        <v>266</v>
      </c>
      <c r="K49" s="133" t="s">
        <v>267</v>
      </c>
      <c r="L49" s="133" t="s">
        <v>3</v>
      </c>
      <c r="M49" s="133">
        <v>9</v>
      </c>
      <c r="N49" s="133">
        <v>9</v>
      </c>
      <c r="O49" s="133">
        <v>-37.54</v>
      </c>
      <c r="P49" s="133">
        <v>0.01</v>
      </c>
      <c r="Q49" s="133">
        <v>0</v>
      </c>
      <c r="R49" s="133">
        <v>10.43</v>
      </c>
      <c r="S49" s="133">
        <v>0.01</v>
      </c>
      <c r="T49" s="133">
        <v>0</v>
      </c>
      <c r="U49" s="133">
        <v>41.61</v>
      </c>
      <c r="V49" s="133">
        <v>0.01</v>
      </c>
      <c r="W49" s="133">
        <v>0</v>
      </c>
      <c r="X49" s="133">
        <v>-31.274999999999999</v>
      </c>
      <c r="Y49" s="133">
        <v>6.0000000000000001E-3</v>
      </c>
      <c r="Z49" s="133">
        <v>2E-3</v>
      </c>
      <c r="AA49" s="133">
        <v>16.055</v>
      </c>
      <c r="AB49" s="133">
        <v>5.0000000000000001E-3</v>
      </c>
      <c r="AC49" s="133">
        <v>2E-3</v>
      </c>
      <c r="AD49" s="133">
        <v>-17.050999999999998</v>
      </c>
      <c r="AE49" s="133">
        <v>0.05</v>
      </c>
      <c r="AF49" s="133">
        <v>1.7000000000000001E-2</v>
      </c>
      <c r="AG49" s="133">
        <v>-0.05</v>
      </c>
      <c r="AH49" s="133">
        <v>4.8000000000000001E-2</v>
      </c>
      <c r="AI49" s="133">
        <v>1.6E-2</v>
      </c>
      <c r="AJ49" s="133">
        <v>34.308999999999997</v>
      </c>
      <c r="AK49" s="133">
        <v>0.20499999999999999</v>
      </c>
      <c r="AL49" s="133">
        <v>6.8000000000000005E-2</v>
      </c>
      <c r="AM49" s="133">
        <v>1.88</v>
      </c>
      <c r="AN49" s="133">
        <v>0.20599999999999999</v>
      </c>
      <c r="AO49" s="133">
        <v>6.9000000000000006E-2</v>
      </c>
      <c r="AP49" s="133">
        <v>-0.443</v>
      </c>
      <c r="AQ49" s="133">
        <v>1.962</v>
      </c>
      <c r="AR49" s="133">
        <v>0.65400000000000003</v>
      </c>
      <c r="AS49" s="133">
        <v>2.181</v>
      </c>
      <c r="AT49" s="133">
        <v>1.9670000000000001</v>
      </c>
      <c r="AU49" s="133">
        <v>0.65600000000000003</v>
      </c>
      <c r="AV49" s="133">
        <v>4.0000000000000001E-3</v>
      </c>
      <c r="AW49" s="133">
        <v>1.6E-2</v>
      </c>
      <c r="AX49" s="133">
        <v>5.0000000000000001E-3</v>
      </c>
      <c r="AY49" s="133">
        <v>-37.71</v>
      </c>
      <c r="AZ49" s="133" t="s">
        <v>3</v>
      </c>
      <c r="BA49" s="133">
        <v>10.43</v>
      </c>
      <c r="BB49" s="133">
        <v>10.77</v>
      </c>
      <c r="BC49" s="133">
        <v>41.96</v>
      </c>
      <c r="BD49" s="133">
        <v>3.6545429544671032E-3</v>
      </c>
      <c r="BE49" s="133" t="s">
        <v>423</v>
      </c>
      <c r="BF49" s="133">
        <v>1.2E-2</v>
      </c>
      <c r="BG49" s="133">
        <v>1.2690839628447306</v>
      </c>
      <c r="BH49" s="133">
        <v>0.96853755822799525</v>
      </c>
      <c r="BI49" s="133">
        <v>0.98399999999999999</v>
      </c>
      <c r="BJ49" s="133" t="s">
        <v>3</v>
      </c>
      <c r="BK49" s="133">
        <v>0.98399999999999999</v>
      </c>
      <c r="BL49" s="133">
        <v>1.88</v>
      </c>
      <c r="BM49" s="133">
        <v>0</v>
      </c>
    </row>
    <row r="50" spans="1:65" x14ac:dyDescent="0.2">
      <c r="A50" s="132" t="s">
        <v>424</v>
      </c>
      <c r="B50" s="133" t="s">
        <v>425</v>
      </c>
      <c r="C50" s="133" t="s">
        <v>261</v>
      </c>
      <c r="D50" s="133" t="s">
        <v>262</v>
      </c>
      <c r="E50" s="133" t="b">
        <v>0</v>
      </c>
      <c r="F50" s="133" t="s">
        <v>271</v>
      </c>
      <c r="G50" s="133" t="s">
        <v>3</v>
      </c>
      <c r="H50" s="133" t="s">
        <v>264</v>
      </c>
      <c r="I50" s="133" t="s">
        <v>272</v>
      </c>
      <c r="J50" s="133" t="s">
        <v>273</v>
      </c>
      <c r="K50" s="133" t="s">
        <v>267</v>
      </c>
      <c r="L50" s="133">
        <v>90</v>
      </c>
      <c r="M50" s="133">
        <v>9</v>
      </c>
      <c r="N50" s="133">
        <v>9</v>
      </c>
      <c r="O50" s="133">
        <v>-10.210000000000001</v>
      </c>
      <c r="P50" s="133">
        <v>0</v>
      </c>
      <c r="Q50" s="133">
        <v>0</v>
      </c>
      <c r="R50" s="133">
        <v>-11</v>
      </c>
      <c r="S50" s="133">
        <v>0.01</v>
      </c>
      <c r="T50" s="133">
        <v>0</v>
      </c>
      <c r="U50" s="133">
        <v>19.52</v>
      </c>
      <c r="V50" s="133">
        <v>0.01</v>
      </c>
      <c r="W50" s="133">
        <v>0</v>
      </c>
      <c r="X50" s="133">
        <v>-6.3769999999999998</v>
      </c>
      <c r="Y50" s="133">
        <v>3.0000000000000001E-3</v>
      </c>
      <c r="Z50" s="133">
        <v>1E-3</v>
      </c>
      <c r="AA50" s="133">
        <v>-5.4139999999999997</v>
      </c>
      <c r="AB50" s="133">
        <v>7.0000000000000001E-3</v>
      </c>
      <c r="AC50" s="133">
        <v>2E-3</v>
      </c>
      <c r="AD50" s="133">
        <v>-12.304</v>
      </c>
      <c r="AE50" s="133">
        <v>4.9000000000000002E-2</v>
      </c>
      <c r="AF50" s="133">
        <v>1.6E-2</v>
      </c>
      <c r="AG50" s="133">
        <v>-0.443</v>
      </c>
      <c r="AH50" s="133">
        <v>4.4999999999999998E-2</v>
      </c>
      <c r="AI50" s="133">
        <v>1.4999999999999999E-2</v>
      </c>
      <c r="AJ50" s="133">
        <v>-11.628</v>
      </c>
      <c r="AK50" s="133">
        <v>0.16600000000000001</v>
      </c>
      <c r="AL50" s="133">
        <v>5.5E-2</v>
      </c>
      <c r="AM50" s="133">
        <v>-0.83899999999999997</v>
      </c>
      <c r="AN50" s="133">
        <v>0.16600000000000001</v>
      </c>
      <c r="AO50" s="133">
        <v>5.5E-2</v>
      </c>
      <c r="AP50" s="133">
        <v>1.6850000000000001</v>
      </c>
      <c r="AQ50" s="133">
        <v>2.508</v>
      </c>
      <c r="AR50" s="133">
        <v>0.83599999999999997</v>
      </c>
      <c r="AS50" s="133">
        <v>19.353000000000002</v>
      </c>
      <c r="AT50" s="133">
        <v>2.5550000000000002</v>
      </c>
      <c r="AU50" s="133">
        <v>0.85199999999999998</v>
      </c>
      <c r="AV50" s="133">
        <v>-1.4E-2</v>
      </c>
      <c r="AW50" s="133">
        <v>0.02</v>
      </c>
      <c r="AX50" s="133">
        <v>7.0000000000000001E-3</v>
      </c>
      <c r="AY50" s="133">
        <v>-10.23</v>
      </c>
      <c r="AZ50" s="133">
        <v>1.007950954</v>
      </c>
      <c r="BA50" s="133">
        <v>-18.8</v>
      </c>
      <c r="BB50" s="133">
        <v>-18.59</v>
      </c>
      <c r="BC50" s="133">
        <v>11.69</v>
      </c>
      <c r="BD50" s="133">
        <v>3.6972824329058935E-3</v>
      </c>
      <c r="BE50" s="133" t="s">
        <v>426</v>
      </c>
      <c r="BF50" s="133">
        <v>-0.39700000000000002</v>
      </c>
      <c r="BG50" s="133">
        <v>1.2618731388107578</v>
      </c>
      <c r="BH50" s="133">
        <v>0.9657504936113801</v>
      </c>
      <c r="BI50" s="133">
        <v>0.46400000000000002</v>
      </c>
      <c r="BJ50" s="133">
        <v>8.2000000000000003E-2</v>
      </c>
      <c r="BK50" s="133">
        <v>0.54600000000000004</v>
      </c>
      <c r="BL50" s="133">
        <v>-0.83899999999999997</v>
      </c>
      <c r="BM50" s="133">
        <v>0</v>
      </c>
    </row>
    <row r="51" spans="1:65" x14ac:dyDescent="0.2">
      <c r="A51" s="132" t="s">
        <v>427</v>
      </c>
      <c r="B51" s="133" t="s">
        <v>428</v>
      </c>
      <c r="C51" s="133" t="s">
        <v>261</v>
      </c>
      <c r="D51" s="133" t="s">
        <v>262</v>
      </c>
      <c r="E51" s="133" t="b">
        <v>0</v>
      </c>
      <c r="F51" s="133" t="s">
        <v>301</v>
      </c>
      <c r="G51" s="133" t="s">
        <v>3</v>
      </c>
      <c r="H51" s="133" t="s">
        <v>264</v>
      </c>
      <c r="I51" s="133" t="s">
        <v>301</v>
      </c>
      <c r="J51" s="133" t="s">
        <v>273</v>
      </c>
      <c r="K51" s="133" t="s">
        <v>267</v>
      </c>
      <c r="L51" s="133">
        <v>90</v>
      </c>
      <c r="M51" s="133">
        <v>9</v>
      </c>
      <c r="N51" s="133">
        <v>9</v>
      </c>
      <c r="O51" s="133">
        <v>2.4900000000000002</v>
      </c>
      <c r="P51" s="133">
        <v>0</v>
      </c>
      <c r="Q51" s="133">
        <v>0</v>
      </c>
      <c r="R51" s="133">
        <v>-0.78</v>
      </c>
      <c r="S51" s="133">
        <v>0.01</v>
      </c>
      <c r="T51" s="133">
        <v>0</v>
      </c>
      <c r="U51" s="133">
        <v>30.05</v>
      </c>
      <c r="V51" s="133">
        <v>0.01</v>
      </c>
      <c r="W51" s="133">
        <v>0</v>
      </c>
      <c r="X51" s="133">
        <v>5.8929999999999998</v>
      </c>
      <c r="Y51" s="133">
        <v>3.0000000000000001E-3</v>
      </c>
      <c r="Z51" s="133">
        <v>1E-3</v>
      </c>
      <c r="AA51" s="133">
        <v>4.8780000000000001</v>
      </c>
      <c r="AB51" s="133">
        <v>7.0000000000000001E-3</v>
      </c>
      <c r="AC51" s="133">
        <v>2E-3</v>
      </c>
      <c r="AD51" s="133">
        <v>10.686999999999999</v>
      </c>
      <c r="AE51" s="133">
        <v>4.9000000000000002E-2</v>
      </c>
      <c r="AF51" s="133">
        <v>1.6E-2</v>
      </c>
      <c r="AG51" s="133">
        <v>-0.216</v>
      </c>
      <c r="AH51" s="133">
        <v>4.7E-2</v>
      </c>
      <c r="AI51" s="133">
        <v>1.6E-2</v>
      </c>
      <c r="AJ51" s="133">
        <v>10.271000000000001</v>
      </c>
      <c r="AK51" s="133">
        <v>0.20499999999999999</v>
      </c>
      <c r="AL51" s="133">
        <v>6.8000000000000005E-2</v>
      </c>
      <c r="AM51" s="133">
        <v>0.48599999999999999</v>
      </c>
      <c r="AN51" s="133">
        <v>0.20399999999999999</v>
      </c>
      <c r="AO51" s="133">
        <v>6.8000000000000005E-2</v>
      </c>
      <c r="AP51" s="133">
        <v>-4.8970000000000002</v>
      </c>
      <c r="AQ51" s="133">
        <v>1.321</v>
      </c>
      <c r="AR51" s="133">
        <v>0.44</v>
      </c>
      <c r="AS51" s="133">
        <v>-20.518999999999998</v>
      </c>
      <c r="AT51" s="133">
        <v>1.302</v>
      </c>
      <c r="AU51" s="133">
        <v>0.434</v>
      </c>
      <c r="AV51" s="133">
        <v>0.04</v>
      </c>
      <c r="AW51" s="133">
        <v>1.0999999999999999E-2</v>
      </c>
      <c r="AX51" s="133">
        <v>4.0000000000000001E-3</v>
      </c>
      <c r="AY51" s="133">
        <v>2.54</v>
      </c>
      <c r="AZ51" s="133">
        <v>1.007950954</v>
      </c>
      <c r="BA51" s="133">
        <v>-8.67</v>
      </c>
      <c r="BB51" s="133">
        <v>-8.4</v>
      </c>
      <c r="BC51" s="133">
        <v>22.2</v>
      </c>
      <c r="BD51" s="133">
        <v>3.6972824329058935E-3</v>
      </c>
      <c r="BE51" s="133" t="s">
        <v>426</v>
      </c>
      <c r="BF51" s="133">
        <v>-0.255</v>
      </c>
      <c r="BG51" s="133">
        <v>1.2561772501377404</v>
      </c>
      <c r="BH51" s="133">
        <v>0.9611436974504256</v>
      </c>
      <c r="BI51" s="133">
        <v>0.64</v>
      </c>
      <c r="BJ51" s="133">
        <v>8.2000000000000003E-2</v>
      </c>
      <c r="BK51" s="133">
        <v>0.72199999999999998</v>
      </c>
      <c r="BL51" s="133">
        <v>0.48599999999999999</v>
      </c>
      <c r="BM51" s="133">
        <v>0</v>
      </c>
    </row>
    <row r="52" spans="1:65" x14ac:dyDescent="0.2">
      <c r="A52" s="132" t="s">
        <v>429</v>
      </c>
      <c r="B52" s="133" t="s">
        <v>430</v>
      </c>
      <c r="C52" s="133" t="s">
        <v>261</v>
      </c>
      <c r="D52" s="133" t="s">
        <v>262</v>
      </c>
      <c r="E52" s="133" t="b">
        <v>0</v>
      </c>
      <c r="F52" s="133" t="s">
        <v>323</v>
      </c>
      <c r="G52" s="133" t="s">
        <v>3</v>
      </c>
      <c r="H52" s="133" t="s">
        <v>264</v>
      </c>
      <c r="I52" s="133" t="s">
        <v>324</v>
      </c>
      <c r="J52" s="133" t="s">
        <v>273</v>
      </c>
      <c r="K52" s="133" t="s">
        <v>267</v>
      </c>
      <c r="L52" s="133">
        <v>90</v>
      </c>
      <c r="M52" s="133">
        <v>9</v>
      </c>
      <c r="N52" s="133">
        <v>9</v>
      </c>
      <c r="O52" s="133">
        <v>1.95</v>
      </c>
      <c r="P52" s="133">
        <v>0</v>
      </c>
      <c r="Q52" s="133">
        <v>0</v>
      </c>
      <c r="R52" s="133">
        <v>6.12</v>
      </c>
      <c r="S52" s="133">
        <v>0.01</v>
      </c>
      <c r="T52" s="133">
        <v>0</v>
      </c>
      <c r="U52" s="133">
        <v>37.17</v>
      </c>
      <c r="V52" s="133">
        <v>0.01</v>
      </c>
      <c r="W52" s="133">
        <v>0</v>
      </c>
      <c r="X52" s="133">
        <v>5.6180000000000003</v>
      </c>
      <c r="Y52" s="133">
        <v>3.0000000000000001E-3</v>
      </c>
      <c r="Z52" s="133">
        <v>1E-3</v>
      </c>
      <c r="AA52" s="133">
        <v>11.815</v>
      </c>
      <c r="AB52" s="133">
        <v>7.0000000000000001E-3</v>
      </c>
      <c r="AC52" s="133">
        <v>2E-3</v>
      </c>
      <c r="AD52" s="133">
        <v>16.992000000000001</v>
      </c>
      <c r="AE52" s="133">
        <v>3.6999999999999998E-2</v>
      </c>
      <c r="AF52" s="133">
        <v>1.2E-2</v>
      </c>
      <c r="AG52" s="133">
        <v>-0.47799999999999998</v>
      </c>
      <c r="AH52" s="133">
        <v>3.3000000000000002E-2</v>
      </c>
      <c r="AI52" s="133">
        <v>1.0999999999999999E-2</v>
      </c>
      <c r="AJ52" s="133">
        <v>25.071999999999999</v>
      </c>
      <c r="AK52" s="133">
        <v>0.23699999999999999</v>
      </c>
      <c r="AL52" s="133">
        <v>7.9000000000000001E-2</v>
      </c>
      <c r="AM52" s="133">
        <v>1.2729999999999999</v>
      </c>
      <c r="AN52" s="133">
        <v>0.22800000000000001</v>
      </c>
      <c r="AO52" s="133">
        <v>7.5999999999999998E-2</v>
      </c>
      <c r="AP52" s="133">
        <v>-5.5049999999999999</v>
      </c>
      <c r="AQ52" s="133">
        <v>1.5820000000000001</v>
      </c>
      <c r="AR52" s="133">
        <v>0.52700000000000002</v>
      </c>
      <c r="AS52" s="133">
        <v>-33.979999999999997</v>
      </c>
      <c r="AT52" s="133">
        <v>1.534</v>
      </c>
      <c r="AU52" s="133">
        <v>0.51100000000000001</v>
      </c>
      <c r="AV52" s="133">
        <v>4.4999999999999998E-2</v>
      </c>
      <c r="AW52" s="133">
        <v>1.2999999999999999E-2</v>
      </c>
      <c r="AX52" s="133">
        <v>4.0000000000000001E-3</v>
      </c>
      <c r="AY52" s="133">
        <v>1.99</v>
      </c>
      <c r="AZ52" s="133">
        <v>1.007950954</v>
      </c>
      <c r="BA52" s="133">
        <v>-1.81</v>
      </c>
      <c r="BB52" s="133">
        <v>-1.51</v>
      </c>
      <c r="BC52" s="133">
        <v>29.3</v>
      </c>
      <c r="BD52" s="133">
        <v>3.6972824329058935E-3</v>
      </c>
      <c r="BE52" s="133" t="s">
        <v>426</v>
      </c>
      <c r="BF52" s="133">
        <v>-0.54100000000000004</v>
      </c>
      <c r="BG52" s="133">
        <v>1.2641122878234043</v>
      </c>
      <c r="BH52" s="133">
        <v>0.96293396482516147</v>
      </c>
      <c r="BI52" s="133">
        <v>0.27900000000000003</v>
      </c>
      <c r="BJ52" s="133">
        <v>8.2000000000000003E-2</v>
      </c>
      <c r="BK52" s="133">
        <v>0.36099999999999999</v>
      </c>
      <c r="BL52" s="133">
        <v>1.2729999999999999</v>
      </c>
      <c r="BM52" s="133">
        <v>0</v>
      </c>
    </row>
    <row r="53" spans="1:65" x14ac:dyDescent="0.2">
      <c r="A53" s="132" t="s">
        <v>431</v>
      </c>
      <c r="B53" s="133" t="s">
        <v>432</v>
      </c>
      <c r="C53" s="133" t="s">
        <v>261</v>
      </c>
      <c r="D53" s="133" t="s">
        <v>262</v>
      </c>
      <c r="E53" s="133" t="b">
        <v>0</v>
      </c>
      <c r="F53" s="133" t="s">
        <v>433</v>
      </c>
      <c r="G53" s="133" t="s">
        <v>3</v>
      </c>
      <c r="H53" s="133" t="s">
        <v>264</v>
      </c>
      <c r="I53" s="133" t="s">
        <v>304</v>
      </c>
      <c r="J53" s="133" t="s">
        <v>273</v>
      </c>
      <c r="K53" s="133" t="s">
        <v>267</v>
      </c>
      <c r="L53" s="133">
        <v>90</v>
      </c>
      <c r="M53" s="133">
        <v>9</v>
      </c>
      <c r="N53" s="133">
        <v>9</v>
      </c>
      <c r="O53" s="133">
        <v>-6.14</v>
      </c>
      <c r="P53" s="133">
        <v>0</v>
      </c>
      <c r="Q53" s="133">
        <v>0</v>
      </c>
      <c r="R53" s="133">
        <v>-4.9400000000000004</v>
      </c>
      <c r="S53" s="133">
        <v>0</v>
      </c>
      <c r="T53" s="133">
        <v>0</v>
      </c>
      <c r="U53" s="133">
        <v>25.77</v>
      </c>
      <c r="V53" s="133">
        <v>0</v>
      </c>
      <c r="W53" s="133">
        <v>0</v>
      </c>
      <c r="X53" s="133">
        <v>-2.35</v>
      </c>
      <c r="Y53" s="133">
        <v>2E-3</v>
      </c>
      <c r="Z53" s="133">
        <v>1E-3</v>
      </c>
      <c r="AA53" s="133">
        <v>0.68700000000000006</v>
      </c>
      <c r="AB53" s="133">
        <v>4.0000000000000001E-3</v>
      </c>
      <c r="AC53" s="133">
        <v>1E-3</v>
      </c>
      <c r="AD53" s="133">
        <v>-2.012</v>
      </c>
      <c r="AE53" s="133">
        <v>3.7999999999999999E-2</v>
      </c>
      <c r="AF53" s="133">
        <v>1.2999999999999999E-2</v>
      </c>
      <c r="AG53" s="133">
        <v>-0.26200000000000001</v>
      </c>
      <c r="AH53" s="133">
        <v>3.7999999999999999E-2</v>
      </c>
      <c r="AI53" s="133">
        <v>1.2999999999999999E-2</v>
      </c>
      <c r="AJ53" s="133">
        <v>1.3280000000000001</v>
      </c>
      <c r="AK53" s="133">
        <v>0.158</v>
      </c>
      <c r="AL53" s="133">
        <v>5.2999999999999999E-2</v>
      </c>
      <c r="AM53" s="133">
        <v>-4.7E-2</v>
      </c>
      <c r="AN53" s="133">
        <v>0.159</v>
      </c>
      <c r="AO53" s="133">
        <v>5.2999999999999999E-2</v>
      </c>
      <c r="AP53" s="133">
        <v>0.57299999999999995</v>
      </c>
      <c r="AQ53" s="133">
        <v>2.1160000000000001</v>
      </c>
      <c r="AR53" s="133">
        <v>0.70499999999999996</v>
      </c>
      <c r="AS53" s="133">
        <v>1.732</v>
      </c>
      <c r="AT53" s="133">
        <v>2.117</v>
      </c>
      <c r="AU53" s="133">
        <v>0.70599999999999996</v>
      </c>
      <c r="AV53" s="133">
        <v>-5.0000000000000001E-3</v>
      </c>
      <c r="AW53" s="133">
        <v>1.7000000000000001E-2</v>
      </c>
      <c r="AX53" s="133">
        <v>6.0000000000000001E-3</v>
      </c>
      <c r="AY53" s="133">
        <v>-6.14</v>
      </c>
      <c r="AZ53" s="133">
        <v>1.007950954</v>
      </c>
      <c r="BA53" s="133">
        <v>-12.79</v>
      </c>
      <c r="BB53" s="133">
        <v>-12.55</v>
      </c>
      <c r="BC53" s="133">
        <v>17.920000000000002</v>
      </c>
      <c r="BD53" s="133">
        <v>3.6972824329058935E-3</v>
      </c>
      <c r="BE53" s="133" t="s">
        <v>426</v>
      </c>
      <c r="BF53" s="133">
        <v>-0.254</v>
      </c>
      <c r="BG53" s="133">
        <v>1.2376322005872782</v>
      </c>
      <c r="BH53" s="133">
        <v>0.95584410862634384</v>
      </c>
      <c r="BI53" s="133">
        <v>0.64100000000000001</v>
      </c>
      <c r="BJ53" s="133">
        <v>8.2000000000000003E-2</v>
      </c>
      <c r="BK53" s="133">
        <v>0.72299999999999998</v>
      </c>
      <c r="BL53" s="133">
        <v>-4.7E-2</v>
      </c>
      <c r="BM53" s="133">
        <v>0</v>
      </c>
    </row>
    <row r="54" spans="1:65" x14ac:dyDescent="0.2">
      <c r="A54" s="132" t="s">
        <v>434</v>
      </c>
      <c r="B54" s="133" t="s">
        <v>435</v>
      </c>
      <c r="C54" s="133" t="s">
        <v>261</v>
      </c>
      <c r="D54" s="133" t="s">
        <v>262</v>
      </c>
      <c r="E54" s="133" t="b">
        <v>0</v>
      </c>
      <c r="F54" s="133" t="s">
        <v>436</v>
      </c>
      <c r="G54" s="133" t="s">
        <v>3</v>
      </c>
      <c r="H54" s="133" t="s">
        <v>264</v>
      </c>
      <c r="I54" s="133" t="s">
        <v>265</v>
      </c>
      <c r="J54" s="133" t="s">
        <v>266</v>
      </c>
      <c r="K54" s="133" t="s">
        <v>267</v>
      </c>
      <c r="L54" s="133" t="s">
        <v>3</v>
      </c>
      <c r="M54" s="133">
        <v>9</v>
      </c>
      <c r="N54" s="133">
        <v>9</v>
      </c>
      <c r="O54" s="133">
        <v>-37.590000000000003</v>
      </c>
      <c r="P54" s="133">
        <v>0.01</v>
      </c>
      <c r="Q54" s="133">
        <v>0</v>
      </c>
      <c r="R54" s="133">
        <v>10.29</v>
      </c>
      <c r="S54" s="133">
        <v>0.01</v>
      </c>
      <c r="T54" s="133">
        <v>0</v>
      </c>
      <c r="U54" s="133">
        <v>41.47</v>
      </c>
      <c r="V54" s="133">
        <v>0.01</v>
      </c>
      <c r="W54" s="133">
        <v>0</v>
      </c>
      <c r="X54" s="133">
        <v>-31.32</v>
      </c>
      <c r="Y54" s="133">
        <v>6.0000000000000001E-3</v>
      </c>
      <c r="Z54" s="133">
        <v>2E-3</v>
      </c>
      <c r="AA54" s="133">
        <v>15.916</v>
      </c>
      <c r="AB54" s="133">
        <v>7.0000000000000001E-3</v>
      </c>
      <c r="AC54" s="133">
        <v>2E-3</v>
      </c>
      <c r="AD54" s="133">
        <v>-17.312000000000001</v>
      </c>
      <c r="AE54" s="133">
        <v>5.8999999999999997E-2</v>
      </c>
      <c r="AF54" s="133">
        <v>0.02</v>
      </c>
      <c r="AG54" s="133">
        <v>-0.13300000000000001</v>
      </c>
      <c r="AH54" s="133">
        <v>5.8999999999999997E-2</v>
      </c>
      <c r="AI54" s="133">
        <v>0.02</v>
      </c>
      <c r="AJ54" s="133">
        <v>34.040999999999997</v>
      </c>
      <c r="AK54" s="133">
        <v>0.28799999999999998</v>
      </c>
      <c r="AL54" s="133">
        <v>9.6000000000000002E-2</v>
      </c>
      <c r="AM54" s="133">
        <v>1.895</v>
      </c>
      <c r="AN54" s="133">
        <v>0.28000000000000003</v>
      </c>
      <c r="AO54" s="133">
        <v>9.2999999999999999E-2</v>
      </c>
      <c r="AP54" s="133">
        <v>-1.19</v>
      </c>
      <c r="AQ54" s="133">
        <v>2.036</v>
      </c>
      <c r="AR54" s="133">
        <v>0.67900000000000005</v>
      </c>
      <c r="AS54" s="133">
        <v>1.752</v>
      </c>
      <c r="AT54" s="133">
        <v>2.0339999999999998</v>
      </c>
      <c r="AU54" s="133">
        <v>0.67800000000000005</v>
      </c>
      <c r="AV54" s="133">
        <v>0.01</v>
      </c>
      <c r="AW54" s="133">
        <v>1.6E-2</v>
      </c>
      <c r="AX54" s="133">
        <v>5.0000000000000001E-3</v>
      </c>
      <c r="AY54" s="133">
        <v>-37.75</v>
      </c>
      <c r="AZ54" s="133" t="s">
        <v>3</v>
      </c>
      <c r="BA54" s="133">
        <v>10.29</v>
      </c>
      <c r="BB54" s="133">
        <v>10.66</v>
      </c>
      <c r="BC54" s="133">
        <v>41.85</v>
      </c>
      <c r="BD54" s="133">
        <v>3.7511830144693345E-3</v>
      </c>
      <c r="BE54" s="133" t="s">
        <v>437</v>
      </c>
      <c r="BF54" s="133">
        <v>-6.8000000000000005E-2</v>
      </c>
      <c r="BG54" s="133">
        <v>1.2330306822628472</v>
      </c>
      <c r="BH54" s="133">
        <v>0.95486437062094476</v>
      </c>
      <c r="BI54" s="133">
        <v>0.871</v>
      </c>
      <c r="BJ54" s="133" t="s">
        <v>3</v>
      </c>
      <c r="BK54" s="133">
        <v>0.871</v>
      </c>
      <c r="BL54" s="133">
        <v>1.895</v>
      </c>
      <c r="BM54" s="133">
        <v>0</v>
      </c>
    </row>
    <row r="55" spans="1:65" x14ac:dyDescent="0.2">
      <c r="A55" s="132" t="s">
        <v>438</v>
      </c>
      <c r="B55" s="133" t="s">
        <v>439</v>
      </c>
      <c r="C55" s="133" t="s">
        <v>261</v>
      </c>
      <c r="D55" s="133" t="s">
        <v>262</v>
      </c>
      <c r="E55" s="133" t="b">
        <v>0</v>
      </c>
      <c r="F55" s="133" t="s">
        <v>440</v>
      </c>
      <c r="G55" s="133" t="s">
        <v>3</v>
      </c>
      <c r="H55" s="133" t="s">
        <v>264</v>
      </c>
      <c r="I55" s="133" t="s">
        <v>281</v>
      </c>
      <c r="J55" s="133" t="s">
        <v>273</v>
      </c>
      <c r="K55" s="133" t="s">
        <v>267</v>
      </c>
      <c r="L55" s="133">
        <v>90</v>
      </c>
      <c r="M55" s="133">
        <v>9</v>
      </c>
      <c r="N55" s="133">
        <v>9</v>
      </c>
      <c r="O55" s="133">
        <v>1.89</v>
      </c>
      <c r="P55" s="133">
        <v>0</v>
      </c>
      <c r="Q55" s="133">
        <v>0</v>
      </c>
      <c r="R55" s="133">
        <v>5.33</v>
      </c>
      <c r="S55" s="133">
        <v>0.01</v>
      </c>
      <c r="T55" s="133">
        <v>0</v>
      </c>
      <c r="U55" s="133">
        <v>36.35</v>
      </c>
      <c r="V55" s="133">
        <v>0.01</v>
      </c>
      <c r="W55" s="133">
        <v>0</v>
      </c>
      <c r="X55" s="133">
        <v>5.5380000000000003</v>
      </c>
      <c r="Y55" s="133">
        <v>2E-3</v>
      </c>
      <c r="Z55" s="133">
        <v>1E-3</v>
      </c>
      <c r="AA55" s="133">
        <v>11.013999999999999</v>
      </c>
      <c r="AB55" s="133">
        <v>5.0000000000000001E-3</v>
      </c>
      <c r="AC55" s="133">
        <v>2E-3</v>
      </c>
      <c r="AD55" s="133">
        <v>16.036000000000001</v>
      </c>
      <c r="AE55" s="133">
        <v>3.5000000000000003E-2</v>
      </c>
      <c r="AF55" s="133">
        <v>1.2E-2</v>
      </c>
      <c r="AG55" s="133">
        <v>-0.55800000000000005</v>
      </c>
      <c r="AH55" s="133">
        <v>3.3000000000000002E-2</v>
      </c>
      <c r="AI55" s="133">
        <v>1.0999999999999999E-2</v>
      </c>
      <c r="AJ55" s="133">
        <v>23.263999999999999</v>
      </c>
      <c r="AK55" s="133">
        <v>0.186</v>
      </c>
      <c r="AL55" s="133">
        <v>6.2E-2</v>
      </c>
      <c r="AM55" s="133">
        <v>1.0900000000000001</v>
      </c>
      <c r="AN55" s="133">
        <v>0.18</v>
      </c>
      <c r="AO55" s="133">
        <v>0.06</v>
      </c>
      <c r="AP55" s="133">
        <v>-5.32</v>
      </c>
      <c r="AQ55" s="133">
        <v>1.657</v>
      </c>
      <c r="AR55" s="133">
        <v>0.55200000000000005</v>
      </c>
      <c r="AS55" s="133">
        <v>-32.215000000000003</v>
      </c>
      <c r="AT55" s="133">
        <v>1.609</v>
      </c>
      <c r="AU55" s="133">
        <v>0.53600000000000003</v>
      </c>
      <c r="AV55" s="133">
        <v>4.2999999999999997E-2</v>
      </c>
      <c r="AW55" s="133">
        <v>1.2999999999999999E-2</v>
      </c>
      <c r="AX55" s="133">
        <v>4.0000000000000001E-3</v>
      </c>
      <c r="AY55" s="133">
        <v>1.92</v>
      </c>
      <c r="AZ55" s="133">
        <v>1.007950954</v>
      </c>
      <c r="BA55" s="133">
        <v>-2.61</v>
      </c>
      <c r="BB55" s="133">
        <v>-2.3199999999999998</v>
      </c>
      <c r="BC55" s="133">
        <v>28.47</v>
      </c>
      <c r="BD55" s="133">
        <v>3.7007793971280244E-3</v>
      </c>
      <c r="BE55" s="133" t="s">
        <v>441</v>
      </c>
      <c r="BF55" s="133">
        <v>-0.61699999999999999</v>
      </c>
      <c r="BG55" s="133">
        <v>1.2300977564463627</v>
      </c>
      <c r="BH55" s="133">
        <v>0.95269378154457685</v>
      </c>
      <c r="BI55" s="133">
        <v>0.193</v>
      </c>
      <c r="BJ55" s="133">
        <v>8.2000000000000003E-2</v>
      </c>
      <c r="BK55" s="133">
        <v>0.27500000000000002</v>
      </c>
      <c r="BL55" s="133">
        <v>1.0900000000000001</v>
      </c>
      <c r="BM55" s="133">
        <v>0</v>
      </c>
    </row>
    <row r="56" spans="1:65" x14ac:dyDescent="0.2">
      <c r="A56" s="132" t="s">
        <v>442</v>
      </c>
      <c r="B56" s="133" t="s">
        <v>443</v>
      </c>
      <c r="C56" s="133" t="s">
        <v>261</v>
      </c>
      <c r="D56" s="133" t="s">
        <v>262</v>
      </c>
      <c r="E56" s="133" t="b">
        <v>0</v>
      </c>
      <c r="F56" s="133" t="s">
        <v>444</v>
      </c>
      <c r="G56" s="133" t="s">
        <v>3</v>
      </c>
      <c r="H56" s="133" t="s">
        <v>264</v>
      </c>
      <c r="I56" s="133" t="s">
        <v>286</v>
      </c>
      <c r="J56" s="133" t="s">
        <v>273</v>
      </c>
      <c r="K56" s="133" t="s">
        <v>267</v>
      </c>
      <c r="L56" s="133">
        <v>90</v>
      </c>
      <c r="M56" s="133">
        <v>9</v>
      </c>
      <c r="N56" s="133">
        <v>9</v>
      </c>
      <c r="O56" s="133">
        <v>-10.19</v>
      </c>
      <c r="P56" s="133">
        <v>0</v>
      </c>
      <c r="Q56" s="133">
        <v>0</v>
      </c>
      <c r="R56" s="133">
        <v>-11.09</v>
      </c>
      <c r="S56" s="133">
        <v>0.01</v>
      </c>
      <c r="T56" s="133">
        <v>0</v>
      </c>
      <c r="U56" s="133">
        <v>19.43</v>
      </c>
      <c r="V56" s="133">
        <v>0.01</v>
      </c>
      <c r="W56" s="133">
        <v>0</v>
      </c>
      <c r="X56" s="133">
        <v>-6.3630000000000004</v>
      </c>
      <c r="Y56" s="133">
        <v>2E-3</v>
      </c>
      <c r="Z56" s="133">
        <v>1E-3</v>
      </c>
      <c r="AA56" s="133">
        <v>-5.4989999999999997</v>
      </c>
      <c r="AB56" s="133">
        <v>8.0000000000000002E-3</v>
      </c>
      <c r="AC56" s="133">
        <v>3.0000000000000001E-3</v>
      </c>
      <c r="AD56" s="133">
        <v>-12.589</v>
      </c>
      <c r="AE56" s="133">
        <v>3.6999999999999998E-2</v>
      </c>
      <c r="AF56" s="133">
        <v>1.2E-2</v>
      </c>
      <c r="AG56" s="133">
        <v>-0.66300000000000003</v>
      </c>
      <c r="AH56" s="133">
        <v>3.6999999999999998E-2</v>
      </c>
      <c r="AI56" s="133">
        <v>1.2E-2</v>
      </c>
      <c r="AJ56" s="133">
        <v>-11.829000000000001</v>
      </c>
      <c r="AK56" s="133">
        <v>0.248</v>
      </c>
      <c r="AL56" s="133">
        <v>8.3000000000000004E-2</v>
      </c>
      <c r="AM56" s="133">
        <v>-0.871</v>
      </c>
      <c r="AN56" s="133">
        <v>0.24299999999999999</v>
      </c>
      <c r="AO56" s="133">
        <v>8.1000000000000003E-2</v>
      </c>
      <c r="AP56" s="133">
        <v>4.32</v>
      </c>
      <c r="AQ56" s="133">
        <v>2.847</v>
      </c>
      <c r="AR56" s="133">
        <v>0.94899999999999995</v>
      </c>
      <c r="AS56" s="133">
        <v>22.190999999999999</v>
      </c>
      <c r="AT56" s="133">
        <v>2.9009999999999998</v>
      </c>
      <c r="AU56" s="133">
        <v>0.96699999999999997</v>
      </c>
      <c r="AV56" s="133">
        <v>-3.5000000000000003E-2</v>
      </c>
      <c r="AW56" s="133">
        <v>2.3E-2</v>
      </c>
      <c r="AX56" s="133">
        <v>8.0000000000000002E-3</v>
      </c>
      <c r="AY56" s="133">
        <v>-10.210000000000001</v>
      </c>
      <c r="AZ56" s="133">
        <v>1.007950954</v>
      </c>
      <c r="BA56" s="133">
        <v>-18.89</v>
      </c>
      <c r="BB56" s="133">
        <v>-18.7</v>
      </c>
      <c r="BC56" s="133">
        <v>11.58</v>
      </c>
      <c r="BD56" s="133">
        <v>3.5065843515562274E-3</v>
      </c>
      <c r="BE56" s="133" t="s">
        <v>445</v>
      </c>
      <c r="BF56" s="133">
        <v>-0.61899999999999999</v>
      </c>
      <c r="BG56" s="133">
        <v>1.2287407551171063</v>
      </c>
      <c r="BH56" s="133">
        <v>0.95280018250514642</v>
      </c>
      <c r="BI56" s="133">
        <v>0.192</v>
      </c>
      <c r="BJ56" s="133">
        <v>8.2000000000000003E-2</v>
      </c>
      <c r="BK56" s="133">
        <v>0.27400000000000002</v>
      </c>
      <c r="BL56" s="133">
        <v>-0.871</v>
      </c>
      <c r="BM56" s="133">
        <v>0</v>
      </c>
    </row>
    <row r="57" spans="1:65" x14ac:dyDescent="0.2">
      <c r="A57" s="132" t="s">
        <v>446</v>
      </c>
      <c r="B57" s="133" t="s">
        <v>447</v>
      </c>
      <c r="C57" s="133" t="s">
        <v>261</v>
      </c>
      <c r="D57" s="133" t="s">
        <v>262</v>
      </c>
      <c r="E57" s="133" t="b">
        <v>0</v>
      </c>
      <c r="F57" s="133" t="s">
        <v>277</v>
      </c>
      <c r="G57" s="133" t="s">
        <v>3</v>
      </c>
      <c r="H57" s="133" t="s">
        <v>264</v>
      </c>
      <c r="I57" s="133" t="s">
        <v>277</v>
      </c>
      <c r="J57" s="133" t="s">
        <v>273</v>
      </c>
      <c r="K57" s="133" t="s">
        <v>267</v>
      </c>
      <c r="L57" s="133">
        <v>90</v>
      </c>
      <c r="M57" s="133">
        <v>9</v>
      </c>
      <c r="N57" s="133">
        <v>9</v>
      </c>
      <c r="O57" s="133">
        <v>-2.2400000000000002</v>
      </c>
      <c r="P57" s="133">
        <v>0</v>
      </c>
      <c r="Q57" s="133">
        <v>0</v>
      </c>
      <c r="R57" s="133">
        <v>3.48</v>
      </c>
      <c r="S57" s="133">
        <v>0.01</v>
      </c>
      <c r="T57" s="133">
        <v>0</v>
      </c>
      <c r="U57" s="133">
        <v>34.450000000000003</v>
      </c>
      <c r="V57" s="133">
        <v>0.01</v>
      </c>
      <c r="W57" s="133">
        <v>0</v>
      </c>
      <c r="X57" s="133">
        <v>1.6</v>
      </c>
      <c r="Y57" s="133">
        <v>4.0000000000000001E-3</v>
      </c>
      <c r="Z57" s="133">
        <v>1E-3</v>
      </c>
      <c r="AA57" s="133">
        <v>9.1519999999999992</v>
      </c>
      <c r="AB57" s="133">
        <v>5.0000000000000001E-3</v>
      </c>
      <c r="AC57" s="133">
        <v>2E-3</v>
      </c>
      <c r="AD57" s="133">
        <v>10.396000000000001</v>
      </c>
      <c r="AE57" s="133">
        <v>3.6999999999999998E-2</v>
      </c>
      <c r="AF57" s="133">
        <v>1.2E-2</v>
      </c>
      <c r="AG57" s="133">
        <v>-0.26500000000000001</v>
      </c>
      <c r="AH57" s="133">
        <v>3.3000000000000002E-2</v>
      </c>
      <c r="AI57" s="133">
        <v>1.0999999999999999E-2</v>
      </c>
      <c r="AJ57" s="133">
        <v>19.369</v>
      </c>
      <c r="AK57" s="133">
        <v>0.30099999999999999</v>
      </c>
      <c r="AL57" s="133">
        <v>0.1</v>
      </c>
      <c r="AM57" s="133">
        <v>0.96199999999999997</v>
      </c>
      <c r="AN57" s="133">
        <v>0.28599999999999998</v>
      </c>
      <c r="AO57" s="133">
        <v>9.5000000000000001E-2</v>
      </c>
      <c r="AP57" s="133">
        <v>-4.5069999999999997</v>
      </c>
      <c r="AQ57" s="133">
        <v>2.0510000000000002</v>
      </c>
      <c r="AR57" s="133">
        <v>0.68400000000000005</v>
      </c>
      <c r="AS57" s="133">
        <v>-23.835000000000001</v>
      </c>
      <c r="AT57" s="133">
        <v>2.0099999999999998</v>
      </c>
      <c r="AU57" s="133">
        <v>0.67</v>
      </c>
      <c r="AV57" s="133">
        <v>3.5000000000000003E-2</v>
      </c>
      <c r="AW57" s="133">
        <v>1.6E-2</v>
      </c>
      <c r="AX57" s="133">
        <v>5.0000000000000001E-3</v>
      </c>
      <c r="AY57" s="133">
        <v>-2.2200000000000002</v>
      </c>
      <c r="AZ57" s="133">
        <v>1.007950954</v>
      </c>
      <c r="BA57" s="133">
        <v>-4.4400000000000004</v>
      </c>
      <c r="BB57" s="133">
        <v>-4.1100000000000003</v>
      </c>
      <c r="BC57" s="133">
        <v>26.62</v>
      </c>
      <c r="BD57" s="133">
        <v>3.5635314066874073E-3</v>
      </c>
      <c r="BE57" s="133" t="s">
        <v>448</v>
      </c>
      <c r="BF57" s="133">
        <v>-0.30199999999999999</v>
      </c>
      <c r="BG57" s="133">
        <v>1.2458694497338079</v>
      </c>
      <c r="BH57" s="133">
        <v>0.95841908286473609</v>
      </c>
      <c r="BI57" s="133">
        <v>0.58299999999999996</v>
      </c>
      <c r="BJ57" s="133">
        <v>8.2000000000000003E-2</v>
      </c>
      <c r="BK57" s="133">
        <v>0.66500000000000004</v>
      </c>
      <c r="BL57" s="133">
        <v>0.96199999999999997</v>
      </c>
      <c r="BM57" s="133">
        <v>0</v>
      </c>
    </row>
    <row r="58" spans="1:65" x14ac:dyDescent="0.2">
      <c r="A58" s="132" t="s">
        <v>449</v>
      </c>
      <c r="B58" s="133" t="s">
        <v>450</v>
      </c>
      <c r="C58" s="133" t="s">
        <v>261</v>
      </c>
      <c r="D58" s="133" t="s">
        <v>262</v>
      </c>
      <c r="E58" s="133" t="b">
        <v>0</v>
      </c>
      <c r="F58" s="133" t="s">
        <v>301</v>
      </c>
      <c r="G58" s="133" t="s">
        <v>3</v>
      </c>
      <c r="H58" s="133" t="s">
        <v>264</v>
      </c>
      <c r="I58" s="133" t="s">
        <v>301</v>
      </c>
      <c r="J58" s="133" t="s">
        <v>273</v>
      </c>
      <c r="K58" s="133" t="s">
        <v>267</v>
      </c>
      <c r="L58" s="133">
        <v>90</v>
      </c>
      <c r="M58" s="133">
        <v>9</v>
      </c>
      <c r="N58" s="133">
        <v>9</v>
      </c>
      <c r="O58" s="133">
        <v>2.57</v>
      </c>
      <c r="P58" s="133">
        <v>0</v>
      </c>
      <c r="Q58" s="133">
        <v>0</v>
      </c>
      <c r="R58" s="133">
        <v>-0.7</v>
      </c>
      <c r="S58" s="133">
        <v>0.01</v>
      </c>
      <c r="T58" s="133">
        <v>0</v>
      </c>
      <c r="U58" s="133">
        <v>30.13</v>
      </c>
      <c r="V58" s="133">
        <v>0.01</v>
      </c>
      <c r="W58" s="133">
        <v>0</v>
      </c>
      <c r="X58" s="133">
        <v>5.9640000000000004</v>
      </c>
      <c r="Y58" s="133">
        <v>3.0000000000000001E-3</v>
      </c>
      <c r="Z58" s="133">
        <v>1E-3</v>
      </c>
      <c r="AA58" s="133">
        <v>4.9589999999999996</v>
      </c>
      <c r="AB58" s="133">
        <v>7.0000000000000001E-3</v>
      </c>
      <c r="AC58" s="133">
        <v>2E-3</v>
      </c>
      <c r="AD58" s="133">
        <v>10.81</v>
      </c>
      <c r="AE58" s="133">
        <v>4.2000000000000003E-2</v>
      </c>
      <c r="AF58" s="133">
        <v>1.4E-2</v>
      </c>
      <c r="AG58" s="133">
        <v>-0.245</v>
      </c>
      <c r="AH58" s="133">
        <v>0.04</v>
      </c>
      <c r="AI58" s="133">
        <v>1.2999999999999999E-2</v>
      </c>
      <c r="AJ58" s="133">
        <v>10.372999999999999</v>
      </c>
      <c r="AK58" s="133">
        <v>0.113</v>
      </c>
      <c r="AL58" s="133">
        <v>3.7999999999999999E-2</v>
      </c>
      <c r="AM58" s="133">
        <v>0.42599999999999999</v>
      </c>
      <c r="AN58" s="133">
        <v>0.105</v>
      </c>
      <c r="AO58" s="133">
        <v>3.5000000000000003E-2</v>
      </c>
      <c r="AP58" s="133">
        <v>-2.1930000000000001</v>
      </c>
      <c r="AQ58" s="133">
        <v>2.9620000000000002</v>
      </c>
      <c r="AR58" s="133">
        <v>0.98699999999999999</v>
      </c>
      <c r="AS58" s="133">
        <v>-18.085999999999999</v>
      </c>
      <c r="AT58" s="133">
        <v>2.9220000000000002</v>
      </c>
      <c r="AU58" s="133">
        <v>0.97399999999999998</v>
      </c>
      <c r="AV58" s="133">
        <v>1.7000000000000001E-2</v>
      </c>
      <c r="AW58" s="133">
        <v>2.3E-2</v>
      </c>
      <c r="AX58" s="133">
        <v>8.0000000000000002E-3</v>
      </c>
      <c r="AY58" s="133">
        <v>2.61</v>
      </c>
      <c r="AZ58" s="133">
        <v>1.007950954</v>
      </c>
      <c r="BA58" s="133">
        <v>-8.59</v>
      </c>
      <c r="BB58" s="133">
        <v>-8.3000000000000007</v>
      </c>
      <c r="BC58" s="133">
        <v>22.3</v>
      </c>
      <c r="BD58" s="133">
        <v>3.5635314066874073E-3</v>
      </c>
      <c r="BE58" s="133" t="s">
        <v>448</v>
      </c>
      <c r="BF58" s="133">
        <v>-0.28399999999999997</v>
      </c>
      <c r="BG58" s="133">
        <v>1.2564699370016117</v>
      </c>
      <c r="BH58" s="133">
        <v>0.96297666265794712</v>
      </c>
      <c r="BI58" s="133">
        <v>0.60699999999999998</v>
      </c>
      <c r="BJ58" s="133">
        <v>8.2000000000000003E-2</v>
      </c>
      <c r="BK58" s="133">
        <v>0.68899999999999995</v>
      </c>
      <c r="BL58" s="133">
        <v>0.42599999999999999</v>
      </c>
      <c r="BM58" s="133">
        <v>0</v>
      </c>
    </row>
    <row r="59" spans="1:65" x14ac:dyDescent="0.2">
      <c r="A59" s="132" t="s">
        <v>451</v>
      </c>
      <c r="B59" s="133" t="s">
        <v>452</v>
      </c>
      <c r="C59" s="133" t="s">
        <v>261</v>
      </c>
      <c r="D59" s="133" t="s">
        <v>262</v>
      </c>
      <c r="E59" s="133" t="b">
        <v>0</v>
      </c>
      <c r="F59" s="133" t="s">
        <v>294</v>
      </c>
      <c r="G59" s="133" t="s">
        <v>3</v>
      </c>
      <c r="H59" s="133" t="s">
        <v>264</v>
      </c>
      <c r="I59" s="133" t="s">
        <v>295</v>
      </c>
      <c r="J59" s="133" t="s">
        <v>273</v>
      </c>
      <c r="K59" s="133" t="s">
        <v>267</v>
      </c>
      <c r="L59" s="133">
        <v>90</v>
      </c>
      <c r="M59" s="133">
        <v>9</v>
      </c>
      <c r="N59" s="133">
        <v>9</v>
      </c>
      <c r="O59" s="133">
        <v>1.64</v>
      </c>
      <c r="P59" s="133">
        <v>0</v>
      </c>
      <c r="Q59" s="133">
        <v>0</v>
      </c>
      <c r="R59" s="133">
        <v>5.8</v>
      </c>
      <c r="S59" s="133">
        <v>0.01</v>
      </c>
      <c r="T59" s="133">
        <v>0</v>
      </c>
      <c r="U59" s="133">
        <v>36.840000000000003</v>
      </c>
      <c r="V59" s="133">
        <v>0.01</v>
      </c>
      <c r="W59" s="133">
        <v>0</v>
      </c>
      <c r="X59" s="133">
        <v>5.32</v>
      </c>
      <c r="Y59" s="133">
        <v>3.0000000000000001E-3</v>
      </c>
      <c r="Z59" s="133">
        <v>1E-3</v>
      </c>
      <c r="AA59" s="133">
        <v>11.487</v>
      </c>
      <c r="AB59" s="133">
        <v>8.0000000000000002E-3</v>
      </c>
      <c r="AC59" s="133">
        <v>3.0000000000000001E-3</v>
      </c>
      <c r="AD59" s="133">
        <v>16.628</v>
      </c>
      <c r="AE59" s="133">
        <v>0.04</v>
      </c>
      <c r="AF59" s="133">
        <v>1.2999999999999999E-2</v>
      </c>
      <c r="AG59" s="133">
        <v>-0.21199999999999999</v>
      </c>
      <c r="AH59" s="133">
        <v>3.7999999999999999E-2</v>
      </c>
      <c r="AI59" s="133">
        <v>1.2999999999999999E-2</v>
      </c>
      <c r="AJ59" s="133">
        <v>24.33</v>
      </c>
      <c r="AK59" s="133">
        <v>0.17799999999999999</v>
      </c>
      <c r="AL59" s="133">
        <v>5.8999999999999997E-2</v>
      </c>
      <c r="AM59" s="133">
        <v>1.1970000000000001</v>
      </c>
      <c r="AN59" s="133">
        <v>0.17399999999999999</v>
      </c>
      <c r="AO59" s="133">
        <v>5.8000000000000003E-2</v>
      </c>
      <c r="AP59" s="133">
        <v>-7.1159999999999997</v>
      </c>
      <c r="AQ59" s="133">
        <v>3.9830000000000001</v>
      </c>
      <c r="AR59" s="133">
        <v>1.3280000000000001</v>
      </c>
      <c r="AS59" s="133">
        <v>-34.625999999999998</v>
      </c>
      <c r="AT59" s="133">
        <v>3.883</v>
      </c>
      <c r="AU59" s="133">
        <v>1.294</v>
      </c>
      <c r="AV59" s="133">
        <v>5.5E-2</v>
      </c>
      <c r="AW59" s="133">
        <v>3.1E-2</v>
      </c>
      <c r="AX59" s="133">
        <v>0.01</v>
      </c>
      <c r="AY59" s="133">
        <v>1.68</v>
      </c>
      <c r="AZ59" s="133">
        <v>1.007950954</v>
      </c>
      <c r="BA59" s="133">
        <v>-2.14</v>
      </c>
      <c r="BB59" s="133">
        <v>-1.8</v>
      </c>
      <c r="BC59" s="133">
        <v>29.01</v>
      </c>
      <c r="BD59" s="133">
        <v>3.5635314066874073E-3</v>
      </c>
      <c r="BE59" s="133" t="s">
        <v>448</v>
      </c>
      <c r="BF59" s="133">
        <v>-0.27100000000000002</v>
      </c>
      <c r="BG59" s="133">
        <v>1.2548920717580199</v>
      </c>
      <c r="BH59" s="133">
        <v>0.96241885026106622</v>
      </c>
      <c r="BI59" s="133">
        <v>0.622</v>
      </c>
      <c r="BJ59" s="133">
        <v>8.2000000000000003E-2</v>
      </c>
      <c r="BK59" s="133">
        <v>0.70399999999999996</v>
      </c>
      <c r="BL59" s="133">
        <v>1.1970000000000001</v>
      </c>
      <c r="BM59" s="133">
        <v>0</v>
      </c>
    </row>
    <row r="60" spans="1:65" x14ac:dyDescent="0.2">
      <c r="A60" s="132" t="s">
        <v>453</v>
      </c>
      <c r="B60" s="133" t="s">
        <v>454</v>
      </c>
      <c r="C60" s="133" t="s">
        <v>261</v>
      </c>
      <c r="D60" s="133" t="s">
        <v>262</v>
      </c>
      <c r="E60" s="133" t="b">
        <v>0</v>
      </c>
      <c r="F60" s="133" t="s">
        <v>455</v>
      </c>
      <c r="G60" s="133" t="s">
        <v>3</v>
      </c>
      <c r="H60" s="133" t="s">
        <v>264</v>
      </c>
      <c r="I60" s="133" t="s">
        <v>324</v>
      </c>
      <c r="J60" s="133" t="s">
        <v>273</v>
      </c>
      <c r="K60" s="133" t="s">
        <v>267</v>
      </c>
      <c r="L60" s="133">
        <v>90</v>
      </c>
      <c r="M60" s="133">
        <v>9</v>
      </c>
      <c r="N60" s="133">
        <v>9</v>
      </c>
      <c r="O60" s="133">
        <v>1.93</v>
      </c>
      <c r="P60" s="133">
        <v>0</v>
      </c>
      <c r="Q60" s="133">
        <v>0</v>
      </c>
      <c r="R60" s="133">
        <v>6.03</v>
      </c>
      <c r="S60" s="133">
        <v>0</v>
      </c>
      <c r="T60" s="133">
        <v>0</v>
      </c>
      <c r="U60" s="133">
        <v>37.08</v>
      </c>
      <c r="V60" s="133">
        <v>0</v>
      </c>
      <c r="W60" s="133">
        <v>0</v>
      </c>
      <c r="X60" s="133">
        <v>5.5970000000000004</v>
      </c>
      <c r="Y60" s="133">
        <v>3.0000000000000001E-3</v>
      </c>
      <c r="Z60" s="133">
        <v>1E-3</v>
      </c>
      <c r="AA60" s="133">
        <v>11.727</v>
      </c>
      <c r="AB60" s="133">
        <v>4.0000000000000001E-3</v>
      </c>
      <c r="AC60" s="133">
        <v>1E-3</v>
      </c>
      <c r="AD60" s="133">
        <v>16.902000000000001</v>
      </c>
      <c r="AE60" s="133">
        <v>2.5999999999999999E-2</v>
      </c>
      <c r="AF60" s="133">
        <v>8.9999999999999993E-3</v>
      </c>
      <c r="AG60" s="133">
        <v>-0.46</v>
      </c>
      <c r="AH60" s="133">
        <v>2.9000000000000001E-2</v>
      </c>
      <c r="AI60" s="133">
        <v>0.01</v>
      </c>
      <c r="AJ60" s="133">
        <v>24.783000000000001</v>
      </c>
      <c r="AK60" s="133">
        <v>0.17100000000000001</v>
      </c>
      <c r="AL60" s="133">
        <v>5.7000000000000002E-2</v>
      </c>
      <c r="AM60" s="133">
        <v>1.163</v>
      </c>
      <c r="AN60" s="133">
        <v>0.16500000000000001</v>
      </c>
      <c r="AO60" s="133">
        <v>5.5E-2</v>
      </c>
      <c r="AP60" s="133">
        <v>-6.4939999999999998</v>
      </c>
      <c r="AQ60" s="133">
        <v>1.9490000000000001</v>
      </c>
      <c r="AR60" s="133">
        <v>0.65</v>
      </c>
      <c r="AS60" s="133">
        <v>-34.756</v>
      </c>
      <c r="AT60" s="133">
        <v>1.887</v>
      </c>
      <c r="AU60" s="133">
        <v>0.629</v>
      </c>
      <c r="AV60" s="133">
        <v>5.1999999999999998E-2</v>
      </c>
      <c r="AW60" s="133">
        <v>1.6E-2</v>
      </c>
      <c r="AX60" s="133">
        <v>5.0000000000000001E-3</v>
      </c>
      <c r="AY60" s="133">
        <v>1.97</v>
      </c>
      <c r="AZ60" s="133">
        <v>1.007950954</v>
      </c>
      <c r="BA60" s="133">
        <v>-1.9</v>
      </c>
      <c r="BB60" s="133">
        <v>-1.54</v>
      </c>
      <c r="BC60" s="133">
        <v>29.27</v>
      </c>
      <c r="BD60" s="133">
        <v>3.5635314066874073E-3</v>
      </c>
      <c r="BE60" s="133" t="s">
        <v>448</v>
      </c>
      <c r="BF60" s="133">
        <v>-0.52</v>
      </c>
      <c r="BG60" s="133">
        <v>1.2576188809152724</v>
      </c>
      <c r="BH60" s="133">
        <v>0.96378702033969932</v>
      </c>
      <c r="BI60" s="133">
        <v>0.309</v>
      </c>
      <c r="BJ60" s="133">
        <v>8.2000000000000003E-2</v>
      </c>
      <c r="BK60" s="133">
        <v>0.39100000000000001</v>
      </c>
      <c r="BL60" s="133">
        <v>1.163</v>
      </c>
      <c r="BM60" s="133">
        <v>0</v>
      </c>
    </row>
    <row r="61" spans="1:65" x14ac:dyDescent="0.2">
      <c r="A61" s="132" t="s">
        <v>456</v>
      </c>
      <c r="B61" s="133" t="s">
        <v>457</v>
      </c>
      <c r="C61" s="133" t="s">
        <v>261</v>
      </c>
      <c r="D61" s="133" t="s">
        <v>262</v>
      </c>
      <c r="E61" s="133" t="b">
        <v>0</v>
      </c>
      <c r="F61" s="133" t="s">
        <v>458</v>
      </c>
      <c r="G61" s="133" t="s">
        <v>3</v>
      </c>
      <c r="H61" s="133" t="s">
        <v>264</v>
      </c>
      <c r="I61" s="133" t="s">
        <v>304</v>
      </c>
      <c r="J61" s="133" t="s">
        <v>273</v>
      </c>
      <c r="K61" s="133" t="s">
        <v>267</v>
      </c>
      <c r="L61" s="133">
        <v>90</v>
      </c>
      <c r="M61" s="133">
        <v>9</v>
      </c>
      <c r="N61" s="133">
        <v>9</v>
      </c>
      <c r="O61" s="133">
        <v>-6.19</v>
      </c>
      <c r="P61" s="133">
        <v>0</v>
      </c>
      <c r="Q61" s="133">
        <v>0</v>
      </c>
      <c r="R61" s="133">
        <v>-5.1100000000000003</v>
      </c>
      <c r="S61" s="133">
        <v>0.01</v>
      </c>
      <c r="T61" s="133">
        <v>0</v>
      </c>
      <c r="U61" s="133">
        <v>25.59</v>
      </c>
      <c r="V61" s="133">
        <v>0.01</v>
      </c>
      <c r="W61" s="133">
        <v>0</v>
      </c>
      <c r="X61" s="133">
        <v>-2.4</v>
      </c>
      <c r="Y61" s="133">
        <v>3.0000000000000001E-3</v>
      </c>
      <c r="Z61" s="133">
        <v>1E-3</v>
      </c>
      <c r="AA61" s="133">
        <v>0.51300000000000001</v>
      </c>
      <c r="AB61" s="133">
        <v>6.0000000000000001E-3</v>
      </c>
      <c r="AC61" s="133">
        <v>2E-3</v>
      </c>
      <c r="AD61" s="133">
        <v>-2.2349999999999999</v>
      </c>
      <c r="AE61" s="133">
        <v>3.4000000000000002E-2</v>
      </c>
      <c r="AF61" s="133">
        <v>1.0999999999999999E-2</v>
      </c>
      <c r="AG61" s="133">
        <v>-0.26300000000000001</v>
      </c>
      <c r="AH61" s="133">
        <v>3.5000000000000003E-2</v>
      </c>
      <c r="AI61" s="133">
        <v>1.2E-2</v>
      </c>
      <c r="AJ61" s="133">
        <v>1.1379999999999999</v>
      </c>
      <c r="AK61" s="133">
        <v>0.187</v>
      </c>
      <c r="AL61" s="133">
        <v>6.2E-2</v>
      </c>
      <c r="AM61" s="133">
        <v>0.112</v>
      </c>
      <c r="AN61" s="133">
        <v>0.186</v>
      </c>
      <c r="AO61" s="133">
        <v>6.2E-2</v>
      </c>
      <c r="AP61" s="133">
        <v>-5.8000000000000003E-2</v>
      </c>
      <c r="AQ61" s="133">
        <v>2.6869999999999998</v>
      </c>
      <c r="AR61" s="133">
        <v>0.89600000000000002</v>
      </c>
      <c r="AS61" s="133">
        <v>1.496</v>
      </c>
      <c r="AT61" s="133">
        <v>2.6970000000000001</v>
      </c>
      <c r="AU61" s="133">
        <v>0.89900000000000002</v>
      </c>
      <c r="AV61" s="133">
        <v>1E-3</v>
      </c>
      <c r="AW61" s="133">
        <v>2.1999999999999999E-2</v>
      </c>
      <c r="AX61" s="133">
        <v>7.0000000000000001E-3</v>
      </c>
      <c r="AY61" s="133">
        <v>-6.19</v>
      </c>
      <c r="AZ61" s="133">
        <v>1.007950954</v>
      </c>
      <c r="BA61" s="133">
        <v>-12.96</v>
      </c>
      <c r="BB61" s="133">
        <v>-12.71</v>
      </c>
      <c r="BC61" s="133">
        <v>17.760000000000002</v>
      </c>
      <c r="BD61" s="133">
        <v>3.5635314066874073E-3</v>
      </c>
      <c r="BE61" s="133" t="s">
        <v>448</v>
      </c>
      <c r="BF61" s="133">
        <v>-0.255</v>
      </c>
      <c r="BG61" s="133">
        <v>1.2652506556691272</v>
      </c>
      <c r="BH61" s="133">
        <v>0.96852433985357922</v>
      </c>
      <c r="BI61" s="133">
        <v>0.64600000000000002</v>
      </c>
      <c r="BJ61" s="133">
        <v>8.2000000000000003E-2</v>
      </c>
      <c r="BK61" s="133">
        <v>0.72799999999999998</v>
      </c>
      <c r="BL61" s="133">
        <v>0.112</v>
      </c>
      <c r="BM61" s="133">
        <v>0</v>
      </c>
    </row>
    <row r="62" spans="1:65" x14ac:dyDescent="0.2">
      <c r="A62" s="132" t="s">
        <v>459</v>
      </c>
      <c r="B62" s="133" t="s">
        <v>460</v>
      </c>
      <c r="C62" s="133" t="s">
        <v>261</v>
      </c>
      <c r="D62" s="133" t="s">
        <v>262</v>
      </c>
      <c r="E62" s="133" t="b">
        <v>0</v>
      </c>
      <c r="F62" s="133" t="s">
        <v>294</v>
      </c>
      <c r="G62" s="133" t="s">
        <v>3</v>
      </c>
      <c r="H62" s="133" t="s">
        <v>264</v>
      </c>
      <c r="I62" s="133" t="s">
        <v>295</v>
      </c>
      <c r="J62" s="133" t="s">
        <v>273</v>
      </c>
      <c r="K62" s="133" t="s">
        <v>267</v>
      </c>
      <c r="L62" s="133">
        <v>90</v>
      </c>
      <c r="M62" s="133">
        <v>9</v>
      </c>
      <c r="N62" s="133">
        <v>9</v>
      </c>
      <c r="O62" s="133">
        <v>1.6</v>
      </c>
      <c r="P62" s="133">
        <v>0</v>
      </c>
      <c r="Q62" s="133">
        <v>0</v>
      </c>
      <c r="R62" s="133">
        <v>5.65</v>
      </c>
      <c r="S62" s="133">
        <v>0.01</v>
      </c>
      <c r="T62" s="133">
        <v>0</v>
      </c>
      <c r="U62" s="133">
        <v>36.68</v>
      </c>
      <c r="V62" s="133">
        <v>0.01</v>
      </c>
      <c r="W62" s="133">
        <v>0</v>
      </c>
      <c r="X62" s="133">
        <v>5.274</v>
      </c>
      <c r="Y62" s="133">
        <v>3.0000000000000001E-3</v>
      </c>
      <c r="Z62" s="133">
        <v>1E-3</v>
      </c>
      <c r="AA62" s="133">
        <v>11.339</v>
      </c>
      <c r="AB62" s="133">
        <v>6.0000000000000001E-3</v>
      </c>
      <c r="AC62" s="133">
        <v>2E-3</v>
      </c>
      <c r="AD62" s="133">
        <v>16.422000000000001</v>
      </c>
      <c r="AE62" s="133">
        <v>3.5000000000000003E-2</v>
      </c>
      <c r="AF62" s="133">
        <v>1.2E-2</v>
      </c>
      <c r="AG62" s="133">
        <v>-0.223</v>
      </c>
      <c r="AH62" s="133">
        <v>3.7999999999999999E-2</v>
      </c>
      <c r="AI62" s="133">
        <v>1.2999999999999999E-2</v>
      </c>
      <c r="AJ62" s="133">
        <v>24.198</v>
      </c>
      <c r="AK62" s="133">
        <v>0.182</v>
      </c>
      <c r="AL62" s="133">
        <v>6.0999999999999999E-2</v>
      </c>
      <c r="AM62" s="133">
        <v>1.361</v>
      </c>
      <c r="AN62" s="133">
        <v>0.17799999999999999</v>
      </c>
      <c r="AO62" s="133">
        <v>5.8999999999999997E-2</v>
      </c>
      <c r="AP62" s="133">
        <v>-8.9760000000000009</v>
      </c>
      <c r="AQ62" s="133">
        <v>2.1840000000000002</v>
      </c>
      <c r="AR62" s="133">
        <v>0.72799999999999998</v>
      </c>
      <c r="AS62" s="133">
        <v>-36.11</v>
      </c>
      <c r="AT62" s="133">
        <v>2.1309999999999998</v>
      </c>
      <c r="AU62" s="133">
        <v>0.71</v>
      </c>
      <c r="AV62" s="133">
        <v>7.1999999999999995E-2</v>
      </c>
      <c r="AW62" s="133">
        <v>1.7999999999999999E-2</v>
      </c>
      <c r="AX62" s="133">
        <v>6.0000000000000001E-3</v>
      </c>
      <c r="AY62" s="133">
        <v>1.63</v>
      </c>
      <c r="AZ62" s="133">
        <v>1.007950954</v>
      </c>
      <c r="BA62" s="133">
        <v>-2.2799999999999998</v>
      </c>
      <c r="BB62" s="133">
        <v>-1.95</v>
      </c>
      <c r="BC62" s="133">
        <v>28.85</v>
      </c>
      <c r="BD62" s="133">
        <v>3.5635314066874073E-3</v>
      </c>
      <c r="BE62" s="133" t="s">
        <v>448</v>
      </c>
      <c r="BF62" s="133">
        <v>-0.28199999999999997</v>
      </c>
      <c r="BG62" s="133">
        <v>1.2562791504076383</v>
      </c>
      <c r="BH62" s="133">
        <v>0.96407871302028281</v>
      </c>
      <c r="BI62" s="133">
        <v>0.61</v>
      </c>
      <c r="BJ62" s="133">
        <v>8.2000000000000003E-2</v>
      </c>
      <c r="BK62" s="133">
        <v>0.69199999999999995</v>
      </c>
      <c r="BL62" s="133">
        <v>1.361</v>
      </c>
      <c r="BM62" s="133">
        <v>0</v>
      </c>
    </row>
    <row r="63" spans="1:65" x14ac:dyDescent="0.2">
      <c r="A63" s="132" t="s">
        <v>461</v>
      </c>
      <c r="B63" s="133" t="s">
        <v>462</v>
      </c>
      <c r="C63" s="133" t="s">
        <v>261</v>
      </c>
      <c r="D63" s="133" t="s">
        <v>262</v>
      </c>
      <c r="E63" s="133" t="b">
        <v>0</v>
      </c>
      <c r="F63" s="133" t="s">
        <v>463</v>
      </c>
      <c r="G63" s="133" t="s">
        <v>3</v>
      </c>
      <c r="H63" s="133" t="s">
        <v>264</v>
      </c>
      <c r="I63" s="133" t="s">
        <v>265</v>
      </c>
      <c r="J63" s="133" t="s">
        <v>266</v>
      </c>
      <c r="K63" s="133" t="s">
        <v>267</v>
      </c>
      <c r="L63" s="133" t="s">
        <v>3</v>
      </c>
      <c r="M63" s="133">
        <v>9</v>
      </c>
      <c r="N63" s="133">
        <v>9</v>
      </c>
      <c r="O63" s="133">
        <v>-37.46</v>
      </c>
      <c r="P63" s="133">
        <v>0.01</v>
      </c>
      <c r="Q63" s="133">
        <v>0</v>
      </c>
      <c r="R63" s="133">
        <v>10.54</v>
      </c>
      <c r="S63" s="133">
        <v>0.01</v>
      </c>
      <c r="T63" s="133">
        <v>0</v>
      </c>
      <c r="U63" s="133">
        <v>41.72</v>
      </c>
      <c r="V63" s="133">
        <v>0.01</v>
      </c>
      <c r="W63" s="133">
        <v>0</v>
      </c>
      <c r="X63" s="133">
        <v>-31.189</v>
      </c>
      <c r="Y63" s="133">
        <v>5.0000000000000001E-3</v>
      </c>
      <c r="Z63" s="133">
        <v>2E-3</v>
      </c>
      <c r="AA63" s="133">
        <v>16.164999999999999</v>
      </c>
      <c r="AB63" s="133">
        <v>6.0000000000000001E-3</v>
      </c>
      <c r="AC63" s="133">
        <v>2E-3</v>
      </c>
      <c r="AD63" s="133">
        <v>-16.893999999999998</v>
      </c>
      <c r="AE63" s="133">
        <v>3.7999999999999999E-2</v>
      </c>
      <c r="AF63" s="133">
        <v>1.2999999999999999E-2</v>
      </c>
      <c r="AG63" s="133">
        <v>-8.6999999999999994E-2</v>
      </c>
      <c r="AH63" s="133">
        <v>3.5000000000000003E-2</v>
      </c>
      <c r="AI63" s="133">
        <v>1.2E-2</v>
      </c>
      <c r="AJ63" s="133">
        <v>34.555999999999997</v>
      </c>
      <c r="AK63" s="133">
        <v>0.13700000000000001</v>
      </c>
      <c r="AL63" s="133">
        <v>4.5999999999999999E-2</v>
      </c>
      <c r="AM63" s="133">
        <v>1.903</v>
      </c>
      <c r="AN63" s="133">
        <v>0.13800000000000001</v>
      </c>
      <c r="AO63" s="133">
        <v>4.5999999999999999E-2</v>
      </c>
      <c r="AP63" s="133">
        <v>-0.05</v>
      </c>
      <c r="AQ63" s="133">
        <v>1.9890000000000001</v>
      </c>
      <c r="AR63" s="133">
        <v>0.66300000000000003</v>
      </c>
      <c r="AS63" s="133">
        <v>2.2690000000000001</v>
      </c>
      <c r="AT63" s="133">
        <v>1.998</v>
      </c>
      <c r="AU63" s="133">
        <v>0.66600000000000004</v>
      </c>
      <c r="AV63" s="133">
        <v>0</v>
      </c>
      <c r="AW63" s="133">
        <v>1.6E-2</v>
      </c>
      <c r="AX63" s="133">
        <v>5.0000000000000001E-3</v>
      </c>
      <c r="AY63" s="133">
        <v>-37.590000000000003</v>
      </c>
      <c r="AZ63" s="133" t="s">
        <v>3</v>
      </c>
      <c r="BA63" s="133">
        <v>10.54</v>
      </c>
      <c r="BB63" s="133">
        <v>11.01</v>
      </c>
      <c r="BC63" s="133">
        <v>42.21</v>
      </c>
      <c r="BD63" s="133">
        <v>3.5755314338063401E-3</v>
      </c>
      <c r="BE63" s="133" t="s">
        <v>464</v>
      </c>
      <c r="BF63" s="133">
        <v>-2.5999999999999999E-2</v>
      </c>
      <c r="BG63" s="133">
        <v>1.2651465288806669</v>
      </c>
      <c r="BH63" s="133">
        <v>0.96907524356222652</v>
      </c>
      <c r="BI63" s="133">
        <v>0.93600000000000005</v>
      </c>
      <c r="BJ63" s="133" t="s">
        <v>3</v>
      </c>
      <c r="BK63" s="133">
        <v>0.93600000000000005</v>
      </c>
      <c r="BL63" s="133">
        <v>1.903</v>
      </c>
      <c r="BM63" s="133">
        <v>0</v>
      </c>
    </row>
    <row r="64" spans="1:65" x14ac:dyDescent="0.2">
      <c r="A64" s="132" t="s">
        <v>465</v>
      </c>
      <c r="B64" s="133" t="s">
        <v>466</v>
      </c>
      <c r="C64" s="133" t="s">
        <v>261</v>
      </c>
      <c r="D64" s="133" t="s">
        <v>262</v>
      </c>
      <c r="E64" s="133" t="b">
        <v>0</v>
      </c>
      <c r="F64" s="133" t="s">
        <v>467</v>
      </c>
      <c r="G64" s="133" t="s">
        <v>3</v>
      </c>
      <c r="H64" s="133" t="s">
        <v>264</v>
      </c>
      <c r="I64" s="133" t="s">
        <v>304</v>
      </c>
      <c r="J64" s="133" t="s">
        <v>273</v>
      </c>
      <c r="K64" s="133" t="s">
        <v>267</v>
      </c>
      <c r="L64" s="133">
        <v>90</v>
      </c>
      <c r="M64" s="133">
        <v>9</v>
      </c>
      <c r="N64" s="133">
        <v>9</v>
      </c>
      <c r="O64" s="133">
        <v>-6.2</v>
      </c>
      <c r="P64" s="133">
        <v>0</v>
      </c>
      <c r="Q64" s="133">
        <v>0</v>
      </c>
      <c r="R64" s="133">
        <v>-4.84</v>
      </c>
      <c r="S64" s="133">
        <v>0</v>
      </c>
      <c r="T64" s="133">
        <v>0</v>
      </c>
      <c r="U64" s="133">
        <v>25.87</v>
      </c>
      <c r="V64" s="133">
        <v>0</v>
      </c>
      <c r="W64" s="133">
        <v>0</v>
      </c>
      <c r="X64" s="133">
        <v>-2.403</v>
      </c>
      <c r="Y64" s="133">
        <v>3.0000000000000001E-3</v>
      </c>
      <c r="Z64" s="133">
        <v>1E-3</v>
      </c>
      <c r="AA64" s="133">
        <v>0.78200000000000003</v>
      </c>
      <c r="AB64" s="133">
        <v>5.0000000000000001E-3</v>
      </c>
      <c r="AC64" s="133">
        <v>2E-3</v>
      </c>
      <c r="AD64" s="133">
        <v>-1.9610000000000001</v>
      </c>
      <c r="AE64" s="133">
        <v>6.3E-2</v>
      </c>
      <c r="AF64" s="133">
        <v>2.1000000000000001E-2</v>
      </c>
      <c r="AG64" s="133">
        <v>-0.25</v>
      </c>
      <c r="AH64" s="133">
        <v>6.3E-2</v>
      </c>
      <c r="AI64" s="133">
        <v>2.1000000000000001E-2</v>
      </c>
      <c r="AJ64" s="133">
        <v>1.651</v>
      </c>
      <c r="AK64" s="133">
        <v>0.17</v>
      </c>
      <c r="AL64" s="133">
        <v>5.7000000000000002E-2</v>
      </c>
      <c r="AM64" s="133">
        <v>8.5999999999999993E-2</v>
      </c>
      <c r="AN64" s="133">
        <v>0.16800000000000001</v>
      </c>
      <c r="AO64" s="133">
        <v>5.6000000000000001E-2</v>
      </c>
      <c r="AP64" s="133">
        <v>8.0000000000000002E-3</v>
      </c>
      <c r="AQ64" s="133">
        <v>1.9390000000000001</v>
      </c>
      <c r="AR64" s="133">
        <v>0.64600000000000002</v>
      </c>
      <c r="AS64" s="133">
        <v>1.036</v>
      </c>
      <c r="AT64" s="133">
        <v>1.9430000000000001</v>
      </c>
      <c r="AU64" s="133">
        <v>0.64800000000000002</v>
      </c>
      <c r="AV64" s="133">
        <v>0</v>
      </c>
      <c r="AW64" s="133">
        <v>1.6E-2</v>
      </c>
      <c r="AX64" s="133">
        <v>5.0000000000000001E-3</v>
      </c>
      <c r="AY64" s="133">
        <v>-6.2</v>
      </c>
      <c r="AZ64" s="133">
        <v>1.007950954</v>
      </c>
      <c r="BA64" s="133">
        <v>-12.69</v>
      </c>
      <c r="BB64" s="133">
        <v>-12.43</v>
      </c>
      <c r="BC64" s="133">
        <v>18.04</v>
      </c>
      <c r="BD64" s="133">
        <v>3.8685219457048519E-3</v>
      </c>
      <c r="BE64" s="133" t="s">
        <v>468</v>
      </c>
      <c r="BF64" s="133">
        <v>-0.24199999999999999</v>
      </c>
      <c r="BG64" s="133">
        <v>1.2857773676362219</v>
      </c>
      <c r="BH64" s="133">
        <v>0.98049524431293911</v>
      </c>
      <c r="BI64" s="133">
        <v>0.66900000000000004</v>
      </c>
      <c r="BJ64" s="133">
        <v>8.2000000000000003E-2</v>
      </c>
      <c r="BK64" s="133">
        <v>0.751</v>
      </c>
      <c r="BL64" s="133">
        <v>8.5999999999999993E-2</v>
      </c>
      <c r="BM64" s="133">
        <v>0</v>
      </c>
    </row>
    <row r="65" spans="1:65" x14ac:dyDescent="0.2">
      <c r="A65" s="132" t="s">
        <v>469</v>
      </c>
      <c r="B65" s="133" t="s">
        <v>470</v>
      </c>
      <c r="C65" s="133" t="s">
        <v>261</v>
      </c>
      <c r="D65" s="133" t="s">
        <v>262</v>
      </c>
      <c r="E65" s="133" t="b">
        <v>0</v>
      </c>
      <c r="F65" s="133" t="s">
        <v>384</v>
      </c>
      <c r="G65" s="133" t="s">
        <v>3</v>
      </c>
      <c r="H65" s="133" t="s">
        <v>264</v>
      </c>
      <c r="I65" s="133" t="s">
        <v>301</v>
      </c>
      <c r="J65" s="133" t="s">
        <v>273</v>
      </c>
      <c r="K65" s="133" t="s">
        <v>267</v>
      </c>
      <c r="L65" s="133">
        <v>90</v>
      </c>
      <c r="M65" s="133">
        <v>9</v>
      </c>
      <c r="N65" s="133">
        <v>9</v>
      </c>
      <c r="O65" s="133">
        <v>2.34</v>
      </c>
      <c r="P65" s="133">
        <v>0</v>
      </c>
      <c r="Q65" s="133">
        <v>0</v>
      </c>
      <c r="R65" s="133">
        <v>-0.85</v>
      </c>
      <c r="S65" s="133">
        <v>0.01</v>
      </c>
      <c r="T65" s="133">
        <v>0</v>
      </c>
      <c r="U65" s="133">
        <v>29.98</v>
      </c>
      <c r="V65" s="133">
        <v>0.01</v>
      </c>
      <c r="W65" s="133">
        <v>0</v>
      </c>
      <c r="X65" s="133">
        <v>5.7469999999999999</v>
      </c>
      <c r="Y65" s="133">
        <v>3.0000000000000001E-3</v>
      </c>
      <c r="Z65" s="133">
        <v>1E-3</v>
      </c>
      <c r="AA65" s="133">
        <v>4.8109999999999999</v>
      </c>
      <c r="AB65" s="133">
        <v>6.0000000000000001E-3</v>
      </c>
      <c r="AC65" s="133">
        <v>2E-3</v>
      </c>
      <c r="AD65" s="133">
        <v>10.472</v>
      </c>
      <c r="AE65" s="133">
        <v>2.8000000000000001E-2</v>
      </c>
      <c r="AF65" s="133">
        <v>8.9999999999999993E-3</v>
      </c>
      <c r="AG65" s="133">
        <v>-0.21199999999999999</v>
      </c>
      <c r="AH65" s="133">
        <v>2.5999999999999999E-2</v>
      </c>
      <c r="AI65" s="133">
        <v>8.9999999999999993E-3</v>
      </c>
      <c r="AJ65" s="133">
        <v>10.148999999999999</v>
      </c>
      <c r="AK65" s="133">
        <v>0.185</v>
      </c>
      <c r="AL65" s="133">
        <v>6.2E-2</v>
      </c>
      <c r="AM65" s="133">
        <v>0.5</v>
      </c>
      <c r="AN65" s="133">
        <v>0.17899999999999999</v>
      </c>
      <c r="AO65" s="133">
        <v>0.06</v>
      </c>
      <c r="AP65" s="133">
        <v>-2.5190000000000001</v>
      </c>
      <c r="AQ65" s="133">
        <v>2.8109999999999999</v>
      </c>
      <c r="AR65" s="133">
        <v>0.93700000000000006</v>
      </c>
      <c r="AS65" s="133">
        <v>-17.896999999999998</v>
      </c>
      <c r="AT65" s="133">
        <v>2.7679999999999998</v>
      </c>
      <c r="AU65" s="133">
        <v>0.92300000000000004</v>
      </c>
      <c r="AV65" s="133">
        <v>2.1000000000000001E-2</v>
      </c>
      <c r="AW65" s="133">
        <v>2.3E-2</v>
      </c>
      <c r="AX65" s="133">
        <v>8.0000000000000002E-3</v>
      </c>
      <c r="AY65" s="133">
        <v>2.38</v>
      </c>
      <c r="AZ65" s="133">
        <v>1.007950954</v>
      </c>
      <c r="BA65" s="133">
        <v>-8.73</v>
      </c>
      <c r="BB65" s="133">
        <v>-8.44</v>
      </c>
      <c r="BC65" s="133">
        <v>22.16</v>
      </c>
      <c r="BD65" s="133">
        <v>3.8685219457048519E-3</v>
      </c>
      <c r="BE65" s="133" t="s">
        <v>468</v>
      </c>
      <c r="BF65" s="133">
        <v>-0.252</v>
      </c>
      <c r="BG65" s="133">
        <v>1.2756985490927204</v>
      </c>
      <c r="BH65" s="133">
        <v>0.97614249195902592</v>
      </c>
      <c r="BI65" s="133">
        <v>0.65400000000000003</v>
      </c>
      <c r="BJ65" s="133">
        <v>8.2000000000000003E-2</v>
      </c>
      <c r="BK65" s="133">
        <v>0.73599999999999999</v>
      </c>
      <c r="BL65" s="133">
        <v>0.5</v>
      </c>
      <c r="BM65" s="133">
        <v>0</v>
      </c>
    </row>
    <row r="66" spans="1:65" x14ac:dyDescent="0.2">
      <c r="A66" s="132" t="s">
        <v>471</v>
      </c>
      <c r="B66" s="133" t="s">
        <v>472</v>
      </c>
      <c r="C66" s="133" t="s">
        <v>261</v>
      </c>
      <c r="D66" s="133" t="s">
        <v>262</v>
      </c>
      <c r="E66" s="133" t="b">
        <v>0</v>
      </c>
      <c r="F66" s="133" t="s">
        <v>323</v>
      </c>
      <c r="G66" s="133" t="s">
        <v>3</v>
      </c>
      <c r="H66" s="133" t="s">
        <v>264</v>
      </c>
      <c r="I66" s="133" t="s">
        <v>324</v>
      </c>
      <c r="J66" s="133" t="s">
        <v>273</v>
      </c>
      <c r="K66" s="133" t="s">
        <v>267</v>
      </c>
      <c r="L66" s="133">
        <v>90</v>
      </c>
      <c r="M66" s="133">
        <v>9</v>
      </c>
      <c r="N66" s="133">
        <v>9</v>
      </c>
      <c r="O66" s="133">
        <v>2.1800000000000002</v>
      </c>
      <c r="P66" s="133">
        <v>0</v>
      </c>
      <c r="Q66" s="133">
        <v>0</v>
      </c>
      <c r="R66" s="133">
        <v>5.86</v>
      </c>
      <c r="S66" s="133">
        <v>0.01</v>
      </c>
      <c r="T66" s="133">
        <v>0</v>
      </c>
      <c r="U66" s="133">
        <v>36.9</v>
      </c>
      <c r="V66" s="133">
        <v>0.01</v>
      </c>
      <c r="W66" s="133">
        <v>0</v>
      </c>
      <c r="X66" s="133">
        <v>5.8280000000000003</v>
      </c>
      <c r="Y66" s="133">
        <v>1E-3</v>
      </c>
      <c r="Z66" s="133">
        <v>0</v>
      </c>
      <c r="AA66" s="133">
        <v>11.555999999999999</v>
      </c>
      <c r="AB66" s="133">
        <v>5.0000000000000001E-3</v>
      </c>
      <c r="AC66" s="133">
        <v>2E-3</v>
      </c>
      <c r="AD66" s="133">
        <v>16.98</v>
      </c>
      <c r="AE66" s="133">
        <v>4.2000000000000003E-2</v>
      </c>
      <c r="AF66" s="133">
        <v>1.4E-2</v>
      </c>
      <c r="AG66" s="133">
        <v>-0.45300000000000001</v>
      </c>
      <c r="AH66" s="133">
        <v>4.3999999999999997E-2</v>
      </c>
      <c r="AI66" s="133">
        <v>1.4999999999999999E-2</v>
      </c>
      <c r="AJ66" s="133">
        <v>24.353999999999999</v>
      </c>
      <c r="AK66" s="133">
        <v>0.215</v>
      </c>
      <c r="AL66" s="133">
        <v>7.1999999999999995E-2</v>
      </c>
      <c r="AM66" s="133">
        <v>1.0840000000000001</v>
      </c>
      <c r="AN66" s="133">
        <v>0.20300000000000001</v>
      </c>
      <c r="AO66" s="133">
        <v>6.8000000000000005E-2</v>
      </c>
      <c r="AP66" s="133">
        <v>-6.3179999999999996</v>
      </c>
      <c r="AQ66" s="133">
        <v>1.95</v>
      </c>
      <c r="AR66" s="133">
        <v>0.65</v>
      </c>
      <c r="AS66" s="133">
        <v>-34.499000000000002</v>
      </c>
      <c r="AT66" s="133">
        <v>1.8959999999999999</v>
      </c>
      <c r="AU66" s="133">
        <v>0.63200000000000001</v>
      </c>
      <c r="AV66" s="133">
        <v>5.1999999999999998E-2</v>
      </c>
      <c r="AW66" s="133">
        <v>1.6E-2</v>
      </c>
      <c r="AX66" s="133">
        <v>5.0000000000000001E-3</v>
      </c>
      <c r="AY66" s="133">
        <v>2.2200000000000002</v>
      </c>
      <c r="AZ66" s="133">
        <v>1.007950954</v>
      </c>
      <c r="BA66" s="133">
        <v>-2.0699999999999998</v>
      </c>
      <c r="BB66" s="133">
        <v>-1.71</v>
      </c>
      <c r="BC66" s="133">
        <v>29.09</v>
      </c>
      <c r="BD66" s="133">
        <v>3.8685219457048519E-3</v>
      </c>
      <c r="BE66" s="133" t="s">
        <v>468</v>
      </c>
      <c r="BF66" s="133">
        <v>-0.51900000000000002</v>
      </c>
      <c r="BG66" s="133">
        <v>1.274994775648935</v>
      </c>
      <c r="BH66" s="133">
        <v>0.97631505394797036</v>
      </c>
      <c r="BI66" s="133">
        <v>0.315</v>
      </c>
      <c r="BJ66" s="133">
        <v>8.2000000000000003E-2</v>
      </c>
      <c r="BK66" s="133">
        <v>0.39700000000000002</v>
      </c>
      <c r="BL66" s="133">
        <v>1.0840000000000001</v>
      </c>
      <c r="BM66" s="133">
        <v>0</v>
      </c>
    </row>
    <row r="67" spans="1:65" x14ac:dyDescent="0.2">
      <c r="A67" s="132" t="s">
        <v>473</v>
      </c>
      <c r="B67" s="133" t="s">
        <v>474</v>
      </c>
      <c r="C67" s="133" t="s">
        <v>261</v>
      </c>
      <c r="D67" s="133" t="s">
        <v>262</v>
      </c>
      <c r="E67" s="133" t="b">
        <v>0</v>
      </c>
      <c r="F67" s="133" t="s">
        <v>280</v>
      </c>
      <c r="G67" s="133" t="s">
        <v>3</v>
      </c>
      <c r="H67" s="133" t="s">
        <v>264</v>
      </c>
      <c r="I67" s="133" t="s">
        <v>281</v>
      </c>
      <c r="J67" s="133" t="s">
        <v>273</v>
      </c>
      <c r="K67" s="133" t="s">
        <v>267</v>
      </c>
      <c r="L67" s="133">
        <v>90</v>
      </c>
      <c r="M67" s="133">
        <v>9</v>
      </c>
      <c r="N67" s="133">
        <v>9</v>
      </c>
      <c r="O67" s="133">
        <v>2.0099999999999998</v>
      </c>
      <c r="P67" s="133">
        <v>0</v>
      </c>
      <c r="Q67" s="133">
        <v>0</v>
      </c>
      <c r="R67" s="133">
        <v>5.29</v>
      </c>
      <c r="S67" s="133">
        <v>0</v>
      </c>
      <c r="T67" s="133">
        <v>0</v>
      </c>
      <c r="U67" s="133">
        <v>36.31</v>
      </c>
      <c r="V67" s="133">
        <v>0</v>
      </c>
      <c r="W67" s="133">
        <v>0</v>
      </c>
      <c r="X67" s="133">
        <v>5.649</v>
      </c>
      <c r="Y67" s="133">
        <v>2E-3</v>
      </c>
      <c r="Z67" s="133">
        <v>1E-3</v>
      </c>
      <c r="AA67" s="133">
        <v>10.976000000000001</v>
      </c>
      <c r="AB67" s="133">
        <v>4.0000000000000001E-3</v>
      </c>
      <c r="AC67" s="133">
        <v>1E-3</v>
      </c>
      <c r="AD67" s="133">
        <v>16.09</v>
      </c>
      <c r="AE67" s="133">
        <v>4.2000000000000003E-2</v>
      </c>
      <c r="AF67" s="133">
        <v>1.4E-2</v>
      </c>
      <c r="AG67" s="133">
        <v>-0.58199999999999996</v>
      </c>
      <c r="AH67" s="133">
        <v>0.04</v>
      </c>
      <c r="AI67" s="133">
        <v>1.2999999999999999E-2</v>
      </c>
      <c r="AJ67" s="133">
        <v>23.262</v>
      </c>
      <c r="AK67" s="133">
        <v>0.23400000000000001</v>
      </c>
      <c r="AL67" s="133">
        <v>7.8E-2</v>
      </c>
      <c r="AM67" s="133">
        <v>1.1639999999999999</v>
      </c>
      <c r="AN67" s="133">
        <v>0.22600000000000001</v>
      </c>
      <c r="AO67" s="133">
        <v>7.4999999999999997E-2</v>
      </c>
      <c r="AP67" s="133">
        <v>-6.5359999999999996</v>
      </c>
      <c r="AQ67" s="133">
        <v>2.7930000000000001</v>
      </c>
      <c r="AR67" s="133">
        <v>0.93100000000000005</v>
      </c>
      <c r="AS67" s="133">
        <v>-33.44</v>
      </c>
      <c r="AT67" s="133">
        <v>2.7189999999999999</v>
      </c>
      <c r="AU67" s="133">
        <v>0.90600000000000003</v>
      </c>
      <c r="AV67" s="133">
        <v>5.3999999999999999E-2</v>
      </c>
      <c r="AW67" s="133">
        <v>2.3E-2</v>
      </c>
      <c r="AX67" s="133">
        <v>8.0000000000000002E-3</v>
      </c>
      <c r="AY67" s="133">
        <v>2.0699999999999998</v>
      </c>
      <c r="AZ67" s="133">
        <v>1.007950954</v>
      </c>
      <c r="BA67" s="133">
        <v>-2.64</v>
      </c>
      <c r="BB67" s="133">
        <v>-2.27</v>
      </c>
      <c r="BC67" s="133">
        <v>28.51</v>
      </c>
      <c r="BD67" s="133">
        <v>4.0770066831129119E-3</v>
      </c>
      <c r="BE67" s="133" t="s">
        <v>475</v>
      </c>
      <c r="BF67" s="133">
        <v>-0.64700000000000002</v>
      </c>
      <c r="BG67" s="133">
        <v>1.2932119472309929</v>
      </c>
      <c r="BH67" s="133">
        <v>0.97978750467369402</v>
      </c>
      <c r="BI67" s="133">
        <v>0.14299999999999999</v>
      </c>
      <c r="BJ67" s="133">
        <v>8.2000000000000003E-2</v>
      </c>
      <c r="BK67" s="133">
        <v>0.22500000000000001</v>
      </c>
      <c r="BL67" s="133">
        <v>1.1639999999999999</v>
      </c>
      <c r="BM67" s="133">
        <v>0</v>
      </c>
    </row>
    <row r="68" spans="1:65" x14ac:dyDescent="0.2">
      <c r="A68" s="132" t="s">
        <v>476</v>
      </c>
      <c r="B68" s="133" t="s">
        <v>477</v>
      </c>
      <c r="C68" s="133" t="s">
        <v>261</v>
      </c>
      <c r="D68" s="133" t="s">
        <v>262</v>
      </c>
      <c r="E68" s="133" t="b">
        <v>0</v>
      </c>
      <c r="F68" s="133" t="s">
        <v>478</v>
      </c>
      <c r="G68" s="133" t="s">
        <v>3</v>
      </c>
      <c r="H68" s="133" t="s">
        <v>264</v>
      </c>
      <c r="I68" s="133" t="s">
        <v>265</v>
      </c>
      <c r="J68" s="133" t="s">
        <v>266</v>
      </c>
      <c r="K68" s="133" t="s">
        <v>267</v>
      </c>
      <c r="L68" s="133" t="s">
        <v>3</v>
      </c>
      <c r="M68" s="133">
        <v>9</v>
      </c>
      <c r="N68" s="133">
        <v>9</v>
      </c>
      <c r="O68" s="133">
        <v>-37.590000000000003</v>
      </c>
      <c r="P68" s="133">
        <v>0</v>
      </c>
      <c r="Q68" s="133">
        <v>0</v>
      </c>
      <c r="R68" s="133">
        <v>-1.68</v>
      </c>
      <c r="S68" s="133">
        <v>0.01</v>
      </c>
      <c r="T68" s="133">
        <v>0</v>
      </c>
      <c r="U68" s="133">
        <v>29.13</v>
      </c>
      <c r="V68" s="133">
        <v>0.01</v>
      </c>
      <c r="W68" s="133">
        <v>0</v>
      </c>
      <c r="X68" s="133">
        <v>-31.734000000000002</v>
      </c>
      <c r="Y68" s="133">
        <v>5.0000000000000001E-3</v>
      </c>
      <c r="Z68" s="133">
        <v>2E-3</v>
      </c>
      <c r="AA68" s="133">
        <v>3.8969999999999998</v>
      </c>
      <c r="AB68" s="133">
        <v>6.0000000000000001E-3</v>
      </c>
      <c r="AC68" s="133">
        <v>2E-3</v>
      </c>
      <c r="AD68" s="133">
        <v>-29.17</v>
      </c>
      <c r="AE68" s="133">
        <v>5.8999999999999997E-2</v>
      </c>
      <c r="AF68" s="133">
        <v>0.02</v>
      </c>
      <c r="AG68" s="133">
        <v>-0.13800000000000001</v>
      </c>
      <c r="AH68" s="133">
        <v>5.6000000000000001E-2</v>
      </c>
      <c r="AI68" s="133">
        <v>1.9E-2</v>
      </c>
      <c r="AJ68" s="133">
        <v>8.3729999999999993</v>
      </c>
      <c r="AK68" s="133">
        <v>0.21</v>
      </c>
      <c r="AL68" s="133">
        <v>7.0000000000000007E-2</v>
      </c>
      <c r="AM68" s="133">
        <v>0.55900000000000005</v>
      </c>
      <c r="AN68" s="133">
        <v>0.20599999999999999</v>
      </c>
      <c r="AO68" s="133">
        <v>6.9000000000000006E-2</v>
      </c>
      <c r="AP68" s="133">
        <v>-0.125</v>
      </c>
      <c r="AQ68" s="133">
        <v>1.599</v>
      </c>
      <c r="AR68" s="133">
        <v>0.53300000000000003</v>
      </c>
      <c r="AS68" s="133">
        <v>26.998999999999999</v>
      </c>
      <c r="AT68" s="133">
        <v>1.645</v>
      </c>
      <c r="AU68" s="133">
        <v>0.54800000000000004</v>
      </c>
      <c r="AV68" s="133">
        <v>1E-3</v>
      </c>
      <c r="AW68" s="133">
        <v>1.2999999999999999E-2</v>
      </c>
      <c r="AX68" s="133">
        <v>4.0000000000000001E-3</v>
      </c>
      <c r="AY68" s="133">
        <v>-37.75</v>
      </c>
      <c r="AZ68" s="133" t="s">
        <v>3</v>
      </c>
      <c r="BA68" s="133">
        <v>-1.68</v>
      </c>
      <c r="BB68" s="133">
        <v>-1.26</v>
      </c>
      <c r="BC68" s="133">
        <v>29.56</v>
      </c>
      <c r="BD68" s="133">
        <v>3.9686976475669716E-3</v>
      </c>
      <c r="BE68" s="133" t="s">
        <v>479</v>
      </c>
      <c r="BF68" s="133">
        <v>-2.1999999999999999E-2</v>
      </c>
      <c r="BG68" s="133">
        <v>1.2793013923332122</v>
      </c>
      <c r="BH68" s="133">
        <v>0.97644089720891625</v>
      </c>
      <c r="BI68" s="133">
        <v>0.94799999999999995</v>
      </c>
      <c r="BJ68" s="133" t="s">
        <v>3</v>
      </c>
      <c r="BK68" s="133">
        <v>0.94799999999999995</v>
      </c>
      <c r="BL68" s="133">
        <v>0.55900000000000005</v>
      </c>
      <c r="BM68" s="133">
        <v>0</v>
      </c>
    </row>
    <row r="69" spans="1:65" x14ac:dyDescent="0.2">
      <c r="A69" s="132" t="s">
        <v>480</v>
      </c>
      <c r="B69" s="133" t="s">
        <v>481</v>
      </c>
      <c r="C69" s="133" t="s">
        <v>261</v>
      </c>
      <c r="D69" s="133" t="s">
        <v>262</v>
      </c>
      <c r="E69" s="133" t="b">
        <v>0</v>
      </c>
      <c r="F69" s="133" t="s">
        <v>271</v>
      </c>
      <c r="G69" s="133" t="s">
        <v>3</v>
      </c>
      <c r="H69" s="133" t="s">
        <v>264</v>
      </c>
      <c r="I69" s="133" t="s">
        <v>272</v>
      </c>
      <c r="J69" s="133" t="s">
        <v>273</v>
      </c>
      <c r="K69" s="133" t="s">
        <v>267</v>
      </c>
      <c r="L69" s="133">
        <v>90</v>
      </c>
      <c r="M69" s="133">
        <v>9</v>
      </c>
      <c r="N69" s="133">
        <v>9</v>
      </c>
      <c r="O69" s="133">
        <v>-10.16</v>
      </c>
      <c r="P69" s="133">
        <v>0</v>
      </c>
      <c r="Q69" s="133">
        <v>0</v>
      </c>
      <c r="R69" s="133">
        <v>-10.96</v>
      </c>
      <c r="S69" s="133">
        <v>0.01</v>
      </c>
      <c r="T69" s="133">
        <v>0</v>
      </c>
      <c r="U69" s="133">
        <v>19.559999999999999</v>
      </c>
      <c r="V69" s="133">
        <v>0.01</v>
      </c>
      <c r="W69" s="133">
        <v>0</v>
      </c>
      <c r="X69" s="133">
        <v>-6.3310000000000004</v>
      </c>
      <c r="Y69" s="133">
        <v>2E-3</v>
      </c>
      <c r="Z69" s="133">
        <v>1E-3</v>
      </c>
      <c r="AA69" s="133">
        <v>-5.3739999999999997</v>
      </c>
      <c r="AB69" s="133">
        <v>8.9999999999999993E-3</v>
      </c>
      <c r="AC69" s="133">
        <v>3.0000000000000001E-3</v>
      </c>
      <c r="AD69" s="133">
        <v>-12.217000000000001</v>
      </c>
      <c r="AE69" s="133">
        <v>3.9E-2</v>
      </c>
      <c r="AF69" s="133">
        <v>1.2999999999999999E-2</v>
      </c>
      <c r="AG69" s="133">
        <v>-0.442</v>
      </c>
      <c r="AH69" s="133">
        <v>3.9E-2</v>
      </c>
      <c r="AI69" s="133">
        <v>1.2999999999999999E-2</v>
      </c>
      <c r="AJ69" s="133">
        <v>-11.419</v>
      </c>
      <c r="AK69" s="133">
        <v>0.17899999999999999</v>
      </c>
      <c r="AL69" s="133">
        <v>0.06</v>
      </c>
      <c r="AM69" s="133">
        <v>-0.70699999999999996</v>
      </c>
      <c r="AN69" s="133">
        <v>0.17799999999999999</v>
      </c>
      <c r="AO69" s="133">
        <v>5.8999999999999997E-2</v>
      </c>
      <c r="AP69" s="133">
        <v>3.2509999999999999</v>
      </c>
      <c r="AQ69" s="133">
        <v>2.0369999999999999</v>
      </c>
      <c r="AR69" s="133">
        <v>0.67900000000000005</v>
      </c>
      <c r="AS69" s="133">
        <v>20.817</v>
      </c>
      <c r="AT69" s="133">
        <v>2.077</v>
      </c>
      <c r="AU69" s="133">
        <v>0.69199999999999995</v>
      </c>
      <c r="AV69" s="133">
        <v>-2.7E-2</v>
      </c>
      <c r="AW69" s="133">
        <v>1.7000000000000001E-2</v>
      </c>
      <c r="AX69" s="133">
        <v>6.0000000000000001E-3</v>
      </c>
      <c r="AY69" s="133">
        <v>-10.17</v>
      </c>
      <c r="AZ69" s="133">
        <v>1.007950954</v>
      </c>
      <c r="BA69" s="133">
        <v>-18.760000000000002</v>
      </c>
      <c r="BB69" s="133">
        <v>-18.55</v>
      </c>
      <c r="BC69" s="133">
        <v>11.74</v>
      </c>
      <c r="BD69" s="133">
        <v>3.9620830284346834E-3</v>
      </c>
      <c r="BE69" s="133" t="s">
        <v>482</v>
      </c>
      <c r="BF69" s="133">
        <v>-0.39300000000000002</v>
      </c>
      <c r="BG69" s="133">
        <v>1.275526345040457</v>
      </c>
      <c r="BH69" s="133">
        <v>0.9755916037496517</v>
      </c>
      <c r="BI69" s="133">
        <v>0.47399999999999998</v>
      </c>
      <c r="BJ69" s="133">
        <v>8.2000000000000003E-2</v>
      </c>
      <c r="BK69" s="133">
        <v>0.55600000000000005</v>
      </c>
      <c r="BL69" s="133">
        <v>-0.70699999999999996</v>
      </c>
      <c r="BM69" s="133">
        <v>0</v>
      </c>
    </row>
    <row r="70" spans="1:65" x14ac:dyDescent="0.2">
      <c r="A70" s="132" t="s">
        <v>483</v>
      </c>
      <c r="B70" s="133" t="s">
        <v>484</v>
      </c>
      <c r="C70" s="133" t="s">
        <v>261</v>
      </c>
      <c r="D70" s="133" t="s">
        <v>262</v>
      </c>
      <c r="E70" s="133" t="b">
        <v>0</v>
      </c>
      <c r="F70" s="133" t="s">
        <v>301</v>
      </c>
      <c r="G70" s="133" t="s">
        <v>3</v>
      </c>
      <c r="H70" s="133" t="s">
        <v>264</v>
      </c>
      <c r="I70" s="133" t="s">
        <v>301</v>
      </c>
      <c r="J70" s="133" t="s">
        <v>273</v>
      </c>
      <c r="K70" s="133" t="s">
        <v>267</v>
      </c>
      <c r="L70" s="133">
        <v>90</v>
      </c>
      <c r="M70" s="133">
        <v>9</v>
      </c>
      <c r="N70" s="133">
        <v>9</v>
      </c>
      <c r="O70" s="133">
        <v>2.56</v>
      </c>
      <c r="P70" s="133">
        <v>0</v>
      </c>
      <c r="Q70" s="133">
        <v>0</v>
      </c>
      <c r="R70" s="133">
        <v>-0.67</v>
      </c>
      <c r="S70" s="133">
        <v>0.01</v>
      </c>
      <c r="T70" s="133">
        <v>0</v>
      </c>
      <c r="U70" s="133">
        <v>30.17</v>
      </c>
      <c r="V70" s="133">
        <v>0.01</v>
      </c>
      <c r="W70" s="133">
        <v>0</v>
      </c>
      <c r="X70" s="133">
        <v>5.9610000000000003</v>
      </c>
      <c r="Y70" s="133">
        <v>2E-3</v>
      </c>
      <c r="Z70" s="133">
        <v>1E-3</v>
      </c>
      <c r="AA70" s="133">
        <v>4.9889999999999999</v>
      </c>
      <c r="AB70" s="133">
        <v>8.0000000000000002E-3</v>
      </c>
      <c r="AC70" s="133">
        <v>3.0000000000000001E-3</v>
      </c>
      <c r="AD70" s="133">
        <v>10.824</v>
      </c>
      <c r="AE70" s="133">
        <v>4.3999999999999997E-2</v>
      </c>
      <c r="AF70" s="133">
        <v>1.4999999999999999E-2</v>
      </c>
      <c r="AG70" s="133">
        <v>-0.25800000000000001</v>
      </c>
      <c r="AH70" s="133">
        <v>4.2999999999999997E-2</v>
      </c>
      <c r="AI70" s="133">
        <v>1.4E-2</v>
      </c>
      <c r="AJ70" s="133">
        <v>10.468999999999999</v>
      </c>
      <c r="AK70" s="133">
        <v>0.193</v>
      </c>
      <c r="AL70" s="133">
        <v>6.4000000000000001E-2</v>
      </c>
      <c r="AM70" s="133">
        <v>0.46200000000000002</v>
      </c>
      <c r="AN70" s="133">
        <v>0.182</v>
      </c>
      <c r="AO70" s="133">
        <v>6.0999999999999999E-2</v>
      </c>
      <c r="AP70" s="133">
        <v>-2.0019999999999998</v>
      </c>
      <c r="AQ70" s="133">
        <v>2.4430000000000001</v>
      </c>
      <c r="AR70" s="133">
        <v>0.81399999999999995</v>
      </c>
      <c r="AS70" s="133">
        <v>-17.952999999999999</v>
      </c>
      <c r="AT70" s="133">
        <v>2.4039999999999999</v>
      </c>
      <c r="AU70" s="133">
        <v>0.80100000000000005</v>
      </c>
      <c r="AV70" s="133">
        <v>1.7000000000000001E-2</v>
      </c>
      <c r="AW70" s="133">
        <v>0.02</v>
      </c>
      <c r="AX70" s="133">
        <v>7.0000000000000001E-3</v>
      </c>
      <c r="AY70" s="133">
        <v>2.62</v>
      </c>
      <c r="AZ70" s="133">
        <v>1.007950954</v>
      </c>
      <c r="BA70" s="133">
        <v>-8.56</v>
      </c>
      <c r="BB70" s="133">
        <v>-8.23</v>
      </c>
      <c r="BC70" s="133">
        <v>22.37</v>
      </c>
      <c r="BD70" s="133">
        <v>3.9620830284346834E-3</v>
      </c>
      <c r="BE70" s="133" t="s">
        <v>482</v>
      </c>
      <c r="BF70" s="133">
        <v>-0.30099999999999999</v>
      </c>
      <c r="BG70" s="133">
        <v>1.2746021690175049</v>
      </c>
      <c r="BH70" s="133">
        <v>0.97373373394335527</v>
      </c>
      <c r="BI70" s="133">
        <v>0.59</v>
      </c>
      <c r="BJ70" s="133">
        <v>8.2000000000000003E-2</v>
      </c>
      <c r="BK70" s="133">
        <v>0.67200000000000004</v>
      </c>
      <c r="BL70" s="133">
        <v>0.46200000000000002</v>
      </c>
      <c r="BM70" s="133">
        <v>0</v>
      </c>
    </row>
    <row r="71" spans="1:65" x14ac:dyDescent="0.2">
      <c r="A71" s="132" t="s">
        <v>485</v>
      </c>
      <c r="B71" s="133" t="s">
        <v>486</v>
      </c>
      <c r="C71" s="133" t="s">
        <v>261</v>
      </c>
      <c r="D71" s="133" t="s">
        <v>262</v>
      </c>
      <c r="E71" s="133" t="b">
        <v>0</v>
      </c>
      <c r="F71" s="133" t="s">
        <v>277</v>
      </c>
      <c r="G71" s="133" t="s">
        <v>3</v>
      </c>
      <c r="H71" s="133" t="s">
        <v>264</v>
      </c>
      <c r="I71" s="133" t="s">
        <v>277</v>
      </c>
      <c r="J71" s="133" t="s">
        <v>273</v>
      </c>
      <c r="K71" s="133" t="s">
        <v>267</v>
      </c>
      <c r="L71" s="133">
        <v>90</v>
      </c>
      <c r="M71" s="133">
        <v>9</v>
      </c>
      <c r="N71" s="133">
        <v>9</v>
      </c>
      <c r="O71" s="133">
        <v>-2.25</v>
      </c>
      <c r="P71" s="133">
        <v>0</v>
      </c>
      <c r="Q71" s="133">
        <v>0</v>
      </c>
      <c r="R71" s="133">
        <v>3.47</v>
      </c>
      <c r="S71" s="133">
        <v>0</v>
      </c>
      <c r="T71" s="133">
        <v>0</v>
      </c>
      <c r="U71" s="133">
        <v>34.43</v>
      </c>
      <c r="V71" s="133">
        <v>0</v>
      </c>
      <c r="W71" s="133">
        <v>0</v>
      </c>
      <c r="X71" s="133">
        <v>1.5940000000000001</v>
      </c>
      <c r="Y71" s="133">
        <v>4.0000000000000001E-3</v>
      </c>
      <c r="Z71" s="133">
        <v>1E-3</v>
      </c>
      <c r="AA71" s="133">
        <v>9.1379999999999999</v>
      </c>
      <c r="AB71" s="133">
        <v>4.0000000000000001E-3</v>
      </c>
      <c r="AC71" s="133">
        <v>1E-3</v>
      </c>
      <c r="AD71" s="133">
        <v>10.371</v>
      </c>
      <c r="AE71" s="133">
        <v>3.6999999999999998E-2</v>
      </c>
      <c r="AF71" s="133">
        <v>1.2E-2</v>
      </c>
      <c r="AG71" s="133">
        <v>-0.26900000000000002</v>
      </c>
      <c r="AH71" s="133">
        <v>3.6999999999999998E-2</v>
      </c>
      <c r="AI71" s="133">
        <v>1.2E-2</v>
      </c>
      <c r="AJ71" s="133">
        <v>19.297999999999998</v>
      </c>
      <c r="AK71" s="133">
        <v>0.126</v>
      </c>
      <c r="AL71" s="133">
        <v>4.2000000000000003E-2</v>
      </c>
      <c r="AM71" s="133">
        <v>0.92100000000000004</v>
      </c>
      <c r="AN71" s="133">
        <v>0.121</v>
      </c>
      <c r="AO71" s="133">
        <v>0.04</v>
      </c>
      <c r="AP71" s="133">
        <v>-4.319</v>
      </c>
      <c r="AQ71" s="133">
        <v>2.0089999999999999</v>
      </c>
      <c r="AR71" s="133">
        <v>0.67</v>
      </c>
      <c r="AS71" s="133">
        <v>-23.617999999999999</v>
      </c>
      <c r="AT71" s="133">
        <v>1.9710000000000001</v>
      </c>
      <c r="AU71" s="133">
        <v>0.65700000000000003</v>
      </c>
      <c r="AV71" s="133">
        <v>3.5999999999999997E-2</v>
      </c>
      <c r="AW71" s="133">
        <v>1.7000000000000001E-2</v>
      </c>
      <c r="AX71" s="133">
        <v>6.0000000000000001E-3</v>
      </c>
      <c r="AY71" s="133">
        <v>-2.2200000000000002</v>
      </c>
      <c r="AZ71" s="133">
        <v>1.007950954</v>
      </c>
      <c r="BA71" s="133">
        <v>-4.45</v>
      </c>
      <c r="BB71" s="133">
        <v>-4.07</v>
      </c>
      <c r="BC71" s="133">
        <v>26.66</v>
      </c>
      <c r="BD71" s="133">
        <v>3.9620830284346834E-3</v>
      </c>
      <c r="BE71" s="133" t="s">
        <v>482</v>
      </c>
      <c r="BF71" s="133">
        <v>-0.31</v>
      </c>
      <c r="BG71" s="133">
        <v>1.2707625790540207</v>
      </c>
      <c r="BH71" s="133">
        <v>0.97136571156658269</v>
      </c>
      <c r="BI71" s="133">
        <v>0.57699999999999996</v>
      </c>
      <c r="BJ71" s="133">
        <v>8.2000000000000003E-2</v>
      </c>
      <c r="BK71" s="133">
        <v>0.65900000000000003</v>
      </c>
      <c r="BL71" s="133">
        <v>0.92100000000000004</v>
      </c>
      <c r="BM71" s="133">
        <v>0</v>
      </c>
    </row>
    <row r="72" spans="1:65" x14ac:dyDescent="0.2">
      <c r="A72" s="132" t="s">
        <v>487</v>
      </c>
      <c r="B72" s="133" t="s">
        <v>488</v>
      </c>
      <c r="C72" s="133" t="s">
        <v>261</v>
      </c>
      <c r="D72" s="133" t="s">
        <v>262</v>
      </c>
      <c r="E72" s="133" t="b">
        <v>0</v>
      </c>
      <c r="F72" s="133" t="s">
        <v>285</v>
      </c>
      <c r="G72" s="133" t="s">
        <v>3</v>
      </c>
      <c r="H72" s="133" t="s">
        <v>264</v>
      </c>
      <c r="I72" s="133" t="s">
        <v>286</v>
      </c>
      <c r="J72" s="133" t="s">
        <v>273</v>
      </c>
      <c r="K72" s="133" t="s">
        <v>267</v>
      </c>
      <c r="L72" s="133">
        <v>90</v>
      </c>
      <c r="M72" s="133">
        <v>9</v>
      </c>
      <c r="N72" s="133">
        <v>9</v>
      </c>
      <c r="O72" s="133">
        <v>-10.15</v>
      </c>
      <c r="P72" s="133">
        <v>0</v>
      </c>
      <c r="Q72" s="133">
        <v>0</v>
      </c>
      <c r="R72" s="133">
        <v>-10.86</v>
      </c>
      <c r="S72" s="133">
        <v>0.01</v>
      </c>
      <c r="T72" s="133">
        <v>0</v>
      </c>
      <c r="U72" s="133">
        <v>19.670000000000002</v>
      </c>
      <c r="V72" s="133">
        <v>0.01</v>
      </c>
      <c r="W72" s="133">
        <v>0</v>
      </c>
      <c r="X72" s="133">
        <v>-6.3159999999999998</v>
      </c>
      <c r="Y72" s="133">
        <v>3.0000000000000001E-3</v>
      </c>
      <c r="Z72" s="133">
        <v>1E-3</v>
      </c>
      <c r="AA72" s="133">
        <v>-5.2679999999999998</v>
      </c>
      <c r="AB72" s="133">
        <v>8.9999999999999993E-3</v>
      </c>
      <c r="AC72" s="133">
        <v>3.0000000000000001E-3</v>
      </c>
      <c r="AD72" s="133">
        <v>-12.311</v>
      </c>
      <c r="AE72" s="133">
        <v>4.3999999999999997E-2</v>
      </c>
      <c r="AF72" s="133">
        <v>1.4999999999999999E-2</v>
      </c>
      <c r="AG72" s="133">
        <v>-0.65800000000000003</v>
      </c>
      <c r="AH72" s="133">
        <v>3.7999999999999999E-2</v>
      </c>
      <c r="AI72" s="133">
        <v>1.2999999999999999E-2</v>
      </c>
      <c r="AJ72" s="133">
        <v>-11.412000000000001</v>
      </c>
      <c r="AK72" s="133">
        <v>0.309</v>
      </c>
      <c r="AL72" s="133">
        <v>0.10299999999999999</v>
      </c>
      <c r="AM72" s="133">
        <v>-0.91300000000000003</v>
      </c>
      <c r="AN72" s="133">
        <v>0.30099999999999999</v>
      </c>
      <c r="AO72" s="133">
        <v>0.1</v>
      </c>
      <c r="AP72" s="133">
        <v>3.0760000000000001</v>
      </c>
      <c r="AQ72" s="133">
        <v>1.498</v>
      </c>
      <c r="AR72" s="133">
        <v>0.499</v>
      </c>
      <c r="AS72" s="133">
        <v>20.408999999999999</v>
      </c>
      <c r="AT72" s="133">
        <v>1.5309999999999999</v>
      </c>
      <c r="AU72" s="133">
        <v>0.51</v>
      </c>
      <c r="AV72" s="133">
        <v>-2.5000000000000001E-2</v>
      </c>
      <c r="AW72" s="133">
        <v>1.2E-2</v>
      </c>
      <c r="AX72" s="133">
        <v>4.0000000000000001E-3</v>
      </c>
      <c r="AY72" s="133">
        <v>-10.17</v>
      </c>
      <c r="AZ72" s="133">
        <v>1.007950954</v>
      </c>
      <c r="BA72" s="133">
        <v>-18.66</v>
      </c>
      <c r="BB72" s="133">
        <v>-18.47</v>
      </c>
      <c r="BC72" s="133">
        <v>11.82</v>
      </c>
      <c r="BD72" s="133">
        <v>4.0585822472307357E-3</v>
      </c>
      <c r="BE72" s="133" t="s">
        <v>489</v>
      </c>
      <c r="BF72" s="133">
        <v>-0.60799999999999998</v>
      </c>
      <c r="BG72" s="133">
        <v>1.2620661109485962</v>
      </c>
      <c r="BH72" s="133">
        <v>0.97066264955244586</v>
      </c>
      <c r="BI72" s="133">
        <v>0.20300000000000001</v>
      </c>
      <c r="BJ72" s="133">
        <v>8.2000000000000003E-2</v>
      </c>
      <c r="BK72" s="133">
        <v>0.28499999999999998</v>
      </c>
      <c r="BL72" s="133">
        <v>-0.91300000000000003</v>
      </c>
      <c r="BM72" s="133">
        <v>0</v>
      </c>
    </row>
    <row r="73" spans="1:65" x14ac:dyDescent="0.2">
      <c r="A73" s="132" t="s">
        <v>490</v>
      </c>
      <c r="B73" s="133" t="s">
        <v>491</v>
      </c>
      <c r="C73" s="133" t="s">
        <v>261</v>
      </c>
      <c r="D73" s="133" t="s">
        <v>262</v>
      </c>
      <c r="E73" s="133" t="b">
        <v>0</v>
      </c>
      <c r="F73" s="133" t="s">
        <v>492</v>
      </c>
      <c r="G73" s="133" t="s">
        <v>3</v>
      </c>
      <c r="H73" s="133" t="s">
        <v>264</v>
      </c>
      <c r="I73" s="133" t="s">
        <v>349</v>
      </c>
      <c r="J73" s="133" t="s">
        <v>266</v>
      </c>
      <c r="K73" s="133" t="s">
        <v>267</v>
      </c>
      <c r="L73" s="133" t="s">
        <v>3</v>
      </c>
      <c r="M73" s="133">
        <v>9</v>
      </c>
      <c r="N73" s="133">
        <v>9</v>
      </c>
      <c r="O73" s="133">
        <v>-36.93</v>
      </c>
      <c r="P73" s="133">
        <v>0.01</v>
      </c>
      <c r="Q73" s="133">
        <v>0</v>
      </c>
      <c r="R73" s="133">
        <v>-3.02</v>
      </c>
      <c r="S73" s="133">
        <v>0.01</v>
      </c>
      <c r="T73" s="133">
        <v>0</v>
      </c>
      <c r="U73" s="133">
        <v>27.75</v>
      </c>
      <c r="V73" s="133">
        <v>0.01</v>
      </c>
      <c r="W73" s="133">
        <v>0</v>
      </c>
      <c r="X73" s="133">
        <v>-31.163</v>
      </c>
      <c r="Y73" s="133">
        <v>6.0000000000000001E-3</v>
      </c>
      <c r="Z73" s="133">
        <v>2E-3</v>
      </c>
      <c r="AA73" s="133">
        <v>2.548</v>
      </c>
      <c r="AB73" s="133">
        <v>8.0000000000000002E-3</v>
      </c>
      <c r="AC73" s="133">
        <v>3.0000000000000001E-3</v>
      </c>
      <c r="AD73" s="133">
        <v>-30.5</v>
      </c>
      <c r="AE73" s="133">
        <v>3.9E-2</v>
      </c>
      <c r="AF73" s="133">
        <v>1.2999999999999999E-2</v>
      </c>
      <c r="AG73" s="133">
        <v>-0.79600000000000004</v>
      </c>
      <c r="AH73" s="133">
        <v>3.3000000000000002E-2</v>
      </c>
      <c r="AI73" s="133">
        <v>1.0999999999999999E-2</v>
      </c>
      <c r="AJ73" s="133">
        <v>5.6340000000000003</v>
      </c>
      <c r="AK73" s="133">
        <v>0.23400000000000001</v>
      </c>
      <c r="AL73" s="133">
        <v>7.8E-2</v>
      </c>
      <c r="AM73" s="133">
        <v>0.52800000000000002</v>
      </c>
      <c r="AN73" s="133">
        <v>0.23400000000000001</v>
      </c>
      <c r="AO73" s="133">
        <v>7.8E-2</v>
      </c>
      <c r="AP73" s="133">
        <v>-15.933</v>
      </c>
      <c r="AQ73" s="133">
        <v>2.3919999999999999</v>
      </c>
      <c r="AR73" s="133">
        <v>0.79700000000000004</v>
      </c>
      <c r="AS73" s="133">
        <v>12.797000000000001</v>
      </c>
      <c r="AT73" s="133">
        <v>2.472</v>
      </c>
      <c r="AU73" s="133">
        <v>0.82399999999999995</v>
      </c>
      <c r="AV73" s="133">
        <v>0.129</v>
      </c>
      <c r="AW73" s="133">
        <v>0.02</v>
      </c>
      <c r="AX73" s="133">
        <v>7.0000000000000001E-3</v>
      </c>
      <c r="AY73" s="133">
        <v>-37.11</v>
      </c>
      <c r="AZ73" s="133" t="s">
        <v>3</v>
      </c>
      <c r="BA73" s="133">
        <v>-3.02</v>
      </c>
      <c r="BB73" s="133">
        <v>-2.62</v>
      </c>
      <c r="BC73" s="133">
        <v>28.16</v>
      </c>
      <c r="BD73" s="133">
        <v>3.9414557686857669E-3</v>
      </c>
      <c r="BE73" s="133" t="s">
        <v>493</v>
      </c>
      <c r="BF73" s="133">
        <v>-0.67600000000000005</v>
      </c>
      <c r="BG73" s="133">
        <v>1.2727326288873282</v>
      </c>
      <c r="BH73" s="133">
        <v>0.97334571937357028</v>
      </c>
      <c r="BI73" s="133">
        <v>0.113</v>
      </c>
      <c r="BJ73" s="133" t="s">
        <v>3</v>
      </c>
      <c r="BK73" s="133">
        <v>0.113</v>
      </c>
      <c r="BL73" s="133">
        <v>0.52800000000000002</v>
      </c>
      <c r="BM73" s="133">
        <v>0</v>
      </c>
    </row>
    <row r="74" spans="1:65" x14ac:dyDescent="0.2">
      <c r="A74" s="132" t="s">
        <v>494</v>
      </c>
      <c r="B74" s="133" t="s">
        <v>495</v>
      </c>
      <c r="C74" s="133" t="s">
        <v>261</v>
      </c>
      <c r="D74" s="133" t="s">
        <v>262</v>
      </c>
      <c r="E74" s="133" t="b">
        <v>0</v>
      </c>
      <c r="F74" s="133" t="s">
        <v>455</v>
      </c>
      <c r="G74" s="133" t="s">
        <v>3</v>
      </c>
      <c r="H74" s="133" t="s">
        <v>264</v>
      </c>
      <c r="I74" s="133" t="s">
        <v>324</v>
      </c>
      <c r="J74" s="133" t="s">
        <v>273</v>
      </c>
      <c r="K74" s="133" t="s">
        <v>267</v>
      </c>
      <c r="L74" s="133">
        <v>90</v>
      </c>
      <c r="M74" s="133">
        <v>9</v>
      </c>
      <c r="N74" s="133">
        <v>9</v>
      </c>
      <c r="O74" s="133">
        <v>2</v>
      </c>
      <c r="P74" s="133">
        <v>0</v>
      </c>
      <c r="Q74" s="133">
        <v>0</v>
      </c>
      <c r="R74" s="133">
        <v>6.21</v>
      </c>
      <c r="S74" s="133">
        <v>0.01</v>
      </c>
      <c r="T74" s="133">
        <v>0</v>
      </c>
      <c r="U74" s="133">
        <v>37.26</v>
      </c>
      <c r="V74" s="133">
        <v>0.01</v>
      </c>
      <c r="W74" s="133">
        <v>0</v>
      </c>
      <c r="X74" s="133">
        <v>5.6769999999999996</v>
      </c>
      <c r="Y74" s="133">
        <v>3.0000000000000001E-3</v>
      </c>
      <c r="Z74" s="133">
        <v>1E-3</v>
      </c>
      <c r="AA74" s="133">
        <v>11.904999999999999</v>
      </c>
      <c r="AB74" s="133">
        <v>6.0000000000000001E-3</v>
      </c>
      <c r="AC74" s="133">
        <v>2E-3</v>
      </c>
      <c r="AD74" s="133">
        <v>17.154</v>
      </c>
      <c r="AE74" s="133">
        <v>3.9E-2</v>
      </c>
      <c r="AF74" s="133">
        <v>1.2999999999999999E-2</v>
      </c>
      <c r="AG74" s="133">
        <v>-0.46700000000000003</v>
      </c>
      <c r="AH74" s="133">
        <v>3.7999999999999999E-2</v>
      </c>
      <c r="AI74" s="133">
        <v>1.2999999999999999E-2</v>
      </c>
      <c r="AJ74" s="133">
        <v>25.091000000000001</v>
      </c>
      <c r="AK74" s="133">
        <v>0.16700000000000001</v>
      </c>
      <c r="AL74" s="133">
        <v>5.6000000000000001E-2</v>
      </c>
      <c r="AM74" s="133">
        <v>1.1120000000000001</v>
      </c>
      <c r="AN74" s="133">
        <v>0.16900000000000001</v>
      </c>
      <c r="AO74" s="133">
        <v>5.6000000000000001E-2</v>
      </c>
      <c r="AP74" s="133">
        <v>-4.923</v>
      </c>
      <c r="AQ74" s="133">
        <v>1.7969999999999999</v>
      </c>
      <c r="AR74" s="133">
        <v>0.59899999999999998</v>
      </c>
      <c r="AS74" s="133">
        <v>-33.646000000000001</v>
      </c>
      <c r="AT74" s="133">
        <v>1.748</v>
      </c>
      <c r="AU74" s="133">
        <v>0.58299999999999996</v>
      </c>
      <c r="AV74" s="133">
        <v>0.04</v>
      </c>
      <c r="AW74" s="133">
        <v>1.4999999999999999E-2</v>
      </c>
      <c r="AX74" s="133">
        <v>5.0000000000000001E-3</v>
      </c>
      <c r="AY74" s="133">
        <v>2.06</v>
      </c>
      <c r="AZ74" s="133">
        <v>1.007950954</v>
      </c>
      <c r="BA74" s="133">
        <v>-1.73</v>
      </c>
      <c r="BB74" s="133">
        <v>-1.31</v>
      </c>
      <c r="BC74" s="133">
        <v>29.51</v>
      </c>
      <c r="BD74" s="133">
        <v>3.8008292377151058E-3</v>
      </c>
      <c r="BE74" s="133" t="s">
        <v>496</v>
      </c>
      <c r="BF74" s="133">
        <v>-0.53300000000000003</v>
      </c>
      <c r="BG74" s="133">
        <v>1.2829154138413124</v>
      </c>
      <c r="BH74" s="133">
        <v>0.97580298398844323</v>
      </c>
      <c r="BI74" s="133">
        <v>0.29299999999999998</v>
      </c>
      <c r="BJ74" s="133">
        <v>8.2000000000000003E-2</v>
      </c>
      <c r="BK74" s="133">
        <v>0.375</v>
      </c>
      <c r="BL74" s="133">
        <v>1.1120000000000001</v>
      </c>
      <c r="BM74" s="133">
        <v>0</v>
      </c>
    </row>
    <row r="75" spans="1:65" x14ac:dyDescent="0.2">
      <c r="A75" s="132" t="s">
        <v>497</v>
      </c>
      <c r="B75" s="133" t="s">
        <v>498</v>
      </c>
      <c r="C75" s="133" t="s">
        <v>261</v>
      </c>
      <c r="D75" s="133" t="s">
        <v>262</v>
      </c>
      <c r="E75" s="133" t="b">
        <v>0</v>
      </c>
      <c r="F75" s="133" t="s">
        <v>301</v>
      </c>
      <c r="G75" s="133" t="s">
        <v>3</v>
      </c>
      <c r="H75" s="133" t="s">
        <v>264</v>
      </c>
      <c r="I75" s="133" t="s">
        <v>301</v>
      </c>
      <c r="J75" s="133" t="s">
        <v>273</v>
      </c>
      <c r="K75" s="133" t="s">
        <v>267</v>
      </c>
      <c r="L75" s="133">
        <v>90</v>
      </c>
      <c r="M75" s="133">
        <v>9</v>
      </c>
      <c r="N75" s="133">
        <v>9</v>
      </c>
      <c r="O75" s="133">
        <v>2.57</v>
      </c>
      <c r="P75" s="133">
        <v>0</v>
      </c>
      <c r="Q75" s="133">
        <v>0</v>
      </c>
      <c r="R75" s="133">
        <v>-0.69</v>
      </c>
      <c r="S75" s="133">
        <v>0</v>
      </c>
      <c r="T75" s="133">
        <v>0</v>
      </c>
      <c r="U75" s="133">
        <v>30.15</v>
      </c>
      <c r="V75" s="133">
        <v>0</v>
      </c>
      <c r="W75" s="133">
        <v>0</v>
      </c>
      <c r="X75" s="133">
        <v>5.9720000000000004</v>
      </c>
      <c r="Y75" s="133">
        <v>2E-3</v>
      </c>
      <c r="Z75" s="133">
        <v>1E-3</v>
      </c>
      <c r="AA75" s="133">
        <v>4.97</v>
      </c>
      <c r="AB75" s="133">
        <v>5.0000000000000001E-3</v>
      </c>
      <c r="AC75" s="133">
        <v>2E-3</v>
      </c>
      <c r="AD75" s="133">
        <v>10.867000000000001</v>
      </c>
      <c r="AE75" s="133">
        <v>4.1000000000000002E-2</v>
      </c>
      <c r="AF75" s="133">
        <v>1.4E-2</v>
      </c>
      <c r="AG75" s="133">
        <v>-0.20799999999999999</v>
      </c>
      <c r="AH75" s="133">
        <v>4.2999999999999997E-2</v>
      </c>
      <c r="AI75" s="133">
        <v>1.4E-2</v>
      </c>
      <c r="AJ75" s="133">
        <v>10.542999999999999</v>
      </c>
      <c r="AK75" s="133">
        <v>0.13500000000000001</v>
      </c>
      <c r="AL75" s="133">
        <v>4.4999999999999998E-2</v>
      </c>
      <c r="AM75" s="133">
        <v>0.57199999999999995</v>
      </c>
      <c r="AN75" s="133">
        <v>0.13900000000000001</v>
      </c>
      <c r="AO75" s="133">
        <v>4.5999999999999999E-2</v>
      </c>
      <c r="AP75" s="133">
        <v>-10.872999999999999</v>
      </c>
      <c r="AQ75" s="133">
        <v>1.5589999999999999</v>
      </c>
      <c r="AR75" s="133">
        <v>0.52</v>
      </c>
      <c r="AS75" s="133">
        <v>-26.658000000000001</v>
      </c>
      <c r="AT75" s="133">
        <v>1.534</v>
      </c>
      <c r="AU75" s="133">
        <v>0.51100000000000001</v>
      </c>
      <c r="AV75" s="133">
        <v>8.7999999999999995E-2</v>
      </c>
      <c r="AW75" s="133">
        <v>1.2999999999999999E-2</v>
      </c>
      <c r="AX75" s="133">
        <v>4.0000000000000001E-3</v>
      </c>
      <c r="AY75" s="133">
        <v>2.63</v>
      </c>
      <c r="AZ75" s="133">
        <v>1.007950954</v>
      </c>
      <c r="BA75" s="133">
        <v>-8.58</v>
      </c>
      <c r="BB75" s="133">
        <v>-8.26</v>
      </c>
      <c r="BC75" s="133">
        <v>22.35</v>
      </c>
      <c r="BD75" s="133">
        <v>3.8008292377151058E-3</v>
      </c>
      <c r="BE75" s="133" t="s">
        <v>496</v>
      </c>
      <c r="BF75" s="133">
        <v>-0.25</v>
      </c>
      <c r="BG75" s="133">
        <v>1.2826715228452006</v>
      </c>
      <c r="BH75" s="133">
        <v>0.97617326793963743</v>
      </c>
      <c r="BI75" s="133">
        <v>0.65600000000000003</v>
      </c>
      <c r="BJ75" s="133">
        <v>8.2000000000000003E-2</v>
      </c>
      <c r="BK75" s="133">
        <v>0.73799999999999999</v>
      </c>
      <c r="BL75" s="133">
        <v>0.57199999999999995</v>
      </c>
      <c r="BM75" s="133">
        <v>0</v>
      </c>
    </row>
    <row r="76" spans="1:65" x14ac:dyDescent="0.2">
      <c r="A76" s="132" t="s">
        <v>499</v>
      </c>
      <c r="B76" s="133" t="s">
        <v>500</v>
      </c>
      <c r="C76" s="133" t="s">
        <v>261</v>
      </c>
      <c r="D76" s="133" t="s">
        <v>262</v>
      </c>
      <c r="E76" s="133" t="b">
        <v>0</v>
      </c>
      <c r="F76" s="133" t="s">
        <v>277</v>
      </c>
      <c r="G76" s="133" t="s">
        <v>3</v>
      </c>
      <c r="H76" s="133" t="s">
        <v>264</v>
      </c>
      <c r="I76" s="133" t="s">
        <v>277</v>
      </c>
      <c r="J76" s="133" t="s">
        <v>273</v>
      </c>
      <c r="K76" s="133" t="s">
        <v>267</v>
      </c>
      <c r="L76" s="133">
        <v>90</v>
      </c>
      <c r="M76" s="133">
        <v>9</v>
      </c>
      <c r="N76" s="133">
        <v>9</v>
      </c>
      <c r="O76" s="133">
        <v>-2.1800000000000002</v>
      </c>
      <c r="P76" s="133">
        <v>0</v>
      </c>
      <c r="Q76" s="133">
        <v>0</v>
      </c>
      <c r="R76" s="133">
        <v>3.73</v>
      </c>
      <c r="S76" s="133">
        <v>0</v>
      </c>
      <c r="T76" s="133">
        <v>0</v>
      </c>
      <c r="U76" s="133">
        <v>34.71</v>
      </c>
      <c r="V76" s="133">
        <v>0</v>
      </c>
      <c r="W76" s="133">
        <v>0</v>
      </c>
      <c r="X76" s="133">
        <v>1.669</v>
      </c>
      <c r="Y76" s="133">
        <v>3.0000000000000001E-3</v>
      </c>
      <c r="Z76" s="133">
        <v>1E-3</v>
      </c>
      <c r="AA76" s="133">
        <v>9.4060000000000006</v>
      </c>
      <c r="AB76" s="133">
        <v>4.0000000000000001E-3</v>
      </c>
      <c r="AC76" s="133">
        <v>1E-3</v>
      </c>
      <c r="AD76" s="133">
        <v>10.718</v>
      </c>
      <c r="AE76" s="133">
        <v>5.2999999999999999E-2</v>
      </c>
      <c r="AF76" s="133">
        <v>1.7999999999999999E-2</v>
      </c>
      <c r="AG76" s="133">
        <v>-0.26400000000000001</v>
      </c>
      <c r="AH76" s="133">
        <v>5.0999999999999997E-2</v>
      </c>
      <c r="AI76" s="133">
        <v>1.7000000000000001E-2</v>
      </c>
      <c r="AJ76" s="133">
        <v>19.891999999999999</v>
      </c>
      <c r="AK76" s="133">
        <v>0.21299999999999999</v>
      </c>
      <c r="AL76" s="133">
        <v>7.0999999999999994E-2</v>
      </c>
      <c r="AM76" s="133">
        <v>0.97299999999999998</v>
      </c>
      <c r="AN76" s="133">
        <v>0.20899999999999999</v>
      </c>
      <c r="AO76" s="133">
        <v>7.0000000000000007E-2</v>
      </c>
      <c r="AP76" s="133">
        <v>-4.6509999999999998</v>
      </c>
      <c r="AQ76" s="133">
        <v>2.6110000000000002</v>
      </c>
      <c r="AR76" s="133">
        <v>0.87</v>
      </c>
      <c r="AS76" s="133">
        <v>-24.530999999999999</v>
      </c>
      <c r="AT76" s="133">
        <v>2.5569999999999999</v>
      </c>
      <c r="AU76" s="133">
        <v>0.85199999999999998</v>
      </c>
      <c r="AV76" s="133">
        <v>3.6999999999999998E-2</v>
      </c>
      <c r="AW76" s="133">
        <v>2.1000000000000001E-2</v>
      </c>
      <c r="AX76" s="133">
        <v>7.0000000000000001E-3</v>
      </c>
      <c r="AY76" s="133">
        <v>-2.15</v>
      </c>
      <c r="AZ76" s="133">
        <v>1.007950954</v>
      </c>
      <c r="BA76" s="133">
        <v>-4.18</v>
      </c>
      <c r="BB76" s="133">
        <v>-3.8</v>
      </c>
      <c r="BC76" s="133">
        <v>26.94</v>
      </c>
      <c r="BD76" s="133">
        <v>3.8008292377151058E-3</v>
      </c>
      <c r="BE76" s="133" t="s">
        <v>496</v>
      </c>
      <c r="BF76" s="133">
        <v>-0.30499999999999999</v>
      </c>
      <c r="BG76" s="133">
        <v>1.2821248784709531</v>
      </c>
      <c r="BH76" s="133">
        <v>0.97488477307443167</v>
      </c>
      <c r="BI76" s="133">
        <v>0.58399999999999996</v>
      </c>
      <c r="BJ76" s="133">
        <v>8.2000000000000003E-2</v>
      </c>
      <c r="BK76" s="133">
        <v>0.66600000000000004</v>
      </c>
      <c r="BL76" s="133">
        <v>0.97299999999999998</v>
      </c>
      <c r="BM76" s="133">
        <v>0</v>
      </c>
    </row>
    <row r="77" spans="1:65" x14ac:dyDescent="0.2">
      <c r="A77" s="132" t="s">
        <v>501</v>
      </c>
      <c r="B77" s="133" t="s">
        <v>502</v>
      </c>
      <c r="C77" s="133" t="s">
        <v>261</v>
      </c>
      <c r="D77" s="133" t="s">
        <v>262</v>
      </c>
      <c r="E77" s="133" t="b">
        <v>0</v>
      </c>
      <c r="F77" s="133" t="s">
        <v>271</v>
      </c>
      <c r="G77" s="133" t="s">
        <v>3</v>
      </c>
      <c r="H77" s="133" t="s">
        <v>264</v>
      </c>
      <c r="I77" s="133" t="s">
        <v>272</v>
      </c>
      <c r="J77" s="133" t="s">
        <v>273</v>
      </c>
      <c r="K77" s="133" t="s">
        <v>267</v>
      </c>
      <c r="L77" s="133">
        <v>90</v>
      </c>
      <c r="M77" s="133">
        <v>9</v>
      </c>
      <c r="N77" s="133">
        <v>9</v>
      </c>
      <c r="O77" s="133">
        <v>-10.17</v>
      </c>
      <c r="P77" s="133">
        <v>0</v>
      </c>
      <c r="Q77" s="133">
        <v>0</v>
      </c>
      <c r="R77" s="133">
        <v>-11.21</v>
      </c>
      <c r="S77" s="133">
        <v>0.01</v>
      </c>
      <c r="T77" s="133">
        <v>0</v>
      </c>
      <c r="U77" s="133">
        <v>19.309999999999999</v>
      </c>
      <c r="V77" s="133">
        <v>0.01</v>
      </c>
      <c r="W77" s="133">
        <v>0</v>
      </c>
      <c r="X77" s="133">
        <v>-6.3479999999999999</v>
      </c>
      <c r="Y77" s="133">
        <v>2E-3</v>
      </c>
      <c r="Z77" s="133">
        <v>1E-3</v>
      </c>
      <c r="AA77" s="133">
        <v>-5.6189999999999998</v>
      </c>
      <c r="AB77" s="133">
        <v>7.0000000000000001E-3</v>
      </c>
      <c r="AC77" s="133">
        <v>2E-3</v>
      </c>
      <c r="AD77" s="133">
        <v>-12.516999999999999</v>
      </c>
      <c r="AE77" s="133">
        <v>3.4000000000000002E-2</v>
      </c>
      <c r="AF77" s="133">
        <v>1.0999999999999999E-2</v>
      </c>
      <c r="AG77" s="133">
        <v>-0.48599999999999999</v>
      </c>
      <c r="AH77" s="133">
        <v>3.7999999999999999E-2</v>
      </c>
      <c r="AI77" s="133">
        <v>1.2999999999999999E-2</v>
      </c>
      <c r="AJ77" s="133">
        <v>-12.162000000000001</v>
      </c>
      <c r="AK77" s="133">
        <v>0.10299999999999999</v>
      </c>
      <c r="AL77" s="133">
        <v>3.4000000000000002E-2</v>
      </c>
      <c r="AM77" s="133">
        <v>-0.96699999999999997</v>
      </c>
      <c r="AN77" s="133">
        <v>0.10299999999999999</v>
      </c>
      <c r="AO77" s="133">
        <v>3.4000000000000002E-2</v>
      </c>
      <c r="AP77" s="133">
        <v>5.1050000000000004</v>
      </c>
      <c r="AQ77" s="133">
        <v>1.4610000000000001</v>
      </c>
      <c r="AR77" s="133">
        <v>0.48699999999999999</v>
      </c>
      <c r="AS77" s="133">
        <v>23.216999999999999</v>
      </c>
      <c r="AT77" s="133">
        <v>1.498</v>
      </c>
      <c r="AU77" s="133">
        <v>0.499</v>
      </c>
      <c r="AV77" s="133">
        <v>-4.1000000000000002E-2</v>
      </c>
      <c r="AW77" s="133">
        <v>1.2E-2</v>
      </c>
      <c r="AX77" s="133">
        <v>4.0000000000000001E-3</v>
      </c>
      <c r="AY77" s="133">
        <v>-10.19</v>
      </c>
      <c r="AZ77" s="133">
        <v>1.007950954</v>
      </c>
      <c r="BA77" s="133">
        <v>-19.010000000000002</v>
      </c>
      <c r="BB77" s="133">
        <v>-18.850000000000001</v>
      </c>
      <c r="BC77" s="133">
        <v>11.43</v>
      </c>
      <c r="BD77" s="133">
        <v>3.8008292377151058E-3</v>
      </c>
      <c r="BE77" s="133" t="s">
        <v>496</v>
      </c>
      <c r="BF77" s="133">
        <v>-0.438</v>
      </c>
      <c r="BG77" s="133">
        <v>1.2835583976442422</v>
      </c>
      <c r="BH77" s="133">
        <v>0.9759831546319846</v>
      </c>
      <c r="BI77" s="133">
        <v>0.41299999999999998</v>
      </c>
      <c r="BJ77" s="133">
        <v>8.2000000000000003E-2</v>
      </c>
      <c r="BK77" s="133">
        <v>0.495</v>
      </c>
      <c r="BL77" s="133">
        <v>-0.96699999999999997</v>
      </c>
      <c r="BM77" s="133">
        <v>0</v>
      </c>
    </row>
    <row r="78" spans="1:65" x14ac:dyDescent="0.2">
      <c r="A78" s="132" t="s">
        <v>503</v>
      </c>
      <c r="B78" s="133" t="s">
        <v>504</v>
      </c>
      <c r="C78" s="133" t="s">
        <v>261</v>
      </c>
      <c r="D78" s="133" t="s">
        <v>262</v>
      </c>
      <c r="E78" s="133" t="b">
        <v>0</v>
      </c>
      <c r="F78" s="133" t="s">
        <v>285</v>
      </c>
      <c r="G78" s="133" t="s">
        <v>3</v>
      </c>
      <c r="H78" s="133" t="s">
        <v>264</v>
      </c>
      <c r="I78" s="133" t="s">
        <v>286</v>
      </c>
      <c r="J78" s="133" t="s">
        <v>273</v>
      </c>
      <c r="K78" s="133" t="s">
        <v>267</v>
      </c>
      <c r="L78" s="133">
        <v>90</v>
      </c>
      <c r="M78" s="133">
        <v>9</v>
      </c>
      <c r="N78" s="133">
        <v>9</v>
      </c>
      <c r="O78" s="133">
        <v>-10.199999999999999</v>
      </c>
      <c r="P78" s="133">
        <v>0</v>
      </c>
      <c r="Q78" s="133">
        <v>0</v>
      </c>
      <c r="R78" s="133">
        <v>-10.94</v>
      </c>
      <c r="S78" s="133">
        <v>0.01</v>
      </c>
      <c r="T78" s="133">
        <v>0</v>
      </c>
      <c r="U78" s="133">
        <v>19.579999999999998</v>
      </c>
      <c r="V78" s="133">
        <v>0.01</v>
      </c>
      <c r="W78" s="133">
        <v>0</v>
      </c>
      <c r="X78" s="133">
        <v>-6.3689999999999998</v>
      </c>
      <c r="Y78" s="133">
        <v>4.0000000000000001E-3</v>
      </c>
      <c r="Z78" s="133">
        <v>1E-3</v>
      </c>
      <c r="AA78" s="133">
        <v>-5.3550000000000004</v>
      </c>
      <c r="AB78" s="133">
        <v>6.0000000000000001E-3</v>
      </c>
      <c r="AC78" s="133">
        <v>2E-3</v>
      </c>
      <c r="AD78" s="133">
        <v>-12.468</v>
      </c>
      <c r="AE78" s="133">
        <v>3.5999999999999997E-2</v>
      </c>
      <c r="AF78" s="133">
        <v>1.2E-2</v>
      </c>
      <c r="AG78" s="133">
        <v>-0.67500000000000004</v>
      </c>
      <c r="AH78" s="133">
        <v>0.03</v>
      </c>
      <c r="AI78" s="133">
        <v>0.01</v>
      </c>
      <c r="AJ78" s="133">
        <v>-11.509</v>
      </c>
      <c r="AK78" s="133">
        <v>0.13800000000000001</v>
      </c>
      <c r="AL78" s="133">
        <v>4.5999999999999999E-2</v>
      </c>
      <c r="AM78" s="133">
        <v>-0.83599999999999997</v>
      </c>
      <c r="AN78" s="133">
        <v>0.14099999999999999</v>
      </c>
      <c r="AO78" s="133">
        <v>4.7E-2</v>
      </c>
      <c r="AP78" s="133">
        <v>3.448</v>
      </c>
      <c r="AQ78" s="133">
        <v>2.2999999999999998</v>
      </c>
      <c r="AR78" s="133">
        <v>0.76700000000000002</v>
      </c>
      <c r="AS78" s="133">
        <v>21.021000000000001</v>
      </c>
      <c r="AT78" s="133">
        <v>2.347</v>
      </c>
      <c r="AU78" s="133">
        <v>0.78200000000000003</v>
      </c>
      <c r="AV78" s="133">
        <v>-2.8000000000000001E-2</v>
      </c>
      <c r="AW78" s="133">
        <v>1.9E-2</v>
      </c>
      <c r="AX78" s="133">
        <v>6.0000000000000001E-3</v>
      </c>
      <c r="AY78" s="133">
        <v>-10.23</v>
      </c>
      <c r="AZ78" s="133">
        <v>1.007950954</v>
      </c>
      <c r="BA78" s="133">
        <v>-18.739999999999998</v>
      </c>
      <c r="BB78" s="133">
        <v>-18.579999999999998</v>
      </c>
      <c r="BC78" s="133">
        <v>11.71</v>
      </c>
      <c r="BD78" s="133">
        <v>3.6127739751857174E-3</v>
      </c>
      <c r="BE78" s="133" t="s">
        <v>505</v>
      </c>
      <c r="BF78" s="133">
        <v>-0.63</v>
      </c>
      <c r="BG78" s="133">
        <v>1.2886933426968346</v>
      </c>
      <c r="BH78" s="133">
        <v>0.97874121499157396</v>
      </c>
      <c r="BI78" s="133">
        <v>0.16700000000000001</v>
      </c>
      <c r="BJ78" s="133">
        <v>8.2000000000000003E-2</v>
      </c>
      <c r="BK78" s="133">
        <v>0.249</v>
      </c>
      <c r="BL78" s="133">
        <v>-0.83599999999999997</v>
      </c>
      <c r="BM78" s="133">
        <v>0</v>
      </c>
    </row>
    <row r="79" spans="1:65" x14ac:dyDescent="0.2">
      <c r="A79" s="132" t="s">
        <v>506</v>
      </c>
      <c r="B79" s="133" t="s">
        <v>507</v>
      </c>
      <c r="C79" s="133" t="s">
        <v>261</v>
      </c>
      <c r="D79" s="133" t="s">
        <v>262</v>
      </c>
      <c r="E79" s="133" t="b">
        <v>0</v>
      </c>
      <c r="F79" s="133" t="s">
        <v>304</v>
      </c>
      <c r="G79" s="133" t="s">
        <v>3</v>
      </c>
      <c r="H79" s="133" t="s">
        <v>264</v>
      </c>
      <c r="I79" s="133" t="s">
        <v>304</v>
      </c>
      <c r="J79" s="133" t="s">
        <v>273</v>
      </c>
      <c r="K79" s="133" t="s">
        <v>267</v>
      </c>
      <c r="L79" s="133">
        <v>90</v>
      </c>
      <c r="M79" s="133">
        <v>9</v>
      </c>
      <c r="N79" s="133">
        <v>9</v>
      </c>
      <c r="O79" s="133">
        <v>-6.23</v>
      </c>
      <c r="P79" s="133">
        <v>0</v>
      </c>
      <c r="Q79" s="133">
        <v>0</v>
      </c>
      <c r="R79" s="133">
        <v>-5.07</v>
      </c>
      <c r="S79" s="133">
        <v>0</v>
      </c>
      <c r="T79" s="133">
        <v>0</v>
      </c>
      <c r="U79" s="133">
        <v>25.64</v>
      </c>
      <c r="V79" s="133">
        <v>0</v>
      </c>
      <c r="W79" s="133">
        <v>0</v>
      </c>
      <c r="X79" s="133">
        <v>-2.4340000000000002</v>
      </c>
      <c r="Y79" s="133">
        <v>3.0000000000000001E-3</v>
      </c>
      <c r="Z79" s="133">
        <v>1E-3</v>
      </c>
      <c r="AA79" s="133">
        <v>0.55500000000000005</v>
      </c>
      <c r="AB79" s="133">
        <v>5.0000000000000001E-3</v>
      </c>
      <c r="AC79" s="133">
        <v>2E-3</v>
      </c>
      <c r="AD79" s="133">
        <v>-2.254</v>
      </c>
      <c r="AE79" s="133">
        <v>3.6999999999999998E-2</v>
      </c>
      <c r="AF79" s="133">
        <v>1.2E-2</v>
      </c>
      <c r="AG79" s="133">
        <v>-0.28899999999999998</v>
      </c>
      <c r="AH79" s="133">
        <v>3.6999999999999998E-2</v>
      </c>
      <c r="AI79" s="133">
        <v>1.2E-2</v>
      </c>
      <c r="AJ79" s="133">
        <v>1.224</v>
      </c>
      <c r="AK79" s="133">
        <v>0.151</v>
      </c>
      <c r="AL79" s="133">
        <v>0.05</v>
      </c>
      <c r="AM79" s="133">
        <v>0.113</v>
      </c>
      <c r="AN79" s="133">
        <v>0.152</v>
      </c>
      <c r="AO79" s="133">
        <v>5.0999999999999997E-2</v>
      </c>
      <c r="AP79" s="133">
        <v>1.004</v>
      </c>
      <c r="AQ79" s="133">
        <v>1.587</v>
      </c>
      <c r="AR79" s="133">
        <v>0.52900000000000003</v>
      </c>
      <c r="AS79" s="133">
        <v>2.512</v>
      </c>
      <c r="AT79" s="133">
        <v>1.591</v>
      </c>
      <c r="AU79" s="133">
        <v>0.53</v>
      </c>
      <c r="AV79" s="133">
        <v>-8.0000000000000002E-3</v>
      </c>
      <c r="AW79" s="133">
        <v>1.2999999999999999E-2</v>
      </c>
      <c r="AX79" s="133">
        <v>4.0000000000000001E-3</v>
      </c>
      <c r="AY79" s="133">
        <v>-6.22</v>
      </c>
      <c r="AZ79" s="133">
        <v>1.007950954</v>
      </c>
      <c r="BA79" s="133">
        <v>-12.92</v>
      </c>
      <c r="BB79" s="133">
        <v>-12.66</v>
      </c>
      <c r="BC79" s="133">
        <v>17.809999999999999</v>
      </c>
      <c r="BD79" s="133">
        <v>3.6777959855368151E-3</v>
      </c>
      <c r="BE79" s="133" t="s">
        <v>508</v>
      </c>
      <c r="BF79" s="133">
        <v>-0.28000000000000003</v>
      </c>
      <c r="BG79" s="133">
        <v>1.2664249327702164</v>
      </c>
      <c r="BH79" s="133">
        <v>0.96850524803524274</v>
      </c>
      <c r="BI79" s="133">
        <v>0.61399999999999999</v>
      </c>
      <c r="BJ79" s="133">
        <v>8.2000000000000003E-2</v>
      </c>
      <c r="BK79" s="133">
        <v>0.69599999999999995</v>
      </c>
      <c r="BL79" s="133">
        <v>0.113</v>
      </c>
      <c r="BM79" s="133">
        <v>0</v>
      </c>
    </row>
    <row r="80" spans="1:65" x14ac:dyDescent="0.2">
      <c r="A80" s="132" t="s">
        <v>509</v>
      </c>
      <c r="B80" s="133" t="s">
        <v>510</v>
      </c>
      <c r="C80" s="133" t="s">
        <v>261</v>
      </c>
      <c r="D80" s="133" t="s">
        <v>262</v>
      </c>
      <c r="E80" s="133" t="b">
        <v>0</v>
      </c>
      <c r="F80" s="133" t="s">
        <v>280</v>
      </c>
      <c r="G80" s="133" t="s">
        <v>3</v>
      </c>
      <c r="H80" s="133" t="s">
        <v>264</v>
      </c>
      <c r="I80" s="133" t="s">
        <v>281</v>
      </c>
      <c r="J80" s="133" t="s">
        <v>273</v>
      </c>
      <c r="K80" s="133" t="s">
        <v>267</v>
      </c>
      <c r="L80" s="133">
        <v>90</v>
      </c>
      <c r="M80" s="133">
        <v>9</v>
      </c>
      <c r="N80" s="133">
        <v>9</v>
      </c>
      <c r="O80" s="133">
        <v>1.99</v>
      </c>
      <c r="P80" s="133">
        <v>0</v>
      </c>
      <c r="Q80" s="133">
        <v>0</v>
      </c>
      <c r="R80" s="133">
        <v>5.4</v>
      </c>
      <c r="S80" s="133">
        <v>0.01</v>
      </c>
      <c r="T80" s="133">
        <v>0</v>
      </c>
      <c r="U80" s="133">
        <v>36.42</v>
      </c>
      <c r="V80" s="133">
        <v>0.01</v>
      </c>
      <c r="W80" s="133">
        <v>0</v>
      </c>
      <c r="X80" s="133">
        <v>5.6340000000000003</v>
      </c>
      <c r="Y80" s="133">
        <v>1E-3</v>
      </c>
      <c r="Z80" s="133">
        <v>0</v>
      </c>
      <c r="AA80" s="133">
        <v>11.086</v>
      </c>
      <c r="AB80" s="133">
        <v>5.0000000000000001E-3</v>
      </c>
      <c r="AC80" s="133">
        <v>2E-3</v>
      </c>
      <c r="AD80" s="133">
        <v>16.212</v>
      </c>
      <c r="AE80" s="133">
        <v>3.9E-2</v>
      </c>
      <c r="AF80" s="133">
        <v>1.2999999999999999E-2</v>
      </c>
      <c r="AG80" s="133">
        <v>-0.55400000000000005</v>
      </c>
      <c r="AH80" s="133">
        <v>3.7999999999999999E-2</v>
      </c>
      <c r="AI80" s="133">
        <v>1.2999999999999999E-2</v>
      </c>
      <c r="AJ80" s="133">
        <v>23.385000000000002</v>
      </c>
      <c r="AK80" s="133">
        <v>0.13800000000000001</v>
      </c>
      <c r="AL80" s="133">
        <v>4.5999999999999999E-2</v>
      </c>
      <c r="AM80" s="133">
        <v>1.0660000000000001</v>
      </c>
      <c r="AN80" s="133">
        <v>0.13900000000000001</v>
      </c>
      <c r="AO80" s="133">
        <v>4.5999999999999999E-2</v>
      </c>
      <c r="AP80" s="133">
        <v>-4.4909999999999997</v>
      </c>
      <c r="AQ80" s="133">
        <v>1.488</v>
      </c>
      <c r="AR80" s="133">
        <v>0.496</v>
      </c>
      <c r="AS80" s="133">
        <v>-31.643000000000001</v>
      </c>
      <c r="AT80" s="133">
        <v>1.448</v>
      </c>
      <c r="AU80" s="133">
        <v>0.48299999999999998</v>
      </c>
      <c r="AV80" s="133">
        <v>3.7999999999999999E-2</v>
      </c>
      <c r="AW80" s="133">
        <v>1.2999999999999999E-2</v>
      </c>
      <c r="AX80" s="133">
        <v>4.0000000000000001E-3</v>
      </c>
      <c r="AY80" s="133">
        <v>2.0699999999999998</v>
      </c>
      <c r="AZ80" s="133">
        <v>1.007950954</v>
      </c>
      <c r="BA80" s="133">
        <v>-2.5299999999999998</v>
      </c>
      <c r="BB80" s="133">
        <v>-2.1</v>
      </c>
      <c r="BC80" s="133">
        <v>28.69</v>
      </c>
      <c r="BD80" s="133">
        <v>3.7005516040944479E-3</v>
      </c>
      <c r="BE80" s="133" t="s">
        <v>511</v>
      </c>
      <c r="BF80" s="133">
        <v>-0.61399999999999999</v>
      </c>
      <c r="BG80" s="133">
        <v>1.2820159557573514</v>
      </c>
      <c r="BH80" s="133">
        <v>0.97766438196088568</v>
      </c>
      <c r="BI80" s="133">
        <v>0.191</v>
      </c>
      <c r="BJ80" s="133">
        <v>8.2000000000000003E-2</v>
      </c>
      <c r="BK80" s="133">
        <v>0.27300000000000002</v>
      </c>
      <c r="BL80" s="133">
        <v>1.0660000000000001</v>
      </c>
      <c r="BM80" s="133">
        <v>0</v>
      </c>
    </row>
    <row r="81" spans="1:65" x14ac:dyDescent="0.2">
      <c r="A81" s="132" t="s">
        <v>512</v>
      </c>
      <c r="B81" s="133" t="s">
        <v>513</v>
      </c>
      <c r="C81" s="133" t="s">
        <v>261</v>
      </c>
      <c r="D81" s="133" t="s">
        <v>262</v>
      </c>
      <c r="E81" s="133" t="b">
        <v>0</v>
      </c>
      <c r="F81" s="133" t="s">
        <v>294</v>
      </c>
      <c r="G81" s="133" t="s">
        <v>3</v>
      </c>
      <c r="H81" s="133" t="s">
        <v>264</v>
      </c>
      <c r="I81" s="133" t="s">
        <v>295</v>
      </c>
      <c r="J81" s="133" t="s">
        <v>273</v>
      </c>
      <c r="K81" s="133" t="s">
        <v>267</v>
      </c>
      <c r="L81" s="133">
        <v>90</v>
      </c>
      <c r="M81" s="133">
        <v>9</v>
      </c>
      <c r="N81" s="133">
        <v>9</v>
      </c>
      <c r="O81" s="133">
        <v>1.63</v>
      </c>
      <c r="P81" s="133">
        <v>0</v>
      </c>
      <c r="Q81" s="133">
        <v>0</v>
      </c>
      <c r="R81" s="133">
        <v>5.84</v>
      </c>
      <c r="S81" s="133">
        <v>0.01</v>
      </c>
      <c r="T81" s="133">
        <v>0</v>
      </c>
      <c r="U81" s="133">
        <v>36.880000000000003</v>
      </c>
      <c r="V81" s="133">
        <v>0.01</v>
      </c>
      <c r="W81" s="133">
        <v>0</v>
      </c>
      <c r="X81" s="133">
        <v>5.3129999999999997</v>
      </c>
      <c r="Y81" s="133">
        <v>3.0000000000000001E-3</v>
      </c>
      <c r="Z81" s="133">
        <v>1E-3</v>
      </c>
      <c r="AA81" s="133">
        <v>11.531000000000001</v>
      </c>
      <c r="AB81" s="133">
        <v>6.0000000000000001E-3</v>
      </c>
      <c r="AC81" s="133">
        <v>2E-3</v>
      </c>
      <c r="AD81" s="133">
        <v>16.675000000000001</v>
      </c>
      <c r="AE81" s="133">
        <v>3.3000000000000002E-2</v>
      </c>
      <c r="AF81" s="133">
        <v>1.0999999999999999E-2</v>
      </c>
      <c r="AG81" s="133">
        <v>-0.20200000000000001</v>
      </c>
      <c r="AH81" s="133">
        <v>3.3000000000000002E-2</v>
      </c>
      <c r="AI81" s="133">
        <v>1.0999999999999999E-2</v>
      </c>
      <c r="AJ81" s="133">
        <v>24.361000000000001</v>
      </c>
      <c r="AK81" s="133">
        <v>0.20699999999999999</v>
      </c>
      <c r="AL81" s="133">
        <v>6.9000000000000006E-2</v>
      </c>
      <c r="AM81" s="133">
        <v>1.139</v>
      </c>
      <c r="AN81" s="133">
        <v>0.20399999999999999</v>
      </c>
      <c r="AO81" s="133">
        <v>6.8000000000000005E-2</v>
      </c>
      <c r="AP81" s="133">
        <v>-5.0640000000000001</v>
      </c>
      <c r="AQ81" s="133">
        <v>1.419</v>
      </c>
      <c r="AR81" s="133">
        <v>0.47299999999999998</v>
      </c>
      <c r="AS81" s="133">
        <v>-32.707999999999998</v>
      </c>
      <c r="AT81" s="133">
        <v>1.3839999999999999</v>
      </c>
      <c r="AU81" s="133">
        <v>0.46100000000000002</v>
      </c>
      <c r="AV81" s="133">
        <v>4.2999999999999997E-2</v>
      </c>
      <c r="AW81" s="133">
        <v>1.2E-2</v>
      </c>
      <c r="AX81" s="133">
        <v>4.0000000000000001E-3</v>
      </c>
      <c r="AY81" s="133">
        <v>1.7</v>
      </c>
      <c r="AZ81" s="133">
        <v>1.007950954</v>
      </c>
      <c r="BA81" s="133">
        <v>-2.09</v>
      </c>
      <c r="BB81" s="133">
        <v>-1.65</v>
      </c>
      <c r="BC81" s="133">
        <v>29.16</v>
      </c>
      <c r="BD81" s="133">
        <v>3.646286083373407E-3</v>
      </c>
      <c r="BE81" s="133" t="s">
        <v>514</v>
      </c>
      <c r="BF81" s="133">
        <v>-0.26300000000000001</v>
      </c>
      <c r="BG81" s="133">
        <v>1.2933679995813188</v>
      </c>
      <c r="BH81" s="133">
        <v>0.98488566926751009</v>
      </c>
      <c r="BI81" s="133">
        <v>0.64500000000000002</v>
      </c>
      <c r="BJ81" s="133">
        <v>8.2000000000000003E-2</v>
      </c>
      <c r="BK81" s="133">
        <v>0.72699999999999998</v>
      </c>
      <c r="BL81" s="133">
        <v>1.139</v>
      </c>
      <c r="BM81" s="133">
        <v>0</v>
      </c>
    </row>
    <row r="82" spans="1:65" x14ac:dyDescent="0.2">
      <c r="A82" s="132" t="s">
        <v>515</v>
      </c>
      <c r="B82" s="133" t="s">
        <v>516</v>
      </c>
      <c r="C82" s="133" t="s">
        <v>261</v>
      </c>
      <c r="D82" s="133" t="s">
        <v>262</v>
      </c>
      <c r="E82" s="133" t="b">
        <v>0</v>
      </c>
      <c r="F82" s="133" t="s">
        <v>277</v>
      </c>
      <c r="G82" s="133" t="s">
        <v>3</v>
      </c>
      <c r="H82" s="133" t="s">
        <v>264</v>
      </c>
      <c r="I82" s="133" t="s">
        <v>277</v>
      </c>
      <c r="J82" s="133" t="s">
        <v>273</v>
      </c>
      <c r="K82" s="133" t="s">
        <v>267</v>
      </c>
      <c r="L82" s="133">
        <v>90</v>
      </c>
      <c r="M82" s="133">
        <v>9</v>
      </c>
      <c r="N82" s="133">
        <v>9</v>
      </c>
      <c r="O82" s="133">
        <v>-2.2000000000000002</v>
      </c>
      <c r="P82" s="133">
        <v>0</v>
      </c>
      <c r="Q82" s="133">
        <v>0</v>
      </c>
      <c r="R82" s="133">
        <v>3.46</v>
      </c>
      <c r="S82" s="133">
        <v>0.01</v>
      </c>
      <c r="T82" s="133">
        <v>0</v>
      </c>
      <c r="U82" s="133">
        <v>34.42</v>
      </c>
      <c r="V82" s="133">
        <v>0.01</v>
      </c>
      <c r="W82" s="133">
        <v>0</v>
      </c>
      <c r="X82" s="133">
        <v>1.639</v>
      </c>
      <c r="Y82" s="133">
        <v>2E-3</v>
      </c>
      <c r="Z82" s="133">
        <v>1E-3</v>
      </c>
      <c r="AA82" s="133">
        <v>9.1270000000000007</v>
      </c>
      <c r="AB82" s="133">
        <v>7.0000000000000001E-3</v>
      </c>
      <c r="AC82" s="133">
        <v>2E-3</v>
      </c>
      <c r="AD82" s="133">
        <v>10.430999999999999</v>
      </c>
      <c r="AE82" s="133">
        <v>4.5999999999999999E-2</v>
      </c>
      <c r="AF82" s="133">
        <v>1.4999999999999999E-2</v>
      </c>
      <c r="AG82" s="133">
        <v>-0.245</v>
      </c>
      <c r="AH82" s="133">
        <v>4.5999999999999999E-2</v>
      </c>
      <c r="AI82" s="133">
        <v>1.4999999999999999E-2</v>
      </c>
      <c r="AJ82" s="133">
        <v>19.367999999999999</v>
      </c>
      <c r="AK82" s="133">
        <v>0.155</v>
      </c>
      <c r="AL82" s="133">
        <v>5.1999999999999998E-2</v>
      </c>
      <c r="AM82" s="133">
        <v>1.012</v>
      </c>
      <c r="AN82" s="133">
        <v>0.151</v>
      </c>
      <c r="AO82" s="133">
        <v>0.05</v>
      </c>
      <c r="AP82" s="133">
        <v>-5.18</v>
      </c>
      <c r="AQ82" s="133">
        <v>2.5339999999999998</v>
      </c>
      <c r="AR82" s="133">
        <v>0.84499999999999997</v>
      </c>
      <c r="AS82" s="133">
        <v>-24.488</v>
      </c>
      <c r="AT82" s="133">
        <v>2.4830000000000001</v>
      </c>
      <c r="AU82" s="133">
        <v>0.82799999999999996</v>
      </c>
      <c r="AV82" s="133">
        <v>4.2999999999999997E-2</v>
      </c>
      <c r="AW82" s="133">
        <v>2.1000000000000001E-2</v>
      </c>
      <c r="AX82" s="133">
        <v>7.0000000000000001E-3</v>
      </c>
      <c r="AY82" s="133">
        <v>-2.16</v>
      </c>
      <c r="AZ82" s="133">
        <v>1.007950954</v>
      </c>
      <c r="BA82" s="133">
        <v>-4.46</v>
      </c>
      <c r="BB82" s="133">
        <v>-4.07</v>
      </c>
      <c r="BC82" s="133">
        <v>26.67</v>
      </c>
      <c r="BD82" s="133">
        <v>3.646286083373407E-3</v>
      </c>
      <c r="BE82" s="133" t="s">
        <v>514</v>
      </c>
      <c r="BF82" s="133">
        <v>-0.28299999999999997</v>
      </c>
      <c r="BG82" s="133">
        <v>1.3050045001989499</v>
      </c>
      <c r="BH82" s="133">
        <v>0.98655835315645857</v>
      </c>
      <c r="BI82" s="133">
        <v>0.61699999999999999</v>
      </c>
      <c r="BJ82" s="133">
        <v>8.2000000000000003E-2</v>
      </c>
      <c r="BK82" s="133">
        <v>0.69899999999999995</v>
      </c>
      <c r="BL82" s="133">
        <v>1.012</v>
      </c>
      <c r="BM82" s="133">
        <v>0</v>
      </c>
    </row>
    <row r="83" spans="1:65" x14ac:dyDescent="0.2">
      <c r="A83" s="132" t="s">
        <v>517</v>
      </c>
      <c r="B83" s="133" t="s">
        <v>518</v>
      </c>
      <c r="C83" s="133" t="s">
        <v>261</v>
      </c>
      <c r="D83" s="133" t="s">
        <v>262</v>
      </c>
      <c r="E83" s="133" t="b">
        <v>0</v>
      </c>
      <c r="F83" s="133" t="s">
        <v>301</v>
      </c>
      <c r="G83" s="133" t="s">
        <v>3</v>
      </c>
      <c r="H83" s="133" t="s">
        <v>264</v>
      </c>
      <c r="I83" s="133" t="s">
        <v>301</v>
      </c>
      <c r="J83" s="133" t="s">
        <v>273</v>
      </c>
      <c r="K83" s="133" t="s">
        <v>267</v>
      </c>
      <c r="L83" s="133">
        <v>90</v>
      </c>
      <c r="M83" s="133">
        <v>9</v>
      </c>
      <c r="N83" s="133">
        <v>9</v>
      </c>
      <c r="O83" s="133">
        <v>2.62</v>
      </c>
      <c r="P83" s="133">
        <v>0</v>
      </c>
      <c r="Q83" s="133">
        <v>0</v>
      </c>
      <c r="R83" s="133">
        <v>-0.96</v>
      </c>
      <c r="S83" s="133">
        <v>0.01</v>
      </c>
      <c r="T83" s="133">
        <v>0</v>
      </c>
      <c r="U83" s="133">
        <v>29.87</v>
      </c>
      <c r="V83" s="133">
        <v>0.01</v>
      </c>
      <c r="W83" s="133">
        <v>0</v>
      </c>
      <c r="X83" s="133">
        <v>6.0090000000000003</v>
      </c>
      <c r="Y83" s="133">
        <v>4.0000000000000001E-3</v>
      </c>
      <c r="Z83" s="133">
        <v>1E-3</v>
      </c>
      <c r="AA83" s="133">
        <v>4.7030000000000003</v>
      </c>
      <c r="AB83" s="133">
        <v>5.0000000000000001E-3</v>
      </c>
      <c r="AC83" s="133">
        <v>2E-3</v>
      </c>
      <c r="AD83" s="133">
        <v>10.608000000000001</v>
      </c>
      <c r="AE83" s="133">
        <v>4.5999999999999999E-2</v>
      </c>
      <c r="AF83" s="133">
        <v>1.4999999999999999E-2</v>
      </c>
      <c r="AG83" s="133">
        <v>-0.24099999999999999</v>
      </c>
      <c r="AH83" s="133">
        <v>4.3999999999999997E-2</v>
      </c>
      <c r="AI83" s="133">
        <v>1.4999999999999999E-2</v>
      </c>
      <c r="AJ83" s="133">
        <v>9.8539999999999992</v>
      </c>
      <c r="AK83" s="133">
        <v>0.186</v>
      </c>
      <c r="AL83" s="133">
        <v>6.2E-2</v>
      </c>
      <c r="AM83" s="133">
        <v>0.42199999999999999</v>
      </c>
      <c r="AN83" s="133">
        <v>0.18</v>
      </c>
      <c r="AO83" s="133">
        <v>0.06</v>
      </c>
      <c r="AP83" s="133">
        <v>-2.8140000000000001</v>
      </c>
      <c r="AQ83" s="133">
        <v>1.4670000000000001</v>
      </c>
      <c r="AR83" s="133">
        <v>0.48899999999999999</v>
      </c>
      <c r="AS83" s="133">
        <v>-18.253</v>
      </c>
      <c r="AT83" s="133">
        <v>1.452</v>
      </c>
      <c r="AU83" s="133">
        <v>0.48399999999999999</v>
      </c>
      <c r="AV83" s="133">
        <v>2.4E-2</v>
      </c>
      <c r="AW83" s="133">
        <v>1.2E-2</v>
      </c>
      <c r="AX83" s="133">
        <v>4.0000000000000001E-3</v>
      </c>
      <c r="AY83" s="133">
        <v>2.69</v>
      </c>
      <c r="AZ83" s="133">
        <v>1.007950954</v>
      </c>
      <c r="BA83" s="133">
        <v>-8.84</v>
      </c>
      <c r="BB83" s="133">
        <v>-8.51</v>
      </c>
      <c r="BC83" s="133">
        <v>22.09</v>
      </c>
      <c r="BD83" s="133">
        <v>3.646286083373407E-3</v>
      </c>
      <c r="BE83" s="133" t="s">
        <v>514</v>
      </c>
      <c r="BF83" s="133">
        <v>-0.28000000000000003</v>
      </c>
      <c r="BG83" s="133">
        <v>1.2993157559497137</v>
      </c>
      <c r="BH83" s="133">
        <v>0.98487620704832124</v>
      </c>
      <c r="BI83" s="133">
        <v>0.622</v>
      </c>
      <c r="BJ83" s="133">
        <v>8.2000000000000003E-2</v>
      </c>
      <c r="BK83" s="133">
        <v>0.70399999999999996</v>
      </c>
      <c r="BL83" s="133">
        <v>0.42199999999999999</v>
      </c>
      <c r="BM83" s="133">
        <v>0</v>
      </c>
    </row>
    <row r="84" spans="1:65" x14ac:dyDescent="0.2">
      <c r="A84" s="132" t="s">
        <v>519</v>
      </c>
      <c r="B84" s="133" t="s">
        <v>520</v>
      </c>
      <c r="C84" s="133" t="s">
        <v>261</v>
      </c>
      <c r="D84" s="133" t="s">
        <v>262</v>
      </c>
      <c r="E84" s="133" t="b">
        <v>0</v>
      </c>
      <c r="F84" s="133" t="s">
        <v>521</v>
      </c>
      <c r="G84" s="133" t="s">
        <v>3</v>
      </c>
      <c r="H84" s="133" t="s">
        <v>264</v>
      </c>
      <c r="I84" s="133" t="s">
        <v>304</v>
      </c>
      <c r="J84" s="133" t="s">
        <v>273</v>
      </c>
      <c r="K84" s="133" t="s">
        <v>267</v>
      </c>
      <c r="L84" s="133">
        <v>90</v>
      </c>
      <c r="M84" s="133">
        <v>9</v>
      </c>
      <c r="N84" s="133">
        <v>9</v>
      </c>
      <c r="O84" s="133">
        <v>-6.26</v>
      </c>
      <c r="P84" s="133">
        <v>0</v>
      </c>
      <c r="Q84" s="133">
        <v>0</v>
      </c>
      <c r="R84" s="133">
        <v>-4.9800000000000004</v>
      </c>
      <c r="S84" s="133">
        <v>0.01</v>
      </c>
      <c r="T84" s="133">
        <v>0</v>
      </c>
      <c r="U84" s="133">
        <v>25.72</v>
      </c>
      <c r="V84" s="133">
        <v>0.01</v>
      </c>
      <c r="W84" s="133">
        <v>0</v>
      </c>
      <c r="X84" s="133">
        <v>-2.468</v>
      </c>
      <c r="Y84" s="133">
        <v>3.0000000000000001E-3</v>
      </c>
      <c r="Z84" s="133">
        <v>1E-3</v>
      </c>
      <c r="AA84" s="133">
        <v>0.63900000000000001</v>
      </c>
      <c r="AB84" s="133">
        <v>5.0000000000000001E-3</v>
      </c>
      <c r="AC84" s="133">
        <v>2E-3</v>
      </c>
      <c r="AD84" s="133">
        <v>-2.19</v>
      </c>
      <c r="AE84" s="133">
        <v>4.7E-2</v>
      </c>
      <c r="AF84" s="133">
        <v>1.6E-2</v>
      </c>
      <c r="AG84" s="133">
        <v>-0.27200000000000002</v>
      </c>
      <c r="AH84" s="133">
        <v>5.0999999999999997E-2</v>
      </c>
      <c r="AI84" s="133">
        <v>1.7000000000000001E-2</v>
      </c>
      <c r="AJ84" s="133">
        <v>1.1739999999999999</v>
      </c>
      <c r="AK84" s="133">
        <v>0.19800000000000001</v>
      </c>
      <c r="AL84" s="133">
        <v>6.6000000000000003E-2</v>
      </c>
      <c r="AM84" s="133">
        <v>-0.105</v>
      </c>
      <c r="AN84" s="133">
        <v>0.19800000000000001</v>
      </c>
      <c r="AO84" s="133">
        <v>6.6000000000000003E-2</v>
      </c>
      <c r="AP84" s="133">
        <v>-0.48</v>
      </c>
      <c r="AQ84" s="133">
        <v>1.645</v>
      </c>
      <c r="AR84" s="133">
        <v>0.54800000000000004</v>
      </c>
      <c r="AS84" s="133">
        <v>0.89800000000000002</v>
      </c>
      <c r="AT84" s="133">
        <v>1.647</v>
      </c>
      <c r="AU84" s="133">
        <v>0.54900000000000004</v>
      </c>
      <c r="AV84" s="133">
        <v>4.0000000000000001E-3</v>
      </c>
      <c r="AW84" s="133">
        <v>1.4E-2</v>
      </c>
      <c r="AX84" s="133">
        <v>5.0000000000000001E-3</v>
      </c>
      <c r="AY84" s="133">
        <v>-6.26</v>
      </c>
      <c r="AZ84" s="133">
        <v>1.007950954</v>
      </c>
      <c r="BA84" s="133">
        <v>-12.83</v>
      </c>
      <c r="BB84" s="133">
        <v>-12.57</v>
      </c>
      <c r="BC84" s="133">
        <v>17.91</v>
      </c>
      <c r="BD84" s="133">
        <v>3.646286083373407E-3</v>
      </c>
      <c r="BE84" s="133" t="s">
        <v>514</v>
      </c>
      <c r="BF84" s="133">
        <v>-0.26400000000000001</v>
      </c>
      <c r="BG84" s="133">
        <v>1.3032799553145975</v>
      </c>
      <c r="BH84" s="133">
        <v>0.98587445005723484</v>
      </c>
      <c r="BI84" s="133">
        <v>0.64200000000000002</v>
      </c>
      <c r="BJ84" s="133">
        <v>8.2000000000000003E-2</v>
      </c>
      <c r="BK84" s="133">
        <v>0.72399999999999998</v>
      </c>
      <c r="BL84" s="133">
        <v>-0.105</v>
      </c>
      <c r="BM84" s="133">
        <v>0</v>
      </c>
    </row>
    <row r="85" spans="1:65" x14ac:dyDescent="0.2">
      <c r="A85" s="132" t="s">
        <v>522</v>
      </c>
      <c r="B85" s="133" t="s">
        <v>523</v>
      </c>
      <c r="C85" s="133" t="s">
        <v>261</v>
      </c>
      <c r="D85" s="133" t="s">
        <v>262</v>
      </c>
      <c r="E85" s="133" t="b">
        <v>0</v>
      </c>
      <c r="F85" s="133" t="s">
        <v>277</v>
      </c>
      <c r="G85" s="133" t="s">
        <v>3</v>
      </c>
      <c r="H85" s="133" t="s">
        <v>264</v>
      </c>
      <c r="I85" s="133" t="s">
        <v>277</v>
      </c>
      <c r="J85" s="133" t="s">
        <v>273</v>
      </c>
      <c r="K85" s="133" t="s">
        <v>267</v>
      </c>
      <c r="L85" s="133">
        <v>90</v>
      </c>
      <c r="M85" s="133">
        <v>9</v>
      </c>
      <c r="N85" s="133">
        <v>9</v>
      </c>
      <c r="O85" s="133">
        <v>-2.1800000000000002</v>
      </c>
      <c r="P85" s="133">
        <v>0</v>
      </c>
      <c r="Q85" s="133">
        <v>0</v>
      </c>
      <c r="R85" s="133">
        <v>3.78</v>
      </c>
      <c r="S85" s="133">
        <v>0.01</v>
      </c>
      <c r="T85" s="133">
        <v>0</v>
      </c>
      <c r="U85" s="133">
        <v>34.76</v>
      </c>
      <c r="V85" s="133">
        <v>0.01</v>
      </c>
      <c r="W85" s="133">
        <v>0</v>
      </c>
      <c r="X85" s="133">
        <v>1.663</v>
      </c>
      <c r="Y85" s="133">
        <v>3.0000000000000001E-3</v>
      </c>
      <c r="Z85" s="133">
        <v>1E-3</v>
      </c>
      <c r="AA85" s="133">
        <v>9.4570000000000007</v>
      </c>
      <c r="AB85" s="133">
        <v>7.0000000000000001E-3</v>
      </c>
      <c r="AC85" s="133">
        <v>2E-3</v>
      </c>
      <c r="AD85" s="133">
        <v>10.765000000000001</v>
      </c>
      <c r="AE85" s="133">
        <v>3.4000000000000002E-2</v>
      </c>
      <c r="AF85" s="133">
        <v>1.0999999999999999E-2</v>
      </c>
      <c r="AG85" s="133">
        <v>-0.26100000000000001</v>
      </c>
      <c r="AH85" s="133">
        <v>3.5999999999999997E-2</v>
      </c>
      <c r="AI85" s="133">
        <v>1.2E-2</v>
      </c>
      <c r="AJ85" s="133">
        <v>19.864000000000001</v>
      </c>
      <c r="AK85" s="133">
        <v>0.16600000000000001</v>
      </c>
      <c r="AL85" s="133">
        <v>5.5E-2</v>
      </c>
      <c r="AM85" s="133">
        <v>0.84399999999999997</v>
      </c>
      <c r="AN85" s="133">
        <v>0.16500000000000001</v>
      </c>
      <c r="AO85" s="133">
        <v>5.5E-2</v>
      </c>
      <c r="AP85" s="133">
        <v>-2.6579999999999999</v>
      </c>
      <c r="AQ85" s="133">
        <v>1.121</v>
      </c>
      <c r="AR85" s="133">
        <v>0.374</v>
      </c>
      <c r="AS85" s="133">
        <v>-22.667999999999999</v>
      </c>
      <c r="AT85" s="133">
        <v>1.1040000000000001</v>
      </c>
      <c r="AU85" s="133">
        <v>0.36799999999999999</v>
      </c>
      <c r="AV85" s="133">
        <v>2.1999999999999999E-2</v>
      </c>
      <c r="AW85" s="133">
        <v>8.9999999999999993E-3</v>
      </c>
      <c r="AX85" s="133">
        <v>3.0000000000000001E-3</v>
      </c>
      <c r="AY85" s="133">
        <v>-2.15</v>
      </c>
      <c r="AZ85" s="133">
        <v>1.007950954</v>
      </c>
      <c r="BA85" s="133">
        <v>-4.13</v>
      </c>
      <c r="BB85" s="133">
        <v>-3.73</v>
      </c>
      <c r="BC85" s="133">
        <v>27.01</v>
      </c>
      <c r="BD85" s="133">
        <v>3.646286083373407E-3</v>
      </c>
      <c r="BE85" s="133" t="s">
        <v>514</v>
      </c>
      <c r="BF85" s="133">
        <v>-0.3</v>
      </c>
      <c r="BG85" s="133">
        <v>1.2981359100172003</v>
      </c>
      <c r="BH85" s="133">
        <v>0.98278993279336702</v>
      </c>
      <c r="BI85" s="133">
        <v>0.59299999999999997</v>
      </c>
      <c r="BJ85" s="133">
        <v>8.2000000000000003E-2</v>
      </c>
      <c r="BK85" s="133">
        <v>0.67500000000000004</v>
      </c>
      <c r="BL85" s="133">
        <v>0.84399999999999997</v>
      </c>
      <c r="BM85" s="133">
        <v>0</v>
      </c>
    </row>
    <row r="86" spans="1:65" x14ac:dyDescent="0.2">
      <c r="A86" s="132" t="s">
        <v>524</v>
      </c>
      <c r="B86" s="133" t="s">
        <v>525</v>
      </c>
      <c r="C86" s="133" t="s">
        <v>261</v>
      </c>
      <c r="D86" s="133" t="s">
        <v>262</v>
      </c>
      <c r="E86" s="133" t="b">
        <v>0</v>
      </c>
      <c r="F86" s="133" t="s">
        <v>526</v>
      </c>
      <c r="G86" s="133" t="s">
        <v>3</v>
      </c>
      <c r="H86" s="133" t="s">
        <v>264</v>
      </c>
      <c r="I86" s="133" t="s">
        <v>324</v>
      </c>
      <c r="J86" s="133" t="s">
        <v>273</v>
      </c>
      <c r="K86" s="133" t="s">
        <v>267</v>
      </c>
      <c r="L86" s="133">
        <v>90</v>
      </c>
      <c r="M86" s="133">
        <v>9</v>
      </c>
      <c r="N86" s="133">
        <v>9</v>
      </c>
      <c r="O86" s="133">
        <v>1.94</v>
      </c>
      <c r="P86" s="133">
        <v>0</v>
      </c>
      <c r="Q86" s="133">
        <v>0</v>
      </c>
      <c r="R86" s="133">
        <v>6.02</v>
      </c>
      <c r="S86" s="133">
        <v>0.01</v>
      </c>
      <c r="T86" s="133">
        <v>0</v>
      </c>
      <c r="U86" s="133">
        <v>37.07</v>
      </c>
      <c r="V86" s="133">
        <v>0.01</v>
      </c>
      <c r="W86" s="133">
        <v>0</v>
      </c>
      <c r="X86" s="133">
        <v>5.6130000000000004</v>
      </c>
      <c r="Y86" s="133">
        <v>2E-3</v>
      </c>
      <c r="Z86" s="133">
        <v>1E-3</v>
      </c>
      <c r="AA86" s="133">
        <v>11.715</v>
      </c>
      <c r="AB86" s="133">
        <v>5.0000000000000001E-3</v>
      </c>
      <c r="AC86" s="133">
        <v>2E-3</v>
      </c>
      <c r="AD86" s="133">
        <v>16.920999999999999</v>
      </c>
      <c r="AE86" s="133">
        <v>2.8000000000000001E-2</v>
      </c>
      <c r="AF86" s="133">
        <v>8.9999999999999993E-3</v>
      </c>
      <c r="AG86" s="133">
        <v>-0.44600000000000001</v>
      </c>
      <c r="AH86" s="133">
        <v>0.03</v>
      </c>
      <c r="AI86" s="133">
        <v>0.01</v>
      </c>
      <c r="AJ86" s="133">
        <v>24.585999999999999</v>
      </c>
      <c r="AK86" s="133">
        <v>0.14199999999999999</v>
      </c>
      <c r="AL86" s="133">
        <v>4.7E-2</v>
      </c>
      <c r="AM86" s="133">
        <v>0.996</v>
      </c>
      <c r="AN86" s="133">
        <v>0.13500000000000001</v>
      </c>
      <c r="AO86" s="133">
        <v>4.4999999999999998E-2</v>
      </c>
      <c r="AP86" s="133">
        <v>-6.9480000000000004</v>
      </c>
      <c r="AQ86" s="133">
        <v>1.7929999999999999</v>
      </c>
      <c r="AR86" s="133">
        <v>0.59799999999999998</v>
      </c>
      <c r="AS86" s="133">
        <v>-35.19</v>
      </c>
      <c r="AT86" s="133">
        <v>1.7390000000000001</v>
      </c>
      <c r="AU86" s="133">
        <v>0.57999999999999996</v>
      </c>
      <c r="AV86" s="133">
        <v>5.8999999999999997E-2</v>
      </c>
      <c r="AW86" s="133">
        <v>1.4999999999999999E-2</v>
      </c>
      <c r="AX86" s="133">
        <v>5.0000000000000001E-3</v>
      </c>
      <c r="AY86" s="133">
        <v>2.0099999999999998</v>
      </c>
      <c r="AZ86" s="133">
        <v>1.007950954</v>
      </c>
      <c r="BA86" s="133">
        <v>-1.91</v>
      </c>
      <c r="BB86" s="133">
        <v>-1.48</v>
      </c>
      <c r="BC86" s="133">
        <v>29.33</v>
      </c>
      <c r="BD86" s="133">
        <v>3.646286083373407E-3</v>
      </c>
      <c r="BE86" s="133" t="s">
        <v>514</v>
      </c>
      <c r="BF86" s="133">
        <v>-0.50800000000000001</v>
      </c>
      <c r="BG86" s="133">
        <v>1.2805248659075408</v>
      </c>
      <c r="BH86" s="133">
        <v>0.97953779004384345</v>
      </c>
      <c r="BI86" s="133">
        <v>0.32900000000000001</v>
      </c>
      <c r="BJ86" s="133">
        <v>8.2000000000000003E-2</v>
      </c>
      <c r="BK86" s="133">
        <v>0.41099999999999998</v>
      </c>
      <c r="BL86" s="133">
        <v>0.996</v>
      </c>
      <c r="BM86" s="133">
        <v>0</v>
      </c>
    </row>
    <row r="87" spans="1:65" x14ac:dyDescent="0.2">
      <c r="A87" s="132" t="s">
        <v>527</v>
      </c>
      <c r="B87" s="133" t="s">
        <v>528</v>
      </c>
      <c r="C87" s="133" t="s">
        <v>261</v>
      </c>
      <c r="D87" s="133" t="s">
        <v>262</v>
      </c>
      <c r="E87" s="133" t="b">
        <v>0</v>
      </c>
      <c r="F87" s="133" t="s">
        <v>280</v>
      </c>
      <c r="G87" s="133" t="s">
        <v>3</v>
      </c>
      <c r="H87" s="133" t="s">
        <v>264</v>
      </c>
      <c r="I87" s="133" t="s">
        <v>281</v>
      </c>
      <c r="J87" s="133" t="s">
        <v>273</v>
      </c>
      <c r="K87" s="133" t="s">
        <v>267</v>
      </c>
      <c r="L87" s="133">
        <v>90</v>
      </c>
      <c r="M87" s="133">
        <v>9</v>
      </c>
      <c r="N87" s="133">
        <v>9</v>
      </c>
      <c r="O87" s="133">
        <v>1.97</v>
      </c>
      <c r="P87" s="133">
        <v>0</v>
      </c>
      <c r="Q87" s="133">
        <v>0</v>
      </c>
      <c r="R87" s="133">
        <v>5.43</v>
      </c>
      <c r="S87" s="133">
        <v>0.01</v>
      </c>
      <c r="T87" s="133">
        <v>0</v>
      </c>
      <c r="U87" s="133">
        <v>36.46</v>
      </c>
      <c r="V87" s="133">
        <v>0.01</v>
      </c>
      <c r="W87" s="133">
        <v>0</v>
      </c>
      <c r="X87" s="133">
        <v>5.617</v>
      </c>
      <c r="Y87" s="133">
        <v>3.0000000000000001E-3</v>
      </c>
      <c r="Z87" s="133">
        <v>1E-3</v>
      </c>
      <c r="AA87" s="133">
        <v>11.119</v>
      </c>
      <c r="AB87" s="133">
        <v>5.0000000000000001E-3</v>
      </c>
      <c r="AC87" s="133">
        <v>2E-3</v>
      </c>
      <c r="AD87" s="133">
        <v>16.228999999999999</v>
      </c>
      <c r="AE87" s="133">
        <v>3.5000000000000003E-2</v>
      </c>
      <c r="AF87" s="133">
        <v>1.2E-2</v>
      </c>
      <c r="AG87" s="133">
        <v>-0.55200000000000005</v>
      </c>
      <c r="AH87" s="133">
        <v>3.5000000000000003E-2</v>
      </c>
      <c r="AI87" s="133">
        <v>1.2E-2</v>
      </c>
      <c r="AJ87" s="133">
        <v>23.588999999999999</v>
      </c>
      <c r="AK87" s="133">
        <v>0.182</v>
      </c>
      <c r="AL87" s="133">
        <v>6.0999999999999999E-2</v>
      </c>
      <c r="AM87" s="133">
        <v>1.2</v>
      </c>
      <c r="AN87" s="133">
        <v>0.17799999999999999</v>
      </c>
      <c r="AO87" s="133">
        <v>5.8999999999999997E-2</v>
      </c>
      <c r="AP87" s="133">
        <v>-7.9589999999999996</v>
      </c>
      <c r="AQ87" s="133">
        <v>2.0550000000000002</v>
      </c>
      <c r="AR87" s="133">
        <v>0.68500000000000005</v>
      </c>
      <c r="AS87" s="133">
        <v>-35.061</v>
      </c>
      <c r="AT87" s="133">
        <v>2.0009999999999999</v>
      </c>
      <c r="AU87" s="133">
        <v>0.66700000000000004</v>
      </c>
      <c r="AV87" s="133">
        <v>6.8000000000000005E-2</v>
      </c>
      <c r="AW87" s="133">
        <v>1.7999999999999999E-2</v>
      </c>
      <c r="AX87" s="133">
        <v>6.0000000000000001E-3</v>
      </c>
      <c r="AY87" s="133">
        <v>2.0499999999999998</v>
      </c>
      <c r="AZ87" s="133">
        <v>1.007950954</v>
      </c>
      <c r="BA87" s="133">
        <v>-2.5</v>
      </c>
      <c r="BB87" s="133">
        <v>-2.0499999999999998</v>
      </c>
      <c r="BC87" s="133">
        <v>28.75</v>
      </c>
      <c r="BD87" s="133">
        <v>3.5750519831198153E-3</v>
      </c>
      <c r="BE87" s="133" t="s">
        <v>529</v>
      </c>
      <c r="BF87" s="133">
        <v>-0.61</v>
      </c>
      <c r="BG87" s="133">
        <v>1.2848596590500159</v>
      </c>
      <c r="BH87" s="133">
        <v>0.9799832155690501</v>
      </c>
      <c r="BI87" s="133">
        <v>0.19600000000000001</v>
      </c>
      <c r="BJ87" s="133">
        <v>8.2000000000000003E-2</v>
      </c>
      <c r="BK87" s="133">
        <v>0.27800000000000002</v>
      </c>
      <c r="BL87" s="133">
        <v>1.2</v>
      </c>
      <c r="BM87" s="133">
        <v>0</v>
      </c>
    </row>
    <row r="88" spans="1:65" x14ac:dyDescent="0.2">
      <c r="A88" s="132" t="s">
        <v>530</v>
      </c>
      <c r="B88" s="133" t="s">
        <v>531</v>
      </c>
      <c r="C88" s="133" t="s">
        <v>261</v>
      </c>
      <c r="D88" s="133" t="s">
        <v>262</v>
      </c>
      <c r="E88" s="133" t="b">
        <v>0</v>
      </c>
      <c r="F88" s="133" t="s">
        <v>271</v>
      </c>
      <c r="G88" s="133" t="s">
        <v>3</v>
      </c>
      <c r="H88" s="133" t="s">
        <v>264</v>
      </c>
      <c r="I88" s="133" t="s">
        <v>272</v>
      </c>
      <c r="J88" s="133" t="s">
        <v>273</v>
      </c>
      <c r="K88" s="133" t="s">
        <v>267</v>
      </c>
      <c r="L88" s="133">
        <v>90</v>
      </c>
      <c r="M88" s="133">
        <v>9</v>
      </c>
      <c r="N88" s="133">
        <v>9</v>
      </c>
      <c r="O88" s="133">
        <v>-10.15</v>
      </c>
      <c r="P88" s="133">
        <v>0</v>
      </c>
      <c r="Q88" s="133">
        <v>0</v>
      </c>
      <c r="R88" s="133">
        <v>-10.95</v>
      </c>
      <c r="S88" s="133">
        <v>0.01</v>
      </c>
      <c r="T88" s="133">
        <v>0</v>
      </c>
      <c r="U88" s="133">
        <v>19.57</v>
      </c>
      <c r="V88" s="133">
        <v>0.01</v>
      </c>
      <c r="W88" s="133">
        <v>0</v>
      </c>
      <c r="X88" s="133">
        <v>-6.3150000000000004</v>
      </c>
      <c r="Y88" s="133">
        <v>3.0000000000000001E-3</v>
      </c>
      <c r="Z88" s="133">
        <v>1E-3</v>
      </c>
      <c r="AA88" s="133">
        <v>-5.3659999999999997</v>
      </c>
      <c r="AB88" s="133">
        <v>6.0000000000000001E-3</v>
      </c>
      <c r="AC88" s="133">
        <v>2E-3</v>
      </c>
      <c r="AD88" s="133">
        <v>-12.223000000000001</v>
      </c>
      <c r="AE88" s="133">
        <v>1.7999999999999999E-2</v>
      </c>
      <c r="AF88" s="133">
        <v>6.0000000000000001E-3</v>
      </c>
      <c r="AG88" s="133">
        <v>-0.47299999999999998</v>
      </c>
      <c r="AH88" s="133">
        <v>0.02</v>
      </c>
      <c r="AI88" s="133">
        <v>7.0000000000000001E-3</v>
      </c>
      <c r="AJ88" s="133">
        <v>-11.407999999999999</v>
      </c>
      <c r="AK88" s="133">
        <v>0.16500000000000001</v>
      </c>
      <c r="AL88" s="133">
        <v>5.5E-2</v>
      </c>
      <c r="AM88" s="133">
        <v>-0.71199999999999997</v>
      </c>
      <c r="AN88" s="133">
        <v>0.16300000000000001</v>
      </c>
      <c r="AO88" s="133">
        <v>5.3999999999999999E-2</v>
      </c>
      <c r="AP88" s="133">
        <v>2.9319999999999999</v>
      </c>
      <c r="AQ88" s="133">
        <v>2.359</v>
      </c>
      <c r="AR88" s="133">
        <v>0.78600000000000003</v>
      </c>
      <c r="AS88" s="133">
        <v>20.459</v>
      </c>
      <c r="AT88" s="133">
        <v>2.4049999999999998</v>
      </c>
      <c r="AU88" s="133">
        <v>0.80200000000000005</v>
      </c>
      <c r="AV88" s="133">
        <v>-2.5000000000000001E-2</v>
      </c>
      <c r="AW88" s="133">
        <v>0.02</v>
      </c>
      <c r="AX88" s="133">
        <v>7.0000000000000001E-3</v>
      </c>
      <c r="AY88" s="133">
        <v>-10.16</v>
      </c>
      <c r="AZ88" s="133">
        <v>1.007950954</v>
      </c>
      <c r="BA88" s="133">
        <v>-18.760000000000002</v>
      </c>
      <c r="BB88" s="133">
        <v>-18.59</v>
      </c>
      <c r="BC88" s="133">
        <v>11.7</v>
      </c>
      <c r="BD88" s="133">
        <v>3.7239495290464913E-3</v>
      </c>
      <c r="BE88" s="133" t="s">
        <v>532</v>
      </c>
      <c r="BF88" s="133">
        <v>-0.42799999999999999</v>
      </c>
      <c r="BG88" s="133">
        <v>1.2901383041551688</v>
      </c>
      <c r="BH88" s="133">
        <v>0.98023026802776314</v>
      </c>
      <c r="BI88" s="133">
        <v>0.42899999999999999</v>
      </c>
      <c r="BJ88" s="133">
        <v>8.2000000000000003E-2</v>
      </c>
      <c r="BK88" s="133">
        <v>0.51100000000000001</v>
      </c>
      <c r="BL88" s="133">
        <v>-0.71199999999999997</v>
      </c>
      <c r="BM88" s="133">
        <v>0</v>
      </c>
    </row>
    <row r="89" spans="1:65" x14ac:dyDescent="0.2">
      <c r="A89" s="132" t="s">
        <v>533</v>
      </c>
      <c r="B89" s="133" t="s">
        <v>534</v>
      </c>
      <c r="C89" s="133" t="s">
        <v>261</v>
      </c>
      <c r="D89" s="133" t="s">
        <v>262</v>
      </c>
      <c r="E89" s="133" t="b">
        <v>0</v>
      </c>
      <c r="F89" s="133" t="s">
        <v>301</v>
      </c>
      <c r="G89" s="133" t="s">
        <v>3</v>
      </c>
      <c r="H89" s="133" t="s">
        <v>264</v>
      </c>
      <c r="I89" s="133" t="s">
        <v>301</v>
      </c>
      <c r="J89" s="133" t="s">
        <v>273</v>
      </c>
      <c r="K89" s="133" t="s">
        <v>267</v>
      </c>
      <c r="L89" s="133">
        <v>90</v>
      </c>
      <c r="M89" s="133">
        <v>9</v>
      </c>
      <c r="N89" s="133">
        <v>9</v>
      </c>
      <c r="O89" s="133">
        <v>2.5</v>
      </c>
      <c r="P89" s="133">
        <v>0</v>
      </c>
      <c r="Q89" s="133">
        <v>0</v>
      </c>
      <c r="R89" s="133">
        <v>-0.7</v>
      </c>
      <c r="S89" s="133">
        <v>0.01</v>
      </c>
      <c r="T89" s="133">
        <v>0</v>
      </c>
      <c r="U89" s="133">
        <v>30.14</v>
      </c>
      <c r="V89" s="133">
        <v>0.01</v>
      </c>
      <c r="W89" s="133">
        <v>0</v>
      </c>
      <c r="X89" s="133">
        <v>5.9059999999999997</v>
      </c>
      <c r="Y89" s="133">
        <v>2E-3</v>
      </c>
      <c r="Z89" s="133">
        <v>1E-3</v>
      </c>
      <c r="AA89" s="133">
        <v>4.9669999999999996</v>
      </c>
      <c r="AB89" s="133">
        <v>5.0000000000000001E-3</v>
      </c>
      <c r="AC89" s="133">
        <v>2E-3</v>
      </c>
      <c r="AD89" s="133">
        <v>10.792999999999999</v>
      </c>
      <c r="AE89" s="133">
        <v>4.7E-2</v>
      </c>
      <c r="AF89" s="133">
        <v>1.6E-2</v>
      </c>
      <c r="AG89" s="133">
        <v>-0.21</v>
      </c>
      <c r="AH89" s="133">
        <v>4.8000000000000001E-2</v>
      </c>
      <c r="AI89" s="133">
        <v>1.6E-2</v>
      </c>
      <c r="AJ89" s="133">
        <v>10.467000000000001</v>
      </c>
      <c r="AK89" s="133">
        <v>0.23100000000000001</v>
      </c>
      <c r="AL89" s="133">
        <v>7.6999999999999999E-2</v>
      </c>
      <c r="AM89" s="133">
        <v>0.504</v>
      </c>
      <c r="AN89" s="133">
        <v>0.22800000000000001</v>
      </c>
      <c r="AO89" s="133">
        <v>7.5999999999999998E-2</v>
      </c>
      <c r="AP89" s="133">
        <v>-3.7280000000000002</v>
      </c>
      <c r="AQ89" s="133">
        <v>1.9730000000000001</v>
      </c>
      <c r="AR89" s="133">
        <v>0.65800000000000003</v>
      </c>
      <c r="AS89" s="133">
        <v>-19.552</v>
      </c>
      <c r="AT89" s="133">
        <v>1.944</v>
      </c>
      <c r="AU89" s="133">
        <v>0.64800000000000002</v>
      </c>
      <c r="AV89" s="133">
        <v>3.2000000000000001E-2</v>
      </c>
      <c r="AW89" s="133">
        <v>1.7000000000000001E-2</v>
      </c>
      <c r="AX89" s="133">
        <v>6.0000000000000001E-3</v>
      </c>
      <c r="AY89" s="133">
        <v>2.59</v>
      </c>
      <c r="AZ89" s="133">
        <v>1.007950954</v>
      </c>
      <c r="BA89" s="133">
        <v>-8.58</v>
      </c>
      <c r="BB89" s="133">
        <v>-8.23</v>
      </c>
      <c r="BC89" s="133">
        <v>22.38</v>
      </c>
      <c r="BD89" s="133">
        <v>3.7239495290464913E-3</v>
      </c>
      <c r="BE89" s="133" t="s">
        <v>532</v>
      </c>
      <c r="BF89" s="133">
        <v>-0.251</v>
      </c>
      <c r="BG89" s="133">
        <v>1.290813108888704</v>
      </c>
      <c r="BH89" s="133">
        <v>0.9797916118062221</v>
      </c>
      <c r="BI89" s="133">
        <v>0.65600000000000003</v>
      </c>
      <c r="BJ89" s="133">
        <v>8.2000000000000003E-2</v>
      </c>
      <c r="BK89" s="133">
        <v>0.73799999999999999</v>
      </c>
      <c r="BL89" s="133">
        <v>0.504</v>
      </c>
      <c r="BM89" s="133">
        <v>0</v>
      </c>
    </row>
    <row r="90" spans="1:65" x14ac:dyDescent="0.2">
      <c r="A90" s="132" t="s">
        <v>535</v>
      </c>
      <c r="B90" s="133" t="s">
        <v>536</v>
      </c>
      <c r="C90" s="133" t="s">
        <v>261</v>
      </c>
      <c r="D90" s="133" t="s">
        <v>262</v>
      </c>
      <c r="E90" s="133" t="b">
        <v>0</v>
      </c>
      <c r="F90" s="133" t="s">
        <v>328</v>
      </c>
      <c r="G90" s="133" t="s">
        <v>3</v>
      </c>
      <c r="H90" s="133" t="s">
        <v>264</v>
      </c>
      <c r="I90" s="133" t="s">
        <v>304</v>
      </c>
      <c r="J90" s="133" t="s">
        <v>273</v>
      </c>
      <c r="K90" s="133" t="s">
        <v>267</v>
      </c>
      <c r="L90" s="133">
        <v>90</v>
      </c>
      <c r="M90" s="133">
        <v>9</v>
      </c>
      <c r="N90" s="133">
        <v>9</v>
      </c>
      <c r="O90" s="133">
        <v>-6.13</v>
      </c>
      <c r="P90" s="133">
        <v>0</v>
      </c>
      <c r="Q90" s="133">
        <v>0</v>
      </c>
      <c r="R90" s="133">
        <v>-4.88</v>
      </c>
      <c r="S90" s="133">
        <v>0.01</v>
      </c>
      <c r="T90" s="133">
        <v>0</v>
      </c>
      <c r="U90" s="133">
        <v>25.83</v>
      </c>
      <c r="V90" s="133">
        <v>0.01</v>
      </c>
      <c r="W90" s="133">
        <v>0</v>
      </c>
      <c r="X90" s="133">
        <v>-2.3380000000000001</v>
      </c>
      <c r="Y90" s="133">
        <v>2E-3</v>
      </c>
      <c r="Z90" s="133">
        <v>1E-3</v>
      </c>
      <c r="AA90" s="133">
        <v>0.749</v>
      </c>
      <c r="AB90" s="133">
        <v>6.0000000000000001E-3</v>
      </c>
      <c r="AC90" s="133">
        <v>2E-3</v>
      </c>
      <c r="AD90" s="133">
        <v>-1.9370000000000001</v>
      </c>
      <c r="AE90" s="133">
        <v>2.9000000000000001E-2</v>
      </c>
      <c r="AF90" s="133">
        <v>0.01</v>
      </c>
      <c r="AG90" s="133">
        <v>-0.26</v>
      </c>
      <c r="AH90" s="133">
        <v>3.3000000000000002E-2</v>
      </c>
      <c r="AI90" s="133">
        <v>1.0999999999999999E-2</v>
      </c>
      <c r="AJ90" s="133">
        <v>1.573</v>
      </c>
      <c r="AK90" s="133">
        <v>9.8000000000000004E-2</v>
      </c>
      <c r="AL90" s="133">
        <v>3.3000000000000002E-2</v>
      </c>
      <c r="AM90" s="133">
        <v>7.3999999999999996E-2</v>
      </c>
      <c r="AN90" s="133">
        <v>0.104</v>
      </c>
      <c r="AO90" s="133">
        <v>3.5000000000000003E-2</v>
      </c>
      <c r="AP90" s="133">
        <v>0.54500000000000004</v>
      </c>
      <c r="AQ90" s="133">
        <v>1.4670000000000001</v>
      </c>
      <c r="AR90" s="133">
        <v>0.48899999999999999</v>
      </c>
      <c r="AS90" s="133">
        <v>1.569</v>
      </c>
      <c r="AT90" s="133">
        <v>1.4690000000000001</v>
      </c>
      <c r="AU90" s="133">
        <v>0.49</v>
      </c>
      <c r="AV90" s="133">
        <v>-5.0000000000000001E-3</v>
      </c>
      <c r="AW90" s="133">
        <v>1.2999999999999999E-2</v>
      </c>
      <c r="AX90" s="133">
        <v>4.0000000000000001E-3</v>
      </c>
      <c r="AY90" s="133">
        <v>-6.12</v>
      </c>
      <c r="AZ90" s="133">
        <v>1.007950954</v>
      </c>
      <c r="BA90" s="133">
        <v>-12.73</v>
      </c>
      <c r="BB90" s="133">
        <v>-12.46</v>
      </c>
      <c r="BC90" s="133">
        <v>18.02</v>
      </c>
      <c r="BD90" s="133">
        <v>3.7239495290464913E-3</v>
      </c>
      <c r="BE90" s="133" t="s">
        <v>532</v>
      </c>
      <c r="BF90" s="133">
        <v>-0.253</v>
      </c>
      <c r="BG90" s="133">
        <v>1.2898831850674726</v>
      </c>
      <c r="BH90" s="133">
        <v>0.97920353753198763</v>
      </c>
      <c r="BI90" s="133">
        <v>0.65300000000000002</v>
      </c>
      <c r="BJ90" s="133">
        <v>8.2000000000000003E-2</v>
      </c>
      <c r="BK90" s="133">
        <v>0.73499999999999999</v>
      </c>
      <c r="BL90" s="133">
        <v>7.3999999999999996E-2</v>
      </c>
      <c r="BM90" s="133">
        <v>0</v>
      </c>
    </row>
    <row r="91" spans="1:65" x14ac:dyDescent="0.2">
      <c r="A91" s="132" t="s">
        <v>537</v>
      </c>
      <c r="B91" s="133" t="s">
        <v>538</v>
      </c>
      <c r="C91" s="133" t="s">
        <v>261</v>
      </c>
      <c r="D91" s="133" t="s">
        <v>262</v>
      </c>
      <c r="E91" s="133" t="b">
        <v>0</v>
      </c>
      <c r="F91" s="133" t="s">
        <v>285</v>
      </c>
      <c r="G91" s="133" t="s">
        <v>3</v>
      </c>
      <c r="H91" s="133" t="s">
        <v>264</v>
      </c>
      <c r="I91" s="133" t="s">
        <v>286</v>
      </c>
      <c r="J91" s="133" t="s">
        <v>273</v>
      </c>
      <c r="K91" s="133" t="s">
        <v>267</v>
      </c>
      <c r="L91" s="133">
        <v>90</v>
      </c>
      <c r="M91" s="133">
        <v>9</v>
      </c>
      <c r="N91" s="133">
        <v>9</v>
      </c>
      <c r="O91" s="133">
        <v>-10.27</v>
      </c>
      <c r="P91" s="133">
        <v>0</v>
      </c>
      <c r="Q91" s="133">
        <v>0</v>
      </c>
      <c r="R91" s="133">
        <v>-11</v>
      </c>
      <c r="S91" s="133">
        <v>0.01</v>
      </c>
      <c r="T91" s="133">
        <v>0</v>
      </c>
      <c r="U91" s="133">
        <v>19.52</v>
      </c>
      <c r="V91" s="133">
        <v>0.01</v>
      </c>
      <c r="W91" s="133">
        <v>0</v>
      </c>
      <c r="X91" s="133">
        <v>-6.4349999999999996</v>
      </c>
      <c r="Y91" s="133">
        <v>3.0000000000000001E-3</v>
      </c>
      <c r="Z91" s="133">
        <v>1E-3</v>
      </c>
      <c r="AA91" s="133">
        <v>-5.4089999999999998</v>
      </c>
      <c r="AB91" s="133">
        <v>8.0000000000000002E-3</v>
      </c>
      <c r="AC91" s="133">
        <v>3.0000000000000001E-3</v>
      </c>
      <c r="AD91" s="133">
        <v>-12.586</v>
      </c>
      <c r="AE91" s="133">
        <v>3.6999999999999998E-2</v>
      </c>
      <c r="AF91" s="133">
        <v>1.2E-2</v>
      </c>
      <c r="AG91" s="133">
        <v>-0.67200000000000004</v>
      </c>
      <c r="AH91" s="133">
        <v>3.2000000000000001E-2</v>
      </c>
      <c r="AI91" s="133">
        <v>1.0999999999999999E-2</v>
      </c>
      <c r="AJ91" s="133">
        <v>-11.598000000000001</v>
      </c>
      <c r="AK91" s="133">
        <v>0.17</v>
      </c>
      <c r="AL91" s="133">
        <v>5.7000000000000002E-2</v>
      </c>
      <c r="AM91" s="133">
        <v>-0.81699999999999995</v>
      </c>
      <c r="AN91" s="133">
        <v>0.17299999999999999</v>
      </c>
      <c r="AO91" s="133">
        <v>5.8000000000000003E-2</v>
      </c>
      <c r="AP91" s="133">
        <v>1.4259999999999999</v>
      </c>
      <c r="AQ91" s="133">
        <v>2.3130000000000002</v>
      </c>
      <c r="AR91" s="133">
        <v>0.77100000000000002</v>
      </c>
      <c r="AS91" s="133">
        <v>19.145</v>
      </c>
      <c r="AT91" s="133">
        <v>2.35</v>
      </c>
      <c r="AU91" s="133">
        <v>0.78300000000000003</v>
      </c>
      <c r="AV91" s="133">
        <v>-1.2E-2</v>
      </c>
      <c r="AW91" s="133">
        <v>0.02</v>
      </c>
      <c r="AX91" s="133">
        <v>7.0000000000000001E-3</v>
      </c>
      <c r="AY91" s="133">
        <v>-10.32</v>
      </c>
      <c r="AZ91" s="133">
        <v>1.007950954</v>
      </c>
      <c r="BA91" s="133">
        <v>-18.8</v>
      </c>
      <c r="BB91" s="133">
        <v>-18.600000000000001</v>
      </c>
      <c r="BC91" s="133">
        <v>11.68</v>
      </c>
      <c r="BD91" s="133">
        <v>3.6060794276540388E-3</v>
      </c>
      <c r="BE91" s="133" t="s">
        <v>539</v>
      </c>
      <c r="BF91" s="133">
        <v>-0.627</v>
      </c>
      <c r="BG91" s="133">
        <v>1.2983399941335794</v>
      </c>
      <c r="BH91" s="133">
        <v>0.97902195518848867</v>
      </c>
      <c r="BI91" s="133">
        <v>0.16500000000000001</v>
      </c>
      <c r="BJ91" s="133">
        <v>8.2000000000000003E-2</v>
      </c>
      <c r="BK91" s="133">
        <v>0.247</v>
      </c>
      <c r="BL91" s="133">
        <v>-0.81699999999999995</v>
      </c>
      <c r="BM91" s="133">
        <v>0</v>
      </c>
    </row>
    <row r="92" spans="1:65" x14ac:dyDescent="0.2">
      <c r="A92" s="132" t="s">
        <v>540</v>
      </c>
      <c r="B92" s="133" t="s">
        <v>541</v>
      </c>
      <c r="C92" s="133" t="s">
        <v>261</v>
      </c>
      <c r="D92" s="133" t="s">
        <v>262</v>
      </c>
      <c r="E92" s="133" t="b">
        <v>0</v>
      </c>
      <c r="F92" s="133" t="s">
        <v>294</v>
      </c>
      <c r="G92" s="133" t="s">
        <v>3</v>
      </c>
      <c r="H92" s="133" t="s">
        <v>264</v>
      </c>
      <c r="I92" s="133" t="s">
        <v>295</v>
      </c>
      <c r="J92" s="133" t="s">
        <v>273</v>
      </c>
      <c r="K92" s="133" t="s">
        <v>267</v>
      </c>
      <c r="L92" s="133">
        <v>90</v>
      </c>
      <c r="M92" s="133">
        <v>9</v>
      </c>
      <c r="N92" s="133">
        <v>9</v>
      </c>
      <c r="O92" s="133">
        <v>1.54</v>
      </c>
      <c r="P92" s="133">
        <v>0</v>
      </c>
      <c r="Q92" s="133">
        <v>0</v>
      </c>
      <c r="R92" s="133">
        <v>5.56</v>
      </c>
      <c r="S92" s="133">
        <v>0</v>
      </c>
      <c r="T92" s="133">
        <v>0</v>
      </c>
      <c r="U92" s="133">
        <v>36.590000000000003</v>
      </c>
      <c r="V92" s="133">
        <v>0</v>
      </c>
      <c r="W92" s="133">
        <v>0</v>
      </c>
      <c r="X92" s="133">
        <v>5.2190000000000003</v>
      </c>
      <c r="Y92" s="133">
        <v>2E-3</v>
      </c>
      <c r="Z92" s="133">
        <v>1E-3</v>
      </c>
      <c r="AA92" s="133">
        <v>11.244999999999999</v>
      </c>
      <c r="AB92" s="133">
        <v>5.0000000000000001E-3</v>
      </c>
      <c r="AC92" s="133">
        <v>2E-3</v>
      </c>
      <c r="AD92" s="133">
        <v>16.285</v>
      </c>
      <c r="AE92" s="133">
        <v>2.8000000000000001E-2</v>
      </c>
      <c r="AF92" s="133">
        <v>8.9999999999999993E-3</v>
      </c>
      <c r="AG92" s="133">
        <v>-0.21099999999999999</v>
      </c>
      <c r="AH92" s="133">
        <v>2.9000000000000001E-2</v>
      </c>
      <c r="AI92" s="133">
        <v>0.01</v>
      </c>
      <c r="AJ92" s="133">
        <v>24.001000000000001</v>
      </c>
      <c r="AK92" s="133">
        <v>0.21299999999999999</v>
      </c>
      <c r="AL92" s="133">
        <v>7.0999999999999994E-2</v>
      </c>
      <c r="AM92" s="133">
        <v>1.355</v>
      </c>
      <c r="AN92" s="133">
        <v>0.21199999999999999</v>
      </c>
      <c r="AO92" s="133">
        <v>7.0999999999999994E-2</v>
      </c>
      <c r="AP92" s="133">
        <v>-6.19</v>
      </c>
      <c r="AQ92" s="133">
        <v>1.0249999999999999</v>
      </c>
      <c r="AR92" s="133">
        <v>0.34200000000000003</v>
      </c>
      <c r="AS92" s="133">
        <v>-33.167999999999999</v>
      </c>
      <c r="AT92" s="133">
        <v>0.999</v>
      </c>
      <c r="AU92" s="133">
        <v>0.33300000000000002</v>
      </c>
      <c r="AV92" s="133">
        <v>5.2999999999999999E-2</v>
      </c>
      <c r="AW92" s="133">
        <v>8.9999999999999993E-3</v>
      </c>
      <c r="AX92" s="133">
        <v>3.0000000000000001E-3</v>
      </c>
      <c r="AY92" s="133">
        <v>1.61</v>
      </c>
      <c r="AZ92" s="133">
        <v>1.007950954</v>
      </c>
      <c r="BA92" s="133">
        <v>-2.38</v>
      </c>
      <c r="BB92" s="133">
        <v>-1.93</v>
      </c>
      <c r="BC92" s="133">
        <v>28.88</v>
      </c>
      <c r="BD92" s="133">
        <v>3.6534158530365209E-3</v>
      </c>
      <c r="BE92" s="133" t="s">
        <v>542</v>
      </c>
      <c r="BF92" s="133">
        <v>-0.27</v>
      </c>
      <c r="BG92" s="133">
        <v>1.2819903674798481</v>
      </c>
      <c r="BH92" s="133">
        <v>0.97262002960598293</v>
      </c>
      <c r="BI92" s="133">
        <v>0.626</v>
      </c>
      <c r="BJ92" s="133">
        <v>8.2000000000000003E-2</v>
      </c>
      <c r="BK92" s="133">
        <v>0.70799999999999996</v>
      </c>
      <c r="BL92" s="133">
        <v>1.355</v>
      </c>
      <c r="BM92" s="133">
        <v>0</v>
      </c>
    </row>
    <row r="93" spans="1:65" x14ac:dyDescent="0.2">
      <c r="A93" s="132" t="s">
        <v>543</v>
      </c>
      <c r="B93" s="133" t="s">
        <v>544</v>
      </c>
      <c r="C93" s="133" t="s">
        <v>261</v>
      </c>
      <c r="D93" s="133" t="s">
        <v>262</v>
      </c>
      <c r="E93" s="133" t="b">
        <v>0</v>
      </c>
      <c r="F93" s="133" t="s">
        <v>294</v>
      </c>
      <c r="G93" s="133" t="s">
        <v>3</v>
      </c>
      <c r="H93" s="133" t="s">
        <v>264</v>
      </c>
      <c r="I93" s="133" t="s">
        <v>295</v>
      </c>
      <c r="J93" s="133" t="s">
        <v>273</v>
      </c>
      <c r="K93" s="133" t="s">
        <v>267</v>
      </c>
      <c r="L93" s="133">
        <v>90</v>
      </c>
      <c r="M93" s="133">
        <v>9</v>
      </c>
      <c r="N93" s="133">
        <v>9</v>
      </c>
      <c r="O93" s="133">
        <v>1.57</v>
      </c>
      <c r="P93" s="133">
        <v>0</v>
      </c>
      <c r="Q93" s="133">
        <v>0</v>
      </c>
      <c r="R93" s="133">
        <v>5.79</v>
      </c>
      <c r="S93" s="133">
        <v>0.01</v>
      </c>
      <c r="T93" s="133">
        <v>0</v>
      </c>
      <c r="U93" s="133">
        <v>36.83</v>
      </c>
      <c r="V93" s="133">
        <v>0.01</v>
      </c>
      <c r="W93" s="133">
        <v>0</v>
      </c>
      <c r="X93" s="133">
        <v>5.258</v>
      </c>
      <c r="Y93" s="133">
        <v>3.0000000000000001E-3</v>
      </c>
      <c r="Z93" s="133">
        <v>1E-3</v>
      </c>
      <c r="AA93" s="133">
        <v>11.481999999999999</v>
      </c>
      <c r="AB93" s="133">
        <v>5.0000000000000001E-3</v>
      </c>
      <c r="AC93" s="133">
        <v>2E-3</v>
      </c>
      <c r="AD93" s="133">
        <v>16.539000000000001</v>
      </c>
      <c r="AE93" s="133">
        <v>5.5E-2</v>
      </c>
      <c r="AF93" s="133">
        <v>1.7999999999999999E-2</v>
      </c>
      <c r="AG93" s="133">
        <v>-0.23100000000000001</v>
      </c>
      <c r="AH93" s="133">
        <v>5.2999999999999999E-2</v>
      </c>
      <c r="AI93" s="133">
        <v>1.7999999999999999E-2</v>
      </c>
      <c r="AJ93" s="133">
        <v>24.515999999999998</v>
      </c>
      <c r="AK93" s="133">
        <v>0.253</v>
      </c>
      <c r="AL93" s="133">
        <v>8.4000000000000005E-2</v>
      </c>
      <c r="AM93" s="133">
        <v>1.3879999999999999</v>
      </c>
      <c r="AN93" s="133">
        <v>0.245</v>
      </c>
      <c r="AO93" s="133">
        <v>8.2000000000000003E-2</v>
      </c>
      <c r="AP93" s="133">
        <v>-5.0650000000000004</v>
      </c>
      <c r="AQ93" s="133">
        <v>2.6429999999999998</v>
      </c>
      <c r="AR93" s="133">
        <v>0.88100000000000001</v>
      </c>
      <c r="AS93" s="133">
        <v>-32.56</v>
      </c>
      <c r="AT93" s="133">
        <v>2.5680000000000001</v>
      </c>
      <c r="AU93" s="133">
        <v>0.85599999999999998</v>
      </c>
      <c r="AV93" s="133">
        <v>4.3999999999999997E-2</v>
      </c>
      <c r="AW93" s="133">
        <v>2.3E-2</v>
      </c>
      <c r="AX93" s="133">
        <v>8.0000000000000002E-3</v>
      </c>
      <c r="AY93" s="133">
        <v>1.64</v>
      </c>
      <c r="AZ93" s="133">
        <v>1.007950954</v>
      </c>
      <c r="BA93" s="133">
        <v>-2.14</v>
      </c>
      <c r="BB93" s="133">
        <v>-1.66</v>
      </c>
      <c r="BC93" s="133">
        <v>29.15</v>
      </c>
      <c r="BD93" s="133">
        <v>3.6534158530365209E-3</v>
      </c>
      <c r="BE93" s="133" t="s">
        <v>542</v>
      </c>
      <c r="BF93" s="133">
        <v>-0.29099999999999998</v>
      </c>
      <c r="BG93" s="133">
        <v>1.275078100542026</v>
      </c>
      <c r="BH93" s="133">
        <v>0.96883507523947809</v>
      </c>
      <c r="BI93" s="133">
        <v>0.59699999999999998</v>
      </c>
      <c r="BJ93" s="133">
        <v>8.2000000000000003E-2</v>
      </c>
      <c r="BK93" s="133">
        <v>0.67900000000000005</v>
      </c>
      <c r="BL93" s="133">
        <v>1.3879999999999999</v>
      </c>
      <c r="BM93" s="133">
        <v>0</v>
      </c>
    </row>
    <row r="94" spans="1:65" x14ac:dyDescent="0.2">
      <c r="A94" s="132" t="s">
        <v>545</v>
      </c>
      <c r="B94" s="133" t="s">
        <v>546</v>
      </c>
      <c r="C94" s="133" t="s">
        <v>261</v>
      </c>
      <c r="D94" s="133" t="s">
        <v>262</v>
      </c>
      <c r="E94" s="133" t="b">
        <v>0</v>
      </c>
      <c r="F94" s="133" t="s">
        <v>301</v>
      </c>
      <c r="G94" s="133" t="s">
        <v>3</v>
      </c>
      <c r="H94" s="133" t="s">
        <v>264</v>
      </c>
      <c r="I94" s="133" t="s">
        <v>301</v>
      </c>
      <c r="J94" s="133" t="s">
        <v>273</v>
      </c>
      <c r="K94" s="133" t="s">
        <v>267</v>
      </c>
      <c r="L94" s="133">
        <v>90</v>
      </c>
      <c r="M94" s="133">
        <v>9</v>
      </c>
      <c r="N94" s="133">
        <v>9</v>
      </c>
      <c r="O94" s="133">
        <v>2.59</v>
      </c>
      <c r="P94" s="133">
        <v>0</v>
      </c>
      <c r="Q94" s="133">
        <v>0</v>
      </c>
      <c r="R94" s="133">
        <v>-0.84</v>
      </c>
      <c r="S94" s="133">
        <v>0</v>
      </c>
      <c r="T94" s="133">
        <v>0</v>
      </c>
      <c r="U94" s="133">
        <v>30</v>
      </c>
      <c r="V94" s="133">
        <v>0</v>
      </c>
      <c r="W94" s="133">
        <v>0</v>
      </c>
      <c r="X94" s="133">
        <v>5.984</v>
      </c>
      <c r="Y94" s="133">
        <v>3.0000000000000001E-3</v>
      </c>
      <c r="Z94" s="133">
        <v>1E-3</v>
      </c>
      <c r="AA94" s="133">
        <v>4.8239999999999998</v>
      </c>
      <c r="AB94" s="133">
        <v>4.0000000000000001E-3</v>
      </c>
      <c r="AC94" s="133">
        <v>1E-3</v>
      </c>
      <c r="AD94" s="133">
        <v>10.714</v>
      </c>
      <c r="AE94" s="133">
        <v>5.3999999999999999E-2</v>
      </c>
      <c r="AF94" s="133">
        <v>1.7999999999999999E-2</v>
      </c>
      <c r="AG94" s="133">
        <v>-0.22900000000000001</v>
      </c>
      <c r="AH94" s="133">
        <v>5.1999999999999998E-2</v>
      </c>
      <c r="AI94" s="133">
        <v>1.7000000000000001E-2</v>
      </c>
      <c r="AJ94" s="133">
        <v>10.305</v>
      </c>
      <c r="AK94" s="133">
        <v>0.18099999999999999</v>
      </c>
      <c r="AL94" s="133">
        <v>0.06</v>
      </c>
      <c r="AM94" s="133">
        <v>0.628</v>
      </c>
      <c r="AN94" s="133">
        <v>0.183</v>
      </c>
      <c r="AO94" s="133">
        <v>6.0999999999999999E-2</v>
      </c>
      <c r="AP94" s="133">
        <v>-3.5510000000000002</v>
      </c>
      <c r="AQ94" s="133">
        <v>2.0470000000000002</v>
      </c>
      <c r="AR94" s="133">
        <v>0.68200000000000005</v>
      </c>
      <c r="AS94" s="133">
        <v>-19.184000000000001</v>
      </c>
      <c r="AT94" s="133">
        <v>2.0139999999999998</v>
      </c>
      <c r="AU94" s="133">
        <v>0.67100000000000004</v>
      </c>
      <c r="AV94" s="133">
        <v>3.1E-2</v>
      </c>
      <c r="AW94" s="133">
        <v>1.7999999999999999E-2</v>
      </c>
      <c r="AX94" s="133">
        <v>6.0000000000000001E-3</v>
      </c>
      <c r="AY94" s="133">
        <v>2.67</v>
      </c>
      <c r="AZ94" s="133">
        <v>1.007950954</v>
      </c>
      <c r="BA94" s="133">
        <v>-8.7200000000000006</v>
      </c>
      <c r="BB94" s="133">
        <v>-8.35</v>
      </c>
      <c r="BC94" s="133">
        <v>22.26</v>
      </c>
      <c r="BD94" s="133">
        <v>3.6534158530365209E-3</v>
      </c>
      <c r="BE94" s="133" t="s">
        <v>542</v>
      </c>
      <c r="BF94" s="133">
        <v>-0.26800000000000002</v>
      </c>
      <c r="BG94" s="133">
        <v>1.2854514172312053</v>
      </c>
      <c r="BH94" s="133">
        <v>0.97441131889250221</v>
      </c>
      <c r="BI94" s="133">
        <v>0.63</v>
      </c>
      <c r="BJ94" s="133">
        <v>8.2000000000000003E-2</v>
      </c>
      <c r="BK94" s="133">
        <v>0.71199999999999997</v>
      </c>
      <c r="BL94" s="133">
        <v>0.628</v>
      </c>
      <c r="BM94" s="133">
        <v>0</v>
      </c>
    </row>
    <row r="95" spans="1:65" x14ac:dyDescent="0.2">
      <c r="A95" s="132" t="s">
        <v>547</v>
      </c>
      <c r="B95" s="133" t="s">
        <v>548</v>
      </c>
      <c r="C95" s="133" t="s">
        <v>261</v>
      </c>
      <c r="D95" s="133" t="s">
        <v>262</v>
      </c>
      <c r="E95" s="133" t="b">
        <v>0</v>
      </c>
      <c r="F95" s="133" t="s">
        <v>277</v>
      </c>
      <c r="G95" s="133" t="s">
        <v>3</v>
      </c>
      <c r="H95" s="133" t="s">
        <v>264</v>
      </c>
      <c r="I95" s="133" t="s">
        <v>277</v>
      </c>
      <c r="J95" s="133" t="s">
        <v>273</v>
      </c>
      <c r="K95" s="133" t="s">
        <v>267</v>
      </c>
      <c r="L95" s="133">
        <v>90</v>
      </c>
      <c r="M95" s="133">
        <v>9</v>
      </c>
      <c r="N95" s="133">
        <v>9</v>
      </c>
      <c r="O95" s="133">
        <v>-2.14</v>
      </c>
      <c r="P95" s="133">
        <v>0</v>
      </c>
      <c r="Q95" s="133">
        <v>0</v>
      </c>
      <c r="R95" s="133">
        <v>3.61</v>
      </c>
      <c r="S95" s="133">
        <v>0</v>
      </c>
      <c r="T95" s="133">
        <v>0</v>
      </c>
      <c r="U95" s="133">
        <v>34.58</v>
      </c>
      <c r="V95" s="133">
        <v>0</v>
      </c>
      <c r="W95" s="133">
        <v>0</v>
      </c>
      <c r="X95" s="133">
        <v>1.7010000000000001</v>
      </c>
      <c r="Y95" s="133">
        <v>3.0000000000000001E-3</v>
      </c>
      <c r="Z95" s="133">
        <v>1E-3</v>
      </c>
      <c r="AA95" s="133">
        <v>9.2799999999999994</v>
      </c>
      <c r="AB95" s="133">
        <v>2E-3</v>
      </c>
      <c r="AC95" s="133">
        <v>1E-3</v>
      </c>
      <c r="AD95" s="133">
        <v>10.648999999999999</v>
      </c>
      <c r="AE95" s="133">
        <v>3.9E-2</v>
      </c>
      <c r="AF95" s="133">
        <v>1.2999999999999999E-2</v>
      </c>
      <c r="AG95" s="133">
        <v>-0.24299999999999999</v>
      </c>
      <c r="AH95" s="133">
        <v>3.7999999999999999E-2</v>
      </c>
      <c r="AI95" s="133">
        <v>1.2999999999999999E-2</v>
      </c>
      <c r="AJ95" s="133">
        <v>19.760000000000002</v>
      </c>
      <c r="AK95" s="133">
        <v>0.17199999999999999</v>
      </c>
      <c r="AL95" s="133">
        <v>5.7000000000000002E-2</v>
      </c>
      <c r="AM95" s="133">
        <v>1.0940000000000001</v>
      </c>
      <c r="AN95" s="133">
        <v>0.17100000000000001</v>
      </c>
      <c r="AO95" s="133">
        <v>5.7000000000000002E-2</v>
      </c>
      <c r="AP95" s="133">
        <v>-4.8099999999999996</v>
      </c>
      <c r="AQ95" s="133">
        <v>1.679</v>
      </c>
      <c r="AR95" s="133">
        <v>0.56000000000000005</v>
      </c>
      <c r="AS95" s="133">
        <v>-24.48</v>
      </c>
      <c r="AT95" s="133">
        <v>1.643</v>
      </c>
      <c r="AU95" s="133">
        <v>0.54800000000000004</v>
      </c>
      <c r="AV95" s="133">
        <v>4.2000000000000003E-2</v>
      </c>
      <c r="AW95" s="133">
        <v>1.4999999999999999E-2</v>
      </c>
      <c r="AX95" s="133">
        <v>5.0000000000000001E-3</v>
      </c>
      <c r="AY95" s="133">
        <v>-2.1</v>
      </c>
      <c r="AZ95" s="133">
        <v>1.007950954</v>
      </c>
      <c r="BA95" s="133">
        <v>-4.3099999999999996</v>
      </c>
      <c r="BB95" s="133">
        <v>-3.87</v>
      </c>
      <c r="BC95" s="133">
        <v>26.87</v>
      </c>
      <c r="BD95" s="133">
        <v>3.6534158530365209E-3</v>
      </c>
      <c r="BE95" s="133" t="s">
        <v>542</v>
      </c>
      <c r="BF95" s="133">
        <v>-0.28100000000000003</v>
      </c>
      <c r="BG95" s="133">
        <v>1.2976000425032184</v>
      </c>
      <c r="BH95" s="133">
        <v>0.98095559535714449</v>
      </c>
      <c r="BI95" s="133">
        <v>0.61599999999999999</v>
      </c>
      <c r="BJ95" s="133">
        <v>8.2000000000000003E-2</v>
      </c>
      <c r="BK95" s="133">
        <v>0.69799999999999995</v>
      </c>
      <c r="BL95" s="133">
        <v>1.0940000000000001</v>
      </c>
      <c r="BM95" s="133">
        <v>0</v>
      </c>
    </row>
    <row r="96" spans="1:65" x14ac:dyDescent="0.2">
      <c r="A96" s="132" t="s">
        <v>549</v>
      </c>
      <c r="B96" s="133" t="s">
        <v>550</v>
      </c>
      <c r="C96" s="133" t="s">
        <v>261</v>
      </c>
      <c r="D96" s="133" t="s">
        <v>262</v>
      </c>
      <c r="E96" s="133" t="b">
        <v>0</v>
      </c>
      <c r="F96" s="133" t="s">
        <v>323</v>
      </c>
      <c r="G96" s="133" t="s">
        <v>3</v>
      </c>
      <c r="H96" s="133" t="s">
        <v>264</v>
      </c>
      <c r="I96" s="133" t="s">
        <v>324</v>
      </c>
      <c r="J96" s="133" t="s">
        <v>273</v>
      </c>
      <c r="K96" s="133" t="s">
        <v>267</v>
      </c>
      <c r="L96" s="133">
        <v>90</v>
      </c>
      <c r="M96" s="133">
        <v>9</v>
      </c>
      <c r="N96" s="133">
        <v>9</v>
      </c>
      <c r="O96" s="133">
        <v>1.95</v>
      </c>
      <c r="P96" s="133">
        <v>0</v>
      </c>
      <c r="Q96" s="133">
        <v>0</v>
      </c>
      <c r="R96" s="133">
        <v>6.05</v>
      </c>
      <c r="S96" s="133">
        <v>0</v>
      </c>
      <c r="T96" s="133">
        <v>0</v>
      </c>
      <c r="U96" s="133">
        <v>37.1</v>
      </c>
      <c r="V96" s="133">
        <v>0.01</v>
      </c>
      <c r="W96" s="133">
        <v>0</v>
      </c>
      <c r="X96" s="133">
        <v>5.6189999999999998</v>
      </c>
      <c r="Y96" s="133">
        <v>2E-3</v>
      </c>
      <c r="Z96" s="133">
        <v>1E-3</v>
      </c>
      <c r="AA96" s="133">
        <v>11.746</v>
      </c>
      <c r="AB96" s="133">
        <v>5.0000000000000001E-3</v>
      </c>
      <c r="AC96" s="133">
        <v>2E-3</v>
      </c>
      <c r="AD96" s="133">
        <v>16.948</v>
      </c>
      <c r="AE96" s="133">
        <v>3.5999999999999997E-2</v>
      </c>
      <c r="AF96" s="133">
        <v>1.2E-2</v>
      </c>
      <c r="AG96" s="133">
        <v>-0.45600000000000002</v>
      </c>
      <c r="AH96" s="133">
        <v>3.1E-2</v>
      </c>
      <c r="AI96" s="133">
        <v>0.01</v>
      </c>
      <c r="AJ96" s="133">
        <v>25.06</v>
      </c>
      <c r="AK96" s="133">
        <v>0.16300000000000001</v>
      </c>
      <c r="AL96" s="133">
        <v>5.3999999999999999E-2</v>
      </c>
      <c r="AM96" s="133">
        <v>1.397</v>
      </c>
      <c r="AN96" s="133">
        <v>0.158</v>
      </c>
      <c r="AO96" s="133">
        <v>5.2999999999999999E-2</v>
      </c>
      <c r="AP96" s="133">
        <v>-7.008</v>
      </c>
      <c r="AQ96" s="133">
        <v>2.0169999999999999</v>
      </c>
      <c r="AR96" s="133">
        <v>0.67200000000000004</v>
      </c>
      <c r="AS96" s="133">
        <v>-35.313000000000002</v>
      </c>
      <c r="AT96" s="133">
        <v>1.956</v>
      </c>
      <c r="AU96" s="133">
        <v>0.65200000000000002</v>
      </c>
      <c r="AV96" s="133">
        <v>6.0999999999999999E-2</v>
      </c>
      <c r="AW96" s="133">
        <v>1.7999999999999999E-2</v>
      </c>
      <c r="AX96" s="133">
        <v>6.0000000000000001E-3</v>
      </c>
      <c r="AY96" s="133">
        <v>2.02</v>
      </c>
      <c r="AZ96" s="133">
        <v>1.007950954</v>
      </c>
      <c r="BA96" s="133">
        <v>-1.88</v>
      </c>
      <c r="BB96" s="133">
        <v>-1.4</v>
      </c>
      <c r="BC96" s="133">
        <v>29.41</v>
      </c>
      <c r="BD96" s="133">
        <v>3.6534158530365209E-3</v>
      </c>
      <c r="BE96" s="133" t="s">
        <v>542</v>
      </c>
      <c r="BF96" s="133">
        <v>-0.51800000000000002</v>
      </c>
      <c r="BG96" s="133">
        <v>1.3181060230274699</v>
      </c>
      <c r="BH96" s="133">
        <v>0.98623831650170868</v>
      </c>
      <c r="BI96" s="133">
        <v>0.30299999999999999</v>
      </c>
      <c r="BJ96" s="133">
        <v>8.2000000000000003E-2</v>
      </c>
      <c r="BK96" s="133">
        <v>0.38500000000000001</v>
      </c>
      <c r="BL96" s="133">
        <v>1.397</v>
      </c>
      <c r="BM96" s="133">
        <v>0</v>
      </c>
    </row>
    <row r="97" spans="1:65" x14ac:dyDescent="0.2">
      <c r="A97" s="132" t="s">
        <v>551</v>
      </c>
      <c r="B97" s="133" t="s">
        <v>552</v>
      </c>
      <c r="C97" s="133" t="s">
        <v>261</v>
      </c>
      <c r="D97" s="133" t="s">
        <v>262</v>
      </c>
      <c r="E97" s="133" t="b">
        <v>0</v>
      </c>
      <c r="F97" s="133" t="s">
        <v>553</v>
      </c>
      <c r="G97" s="133" t="s">
        <v>3</v>
      </c>
      <c r="H97" s="133" t="s">
        <v>264</v>
      </c>
      <c r="I97" s="133" t="s">
        <v>304</v>
      </c>
      <c r="J97" s="133" t="s">
        <v>273</v>
      </c>
      <c r="K97" s="133" t="s">
        <v>267</v>
      </c>
      <c r="L97" s="133">
        <v>90</v>
      </c>
      <c r="M97" s="133">
        <v>9</v>
      </c>
      <c r="N97" s="133">
        <v>9</v>
      </c>
      <c r="O97" s="133">
        <v>-6.19</v>
      </c>
      <c r="P97" s="133">
        <v>0</v>
      </c>
      <c r="Q97" s="133">
        <v>0</v>
      </c>
      <c r="R97" s="133">
        <v>-4.93</v>
      </c>
      <c r="S97" s="133">
        <v>0.01</v>
      </c>
      <c r="T97" s="133">
        <v>0</v>
      </c>
      <c r="U97" s="133">
        <v>25.78</v>
      </c>
      <c r="V97" s="133">
        <v>0.01</v>
      </c>
      <c r="W97" s="133">
        <v>0</v>
      </c>
      <c r="X97" s="133">
        <v>-2.395</v>
      </c>
      <c r="Y97" s="133">
        <v>3.0000000000000001E-3</v>
      </c>
      <c r="Z97" s="133">
        <v>1E-3</v>
      </c>
      <c r="AA97" s="133">
        <v>0.69199999999999995</v>
      </c>
      <c r="AB97" s="133">
        <v>5.0000000000000001E-3</v>
      </c>
      <c r="AC97" s="133">
        <v>2E-3</v>
      </c>
      <c r="AD97" s="133">
        <v>-2.0649999999999999</v>
      </c>
      <c r="AE97" s="133">
        <v>3.2000000000000001E-2</v>
      </c>
      <c r="AF97" s="133">
        <v>1.0999999999999999E-2</v>
      </c>
      <c r="AG97" s="133">
        <v>-0.27300000000000002</v>
      </c>
      <c r="AH97" s="133">
        <v>0.03</v>
      </c>
      <c r="AI97" s="133">
        <v>0.01</v>
      </c>
      <c r="AJ97" s="133">
        <v>1.415</v>
      </c>
      <c r="AK97" s="133">
        <v>9.2999999999999999E-2</v>
      </c>
      <c r="AL97" s="133">
        <v>3.1E-2</v>
      </c>
      <c r="AM97" s="133">
        <v>3.1E-2</v>
      </c>
      <c r="AN97" s="133">
        <v>9.5000000000000001E-2</v>
      </c>
      <c r="AO97" s="133">
        <v>3.2000000000000001E-2</v>
      </c>
      <c r="AP97" s="133">
        <v>-0.315</v>
      </c>
      <c r="AQ97" s="133">
        <v>1.8160000000000001</v>
      </c>
      <c r="AR97" s="133">
        <v>0.60499999999999998</v>
      </c>
      <c r="AS97" s="133">
        <v>0.88200000000000001</v>
      </c>
      <c r="AT97" s="133">
        <v>1.821</v>
      </c>
      <c r="AU97" s="133">
        <v>0.60699999999999998</v>
      </c>
      <c r="AV97" s="133">
        <v>3.0000000000000001E-3</v>
      </c>
      <c r="AW97" s="133">
        <v>1.6E-2</v>
      </c>
      <c r="AX97" s="133">
        <v>5.0000000000000001E-3</v>
      </c>
      <c r="AY97" s="133">
        <v>-6.18</v>
      </c>
      <c r="AZ97" s="133">
        <v>1.007950954</v>
      </c>
      <c r="BA97" s="133">
        <v>-12.78</v>
      </c>
      <c r="BB97" s="133">
        <v>-12.47</v>
      </c>
      <c r="BC97" s="133">
        <v>18</v>
      </c>
      <c r="BD97" s="133">
        <v>3.6534158530365209E-3</v>
      </c>
      <c r="BE97" s="133" t="s">
        <v>542</v>
      </c>
      <c r="BF97" s="133">
        <v>-0.26500000000000001</v>
      </c>
      <c r="BG97" s="133">
        <v>1.3154072017725709</v>
      </c>
      <c r="BH97" s="133">
        <v>0.98416747508209201</v>
      </c>
      <c r="BI97" s="133">
        <v>0.63500000000000001</v>
      </c>
      <c r="BJ97" s="133">
        <v>8.2000000000000003E-2</v>
      </c>
      <c r="BK97" s="133">
        <v>0.71699999999999997</v>
      </c>
      <c r="BL97" s="133">
        <v>3.1E-2</v>
      </c>
      <c r="BM97" s="133">
        <v>0</v>
      </c>
    </row>
    <row r="98" spans="1:65" x14ac:dyDescent="0.2">
      <c r="A98" s="132" t="s">
        <v>554</v>
      </c>
      <c r="B98" s="133" t="s">
        <v>555</v>
      </c>
      <c r="C98" s="133" t="s">
        <v>261</v>
      </c>
      <c r="D98" s="133" t="s">
        <v>262</v>
      </c>
      <c r="E98" s="133" t="b">
        <v>0</v>
      </c>
      <c r="F98" s="133" t="s">
        <v>556</v>
      </c>
      <c r="G98" s="133" t="s">
        <v>3</v>
      </c>
      <c r="H98" s="133" t="s">
        <v>264</v>
      </c>
      <c r="I98" s="133" t="s">
        <v>349</v>
      </c>
      <c r="J98" s="133" t="s">
        <v>266</v>
      </c>
      <c r="K98" s="133" t="s">
        <v>267</v>
      </c>
      <c r="L98" s="133" t="s">
        <v>3</v>
      </c>
      <c r="M98" s="133">
        <v>9</v>
      </c>
      <c r="N98" s="133">
        <v>9</v>
      </c>
      <c r="O98" s="133">
        <v>-36.96</v>
      </c>
      <c r="P98" s="133">
        <v>0.01</v>
      </c>
      <c r="Q98" s="133">
        <v>0</v>
      </c>
      <c r="R98" s="133">
        <v>-3.79</v>
      </c>
      <c r="S98" s="133">
        <v>0</v>
      </c>
      <c r="T98" s="133">
        <v>0</v>
      </c>
      <c r="U98" s="133">
        <v>26.96</v>
      </c>
      <c r="V98" s="133">
        <v>0</v>
      </c>
      <c r="W98" s="133">
        <v>0</v>
      </c>
      <c r="X98" s="133">
        <v>-31.219000000000001</v>
      </c>
      <c r="Y98" s="133">
        <v>5.0000000000000001E-3</v>
      </c>
      <c r="Z98" s="133">
        <v>2E-3</v>
      </c>
      <c r="AA98" s="133">
        <v>1.7789999999999999</v>
      </c>
      <c r="AB98" s="133">
        <v>5.0000000000000001E-3</v>
      </c>
      <c r="AC98" s="133">
        <v>2E-3</v>
      </c>
      <c r="AD98" s="133">
        <v>-31.292999999999999</v>
      </c>
      <c r="AE98" s="133">
        <v>4.5999999999999999E-2</v>
      </c>
      <c r="AF98" s="133">
        <v>1.4999999999999999E-2</v>
      </c>
      <c r="AG98" s="133">
        <v>-0.80100000000000005</v>
      </c>
      <c r="AH98" s="133">
        <v>4.5999999999999999E-2</v>
      </c>
      <c r="AI98" s="133">
        <v>1.4999999999999999E-2</v>
      </c>
      <c r="AJ98" s="133">
        <v>4.0140000000000002</v>
      </c>
      <c r="AK98" s="133">
        <v>0.185</v>
      </c>
      <c r="AL98" s="133">
        <v>6.2E-2</v>
      </c>
      <c r="AM98" s="133">
        <v>0.45200000000000001</v>
      </c>
      <c r="AN98" s="133">
        <v>0.182</v>
      </c>
      <c r="AO98" s="133">
        <v>6.0999999999999999E-2</v>
      </c>
      <c r="AP98" s="133">
        <v>-14.759</v>
      </c>
      <c r="AQ98" s="133">
        <v>1.8009999999999999</v>
      </c>
      <c r="AR98" s="133">
        <v>0.6</v>
      </c>
      <c r="AS98" s="133">
        <v>15.597</v>
      </c>
      <c r="AT98" s="133">
        <v>1.863</v>
      </c>
      <c r="AU98" s="133">
        <v>0.621</v>
      </c>
      <c r="AV98" s="133">
        <v>0.128</v>
      </c>
      <c r="AW98" s="133">
        <v>1.6E-2</v>
      </c>
      <c r="AX98" s="133">
        <v>5.0000000000000001E-3</v>
      </c>
      <c r="AY98" s="133">
        <v>-37.200000000000003</v>
      </c>
      <c r="AZ98" s="133" t="s">
        <v>3</v>
      </c>
      <c r="BA98" s="133">
        <v>-3.79</v>
      </c>
      <c r="BB98" s="133">
        <v>-3.33</v>
      </c>
      <c r="BC98" s="133">
        <v>27.42</v>
      </c>
      <c r="BD98" s="133">
        <v>3.7018800432491996E-3</v>
      </c>
      <c r="BE98" s="133" t="s">
        <v>557</v>
      </c>
      <c r="BF98" s="133">
        <v>-0.68500000000000005</v>
      </c>
      <c r="BG98" s="133">
        <v>1.3153830902353496</v>
      </c>
      <c r="BH98" s="133">
        <v>0.98402665526967825</v>
      </c>
      <c r="BI98" s="133">
        <v>8.3000000000000004E-2</v>
      </c>
      <c r="BJ98" s="133" t="s">
        <v>3</v>
      </c>
      <c r="BK98" s="133">
        <v>8.3000000000000004E-2</v>
      </c>
      <c r="BL98" s="133">
        <v>0.45200000000000001</v>
      </c>
      <c r="BM98" s="133">
        <v>0</v>
      </c>
    </row>
    <row r="99" spans="1:65" x14ac:dyDescent="0.2">
      <c r="A99" s="132" t="s">
        <v>558</v>
      </c>
      <c r="B99" s="133" t="s">
        <v>559</v>
      </c>
      <c r="C99" s="133" t="s">
        <v>261</v>
      </c>
      <c r="D99" s="133" t="s">
        <v>262</v>
      </c>
      <c r="E99" s="133" t="b">
        <v>0</v>
      </c>
      <c r="F99" s="133" t="s">
        <v>271</v>
      </c>
      <c r="G99" s="133" t="s">
        <v>3</v>
      </c>
      <c r="H99" s="133" t="s">
        <v>264</v>
      </c>
      <c r="I99" s="133" t="s">
        <v>272</v>
      </c>
      <c r="J99" s="133" t="s">
        <v>273</v>
      </c>
      <c r="K99" s="133" t="s">
        <v>267</v>
      </c>
      <c r="L99" s="133">
        <v>90</v>
      </c>
      <c r="M99" s="133">
        <v>9</v>
      </c>
      <c r="N99" s="133">
        <v>9</v>
      </c>
      <c r="O99" s="133">
        <v>-10.17</v>
      </c>
      <c r="P99" s="133">
        <v>0</v>
      </c>
      <c r="Q99" s="133">
        <v>0</v>
      </c>
      <c r="R99" s="133">
        <v>-10.96</v>
      </c>
      <c r="S99" s="133">
        <v>0.01</v>
      </c>
      <c r="T99" s="133">
        <v>0</v>
      </c>
      <c r="U99" s="133">
        <v>19.559999999999999</v>
      </c>
      <c r="V99" s="133">
        <v>0.01</v>
      </c>
      <c r="W99" s="133">
        <v>0</v>
      </c>
      <c r="X99" s="133">
        <v>-6.3390000000000004</v>
      </c>
      <c r="Y99" s="133">
        <v>4.0000000000000001E-3</v>
      </c>
      <c r="Z99" s="133">
        <v>1E-3</v>
      </c>
      <c r="AA99" s="133">
        <v>-5.3730000000000002</v>
      </c>
      <c r="AB99" s="133">
        <v>7.0000000000000001E-3</v>
      </c>
      <c r="AC99" s="133">
        <v>2E-3</v>
      </c>
      <c r="AD99" s="133">
        <v>-12.266999999999999</v>
      </c>
      <c r="AE99" s="133">
        <v>2.9000000000000001E-2</v>
      </c>
      <c r="AF99" s="133">
        <v>0.01</v>
      </c>
      <c r="AG99" s="133">
        <v>-0.48499999999999999</v>
      </c>
      <c r="AH99" s="133">
        <v>2.5000000000000001E-2</v>
      </c>
      <c r="AI99" s="133">
        <v>8.0000000000000002E-3</v>
      </c>
      <c r="AJ99" s="133">
        <v>-11.625</v>
      </c>
      <c r="AK99" s="133">
        <v>0.23300000000000001</v>
      </c>
      <c r="AL99" s="133">
        <v>7.8E-2</v>
      </c>
      <c r="AM99" s="133">
        <v>-0.91700000000000004</v>
      </c>
      <c r="AN99" s="133">
        <v>0.22900000000000001</v>
      </c>
      <c r="AO99" s="133">
        <v>7.5999999999999998E-2</v>
      </c>
      <c r="AP99" s="133">
        <v>3.3359999999999999</v>
      </c>
      <c r="AQ99" s="133">
        <v>1.4570000000000001</v>
      </c>
      <c r="AR99" s="133">
        <v>0.48599999999999999</v>
      </c>
      <c r="AS99" s="133">
        <v>20.911000000000001</v>
      </c>
      <c r="AT99" s="133">
        <v>1.484</v>
      </c>
      <c r="AU99" s="133">
        <v>0.495</v>
      </c>
      <c r="AV99" s="133">
        <v>-2.9000000000000001E-2</v>
      </c>
      <c r="AW99" s="133">
        <v>1.2999999999999999E-2</v>
      </c>
      <c r="AX99" s="133">
        <v>4.0000000000000001E-3</v>
      </c>
      <c r="AY99" s="133">
        <v>-10.19</v>
      </c>
      <c r="AZ99" s="133">
        <v>1.007950954</v>
      </c>
      <c r="BA99" s="133">
        <v>-18.760000000000002</v>
      </c>
      <c r="BB99" s="133">
        <v>-18.46</v>
      </c>
      <c r="BC99" s="133">
        <v>11.83</v>
      </c>
      <c r="BD99" s="133">
        <v>3.7103955693599884E-3</v>
      </c>
      <c r="BE99" s="133" t="s">
        <v>560</v>
      </c>
      <c r="BF99" s="133">
        <v>-0.44</v>
      </c>
      <c r="BG99" s="133">
        <v>1.3151214278113652</v>
      </c>
      <c r="BH99" s="133">
        <v>0.98259208082830207</v>
      </c>
      <c r="BI99" s="133">
        <v>0.40400000000000003</v>
      </c>
      <c r="BJ99" s="133">
        <v>8.2000000000000003E-2</v>
      </c>
      <c r="BK99" s="133">
        <v>0.48599999999999999</v>
      </c>
      <c r="BL99" s="133">
        <v>-0.91700000000000004</v>
      </c>
      <c r="BM99" s="133">
        <v>0</v>
      </c>
    </row>
    <row r="100" spans="1:65" x14ac:dyDescent="0.2">
      <c r="A100" s="132" t="s">
        <v>561</v>
      </c>
      <c r="B100" s="133" t="s">
        <v>562</v>
      </c>
      <c r="C100" s="133" t="s">
        <v>261</v>
      </c>
      <c r="D100" s="133" t="s">
        <v>262</v>
      </c>
      <c r="E100" s="133" t="b">
        <v>0</v>
      </c>
      <c r="F100" s="133" t="s">
        <v>301</v>
      </c>
      <c r="G100" s="133" t="s">
        <v>3</v>
      </c>
      <c r="H100" s="133" t="s">
        <v>264</v>
      </c>
      <c r="I100" s="133" t="s">
        <v>301</v>
      </c>
      <c r="J100" s="133" t="s">
        <v>273</v>
      </c>
      <c r="K100" s="133" t="s">
        <v>267</v>
      </c>
      <c r="L100" s="133">
        <v>90</v>
      </c>
      <c r="M100" s="133">
        <v>9</v>
      </c>
      <c r="N100" s="133">
        <v>9</v>
      </c>
      <c r="O100" s="133">
        <v>2.54</v>
      </c>
      <c r="P100" s="133">
        <v>0</v>
      </c>
      <c r="Q100" s="133">
        <v>0</v>
      </c>
      <c r="R100" s="133">
        <v>-0.75</v>
      </c>
      <c r="S100" s="133">
        <v>0.01</v>
      </c>
      <c r="T100" s="133">
        <v>0</v>
      </c>
      <c r="U100" s="133">
        <v>30.09</v>
      </c>
      <c r="V100" s="133">
        <v>0.01</v>
      </c>
      <c r="W100" s="133">
        <v>0</v>
      </c>
      <c r="X100" s="133">
        <v>5.9379999999999997</v>
      </c>
      <c r="Y100" s="133">
        <v>3.0000000000000001E-3</v>
      </c>
      <c r="Z100" s="133">
        <v>1E-3</v>
      </c>
      <c r="AA100" s="133">
        <v>4.91</v>
      </c>
      <c r="AB100" s="133">
        <v>8.0000000000000002E-3</v>
      </c>
      <c r="AC100" s="133">
        <v>3.0000000000000001E-3</v>
      </c>
      <c r="AD100" s="133">
        <v>10.744999999999999</v>
      </c>
      <c r="AE100" s="133">
        <v>6.5000000000000002E-2</v>
      </c>
      <c r="AF100" s="133">
        <v>2.1999999999999999E-2</v>
      </c>
      <c r="AG100" s="133">
        <v>-0.23499999999999999</v>
      </c>
      <c r="AH100" s="133">
        <v>6.2E-2</v>
      </c>
      <c r="AI100" s="133">
        <v>2.1000000000000001E-2</v>
      </c>
      <c r="AJ100" s="133">
        <v>10.367000000000001</v>
      </c>
      <c r="AK100" s="133">
        <v>0.19400000000000001</v>
      </c>
      <c r="AL100" s="133">
        <v>6.5000000000000002E-2</v>
      </c>
      <c r="AM100" s="133">
        <v>0.51700000000000002</v>
      </c>
      <c r="AN100" s="133">
        <v>0.19400000000000001</v>
      </c>
      <c r="AO100" s="133">
        <v>6.5000000000000002E-2</v>
      </c>
      <c r="AP100" s="133">
        <v>-1.298</v>
      </c>
      <c r="AQ100" s="133">
        <v>2.5539999999999998</v>
      </c>
      <c r="AR100" s="133">
        <v>0.85099999999999998</v>
      </c>
      <c r="AS100" s="133">
        <v>-17.085000000000001</v>
      </c>
      <c r="AT100" s="133">
        <v>2.5179999999999998</v>
      </c>
      <c r="AU100" s="133">
        <v>0.83899999999999997</v>
      </c>
      <c r="AV100" s="133">
        <v>1.0999999999999999E-2</v>
      </c>
      <c r="AW100" s="133">
        <v>2.1999999999999999E-2</v>
      </c>
      <c r="AX100" s="133">
        <v>7.0000000000000001E-3</v>
      </c>
      <c r="AY100" s="133">
        <v>2.62</v>
      </c>
      <c r="AZ100" s="133">
        <v>1.007950954</v>
      </c>
      <c r="BA100" s="133">
        <v>-8.6300000000000008</v>
      </c>
      <c r="BB100" s="133">
        <v>-8.23</v>
      </c>
      <c r="BC100" s="133">
        <v>22.38</v>
      </c>
      <c r="BD100" s="133">
        <v>3.7103955693599884E-3</v>
      </c>
      <c r="BE100" s="133" t="s">
        <v>560</v>
      </c>
      <c r="BF100" s="133">
        <v>-0.27500000000000002</v>
      </c>
      <c r="BG100" s="133">
        <v>1.3025109581292038</v>
      </c>
      <c r="BH100" s="133">
        <v>0.98062446974429418</v>
      </c>
      <c r="BI100" s="133">
        <v>0.622</v>
      </c>
      <c r="BJ100" s="133">
        <v>8.2000000000000003E-2</v>
      </c>
      <c r="BK100" s="133">
        <v>0.70399999999999996</v>
      </c>
      <c r="BL100" s="133">
        <v>0.51700000000000002</v>
      </c>
      <c r="BM100" s="133">
        <v>0</v>
      </c>
    </row>
    <row r="101" spans="1:65" x14ac:dyDescent="0.2">
      <c r="A101" s="132" t="s">
        <v>563</v>
      </c>
      <c r="B101" s="133" t="s">
        <v>564</v>
      </c>
      <c r="C101" s="133" t="s">
        <v>261</v>
      </c>
      <c r="D101" s="133" t="s">
        <v>262</v>
      </c>
      <c r="E101" s="133" t="b">
        <v>0</v>
      </c>
      <c r="F101" s="133" t="s">
        <v>277</v>
      </c>
      <c r="G101" s="133" t="s">
        <v>3</v>
      </c>
      <c r="H101" s="133" t="s">
        <v>264</v>
      </c>
      <c r="I101" s="133" t="s">
        <v>277</v>
      </c>
      <c r="J101" s="133" t="s">
        <v>273</v>
      </c>
      <c r="K101" s="133" t="s">
        <v>267</v>
      </c>
      <c r="L101" s="133">
        <v>90</v>
      </c>
      <c r="M101" s="133">
        <v>9</v>
      </c>
      <c r="N101" s="133">
        <v>9</v>
      </c>
      <c r="O101" s="133">
        <v>-2.12</v>
      </c>
      <c r="P101" s="133">
        <v>0</v>
      </c>
      <c r="Q101" s="133">
        <v>0</v>
      </c>
      <c r="R101" s="133">
        <v>3.7</v>
      </c>
      <c r="S101" s="133">
        <v>0.01</v>
      </c>
      <c r="T101" s="133">
        <v>0</v>
      </c>
      <c r="U101" s="133">
        <v>34.67</v>
      </c>
      <c r="V101" s="133">
        <v>0.01</v>
      </c>
      <c r="W101" s="133">
        <v>0</v>
      </c>
      <c r="X101" s="133">
        <v>1.718</v>
      </c>
      <c r="Y101" s="133">
        <v>3.0000000000000001E-3</v>
      </c>
      <c r="Z101" s="133">
        <v>1E-3</v>
      </c>
      <c r="AA101" s="133">
        <v>9.3689999999999998</v>
      </c>
      <c r="AB101" s="133">
        <v>5.0000000000000001E-3</v>
      </c>
      <c r="AC101" s="133">
        <v>2E-3</v>
      </c>
      <c r="AD101" s="133">
        <v>10.742000000000001</v>
      </c>
      <c r="AE101" s="133">
        <v>0.04</v>
      </c>
      <c r="AF101" s="133">
        <v>1.2999999999999999E-2</v>
      </c>
      <c r="AG101" s="133">
        <v>-0.255</v>
      </c>
      <c r="AH101" s="133">
        <v>0.04</v>
      </c>
      <c r="AI101" s="133">
        <v>1.2999999999999999E-2</v>
      </c>
      <c r="AJ101" s="133">
        <v>19.844000000000001</v>
      </c>
      <c r="AK101" s="133">
        <v>0.15</v>
      </c>
      <c r="AL101" s="133">
        <v>0.05</v>
      </c>
      <c r="AM101" s="133">
        <v>0.999</v>
      </c>
      <c r="AN101" s="133">
        <v>0.14699999999999999</v>
      </c>
      <c r="AO101" s="133">
        <v>4.9000000000000002E-2</v>
      </c>
      <c r="AP101" s="133">
        <v>-2.044</v>
      </c>
      <c r="AQ101" s="133">
        <v>1.871</v>
      </c>
      <c r="AR101" s="133">
        <v>0.624</v>
      </c>
      <c r="AS101" s="133">
        <v>-21.956</v>
      </c>
      <c r="AT101" s="133">
        <v>1.835</v>
      </c>
      <c r="AU101" s="133">
        <v>0.61199999999999999</v>
      </c>
      <c r="AV101" s="133">
        <v>1.7999999999999999E-2</v>
      </c>
      <c r="AW101" s="133">
        <v>1.7000000000000001E-2</v>
      </c>
      <c r="AX101" s="133">
        <v>6.0000000000000001E-3</v>
      </c>
      <c r="AY101" s="133">
        <v>-2.08</v>
      </c>
      <c r="AZ101" s="133">
        <v>1.007950954</v>
      </c>
      <c r="BA101" s="133">
        <v>-4.22</v>
      </c>
      <c r="BB101" s="133">
        <v>-3.77</v>
      </c>
      <c r="BC101" s="133">
        <v>26.98</v>
      </c>
      <c r="BD101" s="133">
        <v>3.7103955693599884E-3</v>
      </c>
      <c r="BE101" s="133" t="s">
        <v>560</v>
      </c>
      <c r="BF101" s="133">
        <v>-0.29399999999999998</v>
      </c>
      <c r="BG101" s="133">
        <v>1.3025850289406586</v>
      </c>
      <c r="BH101" s="133">
        <v>0.98066752389267275</v>
      </c>
      <c r="BI101" s="133">
        <v>0.59699999999999998</v>
      </c>
      <c r="BJ101" s="133">
        <v>8.2000000000000003E-2</v>
      </c>
      <c r="BK101" s="133">
        <v>0.67900000000000005</v>
      </c>
      <c r="BL101" s="133">
        <v>0.999</v>
      </c>
      <c r="BM101" s="133">
        <v>0</v>
      </c>
    </row>
    <row r="102" spans="1:65" x14ac:dyDescent="0.2">
      <c r="A102" s="132" t="s">
        <v>565</v>
      </c>
      <c r="B102" s="133" t="s">
        <v>566</v>
      </c>
      <c r="C102" s="133" t="s">
        <v>261</v>
      </c>
      <c r="D102" s="133" t="s">
        <v>262</v>
      </c>
      <c r="E102" s="133" t="b">
        <v>0</v>
      </c>
      <c r="F102" s="133" t="s">
        <v>455</v>
      </c>
      <c r="G102" s="133" t="s">
        <v>3</v>
      </c>
      <c r="H102" s="133" t="s">
        <v>264</v>
      </c>
      <c r="I102" s="133" t="s">
        <v>324</v>
      </c>
      <c r="J102" s="133" t="s">
        <v>273</v>
      </c>
      <c r="K102" s="133" t="s">
        <v>267</v>
      </c>
      <c r="L102" s="133">
        <v>90</v>
      </c>
      <c r="M102" s="133">
        <v>9</v>
      </c>
      <c r="N102" s="133">
        <v>9</v>
      </c>
      <c r="O102" s="133">
        <v>1.96</v>
      </c>
      <c r="P102" s="133">
        <v>0</v>
      </c>
      <c r="Q102" s="133">
        <v>0</v>
      </c>
      <c r="R102" s="133">
        <v>6.08</v>
      </c>
      <c r="S102" s="133">
        <v>0.01</v>
      </c>
      <c r="T102" s="133">
        <v>0</v>
      </c>
      <c r="U102" s="133">
        <v>37.119999999999997</v>
      </c>
      <c r="V102" s="133">
        <v>0.01</v>
      </c>
      <c r="W102" s="133">
        <v>0</v>
      </c>
      <c r="X102" s="133">
        <v>5.63</v>
      </c>
      <c r="Y102" s="133">
        <v>2E-3</v>
      </c>
      <c r="Z102" s="133">
        <v>1E-3</v>
      </c>
      <c r="AA102" s="133">
        <v>11.768000000000001</v>
      </c>
      <c r="AB102" s="133">
        <v>6.0000000000000001E-3</v>
      </c>
      <c r="AC102" s="133">
        <v>2E-3</v>
      </c>
      <c r="AD102" s="133">
        <v>16.974</v>
      </c>
      <c r="AE102" s="133">
        <v>0.04</v>
      </c>
      <c r="AF102" s="133">
        <v>1.2999999999999999E-2</v>
      </c>
      <c r="AG102" s="133">
        <v>-0.46400000000000002</v>
      </c>
      <c r="AH102" s="133">
        <v>3.9E-2</v>
      </c>
      <c r="AI102" s="133">
        <v>1.2999999999999999E-2</v>
      </c>
      <c r="AJ102" s="133">
        <v>25.103000000000002</v>
      </c>
      <c r="AK102" s="133">
        <v>0.17699999999999999</v>
      </c>
      <c r="AL102" s="133">
        <v>5.8999999999999997E-2</v>
      </c>
      <c r="AM102" s="133">
        <v>1.395</v>
      </c>
      <c r="AN102" s="133">
        <v>0.17699999999999999</v>
      </c>
      <c r="AO102" s="133">
        <v>5.8999999999999997E-2</v>
      </c>
      <c r="AP102" s="133">
        <v>-7.4960000000000004</v>
      </c>
      <c r="AQ102" s="133">
        <v>2.5569999999999999</v>
      </c>
      <c r="AR102" s="133">
        <v>0.85199999999999998</v>
      </c>
      <c r="AS102" s="133">
        <v>-35.840000000000003</v>
      </c>
      <c r="AT102" s="133">
        <v>2.4860000000000002</v>
      </c>
      <c r="AU102" s="133">
        <v>0.82899999999999996</v>
      </c>
      <c r="AV102" s="133">
        <v>6.6000000000000003E-2</v>
      </c>
      <c r="AW102" s="133">
        <v>2.3E-2</v>
      </c>
      <c r="AX102" s="133">
        <v>8.0000000000000002E-3</v>
      </c>
      <c r="AY102" s="133">
        <v>2.0299999999999998</v>
      </c>
      <c r="AZ102" s="133">
        <v>1.007950954</v>
      </c>
      <c r="BA102" s="133">
        <v>-1.86</v>
      </c>
      <c r="BB102" s="133">
        <v>-1.38</v>
      </c>
      <c r="BC102" s="133">
        <v>29.43</v>
      </c>
      <c r="BD102" s="133">
        <v>3.7103955693599884E-3</v>
      </c>
      <c r="BE102" s="133" t="s">
        <v>560</v>
      </c>
      <c r="BF102" s="133">
        <v>-0.52700000000000002</v>
      </c>
      <c r="BG102" s="133">
        <v>1.3084060893265255</v>
      </c>
      <c r="BH102" s="133">
        <v>0.98306726326537708</v>
      </c>
      <c r="BI102" s="133">
        <v>0.29399999999999998</v>
      </c>
      <c r="BJ102" s="133">
        <v>8.2000000000000003E-2</v>
      </c>
      <c r="BK102" s="133">
        <v>0.376</v>
      </c>
      <c r="BL102" s="133">
        <v>1.395</v>
      </c>
      <c r="BM102" s="133">
        <v>0</v>
      </c>
    </row>
    <row r="103" spans="1:65" x14ac:dyDescent="0.2">
      <c r="A103" s="132" t="s">
        <v>567</v>
      </c>
      <c r="B103" s="133" t="s">
        <v>568</v>
      </c>
      <c r="C103" s="133" t="s">
        <v>261</v>
      </c>
      <c r="D103" s="133" t="s">
        <v>262</v>
      </c>
      <c r="E103" s="133" t="b">
        <v>0</v>
      </c>
      <c r="F103" s="133" t="s">
        <v>294</v>
      </c>
      <c r="G103" s="133" t="s">
        <v>3</v>
      </c>
      <c r="H103" s="133" t="s">
        <v>264</v>
      </c>
      <c r="I103" s="133" t="s">
        <v>295</v>
      </c>
      <c r="J103" s="133" t="s">
        <v>273</v>
      </c>
      <c r="K103" s="133" t="s">
        <v>267</v>
      </c>
      <c r="L103" s="133">
        <v>90</v>
      </c>
      <c r="M103" s="133">
        <v>9</v>
      </c>
      <c r="N103" s="133">
        <v>9</v>
      </c>
      <c r="O103" s="133">
        <v>1.61</v>
      </c>
      <c r="P103" s="133">
        <v>0</v>
      </c>
      <c r="Q103" s="133">
        <v>0</v>
      </c>
      <c r="R103" s="133">
        <v>5.78</v>
      </c>
      <c r="S103" s="133">
        <v>0</v>
      </c>
      <c r="T103" s="133">
        <v>0</v>
      </c>
      <c r="U103" s="133">
        <v>36.82</v>
      </c>
      <c r="V103" s="133">
        <v>0</v>
      </c>
      <c r="W103" s="133">
        <v>0</v>
      </c>
      <c r="X103" s="133">
        <v>5.2919999999999998</v>
      </c>
      <c r="Y103" s="133">
        <v>2E-3</v>
      </c>
      <c r="Z103" s="133">
        <v>1E-3</v>
      </c>
      <c r="AA103" s="133">
        <v>11.473000000000001</v>
      </c>
      <c r="AB103" s="133">
        <v>5.0000000000000001E-3</v>
      </c>
      <c r="AC103" s="133">
        <v>2E-3</v>
      </c>
      <c r="AD103" s="133">
        <v>16.596</v>
      </c>
      <c r="AE103" s="133">
        <v>3.5000000000000003E-2</v>
      </c>
      <c r="AF103" s="133">
        <v>1.2E-2</v>
      </c>
      <c r="AG103" s="133">
        <v>-0.20100000000000001</v>
      </c>
      <c r="AH103" s="133">
        <v>3.4000000000000002E-2</v>
      </c>
      <c r="AI103" s="133">
        <v>1.0999999999999999E-2</v>
      </c>
      <c r="AJ103" s="133">
        <v>24.375</v>
      </c>
      <c r="AK103" s="133">
        <v>0.17199999999999999</v>
      </c>
      <c r="AL103" s="133">
        <v>5.7000000000000002E-2</v>
      </c>
      <c r="AM103" s="133">
        <v>1.2689999999999999</v>
      </c>
      <c r="AN103" s="133">
        <v>0.16400000000000001</v>
      </c>
      <c r="AO103" s="133">
        <v>5.5E-2</v>
      </c>
      <c r="AP103" s="133">
        <v>-5.1260000000000003</v>
      </c>
      <c r="AQ103" s="133">
        <v>3.4609999999999999</v>
      </c>
      <c r="AR103" s="133">
        <v>1.1539999999999999</v>
      </c>
      <c r="AS103" s="133">
        <v>-32.636000000000003</v>
      </c>
      <c r="AT103" s="133">
        <v>3.3639999999999999</v>
      </c>
      <c r="AU103" s="133">
        <v>1.121</v>
      </c>
      <c r="AV103" s="133">
        <v>4.2999999999999997E-2</v>
      </c>
      <c r="AW103" s="133">
        <v>2.9000000000000001E-2</v>
      </c>
      <c r="AX103" s="133">
        <v>0.01</v>
      </c>
      <c r="AY103" s="133">
        <v>1.67</v>
      </c>
      <c r="AZ103" s="133">
        <v>1.007950954</v>
      </c>
      <c r="BA103" s="133">
        <v>-2.15</v>
      </c>
      <c r="BB103" s="133">
        <v>-1.66</v>
      </c>
      <c r="BC103" s="133">
        <v>29.15</v>
      </c>
      <c r="BD103" s="133">
        <v>3.7103955693599884E-3</v>
      </c>
      <c r="BE103" s="133" t="s">
        <v>560</v>
      </c>
      <c r="BF103" s="133">
        <v>-0.26300000000000001</v>
      </c>
      <c r="BG103" s="133">
        <v>1.31747358265956</v>
      </c>
      <c r="BH103" s="133">
        <v>0.98615144099724283</v>
      </c>
      <c r="BI103" s="133">
        <v>0.64</v>
      </c>
      <c r="BJ103" s="133">
        <v>8.2000000000000003E-2</v>
      </c>
      <c r="BK103" s="133">
        <v>0.72199999999999998</v>
      </c>
      <c r="BL103" s="133">
        <v>1.2689999999999999</v>
      </c>
      <c r="BM103" s="133">
        <v>0</v>
      </c>
    </row>
    <row r="104" spans="1:65" x14ac:dyDescent="0.2">
      <c r="A104" s="132" t="s">
        <v>569</v>
      </c>
      <c r="B104" s="133" t="s">
        <v>570</v>
      </c>
      <c r="C104" s="133" t="s">
        <v>261</v>
      </c>
      <c r="D104" s="133" t="s">
        <v>262</v>
      </c>
      <c r="E104" s="133" t="b">
        <v>0</v>
      </c>
      <c r="F104" s="133" t="s">
        <v>277</v>
      </c>
      <c r="G104" s="133" t="s">
        <v>3</v>
      </c>
      <c r="H104" s="133" t="s">
        <v>264</v>
      </c>
      <c r="I104" s="133" t="s">
        <v>277</v>
      </c>
      <c r="J104" s="133" t="s">
        <v>273</v>
      </c>
      <c r="K104" s="133" t="s">
        <v>267</v>
      </c>
      <c r="L104" s="133">
        <v>90</v>
      </c>
      <c r="M104" s="133">
        <v>9</v>
      </c>
      <c r="N104" s="133">
        <v>9</v>
      </c>
      <c r="O104" s="133">
        <v>-2.2599999999999998</v>
      </c>
      <c r="P104" s="133">
        <v>0</v>
      </c>
      <c r="Q104" s="133">
        <v>0</v>
      </c>
      <c r="R104" s="133">
        <v>3.57</v>
      </c>
      <c r="S104" s="133">
        <v>0.01</v>
      </c>
      <c r="T104" s="133">
        <v>0</v>
      </c>
      <c r="U104" s="133">
        <v>34.54</v>
      </c>
      <c r="V104" s="133">
        <v>0.01</v>
      </c>
      <c r="W104" s="133">
        <v>0</v>
      </c>
      <c r="X104" s="133">
        <v>1.583</v>
      </c>
      <c r="Y104" s="133">
        <v>3.0000000000000001E-3</v>
      </c>
      <c r="Z104" s="133">
        <v>1E-3</v>
      </c>
      <c r="AA104" s="133">
        <v>9.2390000000000008</v>
      </c>
      <c r="AB104" s="133">
        <v>6.0000000000000001E-3</v>
      </c>
      <c r="AC104" s="133">
        <v>2E-3</v>
      </c>
      <c r="AD104" s="133">
        <v>10.494999999999999</v>
      </c>
      <c r="AE104" s="133">
        <v>4.2000000000000003E-2</v>
      </c>
      <c r="AF104" s="133">
        <v>1.4E-2</v>
      </c>
      <c r="AG104" s="133">
        <v>-0.23300000000000001</v>
      </c>
      <c r="AH104" s="133">
        <v>4.3999999999999997E-2</v>
      </c>
      <c r="AI104" s="133">
        <v>1.4999999999999999E-2</v>
      </c>
      <c r="AJ104" s="133">
        <v>19.638000000000002</v>
      </c>
      <c r="AK104" s="133">
        <v>0.20200000000000001</v>
      </c>
      <c r="AL104" s="133">
        <v>6.7000000000000004E-2</v>
      </c>
      <c r="AM104" s="133">
        <v>1.0549999999999999</v>
      </c>
      <c r="AN104" s="133">
        <v>0.20100000000000001</v>
      </c>
      <c r="AO104" s="133">
        <v>6.7000000000000004E-2</v>
      </c>
      <c r="AP104" s="133">
        <v>-3.117</v>
      </c>
      <c r="AQ104" s="133">
        <v>2.95</v>
      </c>
      <c r="AR104" s="133">
        <v>0.98299999999999998</v>
      </c>
      <c r="AS104" s="133">
        <v>-22.620999999999999</v>
      </c>
      <c r="AT104" s="133">
        <v>2.89</v>
      </c>
      <c r="AU104" s="133">
        <v>0.96299999999999997</v>
      </c>
      <c r="AV104" s="133">
        <v>2.7E-2</v>
      </c>
      <c r="AW104" s="133">
        <v>2.5000000000000001E-2</v>
      </c>
      <c r="AX104" s="133">
        <v>8.0000000000000002E-3</v>
      </c>
      <c r="AY104" s="133">
        <v>-2.23</v>
      </c>
      <c r="AZ104" s="133">
        <v>1.007950954</v>
      </c>
      <c r="BA104" s="133">
        <v>-4.3499999999999996</v>
      </c>
      <c r="BB104" s="133">
        <v>-3.89</v>
      </c>
      <c r="BC104" s="133">
        <v>26.85</v>
      </c>
      <c r="BD104" s="133">
        <v>3.7103955693599884E-3</v>
      </c>
      <c r="BE104" s="133" t="s">
        <v>560</v>
      </c>
      <c r="BF104" s="133">
        <v>-0.27200000000000002</v>
      </c>
      <c r="BG104" s="133">
        <v>1.3113238316706219</v>
      </c>
      <c r="BH104" s="133">
        <v>0.9830280444541557</v>
      </c>
      <c r="BI104" s="133">
        <v>0.626</v>
      </c>
      <c r="BJ104" s="133">
        <v>8.2000000000000003E-2</v>
      </c>
      <c r="BK104" s="133">
        <v>0.70799999999999996</v>
      </c>
      <c r="BL104" s="133">
        <v>1.0549999999999999</v>
      </c>
      <c r="BM104" s="133">
        <v>0</v>
      </c>
    </row>
    <row r="105" spans="1:65" x14ac:dyDescent="0.2">
      <c r="A105" s="132" t="s">
        <v>571</v>
      </c>
      <c r="B105" s="133" t="s">
        <v>572</v>
      </c>
      <c r="C105" s="133" t="s">
        <v>261</v>
      </c>
      <c r="D105" s="133" t="s">
        <v>262</v>
      </c>
      <c r="E105" s="133" t="b">
        <v>0</v>
      </c>
      <c r="F105" s="133" t="s">
        <v>304</v>
      </c>
      <c r="G105" s="133" t="s">
        <v>3</v>
      </c>
      <c r="H105" s="133" t="s">
        <v>264</v>
      </c>
      <c r="I105" s="133" t="s">
        <v>304</v>
      </c>
      <c r="J105" s="133" t="s">
        <v>273</v>
      </c>
      <c r="K105" s="133" t="s">
        <v>267</v>
      </c>
      <c r="L105" s="133">
        <v>90</v>
      </c>
      <c r="M105" s="133">
        <v>9</v>
      </c>
      <c r="N105" s="133">
        <v>9</v>
      </c>
      <c r="O105" s="133">
        <v>-6.2</v>
      </c>
      <c r="P105" s="133">
        <v>0</v>
      </c>
      <c r="Q105" s="133">
        <v>0</v>
      </c>
      <c r="R105" s="133">
        <v>-4.97</v>
      </c>
      <c r="S105" s="133">
        <v>0</v>
      </c>
      <c r="T105" s="133">
        <v>0</v>
      </c>
      <c r="U105" s="133">
        <v>25.73</v>
      </c>
      <c r="V105" s="133">
        <v>0</v>
      </c>
      <c r="W105" s="133">
        <v>0</v>
      </c>
      <c r="X105" s="133">
        <v>-2.41</v>
      </c>
      <c r="Y105" s="133">
        <v>2E-3</v>
      </c>
      <c r="Z105" s="133">
        <v>1E-3</v>
      </c>
      <c r="AA105" s="133">
        <v>0.65</v>
      </c>
      <c r="AB105" s="133">
        <v>2E-3</v>
      </c>
      <c r="AC105" s="133">
        <v>1E-3</v>
      </c>
      <c r="AD105" s="133">
        <v>-2.1179999999999999</v>
      </c>
      <c r="AE105" s="133">
        <v>4.7E-2</v>
      </c>
      <c r="AF105" s="133">
        <v>1.6E-2</v>
      </c>
      <c r="AG105" s="133">
        <v>-0.27</v>
      </c>
      <c r="AH105" s="133">
        <v>4.7E-2</v>
      </c>
      <c r="AI105" s="133">
        <v>1.6E-2</v>
      </c>
      <c r="AJ105" s="133">
        <v>1.3779999999999999</v>
      </c>
      <c r="AK105" s="133">
        <v>0.14899999999999999</v>
      </c>
      <c r="AL105" s="133">
        <v>0.05</v>
      </c>
      <c r="AM105" s="133">
        <v>7.6999999999999999E-2</v>
      </c>
      <c r="AN105" s="133">
        <v>0.151</v>
      </c>
      <c r="AO105" s="133">
        <v>0.05</v>
      </c>
      <c r="AP105" s="133">
        <v>-1.712</v>
      </c>
      <c r="AQ105" s="133">
        <v>2.5950000000000002</v>
      </c>
      <c r="AR105" s="133">
        <v>0.86499999999999999</v>
      </c>
      <c r="AS105" s="133">
        <v>-0.42</v>
      </c>
      <c r="AT105" s="133">
        <v>2.5960000000000001</v>
      </c>
      <c r="AU105" s="133">
        <v>0.86499999999999999</v>
      </c>
      <c r="AV105" s="133">
        <v>1.4999999999999999E-2</v>
      </c>
      <c r="AW105" s="133">
        <v>2.3E-2</v>
      </c>
      <c r="AX105" s="133">
        <v>8.0000000000000002E-3</v>
      </c>
      <c r="AY105" s="133">
        <v>-6.19</v>
      </c>
      <c r="AZ105" s="133">
        <v>1.007950954</v>
      </c>
      <c r="BA105" s="133">
        <v>-12.82</v>
      </c>
      <c r="BB105" s="133">
        <v>-12.46</v>
      </c>
      <c r="BC105" s="133">
        <v>18.010000000000002</v>
      </c>
      <c r="BD105" s="133">
        <v>3.7103955693599884E-3</v>
      </c>
      <c r="BE105" s="133" t="s">
        <v>560</v>
      </c>
      <c r="BF105" s="133">
        <v>-0.26200000000000001</v>
      </c>
      <c r="BG105" s="133">
        <v>1.3251816162140186</v>
      </c>
      <c r="BH105" s="133">
        <v>0.98519325624875631</v>
      </c>
      <c r="BI105" s="133">
        <v>0.63800000000000001</v>
      </c>
      <c r="BJ105" s="133">
        <v>8.2000000000000003E-2</v>
      </c>
      <c r="BK105" s="133">
        <v>0.72</v>
      </c>
      <c r="BL105" s="133">
        <v>7.6999999999999999E-2</v>
      </c>
      <c r="BM105" s="133">
        <v>0</v>
      </c>
    </row>
    <row r="106" spans="1:65" x14ac:dyDescent="0.2">
      <c r="A106" s="132" t="s">
        <v>573</v>
      </c>
      <c r="B106" s="133" t="s">
        <v>574</v>
      </c>
      <c r="C106" s="133" t="s">
        <v>261</v>
      </c>
      <c r="D106" s="133" t="s">
        <v>262</v>
      </c>
      <c r="E106" s="133" t="b">
        <v>0</v>
      </c>
      <c r="F106" s="133" t="s">
        <v>575</v>
      </c>
      <c r="G106" s="133" t="s">
        <v>3</v>
      </c>
      <c r="H106" s="133" t="s">
        <v>264</v>
      </c>
      <c r="I106" s="133" t="s">
        <v>265</v>
      </c>
      <c r="J106" s="133" t="s">
        <v>266</v>
      </c>
      <c r="K106" s="133" t="s">
        <v>267</v>
      </c>
      <c r="L106" s="133" t="s">
        <v>3</v>
      </c>
      <c r="M106" s="133">
        <v>9</v>
      </c>
      <c r="N106" s="133">
        <v>9</v>
      </c>
      <c r="O106" s="133">
        <v>-37.57</v>
      </c>
      <c r="P106" s="133">
        <v>0.01</v>
      </c>
      <c r="Q106" s="133">
        <v>0</v>
      </c>
      <c r="R106" s="133">
        <v>-1.82</v>
      </c>
      <c r="S106" s="133">
        <v>0.01</v>
      </c>
      <c r="T106" s="133">
        <v>0</v>
      </c>
      <c r="U106" s="133">
        <v>28.98</v>
      </c>
      <c r="V106" s="133">
        <v>0.01</v>
      </c>
      <c r="W106" s="133">
        <v>0</v>
      </c>
      <c r="X106" s="133">
        <v>-31.716999999999999</v>
      </c>
      <c r="Y106" s="133">
        <v>5.0000000000000001E-3</v>
      </c>
      <c r="Z106" s="133">
        <v>2E-3</v>
      </c>
      <c r="AA106" s="133">
        <v>3.7480000000000002</v>
      </c>
      <c r="AB106" s="133">
        <v>8.9999999999999993E-3</v>
      </c>
      <c r="AC106" s="133">
        <v>3.0000000000000001E-3</v>
      </c>
      <c r="AD106" s="133">
        <v>-29.297999999999998</v>
      </c>
      <c r="AE106" s="133">
        <v>3.5000000000000003E-2</v>
      </c>
      <c r="AF106" s="133">
        <v>1.2E-2</v>
      </c>
      <c r="AG106" s="133">
        <v>-0.14299999999999999</v>
      </c>
      <c r="AH106" s="133">
        <v>3.6999999999999998E-2</v>
      </c>
      <c r="AI106" s="133">
        <v>1.2E-2</v>
      </c>
      <c r="AJ106" s="133">
        <v>8.048</v>
      </c>
      <c r="AK106" s="133">
        <v>0.17899999999999999</v>
      </c>
      <c r="AL106" s="133">
        <v>0.06</v>
      </c>
      <c r="AM106" s="133">
        <v>0.53200000000000003</v>
      </c>
      <c r="AN106" s="133">
        <v>0.17499999999999999</v>
      </c>
      <c r="AO106" s="133">
        <v>5.8000000000000003E-2</v>
      </c>
      <c r="AP106" s="133">
        <v>3.234</v>
      </c>
      <c r="AQ106" s="133">
        <v>2.1970000000000001</v>
      </c>
      <c r="AR106" s="133">
        <v>0.73199999999999998</v>
      </c>
      <c r="AS106" s="133">
        <v>30.73</v>
      </c>
      <c r="AT106" s="133">
        <v>2.258</v>
      </c>
      <c r="AU106" s="133">
        <v>0.753</v>
      </c>
      <c r="AV106" s="133">
        <v>-2.8000000000000001E-2</v>
      </c>
      <c r="AW106" s="133">
        <v>1.9E-2</v>
      </c>
      <c r="AX106" s="133">
        <v>6.0000000000000001E-3</v>
      </c>
      <c r="AY106" s="133">
        <v>-37.770000000000003</v>
      </c>
      <c r="AZ106" s="133" t="s">
        <v>3</v>
      </c>
      <c r="BA106" s="133">
        <v>-1.82</v>
      </c>
      <c r="BB106" s="133">
        <v>-1.34</v>
      </c>
      <c r="BC106" s="133">
        <v>29.48</v>
      </c>
      <c r="BD106" s="133">
        <v>3.5693160463027055E-3</v>
      </c>
      <c r="BE106" s="133" t="s">
        <v>576</v>
      </c>
      <c r="BF106" s="133">
        <v>-3.9E-2</v>
      </c>
      <c r="BG106" s="133">
        <v>1.3272518190288374</v>
      </c>
      <c r="BH106" s="133">
        <v>0.98625406101494995</v>
      </c>
      <c r="BI106" s="133">
        <v>0.93500000000000005</v>
      </c>
      <c r="BJ106" s="133" t="s">
        <v>3</v>
      </c>
      <c r="BK106" s="133">
        <v>0.93500000000000005</v>
      </c>
      <c r="BL106" s="133">
        <v>0.53200000000000003</v>
      </c>
      <c r="BM106" s="133">
        <v>0</v>
      </c>
    </row>
    <row r="107" spans="1:65" x14ac:dyDescent="0.2">
      <c r="A107" s="132" t="s">
        <v>577</v>
      </c>
      <c r="B107" s="133" t="s">
        <v>578</v>
      </c>
      <c r="C107" s="133" t="s">
        <v>261</v>
      </c>
      <c r="D107" s="133" t="s">
        <v>262</v>
      </c>
      <c r="E107" s="133" t="b">
        <v>0</v>
      </c>
      <c r="F107" s="133" t="s">
        <v>294</v>
      </c>
      <c r="G107" s="133" t="s">
        <v>3</v>
      </c>
      <c r="H107" s="133" t="s">
        <v>264</v>
      </c>
      <c r="I107" s="133" t="s">
        <v>295</v>
      </c>
      <c r="J107" s="133" t="s">
        <v>273</v>
      </c>
      <c r="K107" s="133" t="s">
        <v>267</v>
      </c>
      <c r="L107" s="133">
        <v>90</v>
      </c>
      <c r="M107" s="133">
        <v>9</v>
      </c>
      <c r="N107" s="133">
        <v>9</v>
      </c>
      <c r="O107" s="133">
        <v>1.58</v>
      </c>
      <c r="P107" s="133">
        <v>0</v>
      </c>
      <c r="Q107" s="133">
        <v>0</v>
      </c>
      <c r="R107" s="133">
        <v>5.73</v>
      </c>
      <c r="S107" s="133">
        <v>0</v>
      </c>
      <c r="T107" s="133">
        <v>0</v>
      </c>
      <c r="U107" s="133">
        <v>36.770000000000003</v>
      </c>
      <c r="V107" s="133">
        <v>0</v>
      </c>
      <c r="W107" s="133">
        <v>0</v>
      </c>
      <c r="X107" s="133">
        <v>5.2619999999999996</v>
      </c>
      <c r="Y107" s="133">
        <v>3.0000000000000001E-3</v>
      </c>
      <c r="Z107" s="133">
        <v>1E-3</v>
      </c>
      <c r="AA107" s="133">
        <v>11.422000000000001</v>
      </c>
      <c r="AB107" s="133">
        <v>2E-3</v>
      </c>
      <c r="AC107" s="133">
        <v>1E-3</v>
      </c>
      <c r="AD107" s="133">
        <v>16.5</v>
      </c>
      <c r="AE107" s="133">
        <v>3.4000000000000002E-2</v>
      </c>
      <c r="AF107" s="133">
        <v>1.0999999999999999E-2</v>
      </c>
      <c r="AG107" s="133">
        <v>-0.214</v>
      </c>
      <c r="AH107" s="133">
        <v>3.3000000000000002E-2</v>
      </c>
      <c r="AI107" s="133">
        <v>1.0999999999999999E-2</v>
      </c>
      <c r="AJ107" s="133">
        <v>24.390999999999998</v>
      </c>
      <c r="AK107" s="133">
        <v>0.187</v>
      </c>
      <c r="AL107" s="133">
        <v>6.2E-2</v>
      </c>
      <c r="AM107" s="133">
        <v>1.385</v>
      </c>
      <c r="AN107" s="133">
        <v>0.18099999999999999</v>
      </c>
      <c r="AO107" s="133">
        <v>0.06</v>
      </c>
      <c r="AP107" s="133">
        <v>-3.86</v>
      </c>
      <c r="AQ107" s="133">
        <v>1.659</v>
      </c>
      <c r="AR107" s="133">
        <v>0.55300000000000005</v>
      </c>
      <c r="AS107" s="133">
        <v>-31.277999999999999</v>
      </c>
      <c r="AT107" s="133">
        <v>1.609</v>
      </c>
      <c r="AU107" s="133">
        <v>0.53600000000000003</v>
      </c>
      <c r="AV107" s="133">
        <v>3.4000000000000002E-2</v>
      </c>
      <c r="AW107" s="133">
        <v>1.4E-2</v>
      </c>
      <c r="AX107" s="133">
        <v>5.0000000000000001E-3</v>
      </c>
      <c r="AY107" s="133">
        <v>1.64</v>
      </c>
      <c r="AZ107" s="133">
        <v>1.007950954</v>
      </c>
      <c r="BA107" s="133">
        <v>-2.2000000000000002</v>
      </c>
      <c r="BB107" s="133">
        <v>-1.71</v>
      </c>
      <c r="BC107" s="133">
        <v>29.1</v>
      </c>
      <c r="BD107" s="133">
        <v>3.5850531620167502E-3</v>
      </c>
      <c r="BE107" s="133" t="s">
        <v>579</v>
      </c>
      <c r="BF107" s="133">
        <v>-0.27300000000000002</v>
      </c>
      <c r="BG107" s="133">
        <v>1.3207573258081715</v>
      </c>
      <c r="BH107" s="133">
        <v>0.98285425661764036</v>
      </c>
      <c r="BI107" s="133">
        <v>0.622</v>
      </c>
      <c r="BJ107" s="133">
        <v>8.2000000000000003E-2</v>
      </c>
      <c r="BK107" s="133">
        <v>0.70399999999999996</v>
      </c>
      <c r="BL107" s="133">
        <v>1.385</v>
      </c>
      <c r="BM107" s="133">
        <v>0</v>
      </c>
    </row>
    <row r="108" spans="1:65" x14ac:dyDescent="0.2">
      <c r="A108" s="132" t="s">
        <v>580</v>
      </c>
      <c r="B108" s="133" t="s">
        <v>581</v>
      </c>
      <c r="C108" s="133" t="s">
        <v>261</v>
      </c>
      <c r="D108" s="133" t="s">
        <v>262</v>
      </c>
      <c r="E108" s="133" t="b">
        <v>0</v>
      </c>
      <c r="F108" s="133" t="s">
        <v>582</v>
      </c>
      <c r="G108" s="133" t="s">
        <v>3</v>
      </c>
      <c r="H108" s="133" t="s">
        <v>264</v>
      </c>
      <c r="I108" s="133" t="s">
        <v>304</v>
      </c>
      <c r="J108" s="133" t="s">
        <v>273</v>
      </c>
      <c r="K108" s="133" t="s">
        <v>267</v>
      </c>
      <c r="L108" s="133">
        <v>90</v>
      </c>
      <c r="M108" s="133">
        <v>9</v>
      </c>
      <c r="N108" s="133">
        <v>9</v>
      </c>
      <c r="O108" s="133">
        <v>-6.16</v>
      </c>
      <c r="P108" s="133">
        <v>0</v>
      </c>
      <c r="Q108" s="133">
        <v>0</v>
      </c>
      <c r="R108" s="133">
        <v>-5</v>
      </c>
      <c r="S108" s="133">
        <v>0</v>
      </c>
      <c r="T108" s="133">
        <v>0</v>
      </c>
      <c r="U108" s="133">
        <v>25.71</v>
      </c>
      <c r="V108" s="133">
        <v>0</v>
      </c>
      <c r="W108" s="133">
        <v>0</v>
      </c>
      <c r="X108" s="133">
        <v>-2.3719999999999999</v>
      </c>
      <c r="Y108" s="133">
        <v>2E-3</v>
      </c>
      <c r="Z108" s="133">
        <v>1E-3</v>
      </c>
      <c r="AA108" s="133">
        <v>0.623</v>
      </c>
      <c r="AB108" s="133">
        <v>5.0000000000000001E-3</v>
      </c>
      <c r="AC108" s="133">
        <v>2E-3</v>
      </c>
      <c r="AD108" s="133">
        <v>-2.1240000000000001</v>
      </c>
      <c r="AE108" s="133">
        <v>2.7E-2</v>
      </c>
      <c r="AF108" s="133">
        <v>8.9999999999999993E-3</v>
      </c>
      <c r="AG108" s="133">
        <v>-0.28899999999999998</v>
      </c>
      <c r="AH108" s="133">
        <v>0.03</v>
      </c>
      <c r="AI108" s="133">
        <v>0.01</v>
      </c>
      <c r="AJ108" s="133">
        <v>1.2809999999999999</v>
      </c>
      <c r="AK108" s="133">
        <v>0.17</v>
      </c>
      <c r="AL108" s="133">
        <v>5.7000000000000002E-2</v>
      </c>
      <c r="AM108" s="133">
        <v>3.4000000000000002E-2</v>
      </c>
      <c r="AN108" s="133">
        <v>0.17</v>
      </c>
      <c r="AO108" s="133">
        <v>5.7000000000000002E-2</v>
      </c>
      <c r="AP108" s="133">
        <v>0.39400000000000002</v>
      </c>
      <c r="AQ108" s="133">
        <v>2.9159999999999999</v>
      </c>
      <c r="AR108" s="133">
        <v>0.97199999999999998</v>
      </c>
      <c r="AS108" s="133">
        <v>1.7010000000000001</v>
      </c>
      <c r="AT108" s="133">
        <v>2.927</v>
      </c>
      <c r="AU108" s="133">
        <v>0.97599999999999998</v>
      </c>
      <c r="AV108" s="133">
        <v>-3.0000000000000001E-3</v>
      </c>
      <c r="AW108" s="133">
        <v>2.5000000000000001E-2</v>
      </c>
      <c r="AX108" s="133">
        <v>8.0000000000000002E-3</v>
      </c>
      <c r="AY108" s="133">
        <v>-6.16</v>
      </c>
      <c r="AZ108" s="133">
        <v>1.007950954</v>
      </c>
      <c r="BA108" s="133">
        <v>-12.85</v>
      </c>
      <c r="BB108" s="133">
        <v>-12.47</v>
      </c>
      <c r="BC108" s="133">
        <v>18</v>
      </c>
      <c r="BD108" s="133">
        <v>3.5850531620167502E-3</v>
      </c>
      <c r="BE108" s="133" t="s">
        <v>579</v>
      </c>
      <c r="BF108" s="133">
        <v>-0.28100000000000003</v>
      </c>
      <c r="BG108" s="133">
        <v>1.31465223807987</v>
      </c>
      <c r="BH108" s="133">
        <v>0.9765878953043724</v>
      </c>
      <c r="BI108" s="133">
        <v>0.60699999999999998</v>
      </c>
      <c r="BJ108" s="133">
        <v>8.2000000000000003E-2</v>
      </c>
      <c r="BK108" s="133">
        <v>0.68899999999999995</v>
      </c>
      <c r="BL108" s="133">
        <v>3.4000000000000002E-2</v>
      </c>
      <c r="BM108" s="133">
        <v>0</v>
      </c>
    </row>
    <row r="109" spans="1:65" x14ac:dyDescent="0.2">
      <c r="A109" s="132" t="s">
        <v>583</v>
      </c>
      <c r="B109" s="133" t="s">
        <v>584</v>
      </c>
      <c r="C109" s="133" t="s">
        <v>261</v>
      </c>
      <c r="D109" s="133" t="s">
        <v>262</v>
      </c>
      <c r="E109" s="133" t="b">
        <v>0</v>
      </c>
      <c r="F109" s="133" t="s">
        <v>324</v>
      </c>
      <c r="G109" s="133" t="s">
        <v>3</v>
      </c>
      <c r="H109" s="133" t="s">
        <v>264</v>
      </c>
      <c r="I109" s="133" t="s">
        <v>324</v>
      </c>
      <c r="J109" s="133" t="s">
        <v>273</v>
      </c>
      <c r="K109" s="133" t="s">
        <v>267</v>
      </c>
      <c r="L109" s="133">
        <v>90</v>
      </c>
      <c r="M109" s="133">
        <v>9</v>
      </c>
      <c r="N109" s="133">
        <v>9</v>
      </c>
      <c r="O109" s="133">
        <v>1.95</v>
      </c>
      <c r="P109" s="133">
        <v>0</v>
      </c>
      <c r="Q109" s="133">
        <v>0</v>
      </c>
      <c r="R109" s="133">
        <v>6.08</v>
      </c>
      <c r="S109" s="133">
        <v>0.01</v>
      </c>
      <c r="T109" s="133">
        <v>0</v>
      </c>
      <c r="U109" s="133">
        <v>37.119999999999997</v>
      </c>
      <c r="V109" s="133">
        <v>0.01</v>
      </c>
      <c r="W109" s="133">
        <v>0</v>
      </c>
      <c r="X109" s="133">
        <v>5.6230000000000002</v>
      </c>
      <c r="Y109" s="133">
        <v>3.0000000000000001E-3</v>
      </c>
      <c r="Z109" s="133">
        <v>1E-3</v>
      </c>
      <c r="AA109" s="133">
        <v>11.769</v>
      </c>
      <c r="AB109" s="133">
        <v>6.0000000000000001E-3</v>
      </c>
      <c r="AC109" s="133">
        <v>2E-3</v>
      </c>
      <c r="AD109" s="133">
        <v>17.004000000000001</v>
      </c>
      <c r="AE109" s="133">
        <v>3.3000000000000002E-2</v>
      </c>
      <c r="AF109" s="133">
        <v>1.0999999999999999E-2</v>
      </c>
      <c r="AG109" s="133">
        <v>-0.42699999999999999</v>
      </c>
      <c r="AH109" s="133">
        <v>0.03</v>
      </c>
      <c r="AI109" s="133">
        <v>0.01</v>
      </c>
      <c r="AJ109" s="133">
        <v>25.071999999999999</v>
      </c>
      <c r="AK109" s="133">
        <v>0.13500000000000001</v>
      </c>
      <c r="AL109" s="133">
        <v>4.4999999999999998E-2</v>
      </c>
      <c r="AM109" s="133">
        <v>1.3640000000000001</v>
      </c>
      <c r="AN109" s="133">
        <v>0.13400000000000001</v>
      </c>
      <c r="AO109" s="133">
        <v>4.4999999999999998E-2</v>
      </c>
      <c r="AP109" s="133">
        <v>-7.274</v>
      </c>
      <c r="AQ109" s="133">
        <v>1.59</v>
      </c>
      <c r="AR109" s="133">
        <v>0.53</v>
      </c>
      <c r="AS109" s="133">
        <v>-35.618000000000002</v>
      </c>
      <c r="AT109" s="133">
        <v>1.5469999999999999</v>
      </c>
      <c r="AU109" s="133">
        <v>0.51600000000000001</v>
      </c>
      <c r="AV109" s="133">
        <v>6.0999999999999999E-2</v>
      </c>
      <c r="AW109" s="133">
        <v>1.2999999999999999E-2</v>
      </c>
      <c r="AX109" s="133">
        <v>4.0000000000000001E-3</v>
      </c>
      <c r="AY109" s="133">
        <v>2.02</v>
      </c>
      <c r="AZ109" s="133">
        <v>1.007950954</v>
      </c>
      <c r="BA109" s="133">
        <v>-1.86</v>
      </c>
      <c r="BB109" s="133">
        <v>-1.37</v>
      </c>
      <c r="BC109" s="133">
        <v>29.45</v>
      </c>
      <c r="BD109" s="133">
        <v>3.5850531620167502E-3</v>
      </c>
      <c r="BE109" s="133" t="s">
        <v>579</v>
      </c>
      <c r="BF109" s="133">
        <v>-0.48799999999999999</v>
      </c>
      <c r="BG109" s="133">
        <v>1.3045020322930627</v>
      </c>
      <c r="BH109" s="133">
        <v>0.97842941349695212</v>
      </c>
      <c r="BI109" s="133">
        <v>0.34200000000000003</v>
      </c>
      <c r="BJ109" s="133">
        <v>8.2000000000000003E-2</v>
      </c>
      <c r="BK109" s="133">
        <v>0.42399999999999999</v>
      </c>
      <c r="BL109" s="133">
        <v>1.3640000000000001</v>
      </c>
      <c r="BM109" s="133">
        <v>0</v>
      </c>
    </row>
    <row r="110" spans="1:65" x14ac:dyDescent="0.2">
      <c r="A110" s="132" t="s">
        <v>585</v>
      </c>
      <c r="B110" s="133" t="s">
        <v>586</v>
      </c>
      <c r="C110" s="133" t="s">
        <v>261</v>
      </c>
      <c r="D110" s="133" t="s">
        <v>262</v>
      </c>
      <c r="E110" s="133" t="b">
        <v>0</v>
      </c>
      <c r="F110" s="133" t="s">
        <v>301</v>
      </c>
      <c r="G110" s="133" t="s">
        <v>3</v>
      </c>
      <c r="H110" s="133" t="s">
        <v>264</v>
      </c>
      <c r="I110" s="133" t="s">
        <v>301</v>
      </c>
      <c r="J110" s="133" t="s">
        <v>273</v>
      </c>
      <c r="K110" s="133" t="s">
        <v>267</v>
      </c>
      <c r="L110" s="133">
        <v>90</v>
      </c>
      <c r="M110" s="133">
        <v>9</v>
      </c>
      <c r="N110" s="133">
        <v>9</v>
      </c>
      <c r="O110" s="133">
        <v>2.5</v>
      </c>
      <c r="P110" s="133">
        <v>0</v>
      </c>
      <c r="Q110" s="133">
        <v>0</v>
      </c>
      <c r="R110" s="133">
        <v>-0.72</v>
      </c>
      <c r="S110" s="133">
        <v>0.01</v>
      </c>
      <c r="T110" s="133">
        <v>0</v>
      </c>
      <c r="U110" s="133">
        <v>30.12</v>
      </c>
      <c r="V110" s="133">
        <v>0.01</v>
      </c>
      <c r="W110" s="133">
        <v>0</v>
      </c>
      <c r="X110" s="133">
        <v>5.9029999999999996</v>
      </c>
      <c r="Y110" s="133">
        <v>2E-3</v>
      </c>
      <c r="Z110" s="133">
        <v>1E-3</v>
      </c>
      <c r="AA110" s="133">
        <v>4.9429999999999996</v>
      </c>
      <c r="AB110" s="133">
        <v>5.0000000000000001E-3</v>
      </c>
      <c r="AC110" s="133">
        <v>2E-3</v>
      </c>
      <c r="AD110" s="133">
        <v>10.704000000000001</v>
      </c>
      <c r="AE110" s="133">
        <v>0.05</v>
      </c>
      <c r="AF110" s="133">
        <v>1.7000000000000001E-2</v>
      </c>
      <c r="AG110" s="133">
        <v>-0.27200000000000002</v>
      </c>
      <c r="AH110" s="133">
        <v>4.9000000000000002E-2</v>
      </c>
      <c r="AI110" s="133">
        <v>1.6E-2</v>
      </c>
      <c r="AJ110" s="133">
        <v>10.435</v>
      </c>
      <c r="AK110" s="133">
        <v>0.23300000000000001</v>
      </c>
      <c r="AL110" s="133">
        <v>7.8E-2</v>
      </c>
      <c r="AM110" s="133">
        <v>0.52</v>
      </c>
      <c r="AN110" s="133">
        <v>0.22600000000000001</v>
      </c>
      <c r="AO110" s="133">
        <v>7.4999999999999997E-2</v>
      </c>
      <c r="AP110" s="133">
        <v>-0.34399999999999997</v>
      </c>
      <c r="AQ110" s="133">
        <v>2.1469999999999998</v>
      </c>
      <c r="AR110" s="133">
        <v>0.71599999999999997</v>
      </c>
      <c r="AS110" s="133">
        <v>-16.172999999999998</v>
      </c>
      <c r="AT110" s="133">
        <v>2.1120000000000001</v>
      </c>
      <c r="AU110" s="133">
        <v>0.70399999999999996</v>
      </c>
      <c r="AV110" s="133">
        <v>3.0000000000000001E-3</v>
      </c>
      <c r="AW110" s="133">
        <v>1.7999999999999999E-2</v>
      </c>
      <c r="AX110" s="133">
        <v>6.0000000000000001E-3</v>
      </c>
      <c r="AY110" s="133">
        <v>2.57</v>
      </c>
      <c r="AZ110" s="133">
        <v>1.007950954</v>
      </c>
      <c r="BA110" s="133">
        <v>-8.6</v>
      </c>
      <c r="BB110" s="133">
        <v>-8.18</v>
      </c>
      <c r="BC110" s="133">
        <v>22.43</v>
      </c>
      <c r="BD110" s="133">
        <v>3.5850531620167502E-3</v>
      </c>
      <c r="BE110" s="133" t="s">
        <v>579</v>
      </c>
      <c r="BF110" s="133">
        <v>-0.311</v>
      </c>
      <c r="BG110" s="133">
        <v>1.3261379149043095</v>
      </c>
      <c r="BH110" s="133">
        <v>0.98432179444943924</v>
      </c>
      <c r="BI110" s="133">
        <v>0.57199999999999995</v>
      </c>
      <c r="BJ110" s="133">
        <v>8.2000000000000003E-2</v>
      </c>
      <c r="BK110" s="133">
        <v>0.65400000000000003</v>
      </c>
      <c r="BL110" s="133">
        <v>0.52</v>
      </c>
      <c r="BM110" s="133">
        <v>0</v>
      </c>
    </row>
    <row r="111" spans="1:65" x14ac:dyDescent="0.2">
      <c r="A111" s="132" t="s">
        <v>587</v>
      </c>
      <c r="B111" s="133" t="s">
        <v>588</v>
      </c>
      <c r="C111" s="133" t="s">
        <v>261</v>
      </c>
      <c r="D111" s="133" t="s">
        <v>262</v>
      </c>
      <c r="E111" s="133" t="b">
        <v>0</v>
      </c>
      <c r="F111" s="133" t="s">
        <v>294</v>
      </c>
      <c r="G111" s="133" t="s">
        <v>3</v>
      </c>
      <c r="H111" s="133" t="s">
        <v>264</v>
      </c>
      <c r="I111" s="133" t="s">
        <v>295</v>
      </c>
      <c r="J111" s="133" t="s">
        <v>273</v>
      </c>
      <c r="K111" s="133" t="s">
        <v>267</v>
      </c>
      <c r="L111" s="133">
        <v>90</v>
      </c>
      <c r="M111" s="133">
        <v>9</v>
      </c>
      <c r="N111" s="133">
        <v>9</v>
      </c>
      <c r="O111" s="133">
        <v>1.48</v>
      </c>
      <c r="P111" s="133">
        <v>0</v>
      </c>
      <c r="Q111" s="133">
        <v>0</v>
      </c>
      <c r="R111" s="133">
        <v>5.58</v>
      </c>
      <c r="S111" s="133">
        <v>0</v>
      </c>
      <c r="T111" s="133">
        <v>0</v>
      </c>
      <c r="U111" s="133">
        <v>36.61</v>
      </c>
      <c r="V111" s="133">
        <v>0</v>
      </c>
      <c r="W111" s="133">
        <v>0</v>
      </c>
      <c r="X111" s="133">
        <v>5.16</v>
      </c>
      <c r="Y111" s="133">
        <v>3.0000000000000001E-3</v>
      </c>
      <c r="Z111" s="133">
        <v>1E-3</v>
      </c>
      <c r="AA111" s="133">
        <v>11.266999999999999</v>
      </c>
      <c r="AB111" s="133">
        <v>5.0000000000000001E-3</v>
      </c>
      <c r="AC111" s="133">
        <v>2E-3</v>
      </c>
      <c r="AD111" s="133">
        <v>16.245999999999999</v>
      </c>
      <c r="AE111" s="133">
        <v>0.03</v>
      </c>
      <c r="AF111" s="133">
        <v>0.01</v>
      </c>
      <c r="AG111" s="133">
        <v>-0.21</v>
      </c>
      <c r="AH111" s="133">
        <v>3.2000000000000001E-2</v>
      </c>
      <c r="AI111" s="133">
        <v>1.0999999999999999E-2</v>
      </c>
      <c r="AJ111" s="133">
        <v>24.108000000000001</v>
      </c>
      <c r="AK111" s="133">
        <v>0.16200000000000001</v>
      </c>
      <c r="AL111" s="133">
        <v>5.3999999999999999E-2</v>
      </c>
      <c r="AM111" s="133">
        <v>1.415</v>
      </c>
      <c r="AN111" s="133">
        <v>0.154</v>
      </c>
      <c r="AO111" s="133">
        <v>5.0999999999999997E-2</v>
      </c>
      <c r="AP111" s="133">
        <v>-5.5289999999999999</v>
      </c>
      <c r="AQ111" s="133">
        <v>1.7090000000000001</v>
      </c>
      <c r="AR111" s="133">
        <v>0.56999999999999995</v>
      </c>
      <c r="AS111" s="133">
        <v>-32.506</v>
      </c>
      <c r="AT111" s="133">
        <v>1.661</v>
      </c>
      <c r="AU111" s="133">
        <v>0.55400000000000005</v>
      </c>
      <c r="AV111" s="133">
        <v>4.8000000000000001E-2</v>
      </c>
      <c r="AW111" s="133">
        <v>1.4999999999999999E-2</v>
      </c>
      <c r="AX111" s="133">
        <v>5.0000000000000001E-3</v>
      </c>
      <c r="AY111" s="133">
        <v>1.53</v>
      </c>
      <c r="AZ111" s="133">
        <v>1.007950954</v>
      </c>
      <c r="BA111" s="133">
        <v>-2.35</v>
      </c>
      <c r="BB111" s="133">
        <v>-1.87</v>
      </c>
      <c r="BC111" s="133">
        <v>28.93</v>
      </c>
      <c r="BD111" s="133">
        <v>3.5850531620167502E-3</v>
      </c>
      <c r="BE111" s="133" t="s">
        <v>579</v>
      </c>
      <c r="BF111" s="133">
        <v>-0.26900000000000002</v>
      </c>
      <c r="BG111" s="133">
        <v>1.3283952993329147</v>
      </c>
      <c r="BH111" s="133">
        <v>0.98548767310847507</v>
      </c>
      <c r="BI111" s="133">
        <v>0.629</v>
      </c>
      <c r="BJ111" s="133">
        <v>8.2000000000000003E-2</v>
      </c>
      <c r="BK111" s="133">
        <v>0.71099999999999997</v>
      </c>
      <c r="BL111" s="133">
        <v>1.415</v>
      </c>
      <c r="BM111" s="133">
        <v>0</v>
      </c>
    </row>
    <row r="112" spans="1:65" x14ac:dyDescent="0.2">
      <c r="A112" s="132" t="s">
        <v>589</v>
      </c>
      <c r="B112" s="133" t="s">
        <v>590</v>
      </c>
      <c r="C112" s="133" t="s">
        <v>261</v>
      </c>
      <c r="D112" s="133" t="s">
        <v>262</v>
      </c>
      <c r="E112" s="133" t="b">
        <v>0</v>
      </c>
      <c r="F112" s="133" t="s">
        <v>478</v>
      </c>
      <c r="G112" s="133" t="s">
        <v>3</v>
      </c>
      <c r="H112" s="133" t="s">
        <v>264</v>
      </c>
      <c r="I112" s="133" t="s">
        <v>265</v>
      </c>
      <c r="J112" s="133" t="s">
        <v>266</v>
      </c>
      <c r="K112" s="133" t="s">
        <v>267</v>
      </c>
      <c r="L112" s="133" t="s">
        <v>3</v>
      </c>
      <c r="M112" s="133">
        <v>9</v>
      </c>
      <c r="N112" s="133">
        <v>9</v>
      </c>
      <c r="O112" s="133">
        <v>-37.659999999999997</v>
      </c>
      <c r="P112" s="133">
        <v>0</v>
      </c>
      <c r="Q112" s="133">
        <v>0</v>
      </c>
      <c r="R112" s="133">
        <v>-1.94</v>
      </c>
      <c r="S112" s="133">
        <v>0.01</v>
      </c>
      <c r="T112" s="133">
        <v>0</v>
      </c>
      <c r="U112" s="133">
        <v>28.86</v>
      </c>
      <c r="V112" s="133">
        <v>0.01</v>
      </c>
      <c r="W112" s="133">
        <v>0</v>
      </c>
      <c r="X112" s="133">
        <v>-31.812999999999999</v>
      </c>
      <c r="Y112" s="133">
        <v>5.0000000000000001E-3</v>
      </c>
      <c r="Z112" s="133">
        <v>2E-3</v>
      </c>
      <c r="AA112" s="133">
        <v>3.6320000000000001</v>
      </c>
      <c r="AB112" s="133">
        <v>1.4999999999999999E-2</v>
      </c>
      <c r="AC112" s="133">
        <v>5.0000000000000001E-3</v>
      </c>
      <c r="AD112" s="133">
        <v>-29.495999999999999</v>
      </c>
      <c r="AE112" s="133">
        <v>4.1000000000000002E-2</v>
      </c>
      <c r="AF112" s="133">
        <v>1.4E-2</v>
      </c>
      <c r="AG112" s="133">
        <v>-0.13100000000000001</v>
      </c>
      <c r="AH112" s="133">
        <v>4.4999999999999998E-2</v>
      </c>
      <c r="AI112" s="133">
        <v>1.4999999999999999E-2</v>
      </c>
      <c r="AJ112" s="133">
        <v>7.7329999999999997</v>
      </c>
      <c r="AK112" s="133">
        <v>0.251</v>
      </c>
      <c r="AL112" s="133">
        <v>8.4000000000000005E-2</v>
      </c>
      <c r="AM112" s="133">
        <v>0.45300000000000001</v>
      </c>
      <c r="AN112" s="133">
        <v>0.249</v>
      </c>
      <c r="AO112" s="133">
        <v>8.3000000000000004E-2</v>
      </c>
      <c r="AP112" s="133">
        <v>2.0529999999999999</v>
      </c>
      <c r="AQ112" s="133">
        <v>2.5449999999999999</v>
      </c>
      <c r="AR112" s="133">
        <v>0.84799999999999998</v>
      </c>
      <c r="AS112" s="133">
        <v>29.86</v>
      </c>
      <c r="AT112" s="133">
        <v>2.61</v>
      </c>
      <c r="AU112" s="133">
        <v>0.87</v>
      </c>
      <c r="AV112" s="133">
        <v>-1.7000000000000001E-2</v>
      </c>
      <c r="AW112" s="133">
        <v>2.1999999999999999E-2</v>
      </c>
      <c r="AX112" s="133">
        <v>7.0000000000000001E-3</v>
      </c>
      <c r="AY112" s="133">
        <v>-37.92</v>
      </c>
      <c r="AZ112" s="133" t="s">
        <v>3</v>
      </c>
      <c r="BA112" s="133">
        <v>-1.94</v>
      </c>
      <c r="BB112" s="133">
        <v>-1.44</v>
      </c>
      <c r="BC112" s="133">
        <v>29.38</v>
      </c>
      <c r="BD112" s="133">
        <v>3.825991530975147E-3</v>
      </c>
      <c r="BE112" s="133" t="s">
        <v>591</v>
      </c>
      <c r="BF112" s="133">
        <v>-1.7999999999999999E-2</v>
      </c>
      <c r="BG112" s="133">
        <v>1.323738004691434</v>
      </c>
      <c r="BH112" s="133">
        <v>0.98314671051127622</v>
      </c>
      <c r="BI112" s="133">
        <v>0.95899999999999996</v>
      </c>
      <c r="BJ112" s="133" t="s">
        <v>3</v>
      </c>
      <c r="BK112" s="133">
        <v>0.95899999999999996</v>
      </c>
      <c r="BL112" s="133">
        <v>0.45300000000000001</v>
      </c>
      <c r="BM112" s="133">
        <v>0</v>
      </c>
    </row>
    <row r="113" spans="1:65" x14ac:dyDescent="0.2">
      <c r="A113" s="132" t="s">
        <v>592</v>
      </c>
      <c r="B113" s="133" t="s">
        <v>593</v>
      </c>
      <c r="C113" s="133" t="s">
        <v>261</v>
      </c>
      <c r="D113" s="133" t="s">
        <v>262</v>
      </c>
      <c r="E113" s="133" t="b">
        <v>0</v>
      </c>
      <c r="F113" s="133" t="s">
        <v>323</v>
      </c>
      <c r="G113" s="133" t="s">
        <v>3</v>
      </c>
      <c r="H113" s="133" t="s">
        <v>264</v>
      </c>
      <c r="I113" s="133" t="s">
        <v>324</v>
      </c>
      <c r="J113" s="133" t="s">
        <v>273</v>
      </c>
      <c r="K113" s="133" t="s">
        <v>267</v>
      </c>
      <c r="L113" s="133">
        <v>90</v>
      </c>
      <c r="M113" s="133">
        <v>9</v>
      </c>
      <c r="N113" s="133">
        <v>9</v>
      </c>
      <c r="O113" s="133">
        <v>1.93</v>
      </c>
      <c r="P113" s="133">
        <v>0</v>
      </c>
      <c r="Q113" s="133">
        <v>0</v>
      </c>
      <c r="R113" s="133">
        <v>6.02</v>
      </c>
      <c r="S113" s="133">
        <v>0</v>
      </c>
      <c r="T113" s="133">
        <v>0</v>
      </c>
      <c r="U113" s="133">
        <v>37.06</v>
      </c>
      <c r="V113" s="133">
        <v>0</v>
      </c>
      <c r="W113" s="133">
        <v>0</v>
      </c>
      <c r="X113" s="133">
        <v>5.6029999999999998</v>
      </c>
      <c r="Y113" s="133">
        <v>3.0000000000000001E-3</v>
      </c>
      <c r="Z113" s="133">
        <v>1E-3</v>
      </c>
      <c r="AA113" s="133">
        <v>11.71</v>
      </c>
      <c r="AB113" s="133">
        <v>4.0000000000000001E-3</v>
      </c>
      <c r="AC113" s="133">
        <v>1E-3</v>
      </c>
      <c r="AD113" s="133">
        <v>16.887</v>
      </c>
      <c r="AE113" s="133">
        <v>4.9000000000000002E-2</v>
      </c>
      <c r="AF113" s="133">
        <v>1.6E-2</v>
      </c>
      <c r="AG113" s="133">
        <v>-0.46400000000000002</v>
      </c>
      <c r="AH113" s="133">
        <v>4.9000000000000002E-2</v>
      </c>
      <c r="AI113" s="133">
        <v>1.6E-2</v>
      </c>
      <c r="AJ113" s="133">
        <v>24.766999999999999</v>
      </c>
      <c r="AK113" s="133">
        <v>0.218</v>
      </c>
      <c r="AL113" s="133">
        <v>7.2999999999999995E-2</v>
      </c>
      <c r="AM113" s="133">
        <v>1.1819999999999999</v>
      </c>
      <c r="AN113" s="133">
        <v>0.21</v>
      </c>
      <c r="AO113" s="133">
        <v>7.0000000000000007E-2</v>
      </c>
      <c r="AP113" s="133">
        <v>-5.6420000000000003</v>
      </c>
      <c r="AQ113" s="133">
        <v>1.669</v>
      </c>
      <c r="AR113" s="133">
        <v>0.55600000000000005</v>
      </c>
      <c r="AS113" s="133">
        <v>-33.902000000000001</v>
      </c>
      <c r="AT113" s="133">
        <v>1.6240000000000001</v>
      </c>
      <c r="AU113" s="133">
        <v>0.54100000000000004</v>
      </c>
      <c r="AV113" s="133">
        <v>4.8000000000000001E-2</v>
      </c>
      <c r="AW113" s="133">
        <v>1.4E-2</v>
      </c>
      <c r="AX113" s="133">
        <v>5.0000000000000001E-3</v>
      </c>
      <c r="AY113" s="133">
        <v>2</v>
      </c>
      <c r="AZ113" s="133">
        <v>1.007950954</v>
      </c>
      <c r="BA113" s="133">
        <v>-1.92</v>
      </c>
      <c r="BB113" s="133">
        <v>-1.42</v>
      </c>
      <c r="BC113" s="133">
        <v>29.4</v>
      </c>
      <c r="BD113" s="133">
        <v>3.8287683684407902E-3</v>
      </c>
      <c r="BE113" s="133" t="s">
        <v>594</v>
      </c>
      <c r="BF113" s="133">
        <v>-0.52900000000000003</v>
      </c>
      <c r="BG113" s="133">
        <v>1.345414683892864</v>
      </c>
      <c r="BH113" s="133">
        <v>0.99174327403555862</v>
      </c>
      <c r="BI113" s="133">
        <v>0.28000000000000003</v>
      </c>
      <c r="BJ113" s="133">
        <v>8.2000000000000003E-2</v>
      </c>
      <c r="BK113" s="133">
        <v>0.36199999999999999</v>
      </c>
      <c r="BL113" s="133">
        <v>1.1819999999999999</v>
      </c>
      <c r="BM113" s="133">
        <v>0</v>
      </c>
    </row>
    <row r="114" spans="1:65" x14ac:dyDescent="0.2">
      <c r="A114" s="132" t="s">
        <v>595</v>
      </c>
      <c r="B114" s="133" t="s">
        <v>596</v>
      </c>
      <c r="C114" s="133" t="s">
        <v>261</v>
      </c>
      <c r="D114" s="133" t="s">
        <v>262</v>
      </c>
      <c r="E114" s="133" t="b">
        <v>0</v>
      </c>
      <c r="F114" s="133" t="s">
        <v>301</v>
      </c>
      <c r="G114" s="133" t="s">
        <v>3</v>
      </c>
      <c r="H114" s="133" t="s">
        <v>264</v>
      </c>
      <c r="I114" s="133" t="s">
        <v>301</v>
      </c>
      <c r="J114" s="133" t="s">
        <v>273</v>
      </c>
      <c r="K114" s="133" t="s">
        <v>267</v>
      </c>
      <c r="L114" s="133">
        <v>90</v>
      </c>
      <c r="M114" s="133">
        <v>9</v>
      </c>
      <c r="N114" s="133">
        <v>9</v>
      </c>
      <c r="O114" s="133">
        <v>2.59</v>
      </c>
      <c r="P114" s="133">
        <v>0</v>
      </c>
      <c r="Q114" s="133">
        <v>0</v>
      </c>
      <c r="R114" s="133">
        <v>-0.86</v>
      </c>
      <c r="S114" s="133">
        <v>0</v>
      </c>
      <c r="T114" s="133">
        <v>0</v>
      </c>
      <c r="U114" s="133">
        <v>29.97</v>
      </c>
      <c r="V114" s="133">
        <v>0</v>
      </c>
      <c r="W114" s="133">
        <v>0</v>
      </c>
      <c r="X114" s="133">
        <v>5.9829999999999997</v>
      </c>
      <c r="Y114" s="133">
        <v>3.0000000000000001E-3</v>
      </c>
      <c r="Z114" s="133">
        <v>1E-3</v>
      </c>
      <c r="AA114" s="133">
        <v>4.8</v>
      </c>
      <c r="AB114" s="133">
        <v>4.0000000000000001E-3</v>
      </c>
      <c r="AC114" s="133">
        <v>1E-3</v>
      </c>
      <c r="AD114" s="133">
        <v>10.71</v>
      </c>
      <c r="AE114" s="133">
        <v>4.7E-2</v>
      </c>
      <c r="AF114" s="133">
        <v>1.6E-2</v>
      </c>
      <c r="AG114" s="133">
        <v>-0.20899999999999999</v>
      </c>
      <c r="AH114" s="133">
        <v>4.9000000000000002E-2</v>
      </c>
      <c r="AI114" s="133">
        <v>1.6E-2</v>
      </c>
      <c r="AJ114" s="133">
        <v>10.154</v>
      </c>
      <c r="AK114" s="133">
        <v>0.158</v>
      </c>
      <c r="AL114" s="133">
        <v>5.2999999999999999E-2</v>
      </c>
      <c r="AM114" s="133">
        <v>0.52600000000000002</v>
      </c>
      <c r="AN114" s="133">
        <v>0.158</v>
      </c>
      <c r="AO114" s="133">
        <v>5.2999999999999999E-2</v>
      </c>
      <c r="AP114" s="133">
        <v>-2.3730000000000002</v>
      </c>
      <c r="AQ114" s="133">
        <v>1.964</v>
      </c>
      <c r="AR114" s="133">
        <v>0.65500000000000003</v>
      </c>
      <c r="AS114" s="133">
        <v>-17.978000000000002</v>
      </c>
      <c r="AT114" s="133">
        <v>1.9330000000000001</v>
      </c>
      <c r="AU114" s="133">
        <v>0.64400000000000002</v>
      </c>
      <c r="AV114" s="133">
        <v>0.02</v>
      </c>
      <c r="AW114" s="133">
        <v>1.7000000000000001E-2</v>
      </c>
      <c r="AX114" s="133">
        <v>6.0000000000000001E-3</v>
      </c>
      <c r="AY114" s="133">
        <v>2.67</v>
      </c>
      <c r="AZ114" s="133">
        <v>1.007950954</v>
      </c>
      <c r="BA114" s="133">
        <v>-8.74</v>
      </c>
      <c r="BB114" s="133">
        <v>-8.31</v>
      </c>
      <c r="BC114" s="133">
        <v>22.29</v>
      </c>
      <c r="BD114" s="133">
        <v>3.8287683684407902E-3</v>
      </c>
      <c r="BE114" s="133" t="s">
        <v>594</v>
      </c>
      <c r="BF114" s="133">
        <v>-0.25</v>
      </c>
      <c r="BG114" s="133">
        <v>1.343058374071558</v>
      </c>
      <c r="BH114" s="133">
        <v>0.98970097037981464</v>
      </c>
      <c r="BI114" s="133">
        <v>0.65400000000000003</v>
      </c>
      <c r="BJ114" s="133">
        <v>8.2000000000000003E-2</v>
      </c>
      <c r="BK114" s="133">
        <v>0.73599999999999999</v>
      </c>
      <c r="BL114" s="133">
        <v>0.52600000000000002</v>
      </c>
      <c r="BM114" s="133">
        <v>0</v>
      </c>
    </row>
    <row r="115" spans="1:65" x14ac:dyDescent="0.2">
      <c r="A115" s="132" t="s">
        <v>597</v>
      </c>
      <c r="B115" s="133" t="s">
        <v>598</v>
      </c>
      <c r="C115" s="133" t="s">
        <v>261</v>
      </c>
      <c r="D115" s="133" t="s">
        <v>262</v>
      </c>
      <c r="E115" s="133" t="b">
        <v>0</v>
      </c>
      <c r="F115" s="133" t="s">
        <v>277</v>
      </c>
      <c r="G115" s="133" t="s">
        <v>3</v>
      </c>
      <c r="H115" s="133" t="s">
        <v>264</v>
      </c>
      <c r="I115" s="133" t="s">
        <v>277</v>
      </c>
      <c r="J115" s="133" t="s">
        <v>273</v>
      </c>
      <c r="K115" s="133" t="s">
        <v>267</v>
      </c>
      <c r="L115" s="133">
        <v>90</v>
      </c>
      <c r="M115" s="133">
        <v>9</v>
      </c>
      <c r="N115" s="133">
        <v>9</v>
      </c>
      <c r="O115" s="133">
        <v>-2.21</v>
      </c>
      <c r="P115" s="133">
        <v>0</v>
      </c>
      <c r="Q115" s="133">
        <v>0</v>
      </c>
      <c r="R115" s="133">
        <v>3.52</v>
      </c>
      <c r="S115" s="133">
        <v>0.01</v>
      </c>
      <c r="T115" s="133">
        <v>0</v>
      </c>
      <c r="U115" s="133">
        <v>34.49</v>
      </c>
      <c r="V115" s="133">
        <v>0.01</v>
      </c>
      <c r="W115" s="133">
        <v>0</v>
      </c>
      <c r="X115" s="133">
        <v>1.627</v>
      </c>
      <c r="Y115" s="133">
        <v>3.0000000000000001E-3</v>
      </c>
      <c r="Z115" s="133">
        <v>1E-3</v>
      </c>
      <c r="AA115" s="133">
        <v>9.1890000000000001</v>
      </c>
      <c r="AB115" s="133">
        <v>6.0000000000000001E-3</v>
      </c>
      <c r="AC115" s="133">
        <v>2E-3</v>
      </c>
      <c r="AD115" s="133">
        <v>10.471</v>
      </c>
      <c r="AE115" s="133">
        <v>3.3000000000000002E-2</v>
      </c>
      <c r="AF115" s="133">
        <v>1.0999999999999999E-2</v>
      </c>
      <c r="AG115" s="133">
        <v>-0.255</v>
      </c>
      <c r="AH115" s="133">
        <v>3.2000000000000001E-2</v>
      </c>
      <c r="AI115" s="133">
        <v>1.0999999999999999E-2</v>
      </c>
      <c r="AJ115" s="133">
        <v>19.442</v>
      </c>
      <c r="AK115" s="133">
        <v>0.158</v>
      </c>
      <c r="AL115" s="133">
        <v>5.2999999999999999E-2</v>
      </c>
      <c r="AM115" s="133">
        <v>0.96199999999999997</v>
      </c>
      <c r="AN115" s="133">
        <v>0.158</v>
      </c>
      <c r="AO115" s="133">
        <v>5.2999999999999999E-2</v>
      </c>
      <c r="AP115" s="133">
        <v>-3.0430000000000001</v>
      </c>
      <c r="AQ115" s="133">
        <v>1.827</v>
      </c>
      <c r="AR115" s="133">
        <v>0.60899999999999999</v>
      </c>
      <c r="AS115" s="133">
        <v>-22.498000000000001</v>
      </c>
      <c r="AT115" s="133">
        <v>1.7909999999999999</v>
      </c>
      <c r="AU115" s="133">
        <v>0.59699999999999998</v>
      </c>
      <c r="AV115" s="133">
        <v>2.5999999999999999E-2</v>
      </c>
      <c r="AW115" s="133">
        <v>1.6E-2</v>
      </c>
      <c r="AX115" s="133">
        <v>5.0000000000000001E-3</v>
      </c>
      <c r="AY115" s="133">
        <v>-2.1800000000000002</v>
      </c>
      <c r="AZ115" s="133">
        <v>1.007950954</v>
      </c>
      <c r="BA115" s="133">
        <v>-4.4000000000000004</v>
      </c>
      <c r="BB115" s="133">
        <v>-3.92</v>
      </c>
      <c r="BC115" s="133">
        <v>26.82</v>
      </c>
      <c r="BD115" s="133">
        <v>3.8287683684407902E-3</v>
      </c>
      <c r="BE115" s="133" t="s">
        <v>594</v>
      </c>
      <c r="BF115" s="133">
        <v>-0.29499999999999998</v>
      </c>
      <c r="BG115" s="133">
        <v>1.3522554103300168</v>
      </c>
      <c r="BH115" s="133">
        <v>0.99448430545449418</v>
      </c>
      <c r="BI115" s="133">
        <v>0.59599999999999997</v>
      </c>
      <c r="BJ115" s="133">
        <v>8.2000000000000003E-2</v>
      </c>
      <c r="BK115" s="133">
        <v>0.67800000000000005</v>
      </c>
      <c r="BL115" s="133">
        <v>0.96199999999999997</v>
      </c>
      <c r="BM115" s="133">
        <v>0</v>
      </c>
    </row>
    <row r="116" spans="1:65" x14ac:dyDescent="0.2">
      <c r="A116" s="132" t="s">
        <v>599</v>
      </c>
      <c r="B116" s="133" t="s">
        <v>600</v>
      </c>
      <c r="C116" s="133" t="s">
        <v>261</v>
      </c>
      <c r="D116" s="133" t="s">
        <v>262</v>
      </c>
      <c r="E116" s="133" t="b">
        <v>0</v>
      </c>
      <c r="F116" s="133" t="s">
        <v>304</v>
      </c>
      <c r="G116" s="133" t="s">
        <v>3</v>
      </c>
      <c r="H116" s="133" t="s">
        <v>264</v>
      </c>
      <c r="I116" s="133" t="s">
        <v>304</v>
      </c>
      <c r="J116" s="133" t="s">
        <v>273</v>
      </c>
      <c r="K116" s="133" t="s">
        <v>267</v>
      </c>
      <c r="L116" s="133">
        <v>90</v>
      </c>
      <c r="M116" s="133">
        <v>9</v>
      </c>
      <c r="N116" s="133">
        <v>9</v>
      </c>
      <c r="O116" s="133">
        <v>-6.19</v>
      </c>
      <c r="P116" s="133">
        <v>0</v>
      </c>
      <c r="Q116" s="133">
        <v>0</v>
      </c>
      <c r="R116" s="133">
        <v>-5.0599999999999996</v>
      </c>
      <c r="S116" s="133">
        <v>0.01</v>
      </c>
      <c r="T116" s="133">
        <v>0</v>
      </c>
      <c r="U116" s="133">
        <v>25.65</v>
      </c>
      <c r="V116" s="133">
        <v>0.01</v>
      </c>
      <c r="W116" s="133">
        <v>0</v>
      </c>
      <c r="X116" s="133">
        <v>-2.4020000000000001</v>
      </c>
      <c r="Y116" s="133">
        <v>2E-3</v>
      </c>
      <c r="Z116" s="133">
        <v>1E-3</v>
      </c>
      <c r="AA116" s="133">
        <v>0.56799999999999995</v>
      </c>
      <c r="AB116" s="133">
        <v>8.9999999999999993E-3</v>
      </c>
      <c r="AC116" s="133">
        <v>3.0000000000000001E-3</v>
      </c>
      <c r="AD116" s="133">
        <v>-2.198</v>
      </c>
      <c r="AE116" s="133">
        <v>3.7999999999999999E-2</v>
      </c>
      <c r="AF116" s="133">
        <v>1.2999999999999999E-2</v>
      </c>
      <c r="AG116" s="133">
        <v>-0.27700000000000002</v>
      </c>
      <c r="AH116" s="133">
        <v>4.2000000000000003E-2</v>
      </c>
      <c r="AI116" s="133">
        <v>1.4E-2</v>
      </c>
      <c r="AJ116" s="133">
        <v>1.177</v>
      </c>
      <c r="AK116" s="133">
        <v>0.25900000000000001</v>
      </c>
      <c r="AL116" s="133">
        <v>8.5999999999999993E-2</v>
      </c>
      <c r="AM116" s="133">
        <v>4.1000000000000002E-2</v>
      </c>
      <c r="AN116" s="133">
        <v>0.253</v>
      </c>
      <c r="AO116" s="133">
        <v>8.4000000000000005E-2</v>
      </c>
      <c r="AP116" s="133">
        <v>1.1419999999999999</v>
      </c>
      <c r="AQ116" s="133">
        <v>2.1360000000000001</v>
      </c>
      <c r="AR116" s="133">
        <v>0.71199999999999997</v>
      </c>
      <c r="AS116" s="133">
        <v>2.593</v>
      </c>
      <c r="AT116" s="133">
        <v>2.1259999999999999</v>
      </c>
      <c r="AU116" s="133">
        <v>0.70899999999999996</v>
      </c>
      <c r="AV116" s="133">
        <v>-0.01</v>
      </c>
      <c r="AW116" s="133">
        <v>1.7999999999999999E-2</v>
      </c>
      <c r="AX116" s="133">
        <v>6.0000000000000001E-3</v>
      </c>
      <c r="AY116" s="133">
        <v>-6.19</v>
      </c>
      <c r="AZ116" s="133">
        <v>1.007950954</v>
      </c>
      <c r="BA116" s="133">
        <v>-12.9</v>
      </c>
      <c r="BB116" s="133">
        <v>-12.51</v>
      </c>
      <c r="BC116" s="133">
        <v>17.96</v>
      </c>
      <c r="BD116" s="133">
        <v>3.8287683684407902E-3</v>
      </c>
      <c r="BE116" s="133" t="s">
        <v>594</v>
      </c>
      <c r="BF116" s="133">
        <v>-0.26900000000000002</v>
      </c>
      <c r="BG116" s="133">
        <v>1.2960234087328517</v>
      </c>
      <c r="BH116" s="133">
        <v>0.97677256688007141</v>
      </c>
      <c r="BI116" s="133">
        <v>0.629</v>
      </c>
      <c r="BJ116" s="133">
        <v>8.2000000000000003E-2</v>
      </c>
      <c r="BK116" s="133">
        <v>0.71099999999999997</v>
      </c>
      <c r="BL116" s="133">
        <v>4.1000000000000002E-2</v>
      </c>
      <c r="BM116" s="133">
        <v>0</v>
      </c>
    </row>
    <row r="117" spans="1:65" x14ac:dyDescent="0.2">
      <c r="A117" s="132" t="s">
        <v>601</v>
      </c>
      <c r="B117" s="133" t="s">
        <v>602</v>
      </c>
      <c r="C117" s="133" t="s">
        <v>261</v>
      </c>
      <c r="D117" s="133" t="s">
        <v>262</v>
      </c>
      <c r="E117" s="133" t="b">
        <v>0</v>
      </c>
      <c r="F117" s="133" t="s">
        <v>280</v>
      </c>
      <c r="G117" s="133" t="s">
        <v>3</v>
      </c>
      <c r="H117" s="133" t="s">
        <v>264</v>
      </c>
      <c r="I117" s="133" t="s">
        <v>281</v>
      </c>
      <c r="J117" s="133" t="s">
        <v>273</v>
      </c>
      <c r="K117" s="133" t="s">
        <v>267</v>
      </c>
      <c r="L117" s="133">
        <v>90</v>
      </c>
      <c r="M117" s="133">
        <v>9</v>
      </c>
      <c r="N117" s="133">
        <v>9</v>
      </c>
      <c r="O117" s="133">
        <v>1.93</v>
      </c>
      <c r="P117" s="133">
        <v>0</v>
      </c>
      <c r="Q117" s="133">
        <v>0</v>
      </c>
      <c r="R117" s="133">
        <v>5.32</v>
      </c>
      <c r="S117" s="133">
        <v>0.01</v>
      </c>
      <c r="T117" s="133">
        <v>0</v>
      </c>
      <c r="U117" s="133">
        <v>36.340000000000003</v>
      </c>
      <c r="V117" s="133">
        <v>0.01</v>
      </c>
      <c r="W117" s="133">
        <v>0</v>
      </c>
      <c r="X117" s="133">
        <v>5.5789999999999997</v>
      </c>
      <c r="Y117" s="133">
        <v>2E-3</v>
      </c>
      <c r="Z117" s="133">
        <v>1E-3</v>
      </c>
      <c r="AA117" s="133">
        <v>11.009</v>
      </c>
      <c r="AB117" s="133">
        <v>6.0000000000000001E-3</v>
      </c>
      <c r="AC117" s="133">
        <v>2E-3</v>
      </c>
      <c r="AD117" s="133">
        <v>16.085000000000001</v>
      </c>
      <c r="AE117" s="133">
        <v>3.5999999999999997E-2</v>
      </c>
      <c r="AF117" s="133">
        <v>1.2E-2</v>
      </c>
      <c r="AG117" s="133">
        <v>-0.54800000000000004</v>
      </c>
      <c r="AH117" s="133">
        <v>0.04</v>
      </c>
      <c r="AI117" s="133">
        <v>1.2999999999999999E-2</v>
      </c>
      <c r="AJ117" s="133">
        <v>23.446999999999999</v>
      </c>
      <c r="AK117" s="133">
        <v>0.125</v>
      </c>
      <c r="AL117" s="133">
        <v>4.2000000000000003E-2</v>
      </c>
      <c r="AM117" s="133">
        <v>1.2789999999999999</v>
      </c>
      <c r="AN117" s="133">
        <v>0.127</v>
      </c>
      <c r="AO117" s="133">
        <v>4.2000000000000003E-2</v>
      </c>
      <c r="AP117" s="133">
        <v>-8.6129999999999995</v>
      </c>
      <c r="AQ117" s="133">
        <v>2.3119999999999998</v>
      </c>
      <c r="AR117" s="133">
        <v>0.77100000000000002</v>
      </c>
      <c r="AS117" s="133">
        <v>-35.451999999999998</v>
      </c>
      <c r="AT117" s="133">
        <v>2.2429999999999999</v>
      </c>
      <c r="AU117" s="133">
        <v>0.748</v>
      </c>
      <c r="AV117" s="133">
        <v>7.5999999999999998E-2</v>
      </c>
      <c r="AW117" s="133">
        <v>0.02</v>
      </c>
      <c r="AX117" s="133">
        <v>7.0000000000000001E-3</v>
      </c>
      <c r="AY117" s="133">
        <v>2</v>
      </c>
      <c r="AZ117" s="133">
        <v>1.007950954</v>
      </c>
      <c r="BA117" s="133">
        <v>-2.61</v>
      </c>
      <c r="BB117" s="133">
        <v>-2.11</v>
      </c>
      <c r="BC117" s="133">
        <v>28.69</v>
      </c>
      <c r="BD117" s="133">
        <v>3.5710427121331116E-3</v>
      </c>
      <c r="BE117" s="133" t="s">
        <v>603</v>
      </c>
      <c r="BF117" s="133">
        <v>-0.60499999999999998</v>
      </c>
      <c r="BG117" s="133">
        <v>1.2978373984679648</v>
      </c>
      <c r="BH117" s="133">
        <v>0.97863860077669262</v>
      </c>
      <c r="BI117" s="133">
        <v>0.19400000000000001</v>
      </c>
      <c r="BJ117" s="133">
        <v>8.2000000000000003E-2</v>
      </c>
      <c r="BK117" s="133">
        <v>0.27600000000000002</v>
      </c>
      <c r="BL117" s="133">
        <v>1.2789999999999999</v>
      </c>
      <c r="BM117" s="133">
        <v>0</v>
      </c>
    </row>
    <row r="118" spans="1:65" x14ac:dyDescent="0.2">
      <c r="A118" s="132" t="s">
        <v>604</v>
      </c>
      <c r="B118" s="133" t="s">
        <v>605</v>
      </c>
      <c r="C118" s="133" t="s">
        <v>261</v>
      </c>
      <c r="D118" s="133" t="s">
        <v>262</v>
      </c>
      <c r="E118" s="133" t="b">
        <v>0</v>
      </c>
      <c r="F118" s="133" t="s">
        <v>294</v>
      </c>
      <c r="G118" s="133" t="s">
        <v>3</v>
      </c>
      <c r="H118" s="133" t="s">
        <v>264</v>
      </c>
      <c r="I118" s="133" t="s">
        <v>295</v>
      </c>
      <c r="J118" s="133" t="s">
        <v>273</v>
      </c>
      <c r="K118" s="133" t="s">
        <v>267</v>
      </c>
      <c r="L118" s="133">
        <v>90</v>
      </c>
      <c r="M118" s="133">
        <v>9</v>
      </c>
      <c r="N118" s="133">
        <v>9</v>
      </c>
      <c r="O118" s="133">
        <v>1.47</v>
      </c>
      <c r="P118" s="133">
        <v>0</v>
      </c>
      <c r="Q118" s="133">
        <v>0</v>
      </c>
      <c r="R118" s="133">
        <v>5.47</v>
      </c>
      <c r="S118" s="133">
        <v>0</v>
      </c>
      <c r="T118" s="133">
        <v>0</v>
      </c>
      <c r="U118" s="133">
        <v>36.5</v>
      </c>
      <c r="V118" s="133">
        <v>0</v>
      </c>
      <c r="W118" s="133">
        <v>0</v>
      </c>
      <c r="X118" s="133">
        <v>5.1529999999999996</v>
      </c>
      <c r="Y118" s="133">
        <v>4.0000000000000001E-3</v>
      </c>
      <c r="Z118" s="133">
        <v>1E-3</v>
      </c>
      <c r="AA118" s="133">
        <v>11.156000000000001</v>
      </c>
      <c r="AB118" s="133">
        <v>4.0000000000000001E-3</v>
      </c>
      <c r="AC118" s="133">
        <v>1E-3</v>
      </c>
      <c r="AD118" s="133">
        <v>16.155000000000001</v>
      </c>
      <c r="AE118" s="133">
        <v>4.1000000000000002E-2</v>
      </c>
      <c r="AF118" s="133">
        <v>1.4E-2</v>
      </c>
      <c r="AG118" s="133">
        <v>-0.184</v>
      </c>
      <c r="AH118" s="133">
        <v>4.1000000000000002E-2</v>
      </c>
      <c r="AI118" s="133">
        <v>1.4E-2</v>
      </c>
      <c r="AJ118" s="133">
        <v>23.675999999999998</v>
      </c>
      <c r="AK118" s="133">
        <v>0.126</v>
      </c>
      <c r="AL118" s="133">
        <v>4.2000000000000003E-2</v>
      </c>
      <c r="AM118" s="133">
        <v>1.212</v>
      </c>
      <c r="AN118" s="133">
        <v>0.123</v>
      </c>
      <c r="AO118" s="133">
        <v>4.1000000000000002E-2</v>
      </c>
      <c r="AP118" s="133">
        <v>-6.9530000000000003</v>
      </c>
      <c r="AQ118" s="133">
        <v>2.1579999999999999</v>
      </c>
      <c r="AR118" s="133">
        <v>0.71899999999999997</v>
      </c>
      <c r="AS118" s="133">
        <v>-33.677</v>
      </c>
      <c r="AT118" s="133">
        <v>2.0979999999999999</v>
      </c>
      <c r="AU118" s="133">
        <v>0.69899999999999995</v>
      </c>
      <c r="AV118" s="133">
        <v>6.0999999999999999E-2</v>
      </c>
      <c r="AW118" s="133">
        <v>1.9E-2</v>
      </c>
      <c r="AX118" s="133">
        <v>6.0000000000000001E-3</v>
      </c>
      <c r="AY118" s="133">
        <v>1.52</v>
      </c>
      <c r="AZ118" s="133">
        <v>1.007950954</v>
      </c>
      <c r="BA118" s="133">
        <v>-2.46</v>
      </c>
      <c r="BB118" s="133">
        <v>-1.97</v>
      </c>
      <c r="BC118" s="133">
        <v>28.83</v>
      </c>
      <c r="BD118" s="133">
        <v>3.5894928508039062E-3</v>
      </c>
      <c r="BE118" s="133" t="s">
        <v>606</v>
      </c>
      <c r="BF118" s="133">
        <v>-0.24199999999999999</v>
      </c>
      <c r="BG118" s="133">
        <v>1.3312551319957426</v>
      </c>
      <c r="BH118" s="133">
        <v>0.99531039589263781</v>
      </c>
      <c r="BI118" s="133">
        <v>0.67300000000000004</v>
      </c>
      <c r="BJ118" s="133">
        <v>8.2000000000000003E-2</v>
      </c>
      <c r="BK118" s="133">
        <v>0.755</v>
      </c>
      <c r="BL118" s="133">
        <v>1.212</v>
      </c>
      <c r="BM118" s="133">
        <v>0</v>
      </c>
    </row>
    <row r="119" spans="1:65" x14ac:dyDescent="0.2">
      <c r="A119" s="132" t="s">
        <v>607</v>
      </c>
      <c r="B119" s="133" t="s">
        <v>608</v>
      </c>
      <c r="C119" s="133" t="s">
        <v>261</v>
      </c>
      <c r="D119" s="133" t="s">
        <v>262</v>
      </c>
      <c r="E119" s="133" t="b">
        <v>0</v>
      </c>
      <c r="F119" s="133" t="s">
        <v>609</v>
      </c>
      <c r="G119" s="133" t="s">
        <v>3</v>
      </c>
      <c r="H119" s="133" t="s">
        <v>264</v>
      </c>
      <c r="I119" s="133" t="s">
        <v>265</v>
      </c>
      <c r="J119" s="133" t="s">
        <v>266</v>
      </c>
      <c r="K119" s="133" t="s">
        <v>267</v>
      </c>
      <c r="L119" s="133" t="s">
        <v>3</v>
      </c>
      <c r="M119" s="133">
        <v>9</v>
      </c>
      <c r="N119" s="133">
        <v>9</v>
      </c>
      <c r="O119" s="133">
        <v>-37.479999999999997</v>
      </c>
      <c r="P119" s="133">
        <v>0</v>
      </c>
      <c r="Q119" s="133">
        <v>0</v>
      </c>
      <c r="R119" s="133">
        <v>10.8</v>
      </c>
      <c r="S119" s="133">
        <v>0.01</v>
      </c>
      <c r="T119" s="133">
        <v>0</v>
      </c>
      <c r="U119" s="133">
        <v>41.99</v>
      </c>
      <c r="V119" s="133">
        <v>0.01</v>
      </c>
      <c r="W119" s="133">
        <v>0</v>
      </c>
      <c r="X119" s="133">
        <v>-31.2</v>
      </c>
      <c r="Y119" s="133">
        <v>3.0000000000000001E-3</v>
      </c>
      <c r="Z119" s="133">
        <v>1E-3</v>
      </c>
      <c r="AA119" s="133">
        <v>16.428999999999998</v>
      </c>
      <c r="AB119" s="133">
        <v>7.0000000000000001E-3</v>
      </c>
      <c r="AC119" s="133">
        <v>2E-3</v>
      </c>
      <c r="AD119" s="133">
        <v>-16.643999999999998</v>
      </c>
      <c r="AE119" s="133">
        <v>5.1999999999999998E-2</v>
      </c>
      <c r="AF119" s="133">
        <v>1.7000000000000001E-2</v>
      </c>
      <c r="AG119" s="133">
        <v>-7.5999999999999998E-2</v>
      </c>
      <c r="AH119" s="133">
        <v>5.6000000000000001E-2</v>
      </c>
      <c r="AI119" s="133">
        <v>1.9E-2</v>
      </c>
      <c r="AJ119" s="133">
        <v>35.531999999999996</v>
      </c>
      <c r="AK119" s="133">
        <v>0.23</v>
      </c>
      <c r="AL119" s="133">
        <v>7.6999999999999999E-2</v>
      </c>
      <c r="AM119" s="133">
        <v>2.327</v>
      </c>
      <c r="AN119" s="133">
        <v>0.218</v>
      </c>
      <c r="AO119" s="133">
        <v>7.2999999999999995E-2</v>
      </c>
      <c r="AP119" s="133">
        <v>-3.4830000000000001</v>
      </c>
      <c r="AQ119" s="133">
        <v>1.66</v>
      </c>
      <c r="AR119" s="133">
        <v>0.55300000000000005</v>
      </c>
      <c r="AS119" s="133">
        <v>-1.67</v>
      </c>
      <c r="AT119" s="133">
        <v>1.665</v>
      </c>
      <c r="AU119" s="133">
        <v>0.55500000000000005</v>
      </c>
      <c r="AV119" s="133">
        <v>3.1E-2</v>
      </c>
      <c r="AW119" s="133">
        <v>1.4999999999999999E-2</v>
      </c>
      <c r="AX119" s="133">
        <v>5.0000000000000001E-3</v>
      </c>
      <c r="AY119" s="133">
        <v>-37.729999999999997</v>
      </c>
      <c r="AZ119" s="133" t="s">
        <v>3</v>
      </c>
      <c r="BA119" s="133">
        <v>10.8</v>
      </c>
      <c r="BB119" s="133">
        <v>11.47</v>
      </c>
      <c r="BC119" s="133">
        <v>42.69</v>
      </c>
      <c r="BD119" s="133">
        <v>3.5716891669464357E-3</v>
      </c>
      <c r="BE119" s="133" t="s">
        <v>610</v>
      </c>
      <c r="BF119" s="133">
        <v>-1.7000000000000001E-2</v>
      </c>
      <c r="BG119" s="133">
        <v>1.3254350453498585</v>
      </c>
      <c r="BH119" s="133">
        <v>0.99248205252265642</v>
      </c>
      <c r="BI119" s="133">
        <v>0.97</v>
      </c>
      <c r="BJ119" s="133" t="s">
        <v>3</v>
      </c>
      <c r="BK119" s="133">
        <v>0.97</v>
      </c>
      <c r="BL119" s="133">
        <v>2.327</v>
      </c>
      <c r="BM119" s="133">
        <v>0</v>
      </c>
    </row>
    <row r="120" spans="1:65" x14ac:dyDescent="0.2">
      <c r="A120" s="132" t="s">
        <v>611</v>
      </c>
      <c r="B120" s="133" t="s">
        <v>612</v>
      </c>
      <c r="C120" s="133" t="s">
        <v>261</v>
      </c>
      <c r="D120" s="133" t="s">
        <v>262</v>
      </c>
      <c r="E120" s="133" t="b">
        <v>0</v>
      </c>
      <c r="F120" s="133" t="s">
        <v>613</v>
      </c>
      <c r="G120" s="133" t="s">
        <v>3</v>
      </c>
      <c r="H120" s="133" t="s">
        <v>264</v>
      </c>
      <c r="I120" s="133" t="s">
        <v>349</v>
      </c>
      <c r="J120" s="133" t="s">
        <v>266</v>
      </c>
      <c r="K120" s="133" t="s">
        <v>267</v>
      </c>
      <c r="L120" s="133" t="s">
        <v>3</v>
      </c>
      <c r="M120" s="133">
        <v>9</v>
      </c>
      <c r="N120" s="133">
        <v>9</v>
      </c>
      <c r="O120" s="133">
        <v>-37.61</v>
      </c>
      <c r="P120" s="133">
        <v>0</v>
      </c>
      <c r="Q120" s="133">
        <v>0</v>
      </c>
      <c r="R120" s="133">
        <v>0.9</v>
      </c>
      <c r="S120" s="133">
        <v>0</v>
      </c>
      <c r="T120" s="133">
        <v>0</v>
      </c>
      <c r="U120" s="133">
        <v>31.79</v>
      </c>
      <c r="V120" s="133">
        <v>0.01</v>
      </c>
      <c r="W120" s="133">
        <v>0</v>
      </c>
      <c r="X120" s="133">
        <v>-31.661999999999999</v>
      </c>
      <c r="Y120" s="133">
        <v>5.0000000000000001E-3</v>
      </c>
      <c r="Z120" s="133">
        <v>2E-3</v>
      </c>
      <c r="AA120" s="133">
        <v>6.484</v>
      </c>
      <c r="AB120" s="133">
        <v>5.0000000000000001E-3</v>
      </c>
      <c r="AC120" s="133">
        <v>2E-3</v>
      </c>
      <c r="AD120" s="133">
        <v>-27.294</v>
      </c>
      <c r="AE120" s="133">
        <v>6.0999999999999999E-2</v>
      </c>
      <c r="AF120" s="133">
        <v>0.02</v>
      </c>
      <c r="AG120" s="133">
        <v>-0.81299999999999994</v>
      </c>
      <c r="AH120" s="133">
        <v>6.3E-2</v>
      </c>
      <c r="AI120" s="133">
        <v>2.1000000000000001E-2</v>
      </c>
      <c r="AJ120" s="133">
        <v>13.717000000000001</v>
      </c>
      <c r="AK120" s="133">
        <v>0.15</v>
      </c>
      <c r="AL120" s="133">
        <v>0.05</v>
      </c>
      <c r="AM120" s="133">
        <v>0.69799999999999995</v>
      </c>
      <c r="AN120" s="133">
        <v>0.14699999999999999</v>
      </c>
      <c r="AO120" s="133">
        <v>4.9000000000000002E-2</v>
      </c>
      <c r="AP120" s="133">
        <v>0.25600000000000001</v>
      </c>
      <c r="AQ120" s="133">
        <v>1.496</v>
      </c>
      <c r="AR120" s="133">
        <v>0.499</v>
      </c>
      <c r="AS120" s="133">
        <v>22.131</v>
      </c>
      <c r="AT120" s="133">
        <v>1.53</v>
      </c>
      <c r="AU120" s="133">
        <v>0.51</v>
      </c>
      <c r="AV120" s="133">
        <v>-2E-3</v>
      </c>
      <c r="AW120" s="133">
        <v>1.2999999999999999E-2</v>
      </c>
      <c r="AX120" s="133">
        <v>4.0000000000000001E-3</v>
      </c>
      <c r="AY120" s="133">
        <v>-37.86</v>
      </c>
      <c r="AZ120" s="133" t="s">
        <v>3</v>
      </c>
      <c r="BA120" s="133">
        <v>0.9</v>
      </c>
      <c r="BB120" s="133">
        <v>1.46</v>
      </c>
      <c r="BC120" s="133">
        <v>32.36</v>
      </c>
      <c r="BD120" s="133">
        <v>3.6064475252212801E-3</v>
      </c>
      <c r="BE120" s="133" t="s">
        <v>614</v>
      </c>
      <c r="BF120" s="133">
        <v>-0.71499999999999997</v>
      </c>
      <c r="BG120" s="133">
        <v>1.3254350453498582</v>
      </c>
      <c r="BH120" s="133">
        <v>0.99248205252265631</v>
      </c>
      <c r="BI120" s="133">
        <v>4.4999999999999998E-2</v>
      </c>
      <c r="BJ120" s="133" t="s">
        <v>3</v>
      </c>
      <c r="BK120" s="133">
        <v>4.4999999999999998E-2</v>
      </c>
      <c r="BL120" s="133">
        <v>0.69799999999999995</v>
      </c>
      <c r="BM120" s="133">
        <v>0</v>
      </c>
    </row>
    <row r="121" spans="1:65" x14ac:dyDescent="0.2">
      <c r="A121" s="132" t="s">
        <v>615</v>
      </c>
      <c r="B121" s="133" t="s">
        <v>616</v>
      </c>
      <c r="C121" s="133" t="s">
        <v>261</v>
      </c>
      <c r="D121" s="133" t="s">
        <v>262</v>
      </c>
      <c r="E121" s="133" t="b">
        <v>0</v>
      </c>
      <c r="F121" s="133" t="s">
        <v>323</v>
      </c>
      <c r="G121" s="133" t="s">
        <v>3</v>
      </c>
      <c r="H121" s="133" t="s">
        <v>264</v>
      </c>
      <c r="I121" s="133" t="s">
        <v>324</v>
      </c>
      <c r="J121" s="133" t="s">
        <v>273</v>
      </c>
      <c r="K121" s="133" t="s">
        <v>267</v>
      </c>
      <c r="L121" s="133">
        <v>90</v>
      </c>
      <c r="M121" s="133">
        <v>9</v>
      </c>
      <c r="N121" s="133">
        <v>9</v>
      </c>
      <c r="O121" s="133">
        <v>1.79</v>
      </c>
      <c r="P121" s="133">
        <v>0</v>
      </c>
      <c r="Q121" s="133">
        <v>0</v>
      </c>
      <c r="R121" s="133">
        <v>5.79</v>
      </c>
      <c r="S121" s="133">
        <v>0</v>
      </c>
      <c r="T121" s="133">
        <v>0</v>
      </c>
      <c r="U121" s="133">
        <v>36.82</v>
      </c>
      <c r="V121" s="133">
        <v>0</v>
      </c>
      <c r="W121" s="133">
        <v>0</v>
      </c>
      <c r="X121" s="133">
        <v>5.4630000000000001</v>
      </c>
      <c r="Y121" s="133">
        <v>2E-3</v>
      </c>
      <c r="Z121" s="133">
        <v>1E-3</v>
      </c>
      <c r="AA121" s="133">
        <v>11.476000000000001</v>
      </c>
      <c r="AB121" s="133">
        <v>4.0000000000000001E-3</v>
      </c>
      <c r="AC121" s="133">
        <v>1E-3</v>
      </c>
      <c r="AD121" s="133">
        <v>16.518000000000001</v>
      </c>
      <c r="AE121" s="133">
        <v>3.5000000000000003E-2</v>
      </c>
      <c r="AF121" s="133">
        <v>1.2E-2</v>
      </c>
      <c r="AG121" s="133">
        <v>-0.45600000000000002</v>
      </c>
      <c r="AH121" s="133">
        <v>3.1E-2</v>
      </c>
      <c r="AI121" s="133">
        <v>0.01</v>
      </c>
      <c r="AJ121" s="133">
        <v>24.449000000000002</v>
      </c>
      <c r="AK121" s="133">
        <v>0.23100000000000001</v>
      </c>
      <c r="AL121" s="133">
        <v>7.6999999999999999E-2</v>
      </c>
      <c r="AM121" s="133">
        <v>1.3340000000000001</v>
      </c>
      <c r="AN121" s="133">
        <v>0.22700000000000001</v>
      </c>
      <c r="AO121" s="133">
        <v>7.5999999999999998E-2</v>
      </c>
      <c r="AP121" s="133">
        <v>-6.5510000000000002</v>
      </c>
      <c r="AQ121" s="133">
        <v>2.2269999999999999</v>
      </c>
      <c r="AR121" s="133">
        <v>0.74199999999999999</v>
      </c>
      <c r="AS121" s="133">
        <v>-34.204000000000001</v>
      </c>
      <c r="AT121" s="133">
        <v>2.1640000000000001</v>
      </c>
      <c r="AU121" s="133">
        <v>0.72099999999999997</v>
      </c>
      <c r="AV121" s="133">
        <v>5.8000000000000003E-2</v>
      </c>
      <c r="AW121" s="133">
        <v>0.02</v>
      </c>
      <c r="AX121" s="133">
        <v>7.0000000000000001E-3</v>
      </c>
      <c r="AY121" s="133">
        <v>1.85</v>
      </c>
      <c r="AZ121" s="133">
        <v>1.007950954</v>
      </c>
      <c r="BA121" s="133">
        <v>-2.15</v>
      </c>
      <c r="BB121" s="133">
        <v>-1.62</v>
      </c>
      <c r="BC121" s="133">
        <v>29.19</v>
      </c>
      <c r="BD121" s="133">
        <v>3.6565341908498319E-3</v>
      </c>
      <c r="BE121" s="133" t="s">
        <v>617</v>
      </c>
      <c r="BF121" s="133">
        <v>-0.51700000000000002</v>
      </c>
      <c r="BG121" s="133">
        <v>1.2903731973457884</v>
      </c>
      <c r="BH121" s="133">
        <v>0.98233240695684065</v>
      </c>
      <c r="BI121" s="133">
        <v>0.316</v>
      </c>
      <c r="BJ121" s="133">
        <v>8.2000000000000003E-2</v>
      </c>
      <c r="BK121" s="133">
        <v>0.39800000000000002</v>
      </c>
      <c r="BL121" s="133">
        <v>1.3340000000000001</v>
      </c>
      <c r="BM121" s="133">
        <v>0</v>
      </c>
    </row>
    <row r="122" spans="1:65" x14ac:dyDescent="0.2">
      <c r="A122" s="132" t="s">
        <v>618</v>
      </c>
      <c r="B122" s="133" t="s">
        <v>619</v>
      </c>
      <c r="C122" s="133" t="s">
        <v>261</v>
      </c>
      <c r="D122" s="133" t="s">
        <v>262</v>
      </c>
      <c r="E122" s="133" t="b">
        <v>0</v>
      </c>
      <c r="F122" s="133" t="s">
        <v>620</v>
      </c>
      <c r="G122" s="133" t="s">
        <v>3</v>
      </c>
      <c r="H122" s="133" t="s">
        <v>264</v>
      </c>
      <c r="I122" s="133" t="s">
        <v>265</v>
      </c>
      <c r="J122" s="133" t="s">
        <v>266</v>
      </c>
      <c r="K122" s="133" t="s">
        <v>267</v>
      </c>
      <c r="L122" s="133" t="s">
        <v>3</v>
      </c>
      <c r="M122" s="133">
        <v>9</v>
      </c>
      <c r="N122" s="133">
        <v>9</v>
      </c>
      <c r="O122" s="133">
        <v>-37.57</v>
      </c>
      <c r="P122" s="133">
        <v>0</v>
      </c>
      <c r="Q122" s="133">
        <v>0</v>
      </c>
      <c r="R122" s="133">
        <v>10.55</v>
      </c>
      <c r="S122" s="133">
        <v>0.01</v>
      </c>
      <c r="T122" s="133">
        <v>0</v>
      </c>
      <c r="U122" s="133">
        <v>41.74</v>
      </c>
      <c r="V122" s="133">
        <v>0.01</v>
      </c>
      <c r="W122" s="133">
        <v>0</v>
      </c>
      <c r="X122" s="133">
        <v>-31.291</v>
      </c>
      <c r="Y122" s="133">
        <v>5.0000000000000001E-3</v>
      </c>
      <c r="Z122" s="133">
        <v>2E-3</v>
      </c>
      <c r="AA122" s="133">
        <v>16.18</v>
      </c>
      <c r="AB122" s="133">
        <v>7.0000000000000001E-3</v>
      </c>
      <c r="AC122" s="133">
        <v>2E-3</v>
      </c>
      <c r="AD122" s="133">
        <v>-17.045999999999999</v>
      </c>
      <c r="AE122" s="133">
        <v>2.8000000000000001E-2</v>
      </c>
      <c r="AF122" s="133">
        <v>8.9999999999999993E-3</v>
      </c>
      <c r="AG122" s="133">
        <v>-0.14799999999999999</v>
      </c>
      <c r="AH122" s="133">
        <v>3.1E-2</v>
      </c>
      <c r="AI122" s="133">
        <v>0.01</v>
      </c>
      <c r="AJ122" s="133">
        <v>34.756</v>
      </c>
      <c r="AK122" s="133">
        <v>0.112</v>
      </c>
      <c r="AL122" s="133">
        <v>3.6999999999999998E-2</v>
      </c>
      <c r="AM122" s="133">
        <v>2.0649999999999999</v>
      </c>
      <c r="AN122" s="133">
        <v>0.111</v>
      </c>
      <c r="AO122" s="133">
        <v>3.6999999999999998E-2</v>
      </c>
      <c r="AP122" s="133">
        <v>-2.343</v>
      </c>
      <c r="AQ122" s="133">
        <v>1.6579999999999999</v>
      </c>
      <c r="AR122" s="133">
        <v>0.55300000000000005</v>
      </c>
      <c r="AS122" s="133">
        <v>5.1999999999999998E-2</v>
      </c>
      <c r="AT122" s="133">
        <v>1.667</v>
      </c>
      <c r="AU122" s="133">
        <v>0.55600000000000005</v>
      </c>
      <c r="AV122" s="133">
        <v>0.02</v>
      </c>
      <c r="AW122" s="133">
        <v>1.4E-2</v>
      </c>
      <c r="AX122" s="133">
        <v>5.0000000000000001E-3</v>
      </c>
      <c r="AY122" s="133">
        <v>-37.82</v>
      </c>
      <c r="AZ122" s="133" t="s">
        <v>3</v>
      </c>
      <c r="BA122" s="133">
        <v>10.55</v>
      </c>
      <c r="BB122" s="133">
        <v>11.22</v>
      </c>
      <c r="BC122" s="133">
        <v>42.43</v>
      </c>
      <c r="BD122" s="133">
        <v>3.6984527527958201E-3</v>
      </c>
      <c r="BE122" s="133" t="s">
        <v>621</v>
      </c>
      <c r="BF122" s="133">
        <v>-8.5000000000000006E-2</v>
      </c>
      <c r="BG122" s="133">
        <v>1.2979400471488547</v>
      </c>
      <c r="BH122" s="133">
        <v>0.98452010483245522</v>
      </c>
      <c r="BI122" s="133">
        <v>0.874</v>
      </c>
      <c r="BJ122" s="133" t="s">
        <v>3</v>
      </c>
      <c r="BK122" s="133">
        <v>0.874</v>
      </c>
      <c r="BL122" s="133">
        <v>2.0649999999999999</v>
      </c>
      <c r="BM122" s="133">
        <v>0</v>
      </c>
    </row>
    <row r="123" spans="1:65" x14ac:dyDescent="0.2">
      <c r="A123" s="132" t="s">
        <v>622</v>
      </c>
      <c r="B123" s="133" t="s">
        <v>623</v>
      </c>
      <c r="C123" s="133" t="s">
        <v>261</v>
      </c>
      <c r="D123" s="133" t="s">
        <v>262</v>
      </c>
      <c r="E123" s="133" t="b">
        <v>0</v>
      </c>
      <c r="F123" s="133" t="s">
        <v>624</v>
      </c>
      <c r="G123" s="133" t="s">
        <v>3</v>
      </c>
      <c r="H123" s="133" t="s">
        <v>264</v>
      </c>
      <c r="I123" s="133" t="s">
        <v>265</v>
      </c>
      <c r="J123" s="133" t="s">
        <v>266</v>
      </c>
      <c r="K123" s="133" t="s">
        <v>267</v>
      </c>
      <c r="L123" s="133" t="s">
        <v>3</v>
      </c>
      <c r="M123" s="133">
        <v>9</v>
      </c>
      <c r="N123" s="133">
        <v>9</v>
      </c>
      <c r="O123" s="133">
        <v>-37.53</v>
      </c>
      <c r="P123" s="133">
        <v>0</v>
      </c>
      <c r="Q123" s="133">
        <v>0</v>
      </c>
      <c r="R123" s="133">
        <v>10.58</v>
      </c>
      <c r="S123" s="133">
        <v>0</v>
      </c>
      <c r="T123" s="133">
        <v>0</v>
      </c>
      <c r="U123" s="133">
        <v>41.76</v>
      </c>
      <c r="V123" s="133">
        <v>0</v>
      </c>
      <c r="W123" s="133">
        <v>0</v>
      </c>
      <c r="X123" s="133">
        <v>-31.253</v>
      </c>
      <c r="Y123" s="133">
        <v>4.0000000000000001E-3</v>
      </c>
      <c r="Z123" s="133">
        <v>1E-3</v>
      </c>
      <c r="AA123" s="133">
        <v>16.204000000000001</v>
      </c>
      <c r="AB123" s="133">
        <v>5.0000000000000001E-3</v>
      </c>
      <c r="AC123" s="133">
        <v>2E-3</v>
      </c>
      <c r="AD123" s="133">
        <v>-16.902000000000001</v>
      </c>
      <c r="AE123" s="133">
        <v>4.5999999999999999E-2</v>
      </c>
      <c r="AF123" s="133">
        <v>1.4999999999999999E-2</v>
      </c>
      <c r="AG123" s="133">
        <v>-6.5000000000000002E-2</v>
      </c>
      <c r="AH123" s="133">
        <v>4.7E-2</v>
      </c>
      <c r="AI123" s="133">
        <v>1.6E-2</v>
      </c>
      <c r="AJ123" s="133">
        <v>35.140999999999998</v>
      </c>
      <c r="AK123" s="133">
        <v>0.19600000000000001</v>
      </c>
      <c r="AL123" s="133">
        <v>6.5000000000000002E-2</v>
      </c>
      <c r="AM123" s="133">
        <v>2.391</v>
      </c>
      <c r="AN123" s="133">
        <v>0.189</v>
      </c>
      <c r="AO123" s="133">
        <v>6.3E-2</v>
      </c>
      <c r="AP123" s="133">
        <v>-2.9889999999999999</v>
      </c>
      <c r="AQ123" s="133">
        <v>1.4950000000000001</v>
      </c>
      <c r="AR123" s="133">
        <v>0.498</v>
      </c>
      <c r="AS123" s="133">
        <v>-0.68400000000000005</v>
      </c>
      <c r="AT123" s="133">
        <v>1.502</v>
      </c>
      <c r="AU123" s="133">
        <v>0.501</v>
      </c>
      <c r="AV123" s="133">
        <v>2.5999999999999999E-2</v>
      </c>
      <c r="AW123" s="133">
        <v>1.2999999999999999E-2</v>
      </c>
      <c r="AX123" s="133">
        <v>4.0000000000000001E-3</v>
      </c>
      <c r="AY123" s="133">
        <v>-37.78</v>
      </c>
      <c r="AZ123" s="133" t="s">
        <v>3</v>
      </c>
      <c r="BA123" s="133">
        <v>10.58</v>
      </c>
      <c r="BB123" s="133">
        <v>11.25</v>
      </c>
      <c r="BC123" s="133">
        <v>42.45</v>
      </c>
      <c r="BD123" s="133">
        <v>3.7707841700043154E-3</v>
      </c>
      <c r="BE123" s="133" t="s">
        <v>625</v>
      </c>
      <c r="BF123" s="133">
        <v>-2E-3</v>
      </c>
      <c r="BG123" s="133">
        <v>1.2979400471488551</v>
      </c>
      <c r="BH123" s="133">
        <v>0.98452010483245522</v>
      </c>
      <c r="BI123" s="133">
        <v>0.98299999999999998</v>
      </c>
      <c r="BJ123" s="133" t="s">
        <v>3</v>
      </c>
      <c r="BK123" s="133">
        <v>0.98299999999999998</v>
      </c>
      <c r="BL123" s="133">
        <v>2.391</v>
      </c>
      <c r="BM123" s="133">
        <v>0</v>
      </c>
    </row>
    <row r="124" spans="1:65" x14ac:dyDescent="0.2">
      <c r="A124" s="132" t="s">
        <v>626</v>
      </c>
      <c r="B124" s="133" t="s">
        <v>627</v>
      </c>
      <c r="C124" s="133" t="s">
        <v>261</v>
      </c>
      <c r="D124" s="133" t="s">
        <v>262</v>
      </c>
      <c r="E124" s="133" t="b">
        <v>0</v>
      </c>
      <c r="F124" s="133" t="s">
        <v>301</v>
      </c>
      <c r="G124" s="133" t="s">
        <v>3</v>
      </c>
      <c r="H124" s="133" t="s">
        <v>264</v>
      </c>
      <c r="I124" s="133" t="s">
        <v>301</v>
      </c>
      <c r="J124" s="133" t="s">
        <v>273</v>
      </c>
      <c r="K124" s="133" t="s">
        <v>267</v>
      </c>
      <c r="L124" s="133">
        <v>90</v>
      </c>
      <c r="M124" s="133">
        <v>9</v>
      </c>
      <c r="N124" s="133">
        <v>9</v>
      </c>
      <c r="O124" s="133">
        <v>2.4300000000000002</v>
      </c>
      <c r="P124" s="133">
        <v>0</v>
      </c>
      <c r="Q124" s="133">
        <v>0</v>
      </c>
      <c r="R124" s="133">
        <v>-0.92</v>
      </c>
      <c r="S124" s="133">
        <v>0</v>
      </c>
      <c r="T124" s="133">
        <v>0</v>
      </c>
      <c r="U124" s="133">
        <v>29.91</v>
      </c>
      <c r="V124" s="133">
        <v>0</v>
      </c>
      <c r="W124" s="133">
        <v>0</v>
      </c>
      <c r="X124" s="133">
        <v>5.8250000000000002</v>
      </c>
      <c r="Y124" s="133">
        <v>2E-3</v>
      </c>
      <c r="Z124" s="133">
        <v>1E-3</v>
      </c>
      <c r="AA124" s="133">
        <v>4.742</v>
      </c>
      <c r="AB124" s="133">
        <v>4.0000000000000001E-3</v>
      </c>
      <c r="AC124" s="133">
        <v>1E-3</v>
      </c>
      <c r="AD124" s="133">
        <v>10.459</v>
      </c>
      <c r="AE124" s="133">
        <v>2.1000000000000001E-2</v>
      </c>
      <c r="AF124" s="133">
        <v>7.0000000000000001E-3</v>
      </c>
      <c r="AG124" s="133">
        <v>-0.23799999999999999</v>
      </c>
      <c r="AH124" s="133">
        <v>0.02</v>
      </c>
      <c r="AI124" s="133">
        <v>7.0000000000000001E-3</v>
      </c>
      <c r="AJ124" s="133">
        <v>9.8659999999999997</v>
      </c>
      <c r="AK124" s="133">
        <v>0.249</v>
      </c>
      <c r="AL124" s="133">
        <v>8.3000000000000004E-2</v>
      </c>
      <c r="AM124" s="133">
        <v>0.35599999999999998</v>
      </c>
      <c r="AN124" s="133">
        <v>0.245</v>
      </c>
      <c r="AO124" s="133">
        <v>8.2000000000000003E-2</v>
      </c>
      <c r="AP124" s="133">
        <v>-2.742</v>
      </c>
      <c r="AQ124" s="133">
        <v>2.1909999999999998</v>
      </c>
      <c r="AR124" s="133">
        <v>0.73</v>
      </c>
      <c r="AS124" s="133">
        <v>-18.065999999999999</v>
      </c>
      <c r="AT124" s="133">
        <v>2.1619999999999999</v>
      </c>
      <c r="AU124" s="133">
        <v>0.72099999999999997</v>
      </c>
      <c r="AV124" s="133">
        <v>2.4E-2</v>
      </c>
      <c r="AW124" s="133">
        <v>1.9E-2</v>
      </c>
      <c r="AX124" s="133">
        <v>6.0000000000000001E-3</v>
      </c>
      <c r="AY124" s="133">
        <v>2.4900000000000002</v>
      </c>
      <c r="AZ124" s="133">
        <v>1.007950954</v>
      </c>
      <c r="BA124" s="133">
        <v>-8.8000000000000007</v>
      </c>
      <c r="BB124" s="133">
        <v>-8.35</v>
      </c>
      <c r="BC124" s="133">
        <v>22.25</v>
      </c>
      <c r="BD124" s="133">
        <v>3.7213427268475464E-3</v>
      </c>
      <c r="BE124" s="133" t="s">
        <v>628</v>
      </c>
      <c r="BF124" s="133">
        <v>-0.27700000000000002</v>
      </c>
      <c r="BG124" s="133">
        <v>1.2979400471488542</v>
      </c>
      <c r="BH124" s="133">
        <v>0.984520104832455</v>
      </c>
      <c r="BI124" s="133">
        <v>0.625</v>
      </c>
      <c r="BJ124" s="133">
        <v>8.2000000000000003E-2</v>
      </c>
      <c r="BK124" s="133">
        <v>0.70699999999999996</v>
      </c>
      <c r="BL124" s="133">
        <v>0.35599999999999998</v>
      </c>
      <c r="BM124" s="133">
        <v>0</v>
      </c>
    </row>
    <row r="125" spans="1:65" x14ac:dyDescent="0.2">
      <c r="A125" s="132" t="s">
        <v>629</v>
      </c>
      <c r="B125" s="133" t="s">
        <v>630</v>
      </c>
      <c r="C125" s="133" t="s">
        <v>261</v>
      </c>
      <c r="D125" s="133" t="s">
        <v>262</v>
      </c>
      <c r="E125" s="133" t="b">
        <v>0</v>
      </c>
      <c r="F125" s="133" t="s">
        <v>631</v>
      </c>
      <c r="G125" s="133" t="s">
        <v>3</v>
      </c>
      <c r="H125" s="133" t="s">
        <v>264</v>
      </c>
      <c r="I125" s="133" t="s">
        <v>265</v>
      </c>
      <c r="J125" s="133" t="s">
        <v>266</v>
      </c>
      <c r="K125" s="133" t="s">
        <v>267</v>
      </c>
      <c r="L125" s="133" t="s">
        <v>3</v>
      </c>
      <c r="M125" s="133">
        <v>9</v>
      </c>
      <c r="N125" s="133">
        <v>9</v>
      </c>
      <c r="O125" s="133">
        <v>-37.020000000000003</v>
      </c>
      <c r="P125" s="133">
        <v>0</v>
      </c>
      <c r="Q125" s="133">
        <v>0</v>
      </c>
      <c r="R125" s="133">
        <v>-0.09</v>
      </c>
      <c r="S125" s="133">
        <v>0</v>
      </c>
      <c r="T125" s="133">
        <v>0</v>
      </c>
      <c r="U125" s="133">
        <v>30.76</v>
      </c>
      <c r="V125" s="133">
        <v>0</v>
      </c>
      <c r="W125" s="133">
        <v>0</v>
      </c>
      <c r="X125" s="133">
        <v>-31.143999999999998</v>
      </c>
      <c r="Y125" s="133">
        <v>3.0000000000000001E-3</v>
      </c>
      <c r="Z125" s="133">
        <v>1E-3</v>
      </c>
      <c r="AA125" s="133">
        <v>5.4889999999999999</v>
      </c>
      <c r="AB125" s="133">
        <v>4.0000000000000001E-3</v>
      </c>
      <c r="AC125" s="133">
        <v>1E-3</v>
      </c>
      <c r="AD125" s="133">
        <v>-27.038</v>
      </c>
      <c r="AE125" s="133">
        <v>5.7000000000000002E-2</v>
      </c>
      <c r="AF125" s="133">
        <v>1.9E-2</v>
      </c>
      <c r="AG125" s="133">
        <v>-0.13100000000000001</v>
      </c>
      <c r="AH125" s="133">
        <v>5.8999999999999997E-2</v>
      </c>
      <c r="AI125" s="133">
        <v>0.02</v>
      </c>
      <c r="AJ125" s="133">
        <v>11.734999999999999</v>
      </c>
      <c r="AK125" s="133">
        <v>0.21199999999999999</v>
      </c>
      <c r="AL125" s="133">
        <v>7.0999999999999994E-2</v>
      </c>
      <c r="AM125" s="133">
        <v>0.71899999999999997</v>
      </c>
      <c r="AN125" s="133">
        <v>0.20899999999999999</v>
      </c>
      <c r="AO125" s="133">
        <v>7.0000000000000007E-2</v>
      </c>
      <c r="AP125" s="133">
        <v>3.9510000000000001</v>
      </c>
      <c r="AQ125" s="133">
        <v>1.897</v>
      </c>
      <c r="AR125" s="133">
        <v>0.63200000000000001</v>
      </c>
      <c r="AS125" s="133">
        <v>27.312999999999999</v>
      </c>
      <c r="AT125" s="133">
        <v>1.946</v>
      </c>
      <c r="AU125" s="133">
        <v>0.64900000000000002</v>
      </c>
      <c r="AV125" s="133">
        <v>-3.5000000000000003E-2</v>
      </c>
      <c r="AW125" s="133">
        <v>1.7000000000000001E-2</v>
      </c>
      <c r="AX125" s="133">
        <v>6.0000000000000001E-3</v>
      </c>
      <c r="AY125" s="133">
        <v>-37.26</v>
      </c>
      <c r="AZ125" s="133" t="s">
        <v>3</v>
      </c>
      <c r="BA125" s="133">
        <v>-0.09</v>
      </c>
      <c r="BB125" s="133">
        <v>0.46</v>
      </c>
      <c r="BC125" s="133">
        <v>31.33</v>
      </c>
      <c r="BD125" s="133">
        <v>3.7096681592669431E-3</v>
      </c>
      <c r="BE125" s="133" t="s">
        <v>632</v>
      </c>
      <c r="BF125" s="133">
        <v>-0.03</v>
      </c>
      <c r="BG125" s="133">
        <v>1.2979400471488551</v>
      </c>
      <c r="BH125" s="133">
        <v>0.98452010483245522</v>
      </c>
      <c r="BI125" s="133">
        <v>0.94499999999999995</v>
      </c>
      <c r="BJ125" s="133" t="s">
        <v>3</v>
      </c>
      <c r="BK125" s="133">
        <v>0.94499999999999995</v>
      </c>
      <c r="BL125" s="133">
        <v>0.71899999999999997</v>
      </c>
      <c r="BM125" s="133">
        <v>0</v>
      </c>
    </row>
    <row r="126" spans="1:65" x14ac:dyDescent="0.2">
      <c r="A126" s="132" t="s">
        <v>633</v>
      </c>
      <c r="B126" s="133" t="s">
        <v>634</v>
      </c>
      <c r="C126" s="133" t="s">
        <v>261</v>
      </c>
      <c r="D126" s="133" t="s">
        <v>262</v>
      </c>
      <c r="E126" s="133" t="b">
        <v>0</v>
      </c>
      <c r="F126" s="133" t="s">
        <v>294</v>
      </c>
      <c r="G126" s="133" t="s">
        <v>3</v>
      </c>
      <c r="H126" s="133" t="s">
        <v>264</v>
      </c>
      <c r="I126" s="133" t="s">
        <v>295</v>
      </c>
      <c r="J126" s="133" t="s">
        <v>273</v>
      </c>
      <c r="K126" s="133" t="s">
        <v>267</v>
      </c>
      <c r="L126" s="133">
        <v>90</v>
      </c>
      <c r="M126" s="133">
        <v>9</v>
      </c>
      <c r="N126" s="133">
        <v>9</v>
      </c>
      <c r="O126" s="133">
        <v>1.58</v>
      </c>
      <c r="P126" s="133">
        <v>0</v>
      </c>
      <c r="Q126" s="133">
        <v>0</v>
      </c>
      <c r="R126" s="133">
        <v>5.55</v>
      </c>
      <c r="S126" s="133">
        <v>0</v>
      </c>
      <c r="T126" s="133">
        <v>0</v>
      </c>
      <c r="U126" s="133">
        <v>36.58</v>
      </c>
      <c r="V126" s="133">
        <v>0</v>
      </c>
      <c r="W126" s="133">
        <v>0</v>
      </c>
      <c r="X126" s="133">
        <v>5.2519999999999998</v>
      </c>
      <c r="Y126" s="133">
        <v>3.0000000000000001E-3</v>
      </c>
      <c r="Z126" s="133">
        <v>1E-3</v>
      </c>
      <c r="AA126" s="133">
        <v>11.237</v>
      </c>
      <c r="AB126" s="133">
        <v>4.0000000000000001E-3</v>
      </c>
      <c r="AC126" s="133">
        <v>1E-3</v>
      </c>
      <c r="AD126" s="133">
        <v>16.324999999999999</v>
      </c>
      <c r="AE126" s="133">
        <v>5.0999999999999997E-2</v>
      </c>
      <c r="AF126" s="133">
        <v>1.7000000000000001E-2</v>
      </c>
      <c r="AG126" s="133">
        <v>-0.19700000000000001</v>
      </c>
      <c r="AH126" s="133">
        <v>5.0999999999999997E-2</v>
      </c>
      <c r="AI126" s="133">
        <v>1.7000000000000001E-2</v>
      </c>
      <c r="AJ126" s="133">
        <v>23.89</v>
      </c>
      <c r="AK126" s="133">
        <v>0.22600000000000001</v>
      </c>
      <c r="AL126" s="133">
        <v>7.4999999999999997E-2</v>
      </c>
      <c r="AM126" s="133">
        <v>1.262</v>
      </c>
      <c r="AN126" s="133">
        <v>0.22</v>
      </c>
      <c r="AO126" s="133">
        <v>7.2999999999999995E-2</v>
      </c>
      <c r="AP126" s="133">
        <v>-5.7759999999999998</v>
      </c>
      <c r="AQ126" s="133">
        <v>1.6859999999999999</v>
      </c>
      <c r="AR126" s="133">
        <v>0.56200000000000006</v>
      </c>
      <c r="AS126" s="133">
        <v>-32.783999999999999</v>
      </c>
      <c r="AT126" s="133">
        <v>1.639</v>
      </c>
      <c r="AU126" s="133">
        <v>0.54600000000000004</v>
      </c>
      <c r="AV126" s="133">
        <v>5.0999999999999997E-2</v>
      </c>
      <c r="AW126" s="133">
        <v>1.4999999999999999E-2</v>
      </c>
      <c r="AX126" s="133">
        <v>5.0000000000000001E-3</v>
      </c>
      <c r="AY126" s="133">
        <v>1.63</v>
      </c>
      <c r="AZ126" s="133">
        <v>1.007950954</v>
      </c>
      <c r="BA126" s="133">
        <v>-2.38</v>
      </c>
      <c r="BB126" s="133">
        <v>-1.87</v>
      </c>
      <c r="BC126" s="133">
        <v>28.93</v>
      </c>
      <c r="BD126" s="133">
        <v>3.6844443031639009E-3</v>
      </c>
      <c r="BE126" s="133" t="s">
        <v>635</v>
      </c>
      <c r="BF126" s="133">
        <v>-0.25700000000000001</v>
      </c>
      <c r="BG126" s="133">
        <v>1.3016166459365681</v>
      </c>
      <c r="BH126" s="133">
        <v>0.98659880789424337</v>
      </c>
      <c r="BI126" s="133">
        <v>0.65200000000000002</v>
      </c>
      <c r="BJ126" s="133">
        <v>8.2000000000000003E-2</v>
      </c>
      <c r="BK126" s="133">
        <v>0.73399999999999999</v>
      </c>
      <c r="BL126" s="133">
        <v>1.262</v>
      </c>
      <c r="BM126" s="133">
        <v>0</v>
      </c>
    </row>
    <row r="127" spans="1:65" x14ac:dyDescent="0.2">
      <c r="A127" s="132" t="s">
        <v>636</v>
      </c>
      <c r="B127" s="133" t="s">
        <v>637</v>
      </c>
      <c r="C127" s="133" t="s">
        <v>261</v>
      </c>
      <c r="D127" s="133" t="s">
        <v>262</v>
      </c>
      <c r="E127" s="133" t="b">
        <v>0</v>
      </c>
      <c r="F127" s="133" t="s">
        <v>638</v>
      </c>
      <c r="G127" s="133" t="s">
        <v>3</v>
      </c>
      <c r="H127" s="133" t="s">
        <v>264</v>
      </c>
      <c r="I127" s="133" t="s">
        <v>265</v>
      </c>
      <c r="J127" s="133" t="s">
        <v>266</v>
      </c>
      <c r="K127" s="133" t="s">
        <v>267</v>
      </c>
      <c r="L127" s="133" t="s">
        <v>3</v>
      </c>
      <c r="M127" s="133">
        <v>9</v>
      </c>
      <c r="N127" s="133">
        <v>9</v>
      </c>
      <c r="O127" s="133">
        <v>-37.24</v>
      </c>
      <c r="P127" s="133">
        <v>0</v>
      </c>
      <c r="Q127" s="133">
        <v>0</v>
      </c>
      <c r="R127" s="133">
        <v>11.1</v>
      </c>
      <c r="S127" s="133">
        <v>0</v>
      </c>
      <c r="T127" s="133">
        <v>0</v>
      </c>
      <c r="U127" s="133">
        <v>42.3</v>
      </c>
      <c r="V127" s="133">
        <v>0</v>
      </c>
      <c r="W127" s="133">
        <v>0</v>
      </c>
      <c r="X127" s="133">
        <v>-30.969000000000001</v>
      </c>
      <c r="Y127" s="133">
        <v>4.0000000000000001E-3</v>
      </c>
      <c r="Z127" s="133">
        <v>1E-3</v>
      </c>
      <c r="AA127" s="133">
        <v>16.731999999999999</v>
      </c>
      <c r="AB127" s="133">
        <v>3.0000000000000001E-3</v>
      </c>
      <c r="AC127" s="133">
        <v>1E-3</v>
      </c>
      <c r="AD127" s="133">
        <v>-16.145</v>
      </c>
      <c r="AE127" s="133">
        <v>0.03</v>
      </c>
      <c r="AF127" s="133">
        <v>0.01</v>
      </c>
      <c r="AG127" s="133">
        <v>-0.109</v>
      </c>
      <c r="AH127" s="133">
        <v>2.9000000000000001E-2</v>
      </c>
      <c r="AI127" s="133">
        <v>0.01</v>
      </c>
      <c r="AJ127" s="133">
        <v>35.966000000000001</v>
      </c>
      <c r="AK127" s="133">
        <v>0.17499999999999999</v>
      </c>
      <c r="AL127" s="133">
        <v>5.8000000000000003E-2</v>
      </c>
      <c r="AM127" s="133">
        <v>2.15</v>
      </c>
      <c r="AN127" s="133">
        <v>0.16700000000000001</v>
      </c>
      <c r="AO127" s="133">
        <v>5.6000000000000001E-2</v>
      </c>
      <c r="AP127" s="133">
        <v>-1.978</v>
      </c>
      <c r="AQ127" s="133">
        <v>1.405</v>
      </c>
      <c r="AR127" s="133">
        <v>0.46800000000000003</v>
      </c>
      <c r="AS127" s="133">
        <v>-1.002</v>
      </c>
      <c r="AT127" s="133">
        <v>1.407</v>
      </c>
      <c r="AU127" s="133">
        <v>0.46899999999999997</v>
      </c>
      <c r="AV127" s="133">
        <v>1.7999999999999999E-2</v>
      </c>
      <c r="AW127" s="133">
        <v>1.2E-2</v>
      </c>
      <c r="AX127" s="133">
        <v>4.0000000000000001E-3</v>
      </c>
      <c r="AY127" s="133">
        <v>-37.44</v>
      </c>
      <c r="AZ127" s="133" t="s">
        <v>3</v>
      </c>
      <c r="BA127" s="133">
        <v>11.1</v>
      </c>
      <c r="BB127" s="133">
        <v>11.71</v>
      </c>
      <c r="BC127" s="133">
        <v>42.93</v>
      </c>
      <c r="BD127" s="133">
        <v>3.7624907783632383E-3</v>
      </c>
      <c r="BE127" s="133" t="s">
        <v>639</v>
      </c>
      <c r="BF127" s="133">
        <v>-4.8000000000000001E-2</v>
      </c>
      <c r="BG127" s="133">
        <v>1.2957841025184915</v>
      </c>
      <c r="BH127" s="133">
        <v>0.98330116064981599</v>
      </c>
      <c r="BI127" s="133">
        <v>0.92100000000000004</v>
      </c>
      <c r="BJ127" s="133" t="s">
        <v>3</v>
      </c>
      <c r="BK127" s="133">
        <v>0.92100000000000004</v>
      </c>
      <c r="BL127" s="133">
        <v>2.15</v>
      </c>
      <c r="BM127" s="133">
        <v>0</v>
      </c>
    </row>
    <row r="128" spans="1:65" x14ac:dyDescent="0.2">
      <c r="A128" s="132" t="s">
        <v>640</v>
      </c>
      <c r="B128" s="133" t="s">
        <v>641</v>
      </c>
      <c r="C128" s="133" t="s">
        <v>261</v>
      </c>
      <c r="D128" s="133" t="s">
        <v>262</v>
      </c>
      <c r="E128" s="133" t="b">
        <v>0</v>
      </c>
      <c r="F128" s="133" t="s">
        <v>642</v>
      </c>
      <c r="G128" s="133" t="s">
        <v>3</v>
      </c>
      <c r="H128" s="133" t="s">
        <v>264</v>
      </c>
      <c r="I128" s="133" t="s">
        <v>324</v>
      </c>
      <c r="J128" s="133" t="s">
        <v>273</v>
      </c>
      <c r="K128" s="133" t="s">
        <v>267</v>
      </c>
      <c r="L128" s="133">
        <v>90</v>
      </c>
      <c r="M128" s="133">
        <v>9</v>
      </c>
      <c r="N128" s="133">
        <v>9</v>
      </c>
      <c r="O128" s="133">
        <v>2.2599999999999998</v>
      </c>
      <c r="P128" s="133">
        <v>0</v>
      </c>
      <c r="Q128" s="133">
        <v>0</v>
      </c>
      <c r="R128" s="133">
        <v>5.76</v>
      </c>
      <c r="S128" s="133">
        <v>0.01</v>
      </c>
      <c r="T128" s="133">
        <v>0</v>
      </c>
      <c r="U128" s="133">
        <v>36.799999999999997</v>
      </c>
      <c r="V128" s="133">
        <v>0.01</v>
      </c>
      <c r="W128" s="133">
        <v>0</v>
      </c>
      <c r="X128" s="133">
        <v>5.9</v>
      </c>
      <c r="Y128" s="133">
        <v>2E-3</v>
      </c>
      <c r="Z128" s="133">
        <v>1E-3</v>
      </c>
      <c r="AA128" s="133">
        <v>11.456</v>
      </c>
      <c r="AB128" s="133">
        <v>7.0000000000000001E-3</v>
      </c>
      <c r="AC128" s="133">
        <v>2E-3</v>
      </c>
      <c r="AD128" s="133">
        <v>16.975999999999999</v>
      </c>
      <c r="AE128" s="133">
        <v>2.4E-2</v>
      </c>
      <c r="AF128" s="133">
        <v>8.0000000000000002E-3</v>
      </c>
      <c r="AG128" s="133">
        <v>-0.434</v>
      </c>
      <c r="AH128" s="133">
        <v>2.1999999999999999E-2</v>
      </c>
      <c r="AI128" s="133">
        <v>7.0000000000000001E-3</v>
      </c>
      <c r="AJ128" s="133">
        <v>24.327999999999999</v>
      </c>
      <c r="AK128" s="133">
        <v>0.123</v>
      </c>
      <c r="AL128" s="133">
        <v>4.1000000000000002E-2</v>
      </c>
      <c r="AM128" s="133">
        <v>1.256</v>
      </c>
      <c r="AN128" s="133">
        <v>0.11799999999999999</v>
      </c>
      <c r="AO128" s="133">
        <v>3.9E-2</v>
      </c>
      <c r="AP128" s="133">
        <v>-5.4480000000000004</v>
      </c>
      <c r="AQ128" s="133">
        <v>1.8540000000000001</v>
      </c>
      <c r="AR128" s="133">
        <v>0.61799999999999999</v>
      </c>
      <c r="AS128" s="133">
        <v>-33.54</v>
      </c>
      <c r="AT128" s="133">
        <v>1.802</v>
      </c>
      <c r="AU128" s="133">
        <v>0.60099999999999998</v>
      </c>
      <c r="AV128" s="133">
        <v>4.8000000000000001E-2</v>
      </c>
      <c r="AW128" s="133">
        <v>1.7000000000000001E-2</v>
      </c>
      <c r="AX128" s="133">
        <v>6.0000000000000001E-3</v>
      </c>
      <c r="AY128" s="133">
        <v>2.3199999999999998</v>
      </c>
      <c r="AZ128" s="133">
        <v>1.007950954</v>
      </c>
      <c r="BA128" s="133">
        <v>-2.17</v>
      </c>
      <c r="BB128" s="133">
        <v>-1.65</v>
      </c>
      <c r="BC128" s="133">
        <v>29.16</v>
      </c>
      <c r="BD128" s="133">
        <v>3.8033348908831097E-3</v>
      </c>
      <c r="BE128" s="133" t="s">
        <v>643</v>
      </c>
      <c r="BF128" s="133">
        <v>-0.498</v>
      </c>
      <c r="BG128" s="133">
        <v>1.2777697863108999</v>
      </c>
      <c r="BH128" s="133">
        <v>0.97808131574535506</v>
      </c>
      <c r="BI128" s="133">
        <v>0.34100000000000003</v>
      </c>
      <c r="BJ128" s="133">
        <v>8.2000000000000003E-2</v>
      </c>
      <c r="BK128" s="133">
        <v>0.42299999999999999</v>
      </c>
      <c r="BL128" s="133">
        <v>1.256</v>
      </c>
      <c r="BM128" s="133">
        <v>0</v>
      </c>
    </row>
    <row r="129" spans="1:65" x14ac:dyDescent="0.2">
      <c r="A129" s="132" t="s">
        <v>644</v>
      </c>
      <c r="B129" s="133" t="s">
        <v>645</v>
      </c>
      <c r="C129" s="133" t="s">
        <v>261</v>
      </c>
      <c r="D129" s="133" t="s">
        <v>262</v>
      </c>
      <c r="E129" s="133" t="b">
        <v>0</v>
      </c>
      <c r="F129" s="133" t="s">
        <v>646</v>
      </c>
      <c r="G129" s="133" t="s">
        <v>3</v>
      </c>
      <c r="H129" s="133" t="s">
        <v>264</v>
      </c>
      <c r="I129" s="133" t="s">
        <v>265</v>
      </c>
      <c r="J129" s="133" t="s">
        <v>266</v>
      </c>
      <c r="K129" s="133" t="s">
        <v>267</v>
      </c>
      <c r="L129" s="133" t="s">
        <v>3</v>
      </c>
      <c r="M129" s="133">
        <v>9</v>
      </c>
      <c r="N129" s="133">
        <v>9</v>
      </c>
      <c r="O129" s="133">
        <v>1.95</v>
      </c>
      <c r="P129" s="133">
        <v>0</v>
      </c>
      <c r="Q129" s="133">
        <v>0</v>
      </c>
      <c r="R129" s="133">
        <v>17.489999999999998</v>
      </c>
      <c r="S129" s="133">
        <v>0.01</v>
      </c>
      <c r="T129" s="133">
        <v>0</v>
      </c>
      <c r="U129" s="133">
        <v>48.89</v>
      </c>
      <c r="V129" s="133">
        <v>0.01</v>
      </c>
      <c r="W129" s="133">
        <v>0</v>
      </c>
      <c r="X129" s="133">
        <v>6.01</v>
      </c>
      <c r="Y129" s="133">
        <v>2E-3</v>
      </c>
      <c r="Z129" s="133">
        <v>1E-3</v>
      </c>
      <c r="AA129" s="133">
        <v>23.236999999999998</v>
      </c>
      <c r="AB129" s="133">
        <v>6.0000000000000001E-3</v>
      </c>
      <c r="AC129" s="133">
        <v>2E-3</v>
      </c>
      <c r="AD129" s="133">
        <v>29.263999999999999</v>
      </c>
      <c r="AE129" s="133">
        <v>0.03</v>
      </c>
      <c r="AF129" s="133">
        <v>0.01</v>
      </c>
      <c r="AG129" s="133">
        <v>7.6999999999999999E-2</v>
      </c>
      <c r="AH129" s="133">
        <v>3.3000000000000002E-2</v>
      </c>
      <c r="AI129" s="133">
        <v>1.0999999999999999E-2</v>
      </c>
      <c r="AJ129" s="133">
        <v>50.252000000000002</v>
      </c>
      <c r="AK129" s="133">
        <v>0.183</v>
      </c>
      <c r="AL129" s="133">
        <v>6.0999999999999999E-2</v>
      </c>
      <c r="AM129" s="133">
        <v>3.0920000000000001</v>
      </c>
      <c r="AN129" s="133">
        <v>0.17599999999999999</v>
      </c>
      <c r="AO129" s="133">
        <v>5.8999999999999997E-2</v>
      </c>
      <c r="AP129" s="133">
        <v>-11.28</v>
      </c>
      <c r="AQ129" s="133">
        <v>1.448</v>
      </c>
      <c r="AR129" s="133">
        <v>0.48299999999999998</v>
      </c>
      <c r="AS129" s="133">
        <v>-60.935000000000002</v>
      </c>
      <c r="AT129" s="133">
        <v>1.3779999999999999</v>
      </c>
      <c r="AU129" s="133">
        <v>0.45900000000000002</v>
      </c>
      <c r="AV129" s="133">
        <v>0.10199999999999999</v>
      </c>
      <c r="AW129" s="133">
        <v>1.2999999999999999E-2</v>
      </c>
      <c r="AX129" s="133">
        <v>4.0000000000000001E-3</v>
      </c>
      <c r="AY129" s="133">
        <v>2.0099999999999998</v>
      </c>
      <c r="AZ129" s="133" t="s">
        <v>3</v>
      </c>
      <c r="BA129" s="133">
        <v>17.489999999999998</v>
      </c>
      <c r="BB129" s="133">
        <v>18.14</v>
      </c>
      <c r="BC129" s="133">
        <v>49.56</v>
      </c>
      <c r="BD129" s="133">
        <v>3.8022479403198306E-3</v>
      </c>
      <c r="BE129" s="133" t="s">
        <v>647</v>
      </c>
      <c r="BF129" s="133">
        <v>-3.4000000000000002E-2</v>
      </c>
      <c r="BG129" s="133">
        <v>1.2865667720469118</v>
      </c>
      <c r="BH129" s="133">
        <v>0.97818175576156108</v>
      </c>
      <c r="BI129" s="133">
        <v>0.93500000000000005</v>
      </c>
      <c r="BJ129" s="133" t="s">
        <v>3</v>
      </c>
      <c r="BK129" s="133">
        <v>0.93500000000000005</v>
      </c>
      <c r="BL129" s="133">
        <v>3.0920000000000001</v>
      </c>
      <c r="BM129" s="133">
        <v>0</v>
      </c>
    </row>
    <row r="130" spans="1:65" x14ac:dyDescent="0.2">
      <c r="A130" s="132" t="s">
        <v>648</v>
      </c>
      <c r="B130" s="133" t="s">
        <v>649</v>
      </c>
      <c r="C130" s="133" t="s">
        <v>261</v>
      </c>
      <c r="D130" s="133" t="s">
        <v>262</v>
      </c>
      <c r="E130" s="133" t="b">
        <v>0</v>
      </c>
      <c r="F130" s="133" t="s">
        <v>271</v>
      </c>
      <c r="G130" s="133" t="s">
        <v>3</v>
      </c>
      <c r="H130" s="133" t="s">
        <v>264</v>
      </c>
      <c r="I130" s="133" t="s">
        <v>272</v>
      </c>
      <c r="J130" s="133" t="s">
        <v>273</v>
      </c>
      <c r="K130" s="133" t="s">
        <v>267</v>
      </c>
      <c r="L130" s="133">
        <v>90</v>
      </c>
      <c r="M130" s="133">
        <v>9</v>
      </c>
      <c r="N130" s="133">
        <v>9</v>
      </c>
      <c r="O130" s="133">
        <v>-10.199999999999999</v>
      </c>
      <c r="P130" s="133">
        <v>0</v>
      </c>
      <c r="Q130" s="133">
        <v>0</v>
      </c>
      <c r="R130" s="133">
        <v>-11.39</v>
      </c>
      <c r="S130" s="133">
        <v>0</v>
      </c>
      <c r="T130" s="133">
        <v>0</v>
      </c>
      <c r="U130" s="133">
        <v>19.12</v>
      </c>
      <c r="V130" s="133">
        <v>0</v>
      </c>
      <c r="W130" s="133">
        <v>0</v>
      </c>
      <c r="X130" s="133">
        <v>-6.3849999999999998</v>
      </c>
      <c r="Y130" s="133">
        <v>2E-3</v>
      </c>
      <c r="Z130" s="133">
        <v>1E-3</v>
      </c>
      <c r="AA130" s="133">
        <v>-5.8070000000000004</v>
      </c>
      <c r="AB130" s="133">
        <v>4.0000000000000001E-3</v>
      </c>
      <c r="AC130" s="133">
        <v>1E-3</v>
      </c>
      <c r="AD130" s="133">
        <v>-12.731</v>
      </c>
      <c r="AE130" s="133">
        <v>4.2999999999999997E-2</v>
      </c>
      <c r="AF130" s="133">
        <v>1.4E-2</v>
      </c>
      <c r="AG130" s="133">
        <v>-0.47899999999999998</v>
      </c>
      <c r="AH130" s="133">
        <v>4.2999999999999997E-2</v>
      </c>
      <c r="AI130" s="133">
        <v>1.4E-2</v>
      </c>
      <c r="AJ130" s="133">
        <v>-12.529</v>
      </c>
      <c r="AK130" s="133">
        <v>0.23</v>
      </c>
      <c r="AL130" s="133">
        <v>7.6999999999999999E-2</v>
      </c>
      <c r="AM130" s="133">
        <v>-0.96</v>
      </c>
      <c r="AN130" s="133">
        <v>0.23300000000000001</v>
      </c>
      <c r="AO130" s="133">
        <v>7.8E-2</v>
      </c>
      <c r="AP130" s="133">
        <v>3.3479999999999999</v>
      </c>
      <c r="AQ130" s="133">
        <v>1.9370000000000001</v>
      </c>
      <c r="AR130" s="133">
        <v>0.64600000000000002</v>
      </c>
      <c r="AS130" s="133">
        <v>21.847999999999999</v>
      </c>
      <c r="AT130" s="133">
        <v>1.974</v>
      </c>
      <c r="AU130" s="133">
        <v>0.65800000000000003</v>
      </c>
      <c r="AV130" s="133">
        <v>-0.03</v>
      </c>
      <c r="AW130" s="133">
        <v>1.7000000000000001E-2</v>
      </c>
      <c r="AX130" s="133">
        <v>6.0000000000000001E-3</v>
      </c>
      <c r="AY130" s="133">
        <v>-10.220000000000001</v>
      </c>
      <c r="AZ130" s="133">
        <v>1.007950954</v>
      </c>
      <c r="BA130" s="133">
        <v>-19.190000000000001</v>
      </c>
      <c r="BB130" s="133">
        <v>-18.79</v>
      </c>
      <c r="BC130" s="133">
        <v>11.49</v>
      </c>
      <c r="BD130" s="133">
        <v>3.877602975320102E-3</v>
      </c>
      <c r="BE130" s="133" t="s">
        <v>650</v>
      </c>
      <c r="BF130" s="133">
        <v>-0.43</v>
      </c>
      <c r="BG130" s="133">
        <v>1.2719459070201919</v>
      </c>
      <c r="BH130" s="133">
        <v>0.97307429444739424</v>
      </c>
      <c r="BI130" s="133">
        <v>0.42599999999999999</v>
      </c>
      <c r="BJ130" s="133">
        <v>8.2000000000000003E-2</v>
      </c>
      <c r="BK130" s="133">
        <v>0.50800000000000001</v>
      </c>
      <c r="BL130" s="133">
        <v>-0.96</v>
      </c>
      <c r="BM130" s="133">
        <v>0</v>
      </c>
    </row>
    <row r="131" spans="1:65" x14ac:dyDescent="0.2">
      <c r="A131" s="132" t="s">
        <v>651</v>
      </c>
      <c r="B131" s="133" t="s">
        <v>652</v>
      </c>
      <c r="C131" s="133" t="s">
        <v>261</v>
      </c>
      <c r="D131" s="133" t="s">
        <v>262</v>
      </c>
      <c r="E131" s="133" t="b">
        <v>0</v>
      </c>
      <c r="F131" s="133" t="s">
        <v>653</v>
      </c>
      <c r="G131" s="133" t="s">
        <v>3</v>
      </c>
      <c r="H131" s="133" t="s">
        <v>264</v>
      </c>
      <c r="I131" s="133" t="s">
        <v>265</v>
      </c>
      <c r="J131" s="133" t="s">
        <v>266</v>
      </c>
      <c r="K131" s="133" t="s">
        <v>267</v>
      </c>
      <c r="L131" s="133" t="s">
        <v>3</v>
      </c>
      <c r="M131" s="133">
        <v>9</v>
      </c>
      <c r="N131" s="133">
        <v>9</v>
      </c>
      <c r="O131" s="133">
        <v>1.98</v>
      </c>
      <c r="P131" s="133">
        <v>0</v>
      </c>
      <c r="Q131" s="133">
        <v>0</v>
      </c>
      <c r="R131" s="133">
        <v>18.7</v>
      </c>
      <c r="S131" s="133">
        <v>0</v>
      </c>
      <c r="T131" s="133">
        <v>0</v>
      </c>
      <c r="U131" s="133">
        <v>50.13</v>
      </c>
      <c r="V131" s="133">
        <v>0</v>
      </c>
      <c r="W131" s="133">
        <v>0</v>
      </c>
      <c r="X131" s="133">
        <v>6.0869999999999997</v>
      </c>
      <c r="Y131" s="133">
        <v>3.0000000000000001E-3</v>
      </c>
      <c r="Z131" s="133">
        <v>1E-3</v>
      </c>
      <c r="AA131" s="133">
        <v>24.446999999999999</v>
      </c>
      <c r="AB131" s="133">
        <v>5.0000000000000001E-3</v>
      </c>
      <c r="AC131" s="133">
        <v>2E-3</v>
      </c>
      <c r="AD131" s="133">
        <v>30.524999999999999</v>
      </c>
      <c r="AE131" s="133">
        <v>0.03</v>
      </c>
      <c r="AF131" s="133">
        <v>0.01</v>
      </c>
      <c r="AG131" s="133">
        <v>6.2E-2</v>
      </c>
      <c r="AH131" s="133">
        <v>2.8000000000000001E-2</v>
      </c>
      <c r="AI131" s="133">
        <v>8.9999999999999993E-3</v>
      </c>
      <c r="AJ131" s="133">
        <v>52.802999999999997</v>
      </c>
      <c r="AK131" s="133">
        <v>0.16600000000000001</v>
      </c>
      <c r="AL131" s="133">
        <v>5.5E-2</v>
      </c>
      <c r="AM131" s="133">
        <v>3.1560000000000001</v>
      </c>
      <c r="AN131" s="133">
        <v>0.158</v>
      </c>
      <c r="AO131" s="133">
        <v>5.2999999999999999E-2</v>
      </c>
      <c r="AP131" s="133">
        <v>-9.8940000000000001</v>
      </c>
      <c r="AQ131" s="133">
        <v>2.2490000000000001</v>
      </c>
      <c r="AR131" s="133">
        <v>0.75</v>
      </c>
      <c r="AS131" s="133">
        <v>-61.875</v>
      </c>
      <c r="AT131" s="133">
        <v>2.1269999999999998</v>
      </c>
      <c r="AU131" s="133">
        <v>0.70899999999999996</v>
      </c>
      <c r="AV131" s="133">
        <v>8.8999999999999996E-2</v>
      </c>
      <c r="AW131" s="133">
        <v>0.02</v>
      </c>
      <c r="AX131" s="133">
        <v>7.0000000000000001E-3</v>
      </c>
      <c r="AY131" s="133">
        <v>2.0499999999999998</v>
      </c>
      <c r="AZ131" s="133" t="s">
        <v>3</v>
      </c>
      <c r="BA131" s="133">
        <v>18.7</v>
      </c>
      <c r="BB131" s="133">
        <v>19.329999999999998</v>
      </c>
      <c r="BC131" s="133">
        <v>50.79</v>
      </c>
      <c r="BD131" s="133">
        <v>3.9848483992920951E-3</v>
      </c>
      <c r="BE131" s="133" t="s">
        <v>654</v>
      </c>
      <c r="BF131" s="133">
        <v>-0.06</v>
      </c>
      <c r="BG131" s="133">
        <v>1.2534057039433679</v>
      </c>
      <c r="BH131" s="133">
        <v>0.96930456311558577</v>
      </c>
      <c r="BI131" s="133">
        <v>0.89500000000000002</v>
      </c>
      <c r="BJ131" s="133" t="s">
        <v>3</v>
      </c>
      <c r="BK131" s="133">
        <v>0.89500000000000002</v>
      </c>
      <c r="BL131" s="133">
        <v>3.1560000000000001</v>
      </c>
      <c r="BM131" s="133">
        <v>0</v>
      </c>
    </row>
    <row r="132" spans="1:65" x14ac:dyDescent="0.2">
      <c r="A132" s="132" t="s">
        <v>655</v>
      </c>
      <c r="B132" s="133" t="s">
        <v>656</v>
      </c>
      <c r="C132" s="133" t="s">
        <v>261</v>
      </c>
      <c r="D132" s="133" t="s">
        <v>262</v>
      </c>
      <c r="E132" s="133" t="b">
        <v>0</v>
      </c>
      <c r="F132" s="133" t="s">
        <v>294</v>
      </c>
      <c r="G132" s="133" t="s">
        <v>3</v>
      </c>
      <c r="H132" s="133" t="s">
        <v>264</v>
      </c>
      <c r="I132" s="133" t="s">
        <v>295</v>
      </c>
      <c r="J132" s="133" t="s">
        <v>273</v>
      </c>
      <c r="K132" s="133" t="s">
        <v>267</v>
      </c>
      <c r="L132" s="133">
        <v>90</v>
      </c>
      <c r="M132" s="133">
        <v>10</v>
      </c>
      <c r="N132" s="133">
        <v>10</v>
      </c>
      <c r="O132" s="133">
        <v>1.68</v>
      </c>
      <c r="P132" s="133">
        <v>0</v>
      </c>
      <c r="Q132" s="133">
        <v>0</v>
      </c>
      <c r="R132" s="133">
        <v>5.68</v>
      </c>
      <c r="S132" s="133">
        <v>0</v>
      </c>
      <c r="T132" s="133">
        <v>0</v>
      </c>
      <c r="U132" s="133">
        <v>36.71</v>
      </c>
      <c r="V132" s="133">
        <v>0</v>
      </c>
      <c r="W132" s="133">
        <v>0</v>
      </c>
      <c r="X132" s="133">
        <v>5.3520000000000003</v>
      </c>
      <c r="Y132" s="133">
        <v>2E-3</v>
      </c>
      <c r="Z132" s="133">
        <v>1E-3</v>
      </c>
      <c r="AA132" s="133">
        <v>11.369</v>
      </c>
      <c r="AB132" s="133">
        <v>3.0000000000000001E-3</v>
      </c>
      <c r="AC132" s="133">
        <v>1E-3</v>
      </c>
      <c r="AD132" s="133">
        <v>16.547000000000001</v>
      </c>
      <c r="AE132" s="133">
        <v>3.4000000000000002E-2</v>
      </c>
      <c r="AF132" s="133">
        <v>1.0999999999999999E-2</v>
      </c>
      <c r="AG132" s="133">
        <v>-0.20899999999999999</v>
      </c>
      <c r="AH132" s="133">
        <v>3.3000000000000002E-2</v>
      </c>
      <c r="AI132" s="133">
        <v>0.01</v>
      </c>
      <c r="AJ132" s="133">
        <v>24.254000000000001</v>
      </c>
      <c r="AK132" s="133">
        <v>0.19800000000000001</v>
      </c>
      <c r="AL132" s="133">
        <v>6.3E-2</v>
      </c>
      <c r="AM132" s="133">
        <v>1.3560000000000001</v>
      </c>
      <c r="AN132" s="133">
        <v>0.19600000000000001</v>
      </c>
      <c r="AO132" s="133">
        <v>6.2E-2</v>
      </c>
      <c r="AP132" s="133">
        <v>-5.7249999999999996</v>
      </c>
      <c r="AQ132" s="133">
        <v>3.0510000000000002</v>
      </c>
      <c r="AR132" s="133">
        <v>0.96499999999999997</v>
      </c>
      <c r="AS132" s="133">
        <v>-33.085000000000001</v>
      </c>
      <c r="AT132" s="133">
        <v>2.968</v>
      </c>
      <c r="AU132" s="133">
        <v>0.93799999999999994</v>
      </c>
      <c r="AV132" s="133">
        <v>5.0999999999999997E-2</v>
      </c>
      <c r="AW132" s="133">
        <v>2.7E-2</v>
      </c>
      <c r="AX132" s="133">
        <v>8.9999999999999993E-3</v>
      </c>
      <c r="AY132" s="133">
        <v>1.74</v>
      </c>
      <c r="AZ132" s="133">
        <v>1.007950954</v>
      </c>
      <c r="BA132" s="133">
        <v>-2.25</v>
      </c>
      <c r="BB132" s="133">
        <v>-1.72</v>
      </c>
      <c r="BC132" s="133">
        <v>29.09</v>
      </c>
      <c r="BD132" s="133">
        <v>3.8845489309493092E-3</v>
      </c>
      <c r="BE132" s="133" t="s">
        <v>657</v>
      </c>
      <c r="BF132" s="133">
        <v>-0.27400000000000002</v>
      </c>
      <c r="BG132" s="133">
        <v>1.2577134604246132</v>
      </c>
      <c r="BH132" s="133">
        <v>0.97077353319846793</v>
      </c>
      <c r="BI132" s="133">
        <v>0.626</v>
      </c>
      <c r="BJ132" s="133">
        <v>8.2000000000000003E-2</v>
      </c>
      <c r="BK132" s="133">
        <v>0.70799999999999996</v>
      </c>
      <c r="BL132" s="133">
        <v>1.3560000000000001</v>
      </c>
      <c r="BM132" s="133">
        <v>0</v>
      </c>
    </row>
    <row r="133" spans="1:65" x14ac:dyDescent="0.2">
      <c r="A133" s="132" t="s">
        <v>658</v>
      </c>
      <c r="B133" s="133" t="s">
        <v>659</v>
      </c>
      <c r="C133" s="133" t="s">
        <v>261</v>
      </c>
      <c r="D133" s="133" t="s">
        <v>262</v>
      </c>
      <c r="E133" s="133" t="b">
        <v>0</v>
      </c>
      <c r="F133" s="133" t="s">
        <v>646</v>
      </c>
      <c r="G133" s="133" t="s">
        <v>3</v>
      </c>
      <c r="H133" s="133" t="s">
        <v>264</v>
      </c>
      <c r="I133" s="133" t="s">
        <v>265</v>
      </c>
      <c r="J133" s="133" t="s">
        <v>266</v>
      </c>
      <c r="K133" s="133" t="s">
        <v>267</v>
      </c>
      <c r="L133" s="133" t="s">
        <v>3</v>
      </c>
      <c r="M133" s="133">
        <v>9</v>
      </c>
      <c r="N133" s="133">
        <v>9</v>
      </c>
      <c r="O133" s="133">
        <v>2.09</v>
      </c>
      <c r="P133" s="133">
        <v>0</v>
      </c>
      <c r="Q133" s="133">
        <v>0</v>
      </c>
      <c r="R133" s="133">
        <v>19.13</v>
      </c>
      <c r="S133" s="133">
        <v>0.01</v>
      </c>
      <c r="T133" s="133">
        <v>0</v>
      </c>
      <c r="U133" s="133">
        <v>50.58</v>
      </c>
      <c r="V133" s="133">
        <v>0.01</v>
      </c>
      <c r="W133" s="133">
        <v>0</v>
      </c>
      <c r="X133" s="133">
        <v>6.2030000000000003</v>
      </c>
      <c r="Y133" s="133">
        <v>2E-3</v>
      </c>
      <c r="Z133" s="133">
        <v>1E-3</v>
      </c>
      <c r="AA133" s="133">
        <v>24.882999999999999</v>
      </c>
      <c r="AB133" s="133">
        <v>6.0000000000000001E-3</v>
      </c>
      <c r="AC133" s="133">
        <v>2E-3</v>
      </c>
      <c r="AD133" s="133">
        <v>31.134</v>
      </c>
      <c r="AE133" s="133">
        <v>3.1E-2</v>
      </c>
      <c r="AF133" s="133">
        <v>0.01</v>
      </c>
      <c r="AG133" s="133">
        <v>0.115</v>
      </c>
      <c r="AH133" s="133">
        <v>3.2000000000000001E-2</v>
      </c>
      <c r="AI133" s="133">
        <v>1.0999999999999999E-2</v>
      </c>
      <c r="AJ133" s="133">
        <v>53.768000000000001</v>
      </c>
      <c r="AK133" s="133">
        <v>0.16500000000000001</v>
      </c>
      <c r="AL133" s="133">
        <v>5.5E-2</v>
      </c>
      <c r="AM133" s="133">
        <v>3.2210000000000001</v>
      </c>
      <c r="AN133" s="133">
        <v>0.153</v>
      </c>
      <c r="AO133" s="133">
        <v>5.0999999999999997E-2</v>
      </c>
      <c r="AP133" s="133">
        <v>-9.9329999999999998</v>
      </c>
      <c r="AQ133" s="133">
        <v>2.2229999999999999</v>
      </c>
      <c r="AR133" s="133">
        <v>0.74099999999999999</v>
      </c>
      <c r="AS133" s="133">
        <v>-62.811</v>
      </c>
      <c r="AT133" s="133">
        <v>2.1030000000000002</v>
      </c>
      <c r="AU133" s="133">
        <v>0.70099999999999996</v>
      </c>
      <c r="AV133" s="133">
        <v>0.09</v>
      </c>
      <c r="AW133" s="133">
        <v>0.02</v>
      </c>
      <c r="AX133" s="133">
        <v>7.0000000000000001E-3</v>
      </c>
      <c r="AY133" s="133">
        <v>2.15</v>
      </c>
      <c r="AZ133" s="133" t="s">
        <v>3</v>
      </c>
      <c r="BA133" s="133">
        <v>19.13</v>
      </c>
      <c r="BB133" s="133">
        <v>19.739999999999998</v>
      </c>
      <c r="BC133" s="133">
        <v>51.21</v>
      </c>
      <c r="BD133" s="133">
        <v>3.7593050053346651E-3</v>
      </c>
      <c r="BE133" s="133" t="s">
        <v>660</v>
      </c>
      <c r="BF133" s="133">
        <v>-2E-3</v>
      </c>
      <c r="BG133" s="133">
        <v>1.2595699429926799</v>
      </c>
      <c r="BH133" s="133">
        <v>0.97186234900094748</v>
      </c>
      <c r="BI133" s="133">
        <v>0.97</v>
      </c>
      <c r="BJ133" s="133" t="s">
        <v>3</v>
      </c>
      <c r="BK133" s="133">
        <v>0.97</v>
      </c>
      <c r="BL133" s="133">
        <v>3.2210000000000001</v>
      </c>
      <c r="BM133" s="133">
        <v>0</v>
      </c>
    </row>
    <row r="134" spans="1:65" x14ac:dyDescent="0.2">
      <c r="A134" s="132" t="s">
        <v>661</v>
      </c>
      <c r="B134" s="133" t="s">
        <v>662</v>
      </c>
      <c r="C134" s="133" t="s">
        <v>261</v>
      </c>
      <c r="D134" s="133" t="s">
        <v>262</v>
      </c>
      <c r="E134" s="133" t="b">
        <v>0</v>
      </c>
      <c r="F134" s="133" t="s">
        <v>304</v>
      </c>
      <c r="G134" s="133" t="s">
        <v>3</v>
      </c>
      <c r="H134" s="133" t="s">
        <v>264</v>
      </c>
      <c r="I134" s="133" t="s">
        <v>304</v>
      </c>
      <c r="J134" s="133" t="s">
        <v>273</v>
      </c>
      <c r="K134" s="133" t="s">
        <v>267</v>
      </c>
      <c r="L134" s="133">
        <v>90</v>
      </c>
      <c r="M134" s="133">
        <v>9</v>
      </c>
      <c r="N134" s="133">
        <v>9</v>
      </c>
      <c r="O134" s="133">
        <v>-6.15</v>
      </c>
      <c r="P134" s="133">
        <v>0</v>
      </c>
      <c r="Q134" s="133">
        <v>0</v>
      </c>
      <c r="R134" s="133">
        <v>-5.22</v>
      </c>
      <c r="S134" s="133">
        <v>0.01</v>
      </c>
      <c r="T134" s="133">
        <v>0</v>
      </c>
      <c r="U134" s="133">
        <v>25.48</v>
      </c>
      <c r="V134" s="133">
        <v>0.01</v>
      </c>
      <c r="W134" s="133">
        <v>0</v>
      </c>
      <c r="X134" s="133">
        <v>-2.37</v>
      </c>
      <c r="Y134" s="133">
        <v>3.0000000000000001E-3</v>
      </c>
      <c r="Z134" s="133">
        <v>1E-3</v>
      </c>
      <c r="AA134" s="133">
        <v>0.40400000000000003</v>
      </c>
      <c r="AB134" s="133">
        <v>7.0000000000000001E-3</v>
      </c>
      <c r="AC134" s="133">
        <v>2E-3</v>
      </c>
      <c r="AD134" s="133">
        <v>-2.3410000000000002</v>
      </c>
      <c r="AE134" s="133">
        <v>2.4E-2</v>
      </c>
      <c r="AF134" s="133">
        <v>8.0000000000000002E-3</v>
      </c>
      <c r="AG134" s="133">
        <v>-0.29299999999999998</v>
      </c>
      <c r="AH134" s="133">
        <v>2.5000000000000001E-2</v>
      </c>
      <c r="AI134" s="133">
        <v>8.0000000000000002E-3</v>
      </c>
      <c r="AJ134" s="133">
        <v>0.93400000000000005</v>
      </c>
      <c r="AK134" s="133">
        <v>0.13300000000000001</v>
      </c>
      <c r="AL134" s="133">
        <v>4.3999999999999997E-2</v>
      </c>
      <c r="AM134" s="133">
        <v>0.124</v>
      </c>
      <c r="AN134" s="133">
        <v>0.13400000000000001</v>
      </c>
      <c r="AO134" s="133">
        <v>4.4999999999999998E-2</v>
      </c>
      <c r="AP134" s="133">
        <v>-0.82799999999999996</v>
      </c>
      <c r="AQ134" s="133">
        <v>2.5070000000000001</v>
      </c>
      <c r="AR134" s="133">
        <v>0.83599999999999997</v>
      </c>
      <c r="AS134" s="133">
        <v>0.90600000000000003</v>
      </c>
      <c r="AT134" s="133">
        <v>2.508</v>
      </c>
      <c r="AU134" s="133">
        <v>0.83599999999999997</v>
      </c>
      <c r="AV134" s="133">
        <v>8.0000000000000002E-3</v>
      </c>
      <c r="AW134" s="133">
        <v>2.3E-2</v>
      </c>
      <c r="AX134" s="133">
        <v>8.0000000000000002E-3</v>
      </c>
      <c r="AY134" s="133">
        <v>-6.16</v>
      </c>
      <c r="AZ134" s="133">
        <v>1.007950954</v>
      </c>
      <c r="BA134" s="133">
        <v>-13.07</v>
      </c>
      <c r="BB134" s="133">
        <v>-12.58</v>
      </c>
      <c r="BC134" s="133">
        <v>17.89</v>
      </c>
      <c r="BD134" s="133">
        <v>3.8776141728599158E-3</v>
      </c>
      <c r="BE134" s="133" t="s">
        <v>663</v>
      </c>
      <c r="BF134" s="133">
        <v>-0.28399999999999997</v>
      </c>
      <c r="BG134" s="133">
        <v>1.2412927976626476</v>
      </c>
      <c r="BH134" s="133">
        <v>0.96463244321664787</v>
      </c>
      <c r="BI134" s="133">
        <v>0.61199999999999999</v>
      </c>
      <c r="BJ134" s="133">
        <v>8.2000000000000003E-2</v>
      </c>
      <c r="BK134" s="133">
        <v>0.69399999999999995</v>
      </c>
      <c r="BL134" s="133">
        <v>0.124</v>
      </c>
      <c r="BM134" s="133">
        <v>0</v>
      </c>
    </row>
    <row r="135" spans="1:65" x14ac:dyDescent="0.2">
      <c r="A135" s="132" t="s">
        <v>664</v>
      </c>
      <c r="B135" s="133" t="s">
        <v>665</v>
      </c>
      <c r="C135" s="133" t="s">
        <v>261</v>
      </c>
      <c r="D135" s="133" t="s">
        <v>262</v>
      </c>
      <c r="E135" s="133" t="b">
        <v>0</v>
      </c>
      <c r="F135" s="133" t="s">
        <v>653</v>
      </c>
      <c r="G135" s="133" t="s">
        <v>3</v>
      </c>
      <c r="H135" s="133" t="s">
        <v>264</v>
      </c>
      <c r="I135" s="133" t="s">
        <v>349</v>
      </c>
      <c r="J135" s="133" t="s">
        <v>266</v>
      </c>
      <c r="K135" s="133" t="s">
        <v>267</v>
      </c>
      <c r="L135" s="133" t="s">
        <v>3</v>
      </c>
      <c r="M135" s="133">
        <v>9</v>
      </c>
      <c r="N135" s="133">
        <v>9</v>
      </c>
      <c r="O135" s="133">
        <v>2.09</v>
      </c>
      <c r="P135" s="133">
        <v>0</v>
      </c>
      <c r="Q135" s="133">
        <v>0</v>
      </c>
      <c r="R135" s="133">
        <v>13.23</v>
      </c>
      <c r="S135" s="133">
        <v>0</v>
      </c>
      <c r="T135" s="133">
        <v>0</v>
      </c>
      <c r="U135" s="133">
        <v>44.49</v>
      </c>
      <c r="V135" s="133">
        <v>0.01</v>
      </c>
      <c r="W135" s="133">
        <v>0</v>
      </c>
      <c r="X135" s="133">
        <v>5.9989999999999997</v>
      </c>
      <c r="Y135" s="133">
        <v>3.0000000000000001E-3</v>
      </c>
      <c r="Z135" s="133">
        <v>1E-3</v>
      </c>
      <c r="AA135" s="133">
        <v>18.952999999999999</v>
      </c>
      <c r="AB135" s="133">
        <v>5.0000000000000001E-3</v>
      </c>
      <c r="AC135" s="133">
        <v>2E-3</v>
      </c>
      <c r="AD135" s="133">
        <v>24.263999999999999</v>
      </c>
      <c r="AE135" s="133">
        <v>2.1999999999999999E-2</v>
      </c>
      <c r="AF135" s="133">
        <v>7.0000000000000001E-3</v>
      </c>
      <c r="AG135" s="133">
        <v>-0.65500000000000003</v>
      </c>
      <c r="AH135" s="133">
        <v>2.1999999999999999E-2</v>
      </c>
      <c r="AI135" s="133">
        <v>7.0000000000000001E-3</v>
      </c>
      <c r="AJ135" s="133">
        <v>40.633000000000003</v>
      </c>
      <c r="AK135" s="133">
        <v>0.16400000000000001</v>
      </c>
      <c r="AL135" s="133">
        <v>5.5E-2</v>
      </c>
      <c r="AM135" s="133">
        <v>2.2799999999999998</v>
      </c>
      <c r="AN135" s="133">
        <v>0.154</v>
      </c>
      <c r="AO135" s="133">
        <v>5.0999999999999997E-2</v>
      </c>
      <c r="AP135" s="133">
        <v>-7.641</v>
      </c>
      <c r="AQ135" s="133">
        <v>1.548</v>
      </c>
      <c r="AR135" s="133">
        <v>0.51600000000000001</v>
      </c>
      <c r="AS135" s="133">
        <v>-49.664000000000001</v>
      </c>
      <c r="AT135" s="133">
        <v>1.4790000000000001</v>
      </c>
      <c r="AU135" s="133">
        <v>0.49299999999999999</v>
      </c>
      <c r="AV135" s="133">
        <v>7.0000000000000007E-2</v>
      </c>
      <c r="AW135" s="133">
        <v>1.4E-2</v>
      </c>
      <c r="AX135" s="133">
        <v>5.0000000000000001E-3</v>
      </c>
      <c r="AY135" s="133">
        <v>2.15</v>
      </c>
      <c r="AZ135" s="133" t="s">
        <v>3</v>
      </c>
      <c r="BA135" s="133">
        <v>13.23</v>
      </c>
      <c r="BB135" s="133">
        <v>13.82</v>
      </c>
      <c r="BC135" s="133">
        <v>45.1</v>
      </c>
      <c r="BD135" s="133">
        <v>3.9382137647155663E-3</v>
      </c>
      <c r="BE135" s="133" t="s">
        <v>666</v>
      </c>
      <c r="BF135" s="133">
        <v>-0.75</v>
      </c>
      <c r="BG135" s="133">
        <v>1.2476756820119501</v>
      </c>
      <c r="BH135" s="133">
        <v>0.96924047518756473</v>
      </c>
      <c r="BI135" s="133">
        <v>3.3000000000000002E-2</v>
      </c>
      <c r="BJ135" s="133" t="s">
        <v>3</v>
      </c>
      <c r="BK135" s="133">
        <v>3.3000000000000002E-2</v>
      </c>
      <c r="BL135" s="133">
        <v>2.2799999999999998</v>
      </c>
      <c r="BM135" s="133">
        <v>0</v>
      </c>
    </row>
    <row r="136" spans="1:65" x14ac:dyDescent="0.2">
      <c r="A136" s="132" t="s">
        <v>667</v>
      </c>
      <c r="B136" s="133" t="s">
        <v>668</v>
      </c>
      <c r="C136" s="133" t="s">
        <v>261</v>
      </c>
      <c r="D136" s="133" t="s">
        <v>262</v>
      </c>
      <c r="E136" s="133" t="b">
        <v>0</v>
      </c>
      <c r="F136" s="133" t="s">
        <v>294</v>
      </c>
      <c r="G136" s="133" t="s">
        <v>3</v>
      </c>
      <c r="H136" s="133" t="s">
        <v>264</v>
      </c>
      <c r="I136" s="133" t="s">
        <v>295</v>
      </c>
      <c r="J136" s="133" t="s">
        <v>273</v>
      </c>
      <c r="K136" s="133" t="s">
        <v>267</v>
      </c>
      <c r="L136" s="133">
        <v>90</v>
      </c>
      <c r="M136" s="133">
        <v>9</v>
      </c>
      <c r="N136" s="133">
        <v>9</v>
      </c>
      <c r="O136" s="133">
        <v>1.7</v>
      </c>
      <c r="P136" s="133">
        <v>0</v>
      </c>
      <c r="Q136" s="133">
        <v>0</v>
      </c>
      <c r="R136" s="133">
        <v>5.58</v>
      </c>
      <c r="S136" s="133">
        <v>0</v>
      </c>
      <c r="T136" s="133">
        <v>0</v>
      </c>
      <c r="U136" s="133">
        <v>36.61</v>
      </c>
      <c r="V136" s="133">
        <v>0</v>
      </c>
      <c r="W136" s="133">
        <v>0</v>
      </c>
      <c r="X136" s="133">
        <v>5.367</v>
      </c>
      <c r="Y136" s="133">
        <v>3.0000000000000001E-3</v>
      </c>
      <c r="Z136" s="133">
        <v>1E-3</v>
      </c>
      <c r="AA136" s="133">
        <v>11.268000000000001</v>
      </c>
      <c r="AB136" s="133">
        <v>4.0000000000000001E-3</v>
      </c>
      <c r="AC136" s="133">
        <v>1E-3</v>
      </c>
      <c r="AD136" s="133">
        <v>16.437000000000001</v>
      </c>
      <c r="AE136" s="133">
        <v>0.04</v>
      </c>
      <c r="AF136" s="133">
        <v>1.2999999999999999E-2</v>
      </c>
      <c r="AG136" s="133">
        <v>-0.23400000000000001</v>
      </c>
      <c r="AH136" s="133">
        <v>0.04</v>
      </c>
      <c r="AI136" s="133">
        <v>1.2999999999999999E-2</v>
      </c>
      <c r="AJ136" s="133">
        <v>24.036000000000001</v>
      </c>
      <c r="AK136" s="133">
        <v>0.10100000000000001</v>
      </c>
      <c r="AL136" s="133">
        <v>3.4000000000000002E-2</v>
      </c>
      <c r="AM136" s="133">
        <v>1.343</v>
      </c>
      <c r="AN136" s="133">
        <v>9.6000000000000002E-2</v>
      </c>
      <c r="AO136" s="133">
        <v>3.2000000000000001E-2</v>
      </c>
      <c r="AP136" s="133">
        <v>-4.6280000000000001</v>
      </c>
      <c r="AQ136" s="133">
        <v>1.7370000000000001</v>
      </c>
      <c r="AR136" s="133">
        <v>0.57899999999999996</v>
      </c>
      <c r="AS136" s="133">
        <v>-31.843</v>
      </c>
      <c r="AT136" s="133">
        <v>1.6890000000000001</v>
      </c>
      <c r="AU136" s="133">
        <v>0.56299999999999994</v>
      </c>
      <c r="AV136" s="133">
        <v>4.2000000000000003E-2</v>
      </c>
      <c r="AW136" s="133">
        <v>1.6E-2</v>
      </c>
      <c r="AX136" s="133">
        <v>5.0000000000000001E-3</v>
      </c>
      <c r="AY136" s="133">
        <v>1.76</v>
      </c>
      <c r="AZ136" s="133">
        <v>1.007950954</v>
      </c>
      <c r="BA136" s="133">
        <v>-2.35</v>
      </c>
      <c r="BB136" s="133">
        <v>-1.82</v>
      </c>
      <c r="BC136" s="133">
        <v>28.99</v>
      </c>
      <c r="BD136" s="133">
        <v>3.8664180375876105E-3</v>
      </c>
      <c r="BE136" s="133" t="s">
        <v>669</v>
      </c>
      <c r="BF136" s="133">
        <v>-0.29799999999999999</v>
      </c>
      <c r="BG136" s="133">
        <v>1.2373416341622649</v>
      </c>
      <c r="BH136" s="133">
        <v>0.96380941240903673</v>
      </c>
      <c r="BI136" s="133">
        <v>0.59499999999999997</v>
      </c>
      <c r="BJ136" s="133">
        <v>8.2000000000000003E-2</v>
      </c>
      <c r="BK136" s="133">
        <v>0.67700000000000005</v>
      </c>
      <c r="BL136" s="133">
        <v>1.343</v>
      </c>
      <c r="BM136" s="133">
        <v>0</v>
      </c>
    </row>
    <row r="137" spans="1:65" x14ac:dyDescent="0.2">
      <c r="A137" s="132" t="s">
        <v>670</v>
      </c>
      <c r="B137" s="133" t="s">
        <v>671</v>
      </c>
      <c r="C137" s="133" t="s">
        <v>261</v>
      </c>
      <c r="D137" s="133" t="s">
        <v>262</v>
      </c>
      <c r="E137" s="133" t="b">
        <v>0</v>
      </c>
      <c r="F137" s="133" t="s">
        <v>672</v>
      </c>
      <c r="G137" s="133" t="s">
        <v>3</v>
      </c>
      <c r="H137" s="133" t="s">
        <v>264</v>
      </c>
      <c r="I137" s="133" t="s">
        <v>265</v>
      </c>
      <c r="J137" s="133" t="s">
        <v>266</v>
      </c>
      <c r="K137" s="133" t="s">
        <v>267</v>
      </c>
      <c r="L137" s="133" t="s">
        <v>3</v>
      </c>
      <c r="M137" s="133">
        <v>9</v>
      </c>
      <c r="N137" s="133">
        <v>9</v>
      </c>
      <c r="O137" s="133">
        <v>1.91</v>
      </c>
      <c r="P137" s="133">
        <v>0</v>
      </c>
      <c r="Q137" s="133">
        <v>0</v>
      </c>
      <c r="R137" s="133">
        <v>17.579999999999998</v>
      </c>
      <c r="S137" s="133">
        <v>0.01</v>
      </c>
      <c r="T137" s="133">
        <v>0</v>
      </c>
      <c r="U137" s="133">
        <v>48.98</v>
      </c>
      <c r="V137" s="133">
        <v>0.01</v>
      </c>
      <c r="W137" s="133">
        <v>0</v>
      </c>
      <c r="X137" s="133">
        <v>5.9770000000000003</v>
      </c>
      <c r="Y137" s="133">
        <v>2E-3</v>
      </c>
      <c r="Z137" s="133">
        <v>1E-3</v>
      </c>
      <c r="AA137" s="133">
        <v>23.324000000000002</v>
      </c>
      <c r="AB137" s="133">
        <v>5.0000000000000001E-3</v>
      </c>
      <c r="AC137" s="133">
        <v>2E-3</v>
      </c>
      <c r="AD137" s="133">
        <v>29.295000000000002</v>
      </c>
      <c r="AE137" s="133">
        <v>0.02</v>
      </c>
      <c r="AF137" s="133">
        <v>7.0000000000000001E-3</v>
      </c>
      <c r="AG137" s="133">
        <v>5.8999999999999997E-2</v>
      </c>
      <c r="AH137" s="133">
        <v>2.1000000000000001E-2</v>
      </c>
      <c r="AI137" s="133">
        <v>7.0000000000000001E-3</v>
      </c>
      <c r="AJ137" s="133">
        <v>50.447000000000003</v>
      </c>
      <c r="AK137" s="133">
        <v>0.16</v>
      </c>
      <c r="AL137" s="133">
        <v>5.2999999999999999E-2</v>
      </c>
      <c r="AM137" s="133">
        <v>3.109</v>
      </c>
      <c r="AN137" s="133">
        <v>0.14899999999999999</v>
      </c>
      <c r="AO137" s="133">
        <v>0.05</v>
      </c>
      <c r="AP137" s="133">
        <v>-10.500999999999999</v>
      </c>
      <c r="AQ137" s="133">
        <v>1.6950000000000001</v>
      </c>
      <c r="AR137" s="133">
        <v>0.56499999999999995</v>
      </c>
      <c r="AS137" s="133">
        <v>-60.317</v>
      </c>
      <c r="AT137" s="133">
        <v>1.605</v>
      </c>
      <c r="AU137" s="133">
        <v>0.53500000000000003</v>
      </c>
      <c r="AV137" s="133">
        <v>9.7000000000000003E-2</v>
      </c>
      <c r="AW137" s="133">
        <v>1.6E-2</v>
      </c>
      <c r="AX137" s="133">
        <v>5.0000000000000001E-3</v>
      </c>
      <c r="AY137" s="133">
        <v>1.96</v>
      </c>
      <c r="AZ137" s="133" t="s">
        <v>3</v>
      </c>
      <c r="BA137" s="133">
        <v>17.579999999999998</v>
      </c>
      <c r="BB137" s="133">
        <v>18.239999999999998</v>
      </c>
      <c r="BC137" s="133">
        <v>49.66</v>
      </c>
      <c r="BD137" s="133">
        <v>3.8778449120769275E-3</v>
      </c>
      <c r="BE137" s="133" t="s">
        <v>673</v>
      </c>
      <c r="BF137" s="133">
        <v>-5.5E-2</v>
      </c>
      <c r="BG137" s="133">
        <v>1.2461729629252805</v>
      </c>
      <c r="BH137" s="133">
        <v>0.96908964671565279</v>
      </c>
      <c r="BI137" s="133">
        <v>0.90100000000000002</v>
      </c>
      <c r="BJ137" s="133" t="s">
        <v>3</v>
      </c>
      <c r="BK137" s="133">
        <v>0.90100000000000002</v>
      </c>
      <c r="BL137" s="133">
        <v>3.109</v>
      </c>
      <c r="BM137" s="133">
        <v>0</v>
      </c>
    </row>
    <row r="138" spans="1:65" x14ac:dyDescent="0.2">
      <c r="A138" s="132" t="s">
        <v>674</v>
      </c>
      <c r="B138" s="133" t="s">
        <v>675</v>
      </c>
      <c r="C138" s="133" t="s">
        <v>261</v>
      </c>
      <c r="D138" s="133" t="s">
        <v>262</v>
      </c>
      <c r="E138" s="133" t="b">
        <v>0</v>
      </c>
      <c r="F138" s="133" t="s">
        <v>301</v>
      </c>
      <c r="G138" s="133" t="s">
        <v>3</v>
      </c>
      <c r="H138" s="133" t="s">
        <v>264</v>
      </c>
      <c r="I138" s="133" t="s">
        <v>301</v>
      </c>
      <c r="J138" s="133" t="s">
        <v>273</v>
      </c>
      <c r="K138" s="133" t="s">
        <v>267</v>
      </c>
      <c r="L138" s="133">
        <v>90</v>
      </c>
      <c r="M138" s="133">
        <v>9</v>
      </c>
      <c r="N138" s="133">
        <v>9</v>
      </c>
      <c r="O138" s="133">
        <v>2.6</v>
      </c>
      <c r="P138" s="133">
        <v>0</v>
      </c>
      <c r="Q138" s="133">
        <v>0</v>
      </c>
      <c r="R138" s="133">
        <v>-1.07</v>
      </c>
      <c r="S138" s="133">
        <v>0</v>
      </c>
      <c r="T138" s="133">
        <v>0</v>
      </c>
      <c r="U138" s="133">
        <v>29.76</v>
      </c>
      <c r="V138" s="133">
        <v>0</v>
      </c>
      <c r="W138" s="133">
        <v>0</v>
      </c>
      <c r="X138" s="133">
        <v>5.9850000000000003</v>
      </c>
      <c r="Y138" s="133">
        <v>3.0000000000000001E-3</v>
      </c>
      <c r="Z138" s="133">
        <v>1E-3</v>
      </c>
      <c r="AA138" s="133">
        <v>4.593</v>
      </c>
      <c r="AB138" s="133">
        <v>4.0000000000000001E-3</v>
      </c>
      <c r="AC138" s="133">
        <v>1E-3</v>
      </c>
      <c r="AD138" s="133">
        <v>10.458</v>
      </c>
      <c r="AE138" s="133">
        <v>3.9E-2</v>
      </c>
      <c r="AF138" s="133">
        <v>1.2999999999999999E-2</v>
      </c>
      <c r="AG138" s="133">
        <v>-0.25700000000000001</v>
      </c>
      <c r="AH138" s="133">
        <v>0.04</v>
      </c>
      <c r="AI138" s="133">
        <v>1.2999999999999999E-2</v>
      </c>
      <c r="AJ138" s="133">
        <v>9.6880000000000006</v>
      </c>
      <c r="AK138" s="133">
        <v>0.14399999999999999</v>
      </c>
      <c r="AL138" s="133">
        <v>4.8000000000000001E-2</v>
      </c>
      <c r="AM138" s="133">
        <v>0.47699999999999998</v>
      </c>
      <c r="AN138" s="133">
        <v>0.14199999999999999</v>
      </c>
      <c r="AO138" s="133">
        <v>4.7E-2</v>
      </c>
      <c r="AP138" s="133">
        <v>-2.3919999999999999</v>
      </c>
      <c r="AQ138" s="133">
        <v>1.7290000000000001</v>
      </c>
      <c r="AR138" s="133">
        <v>0.57599999999999996</v>
      </c>
      <c r="AS138" s="133">
        <v>-17.602</v>
      </c>
      <c r="AT138" s="133">
        <v>1.7030000000000001</v>
      </c>
      <c r="AU138" s="133">
        <v>0.56799999999999995</v>
      </c>
      <c r="AV138" s="133">
        <v>2.1999999999999999E-2</v>
      </c>
      <c r="AW138" s="133">
        <v>1.6E-2</v>
      </c>
      <c r="AX138" s="133">
        <v>5.0000000000000001E-3</v>
      </c>
      <c r="AY138" s="133">
        <v>2.67</v>
      </c>
      <c r="AZ138" s="133">
        <v>1.007950954</v>
      </c>
      <c r="BA138" s="133">
        <v>-8.9499999999999993</v>
      </c>
      <c r="BB138" s="133">
        <v>-8.43</v>
      </c>
      <c r="BC138" s="133">
        <v>22.17</v>
      </c>
      <c r="BD138" s="133">
        <v>3.8622928001447719E-3</v>
      </c>
      <c r="BE138" s="133" t="s">
        <v>676</v>
      </c>
      <c r="BF138" s="133">
        <v>-0.29799999999999999</v>
      </c>
      <c r="BG138" s="133">
        <v>1.2461729629252802</v>
      </c>
      <c r="BH138" s="133">
        <v>0.9690896467156529</v>
      </c>
      <c r="BI138" s="133">
        <v>0.59799999999999998</v>
      </c>
      <c r="BJ138" s="133">
        <v>8.2000000000000003E-2</v>
      </c>
      <c r="BK138" s="133">
        <v>0.68</v>
      </c>
      <c r="BL138" s="133">
        <v>0.47699999999999998</v>
      </c>
      <c r="BM138" s="133">
        <v>0</v>
      </c>
    </row>
    <row r="139" spans="1:65" x14ac:dyDescent="0.2">
      <c r="A139" s="132" t="s">
        <v>677</v>
      </c>
      <c r="B139" s="133" t="s">
        <v>678</v>
      </c>
      <c r="C139" s="133" t="s">
        <v>261</v>
      </c>
      <c r="D139" s="133" t="s">
        <v>262</v>
      </c>
      <c r="E139" s="133" t="b">
        <v>0</v>
      </c>
      <c r="F139" s="133" t="s">
        <v>285</v>
      </c>
      <c r="G139" s="133" t="s">
        <v>3</v>
      </c>
      <c r="H139" s="133" t="s">
        <v>264</v>
      </c>
      <c r="I139" s="133" t="s">
        <v>286</v>
      </c>
      <c r="J139" s="133" t="s">
        <v>273</v>
      </c>
      <c r="K139" s="133" t="s">
        <v>267</v>
      </c>
      <c r="L139" s="133">
        <v>90</v>
      </c>
      <c r="M139" s="133">
        <v>9</v>
      </c>
      <c r="N139" s="133">
        <v>9</v>
      </c>
      <c r="O139" s="133">
        <v>-10.15</v>
      </c>
      <c r="P139" s="133">
        <v>0</v>
      </c>
      <c r="Q139" s="133">
        <v>0</v>
      </c>
      <c r="R139" s="133">
        <v>-11.41</v>
      </c>
      <c r="S139" s="133">
        <v>0.01</v>
      </c>
      <c r="T139" s="133">
        <v>0</v>
      </c>
      <c r="U139" s="133">
        <v>19.100000000000001</v>
      </c>
      <c r="V139" s="133">
        <v>0.01</v>
      </c>
      <c r="W139" s="133">
        <v>0</v>
      </c>
      <c r="X139" s="133">
        <v>-6.3339999999999996</v>
      </c>
      <c r="Y139" s="133">
        <v>3.0000000000000001E-3</v>
      </c>
      <c r="Z139" s="133">
        <v>1E-3</v>
      </c>
      <c r="AA139" s="133">
        <v>-5.8209999999999997</v>
      </c>
      <c r="AB139" s="133">
        <v>7.0000000000000001E-3</v>
      </c>
      <c r="AC139" s="133">
        <v>2E-3</v>
      </c>
      <c r="AD139" s="133">
        <v>-12.920999999999999</v>
      </c>
      <c r="AE139" s="133">
        <v>4.1000000000000002E-2</v>
      </c>
      <c r="AF139" s="133">
        <v>1.4E-2</v>
      </c>
      <c r="AG139" s="133">
        <v>-0.71</v>
      </c>
      <c r="AH139" s="133">
        <v>3.6999999999999998E-2</v>
      </c>
      <c r="AI139" s="133">
        <v>1.2E-2</v>
      </c>
      <c r="AJ139" s="133">
        <v>-12.492000000000001</v>
      </c>
      <c r="AK139" s="133">
        <v>0.14099999999999999</v>
      </c>
      <c r="AL139" s="133">
        <v>4.7E-2</v>
      </c>
      <c r="AM139" s="133">
        <v>-0.89400000000000002</v>
      </c>
      <c r="AN139" s="133">
        <v>0.151</v>
      </c>
      <c r="AO139" s="133">
        <v>0.05</v>
      </c>
      <c r="AP139" s="133">
        <v>2.6349999999999998</v>
      </c>
      <c r="AQ139" s="133">
        <v>1.4490000000000001</v>
      </c>
      <c r="AR139" s="133">
        <v>0.48299999999999998</v>
      </c>
      <c r="AS139" s="133">
        <v>21.094999999999999</v>
      </c>
      <c r="AT139" s="133">
        <v>1.472</v>
      </c>
      <c r="AU139" s="133">
        <v>0.49099999999999999</v>
      </c>
      <c r="AV139" s="133">
        <v>-2.4E-2</v>
      </c>
      <c r="AW139" s="133">
        <v>1.2999999999999999E-2</v>
      </c>
      <c r="AX139" s="133">
        <v>4.0000000000000001E-3</v>
      </c>
      <c r="AY139" s="133">
        <v>-10.19</v>
      </c>
      <c r="AZ139" s="133">
        <v>1.007950954</v>
      </c>
      <c r="BA139" s="133">
        <v>-19.21</v>
      </c>
      <c r="BB139" s="133">
        <v>-18.78</v>
      </c>
      <c r="BC139" s="133">
        <v>11.5</v>
      </c>
      <c r="BD139" s="133">
        <v>3.8296335473062136E-3</v>
      </c>
      <c r="BE139" s="133" t="s">
        <v>679</v>
      </c>
      <c r="BF139" s="133">
        <v>-0.66</v>
      </c>
      <c r="BG139" s="133">
        <v>1.2668291952166697</v>
      </c>
      <c r="BH139" s="133">
        <v>0.97693101723064957</v>
      </c>
      <c r="BI139" s="133">
        <v>0.14000000000000001</v>
      </c>
      <c r="BJ139" s="133">
        <v>8.2000000000000003E-2</v>
      </c>
      <c r="BK139" s="133">
        <v>0.222</v>
      </c>
      <c r="BL139" s="133">
        <v>-0.89400000000000002</v>
      </c>
      <c r="BM139" s="133">
        <v>0</v>
      </c>
    </row>
    <row r="140" spans="1:65" x14ac:dyDescent="0.2">
      <c r="A140" s="132" t="s">
        <v>680</v>
      </c>
      <c r="B140" s="133" t="s">
        <v>681</v>
      </c>
      <c r="C140" s="133" t="s">
        <v>261</v>
      </c>
      <c r="D140" s="133" t="s">
        <v>262</v>
      </c>
      <c r="E140" s="133" t="b">
        <v>0</v>
      </c>
      <c r="F140" s="133" t="s">
        <v>653</v>
      </c>
      <c r="G140" s="133" t="s">
        <v>3</v>
      </c>
      <c r="H140" s="133" t="s">
        <v>264</v>
      </c>
      <c r="I140" s="133" t="s">
        <v>349</v>
      </c>
      <c r="J140" s="133" t="s">
        <v>266</v>
      </c>
      <c r="K140" s="133" t="s">
        <v>267</v>
      </c>
      <c r="L140" s="133" t="s">
        <v>3</v>
      </c>
      <c r="M140" s="133">
        <v>9</v>
      </c>
      <c r="N140" s="133">
        <v>9</v>
      </c>
      <c r="O140" s="133">
        <v>2.39</v>
      </c>
      <c r="P140" s="133">
        <v>0</v>
      </c>
      <c r="Q140" s="133">
        <v>0</v>
      </c>
      <c r="R140" s="133">
        <v>16.03</v>
      </c>
      <c r="S140" s="133">
        <v>0</v>
      </c>
      <c r="T140" s="133">
        <v>0</v>
      </c>
      <c r="U140" s="133">
        <v>47.38</v>
      </c>
      <c r="V140" s="133">
        <v>0</v>
      </c>
      <c r="W140" s="133">
        <v>0</v>
      </c>
      <c r="X140" s="133">
        <v>6.38</v>
      </c>
      <c r="Y140" s="133">
        <v>3.0000000000000001E-3</v>
      </c>
      <c r="Z140" s="133">
        <v>1E-3</v>
      </c>
      <c r="AA140" s="133">
        <v>21.77</v>
      </c>
      <c r="AB140" s="133">
        <v>5.0000000000000001E-3</v>
      </c>
      <c r="AC140" s="133">
        <v>2E-3</v>
      </c>
      <c r="AD140" s="133">
        <v>27.536999999999999</v>
      </c>
      <c r="AE140" s="133">
        <v>3.2000000000000001E-2</v>
      </c>
      <c r="AF140" s="133">
        <v>1.0999999999999999E-2</v>
      </c>
      <c r="AG140" s="133">
        <v>-0.56999999999999995</v>
      </c>
      <c r="AH140" s="133">
        <v>0.03</v>
      </c>
      <c r="AI140" s="133">
        <v>0.01</v>
      </c>
      <c r="AJ140" s="133">
        <v>46.563000000000002</v>
      </c>
      <c r="AK140" s="133">
        <v>0.30399999999999999</v>
      </c>
      <c r="AL140" s="133">
        <v>0.10100000000000001</v>
      </c>
      <c r="AM140" s="133">
        <v>2.4420000000000002</v>
      </c>
      <c r="AN140" s="133">
        <v>0.29099999999999998</v>
      </c>
      <c r="AO140" s="133">
        <v>9.7000000000000003E-2</v>
      </c>
      <c r="AP140" s="133">
        <v>-9.1110000000000007</v>
      </c>
      <c r="AQ140" s="133">
        <v>2.0150000000000001</v>
      </c>
      <c r="AR140" s="133">
        <v>0.67200000000000004</v>
      </c>
      <c r="AS140" s="133">
        <v>-56.587000000000003</v>
      </c>
      <c r="AT140" s="133">
        <v>1.917</v>
      </c>
      <c r="AU140" s="133">
        <v>0.63900000000000001</v>
      </c>
      <c r="AV140" s="133">
        <v>8.2000000000000003E-2</v>
      </c>
      <c r="AW140" s="133">
        <v>1.7999999999999999E-2</v>
      </c>
      <c r="AX140" s="133">
        <v>6.0000000000000001E-3</v>
      </c>
      <c r="AY140" s="133">
        <v>2.46</v>
      </c>
      <c r="AZ140" s="133" t="s">
        <v>3</v>
      </c>
      <c r="BA140" s="133">
        <v>16.03</v>
      </c>
      <c r="BB140" s="133">
        <v>16.600000000000001</v>
      </c>
      <c r="BC140" s="133">
        <v>47.97</v>
      </c>
      <c r="BD140" s="133">
        <v>3.9546756456115663E-3</v>
      </c>
      <c r="BE140" s="133" t="s">
        <v>682</v>
      </c>
      <c r="BF140" s="133">
        <v>-0.67900000000000005</v>
      </c>
      <c r="BG140" s="133">
        <v>1.2493181996418112</v>
      </c>
      <c r="BH140" s="133">
        <v>0.97112397147881468</v>
      </c>
      <c r="BI140" s="133">
        <v>0.123</v>
      </c>
      <c r="BJ140" s="133" t="s">
        <v>3</v>
      </c>
      <c r="BK140" s="133">
        <v>0.123</v>
      </c>
      <c r="BL140" s="133">
        <v>2.4420000000000002</v>
      </c>
      <c r="BM140" s="133">
        <v>0</v>
      </c>
    </row>
    <row r="141" spans="1:65" x14ac:dyDescent="0.2">
      <c r="A141" s="132" t="s">
        <v>683</v>
      </c>
      <c r="B141" s="133" t="s">
        <v>684</v>
      </c>
      <c r="C141" s="133" t="s">
        <v>261</v>
      </c>
      <c r="D141" s="133" t="s">
        <v>262</v>
      </c>
      <c r="E141" s="133" t="b">
        <v>0</v>
      </c>
      <c r="F141" s="133" t="s">
        <v>685</v>
      </c>
      <c r="G141" s="133" t="s">
        <v>3</v>
      </c>
      <c r="H141" s="133" t="s">
        <v>264</v>
      </c>
      <c r="I141" s="133" t="s">
        <v>265</v>
      </c>
      <c r="J141" s="133" t="s">
        <v>266</v>
      </c>
      <c r="K141" s="133" t="s">
        <v>267</v>
      </c>
      <c r="L141" s="133" t="s">
        <v>3</v>
      </c>
      <c r="M141" s="133">
        <v>9</v>
      </c>
      <c r="N141" s="133">
        <v>9</v>
      </c>
      <c r="O141" s="133">
        <v>-37.31</v>
      </c>
      <c r="P141" s="133">
        <v>0</v>
      </c>
      <c r="Q141" s="133">
        <v>0</v>
      </c>
      <c r="R141" s="133">
        <v>10.72</v>
      </c>
      <c r="S141" s="133">
        <v>0</v>
      </c>
      <c r="T141" s="133">
        <v>0</v>
      </c>
      <c r="U141" s="133">
        <v>41.91</v>
      </c>
      <c r="V141" s="133">
        <v>0</v>
      </c>
      <c r="W141" s="133">
        <v>0</v>
      </c>
      <c r="X141" s="133">
        <v>-31.045000000000002</v>
      </c>
      <c r="Y141" s="133">
        <v>4.0000000000000001E-3</v>
      </c>
      <c r="Z141" s="133">
        <v>1E-3</v>
      </c>
      <c r="AA141" s="133">
        <v>16.350999999999999</v>
      </c>
      <c r="AB141" s="133">
        <v>3.0000000000000001E-3</v>
      </c>
      <c r="AC141" s="133">
        <v>1E-3</v>
      </c>
      <c r="AD141" s="133">
        <v>-16.547999999999998</v>
      </c>
      <c r="AE141" s="133">
        <v>2.7E-2</v>
      </c>
      <c r="AF141" s="133">
        <v>8.9999999999999993E-3</v>
      </c>
      <c r="AG141" s="133">
        <v>-6.9000000000000006E-2</v>
      </c>
      <c r="AH141" s="133">
        <v>2.8000000000000001E-2</v>
      </c>
      <c r="AI141" s="133">
        <v>8.9999999999999993E-3</v>
      </c>
      <c r="AJ141" s="133">
        <v>35.250999999999998</v>
      </c>
      <c r="AK141" s="133">
        <v>0.27</v>
      </c>
      <c r="AL141" s="133">
        <v>0.09</v>
      </c>
      <c r="AM141" s="133">
        <v>2.2090000000000001</v>
      </c>
      <c r="AN141" s="133">
        <v>0.26</v>
      </c>
      <c r="AO141" s="133">
        <v>8.6999999999999994E-2</v>
      </c>
      <c r="AP141" s="133">
        <v>-1.619</v>
      </c>
      <c r="AQ141" s="133">
        <v>1.4319999999999999</v>
      </c>
      <c r="AR141" s="133">
        <v>0.47699999999999998</v>
      </c>
      <c r="AS141" s="133">
        <v>0.17699999999999999</v>
      </c>
      <c r="AT141" s="133">
        <v>1.4319999999999999</v>
      </c>
      <c r="AU141" s="133">
        <v>0.47699999999999998</v>
      </c>
      <c r="AV141" s="133">
        <v>1.4999999999999999E-2</v>
      </c>
      <c r="AW141" s="133">
        <v>1.2999999999999999E-2</v>
      </c>
      <c r="AX141" s="133">
        <v>4.0000000000000001E-3</v>
      </c>
      <c r="AY141" s="133">
        <v>-37.56</v>
      </c>
      <c r="AZ141" s="133" t="s">
        <v>3</v>
      </c>
      <c r="BA141" s="133">
        <v>10.72</v>
      </c>
      <c r="BB141" s="133">
        <v>11.29</v>
      </c>
      <c r="BC141" s="133">
        <v>42.49</v>
      </c>
      <c r="BD141" s="133">
        <v>4.0297312172708991E-3</v>
      </c>
      <c r="BE141" s="133" t="s">
        <v>686</v>
      </c>
      <c r="BF141" s="133">
        <v>-2E-3</v>
      </c>
      <c r="BG141" s="133">
        <v>1.2493181996418115</v>
      </c>
      <c r="BH141" s="133">
        <v>0.9711239714788148</v>
      </c>
      <c r="BI141" s="133">
        <v>0.96799999999999997</v>
      </c>
      <c r="BJ141" s="133" t="s">
        <v>3</v>
      </c>
      <c r="BK141" s="133">
        <v>0.96799999999999997</v>
      </c>
      <c r="BL141" s="133">
        <v>2.2090000000000001</v>
      </c>
      <c r="BM141" s="133">
        <v>0</v>
      </c>
    </row>
    <row r="142" spans="1:65" x14ac:dyDescent="0.2">
      <c r="A142" s="132" t="s">
        <v>687</v>
      </c>
      <c r="B142" s="133" t="s">
        <v>688</v>
      </c>
      <c r="C142" s="133" t="s">
        <v>261</v>
      </c>
      <c r="D142" s="133" t="s">
        <v>262</v>
      </c>
      <c r="E142" s="133" t="b">
        <v>0</v>
      </c>
      <c r="F142" s="133" t="s">
        <v>277</v>
      </c>
      <c r="G142" s="133" t="s">
        <v>3</v>
      </c>
      <c r="H142" s="133" t="s">
        <v>264</v>
      </c>
      <c r="I142" s="133" t="s">
        <v>277</v>
      </c>
      <c r="J142" s="133" t="s">
        <v>273</v>
      </c>
      <c r="K142" s="133" t="s">
        <v>267</v>
      </c>
      <c r="L142" s="133">
        <v>90</v>
      </c>
      <c r="M142" s="133">
        <v>9</v>
      </c>
      <c r="N142" s="133">
        <v>9</v>
      </c>
      <c r="O142" s="133">
        <v>-2.13</v>
      </c>
      <c r="P142" s="133">
        <v>0</v>
      </c>
      <c r="Q142" s="133">
        <v>0</v>
      </c>
      <c r="R142" s="133">
        <v>3.41</v>
      </c>
      <c r="S142" s="133">
        <v>0</v>
      </c>
      <c r="T142" s="133">
        <v>0</v>
      </c>
      <c r="U142" s="133">
        <v>34.380000000000003</v>
      </c>
      <c r="V142" s="133">
        <v>0</v>
      </c>
      <c r="W142" s="133">
        <v>0</v>
      </c>
      <c r="X142" s="133">
        <v>1.7</v>
      </c>
      <c r="Y142" s="133">
        <v>3.0000000000000001E-3</v>
      </c>
      <c r="Z142" s="133">
        <v>1E-3</v>
      </c>
      <c r="AA142" s="133">
        <v>9.0839999999999996</v>
      </c>
      <c r="AB142" s="133">
        <v>5.0000000000000001E-3</v>
      </c>
      <c r="AC142" s="133">
        <v>2E-3</v>
      </c>
      <c r="AD142" s="133">
        <v>10.44</v>
      </c>
      <c r="AE142" s="133">
        <v>0.03</v>
      </c>
      <c r="AF142" s="133">
        <v>0.01</v>
      </c>
      <c r="AG142" s="133">
        <v>-0.25700000000000001</v>
      </c>
      <c r="AH142" s="133">
        <v>2.9000000000000001E-2</v>
      </c>
      <c r="AI142" s="133">
        <v>0.01</v>
      </c>
      <c r="AJ142" s="133">
        <v>19.346</v>
      </c>
      <c r="AK142" s="133">
        <v>0.17299999999999999</v>
      </c>
      <c r="AL142" s="133">
        <v>5.8000000000000003E-2</v>
      </c>
      <c r="AM142" s="133">
        <v>1.0760000000000001</v>
      </c>
      <c r="AN142" s="133">
        <v>0.17100000000000001</v>
      </c>
      <c r="AO142" s="133">
        <v>5.7000000000000002E-2</v>
      </c>
      <c r="AP142" s="133">
        <v>-3.1349999999999998</v>
      </c>
      <c r="AQ142" s="133">
        <v>1.319</v>
      </c>
      <c r="AR142" s="133">
        <v>0.44</v>
      </c>
      <c r="AS142" s="133">
        <v>-22.463999999999999</v>
      </c>
      <c r="AT142" s="133">
        <v>1.298</v>
      </c>
      <c r="AU142" s="133">
        <v>0.433</v>
      </c>
      <c r="AV142" s="133">
        <v>2.9000000000000001E-2</v>
      </c>
      <c r="AW142" s="133">
        <v>1.2E-2</v>
      </c>
      <c r="AX142" s="133">
        <v>4.0000000000000001E-3</v>
      </c>
      <c r="AY142" s="133">
        <v>-2.11</v>
      </c>
      <c r="AZ142" s="133">
        <v>1.007950954</v>
      </c>
      <c r="BA142" s="133">
        <v>-4.5</v>
      </c>
      <c r="BB142" s="133">
        <v>-3.95</v>
      </c>
      <c r="BC142" s="133">
        <v>26.79</v>
      </c>
      <c r="BD142" s="133">
        <v>4.049821655842333E-3</v>
      </c>
      <c r="BE142" s="133" t="s">
        <v>689</v>
      </c>
      <c r="BF142" s="133">
        <v>-0.29899999999999999</v>
      </c>
      <c r="BG142" s="133">
        <v>1.245930621848202</v>
      </c>
      <c r="BH142" s="133">
        <v>0.96999244759688708</v>
      </c>
      <c r="BI142" s="133">
        <v>0.59699999999999998</v>
      </c>
      <c r="BJ142" s="133">
        <v>8.2000000000000003E-2</v>
      </c>
      <c r="BK142" s="133">
        <v>0.67900000000000005</v>
      </c>
      <c r="BL142" s="133">
        <v>1.0760000000000001</v>
      </c>
      <c r="BM142" s="133">
        <v>0</v>
      </c>
    </row>
    <row r="143" spans="1:65" x14ac:dyDescent="0.2">
      <c r="A143" s="132" t="s">
        <v>690</v>
      </c>
      <c r="B143" s="133" t="s">
        <v>691</v>
      </c>
      <c r="C143" s="133" t="s">
        <v>261</v>
      </c>
      <c r="D143" s="133" t="s">
        <v>262</v>
      </c>
      <c r="E143" s="133" t="b">
        <v>0</v>
      </c>
      <c r="F143" s="133" t="s">
        <v>304</v>
      </c>
      <c r="G143" s="133" t="s">
        <v>3</v>
      </c>
      <c r="H143" s="133" t="s">
        <v>264</v>
      </c>
      <c r="I143" s="133" t="s">
        <v>304</v>
      </c>
      <c r="J143" s="133" t="s">
        <v>273</v>
      </c>
      <c r="K143" s="133" t="s">
        <v>267</v>
      </c>
      <c r="L143" s="133">
        <v>90</v>
      </c>
      <c r="M143" s="133">
        <v>9</v>
      </c>
      <c r="N143" s="133">
        <v>9</v>
      </c>
      <c r="O143" s="133">
        <v>-6.16</v>
      </c>
      <c r="P143" s="133">
        <v>0</v>
      </c>
      <c r="Q143" s="133">
        <v>0</v>
      </c>
      <c r="R143" s="133">
        <v>-5.23</v>
      </c>
      <c r="S143" s="133">
        <v>0</v>
      </c>
      <c r="T143" s="133">
        <v>0</v>
      </c>
      <c r="U143" s="133">
        <v>25.47</v>
      </c>
      <c r="V143" s="133">
        <v>0</v>
      </c>
      <c r="W143" s="133">
        <v>0</v>
      </c>
      <c r="X143" s="133">
        <v>-2.3809999999999998</v>
      </c>
      <c r="Y143" s="133">
        <v>2E-3</v>
      </c>
      <c r="Z143" s="133">
        <v>1E-3</v>
      </c>
      <c r="AA143" s="133">
        <v>0.39500000000000002</v>
      </c>
      <c r="AB143" s="133">
        <v>4.0000000000000001E-3</v>
      </c>
      <c r="AC143" s="133">
        <v>1E-3</v>
      </c>
      <c r="AD143" s="133">
        <v>-2.37</v>
      </c>
      <c r="AE143" s="133">
        <v>2.4E-2</v>
      </c>
      <c r="AF143" s="133">
        <v>8.0000000000000002E-3</v>
      </c>
      <c r="AG143" s="133">
        <v>-0.30199999999999999</v>
      </c>
      <c r="AH143" s="133">
        <v>2.5000000000000001E-2</v>
      </c>
      <c r="AI143" s="133">
        <v>8.0000000000000002E-3</v>
      </c>
      <c r="AJ143" s="133">
        <v>0.73599999999999999</v>
      </c>
      <c r="AK143" s="133">
        <v>9.8000000000000004E-2</v>
      </c>
      <c r="AL143" s="133">
        <v>3.3000000000000002E-2</v>
      </c>
      <c r="AM143" s="133">
        <v>-5.3999999999999999E-2</v>
      </c>
      <c r="AN143" s="133">
        <v>0.10299999999999999</v>
      </c>
      <c r="AO143" s="133">
        <v>3.4000000000000002E-2</v>
      </c>
      <c r="AP143" s="133">
        <v>5.2999999999999999E-2</v>
      </c>
      <c r="AQ143" s="133">
        <v>1.4550000000000001</v>
      </c>
      <c r="AR143" s="133">
        <v>0.48499999999999999</v>
      </c>
      <c r="AS143" s="133">
        <v>1.819</v>
      </c>
      <c r="AT143" s="133">
        <v>1.4570000000000001</v>
      </c>
      <c r="AU143" s="133">
        <v>0.48599999999999999</v>
      </c>
      <c r="AV143" s="133">
        <v>0</v>
      </c>
      <c r="AW143" s="133">
        <v>1.2999999999999999E-2</v>
      </c>
      <c r="AX143" s="133">
        <v>4.0000000000000001E-3</v>
      </c>
      <c r="AY143" s="133">
        <v>-6.17</v>
      </c>
      <c r="AZ143" s="133">
        <v>1.007950954</v>
      </c>
      <c r="BA143" s="133">
        <v>-13.08</v>
      </c>
      <c r="BB143" s="133">
        <v>-12.53</v>
      </c>
      <c r="BC143" s="133">
        <v>17.940000000000001</v>
      </c>
      <c r="BD143" s="133">
        <v>4.049821655842333E-3</v>
      </c>
      <c r="BE143" s="133" t="s">
        <v>689</v>
      </c>
      <c r="BF143" s="133">
        <v>-0.29199999999999998</v>
      </c>
      <c r="BG143" s="133">
        <v>1.2166587885122928</v>
      </c>
      <c r="BH143" s="133">
        <v>0.95612704415951333</v>
      </c>
      <c r="BI143" s="133">
        <v>0.60099999999999998</v>
      </c>
      <c r="BJ143" s="133">
        <v>8.2000000000000003E-2</v>
      </c>
      <c r="BK143" s="133">
        <v>0.68300000000000005</v>
      </c>
      <c r="BL143" s="133">
        <v>-5.3999999999999999E-2</v>
      </c>
      <c r="BM143" s="133">
        <v>0</v>
      </c>
    </row>
    <row r="144" spans="1:65" x14ac:dyDescent="0.2">
      <c r="A144" s="132" t="s">
        <v>692</v>
      </c>
      <c r="B144" s="133" t="s">
        <v>693</v>
      </c>
      <c r="C144" s="133" t="s">
        <v>261</v>
      </c>
      <c r="D144" s="133" t="s">
        <v>262</v>
      </c>
      <c r="E144" s="133" t="b">
        <v>0</v>
      </c>
      <c r="F144" s="133" t="s">
        <v>280</v>
      </c>
      <c r="G144" s="133" t="s">
        <v>3</v>
      </c>
      <c r="H144" s="133" t="s">
        <v>264</v>
      </c>
      <c r="I144" s="133" t="s">
        <v>281</v>
      </c>
      <c r="J144" s="133" t="s">
        <v>273</v>
      </c>
      <c r="K144" s="133" t="s">
        <v>267</v>
      </c>
      <c r="L144" s="133">
        <v>90</v>
      </c>
      <c r="M144" s="133">
        <v>9</v>
      </c>
      <c r="N144" s="133">
        <v>9</v>
      </c>
      <c r="O144" s="133">
        <v>2.0499999999999998</v>
      </c>
      <c r="P144" s="133">
        <v>0</v>
      </c>
      <c r="Q144" s="133">
        <v>0</v>
      </c>
      <c r="R144" s="133">
        <v>5.18</v>
      </c>
      <c r="S144" s="133">
        <v>0</v>
      </c>
      <c r="T144" s="133">
        <v>0</v>
      </c>
      <c r="U144" s="133">
        <v>36.200000000000003</v>
      </c>
      <c r="V144" s="133">
        <v>0</v>
      </c>
      <c r="W144" s="133">
        <v>0</v>
      </c>
      <c r="X144" s="133">
        <v>5.6820000000000004</v>
      </c>
      <c r="Y144" s="133">
        <v>4.0000000000000001E-3</v>
      </c>
      <c r="Z144" s="133">
        <v>1E-3</v>
      </c>
      <c r="AA144" s="133">
        <v>10.865</v>
      </c>
      <c r="AB144" s="133">
        <v>4.0000000000000001E-3</v>
      </c>
      <c r="AC144" s="133">
        <v>1E-3</v>
      </c>
      <c r="AD144" s="133">
        <v>16.015000000000001</v>
      </c>
      <c r="AE144" s="133">
        <v>3.5000000000000003E-2</v>
      </c>
      <c r="AF144" s="133">
        <v>1.2E-2</v>
      </c>
      <c r="AG144" s="133">
        <v>-0.58099999999999996</v>
      </c>
      <c r="AH144" s="133">
        <v>3.5000000000000003E-2</v>
      </c>
      <c r="AI144" s="133">
        <v>1.2E-2</v>
      </c>
      <c r="AJ144" s="133">
        <v>23.17</v>
      </c>
      <c r="AK144" s="133">
        <v>0.115</v>
      </c>
      <c r="AL144" s="133">
        <v>3.7999999999999999E-2</v>
      </c>
      <c r="AM144" s="133">
        <v>1.294</v>
      </c>
      <c r="AN144" s="133">
        <v>0.11</v>
      </c>
      <c r="AO144" s="133">
        <v>3.6999999999999998E-2</v>
      </c>
      <c r="AP144" s="133">
        <v>-5.3879999999999999</v>
      </c>
      <c r="AQ144" s="133">
        <v>1.552</v>
      </c>
      <c r="AR144" s="133">
        <v>0.51700000000000002</v>
      </c>
      <c r="AS144" s="133">
        <v>-32.148000000000003</v>
      </c>
      <c r="AT144" s="133">
        <v>1.5109999999999999</v>
      </c>
      <c r="AU144" s="133">
        <v>0.504</v>
      </c>
      <c r="AV144" s="133">
        <v>0.05</v>
      </c>
      <c r="AW144" s="133">
        <v>1.4E-2</v>
      </c>
      <c r="AX144" s="133">
        <v>5.0000000000000001E-3</v>
      </c>
      <c r="AY144" s="133">
        <v>2.12</v>
      </c>
      <c r="AZ144" s="133">
        <v>1.007950954</v>
      </c>
      <c r="BA144" s="133">
        <v>-2.75</v>
      </c>
      <c r="BB144" s="133">
        <v>-2.2000000000000002</v>
      </c>
      <c r="BC144" s="133">
        <v>28.59</v>
      </c>
      <c r="BD144" s="133">
        <v>3.9918021024055216E-3</v>
      </c>
      <c r="BE144" s="133" t="s">
        <v>694</v>
      </c>
      <c r="BF144" s="133">
        <v>-0.64500000000000002</v>
      </c>
      <c r="BG144" s="133">
        <v>1.2574879657747982</v>
      </c>
      <c r="BH144" s="133">
        <v>0.97491890274810966</v>
      </c>
      <c r="BI144" s="133">
        <v>0.16400000000000001</v>
      </c>
      <c r="BJ144" s="133">
        <v>8.2000000000000003E-2</v>
      </c>
      <c r="BK144" s="133">
        <v>0.246</v>
      </c>
      <c r="BL144" s="133">
        <v>1.294</v>
      </c>
      <c r="BM144" s="133">
        <v>0</v>
      </c>
    </row>
    <row r="145" spans="1:65" x14ac:dyDescent="0.2">
      <c r="A145" s="132" t="s">
        <v>695</v>
      </c>
      <c r="B145" s="133" t="s">
        <v>696</v>
      </c>
      <c r="C145" s="133" t="s">
        <v>261</v>
      </c>
      <c r="D145" s="133" t="s">
        <v>262</v>
      </c>
      <c r="E145" s="133" t="b">
        <v>0</v>
      </c>
      <c r="F145" s="133" t="s">
        <v>697</v>
      </c>
      <c r="G145" s="133" t="s">
        <v>3</v>
      </c>
      <c r="H145" s="133" t="s">
        <v>264</v>
      </c>
      <c r="I145" s="133" t="s">
        <v>265</v>
      </c>
      <c r="J145" s="133" t="s">
        <v>266</v>
      </c>
      <c r="K145" s="133" t="s">
        <v>267</v>
      </c>
      <c r="L145" s="133" t="s">
        <v>3</v>
      </c>
      <c r="M145" s="133">
        <v>9</v>
      </c>
      <c r="N145" s="133">
        <v>9</v>
      </c>
      <c r="O145" s="133">
        <v>1.96</v>
      </c>
      <c r="P145" s="133">
        <v>0</v>
      </c>
      <c r="Q145" s="133">
        <v>0</v>
      </c>
      <c r="R145" s="133">
        <v>18.25</v>
      </c>
      <c r="S145" s="133">
        <v>0</v>
      </c>
      <c r="T145" s="133">
        <v>0</v>
      </c>
      <c r="U145" s="133">
        <v>49.67</v>
      </c>
      <c r="V145" s="133">
        <v>0</v>
      </c>
      <c r="W145" s="133">
        <v>0</v>
      </c>
      <c r="X145" s="133">
        <v>6.0510000000000002</v>
      </c>
      <c r="Y145" s="133">
        <v>3.0000000000000001E-3</v>
      </c>
      <c r="Z145" s="133">
        <v>1E-3</v>
      </c>
      <c r="AA145" s="133">
        <v>23.995000000000001</v>
      </c>
      <c r="AB145" s="133">
        <v>4.0000000000000001E-3</v>
      </c>
      <c r="AC145" s="133">
        <v>1E-3</v>
      </c>
      <c r="AD145" s="133">
        <v>30.099</v>
      </c>
      <c r="AE145" s="133">
        <v>0.03</v>
      </c>
      <c r="AF145" s="133">
        <v>0.01</v>
      </c>
      <c r="AG145" s="133">
        <v>0.12</v>
      </c>
      <c r="AH145" s="133">
        <v>2.9000000000000001E-2</v>
      </c>
      <c r="AI145" s="133">
        <v>0.01</v>
      </c>
      <c r="AJ145" s="133">
        <v>52.112000000000002</v>
      </c>
      <c r="AK145" s="133">
        <v>0.20699999999999999</v>
      </c>
      <c r="AL145" s="133">
        <v>6.9000000000000006E-2</v>
      </c>
      <c r="AM145" s="133">
        <v>3.3820000000000001</v>
      </c>
      <c r="AN145" s="133">
        <v>0.19800000000000001</v>
      </c>
      <c r="AO145" s="133">
        <v>6.6000000000000003E-2</v>
      </c>
      <c r="AP145" s="133">
        <v>-9.3780000000000001</v>
      </c>
      <c r="AQ145" s="133">
        <v>2.0630000000000002</v>
      </c>
      <c r="AR145" s="133">
        <v>0.68799999999999994</v>
      </c>
      <c r="AS145" s="133">
        <v>-60.536000000000001</v>
      </c>
      <c r="AT145" s="133">
        <v>1.9550000000000001</v>
      </c>
      <c r="AU145" s="133">
        <v>0.65200000000000002</v>
      </c>
      <c r="AV145" s="133">
        <v>8.6999999999999994E-2</v>
      </c>
      <c r="AW145" s="133">
        <v>1.9E-2</v>
      </c>
      <c r="AX145" s="133">
        <v>6.0000000000000001E-3</v>
      </c>
      <c r="AY145" s="133">
        <v>2.02</v>
      </c>
      <c r="AZ145" s="133" t="s">
        <v>3</v>
      </c>
      <c r="BA145" s="133">
        <v>18.25</v>
      </c>
      <c r="BB145" s="133">
        <v>18.850000000000001</v>
      </c>
      <c r="BC145" s="133">
        <v>50.29</v>
      </c>
      <c r="BD145" s="133">
        <v>3.9892708689430057E-3</v>
      </c>
      <c r="BE145" s="133" t="s">
        <v>698</v>
      </c>
      <c r="BF145" s="133">
        <v>0</v>
      </c>
      <c r="BG145" s="133">
        <v>1.2430013046666988</v>
      </c>
      <c r="BH145" s="133">
        <v>0.97110509535996736</v>
      </c>
      <c r="BI145" s="133">
        <v>0.97099999999999997</v>
      </c>
      <c r="BJ145" s="133" t="s">
        <v>3</v>
      </c>
      <c r="BK145" s="133">
        <v>0.97099999999999997</v>
      </c>
      <c r="BL145" s="133">
        <v>3.3820000000000001</v>
      </c>
      <c r="BM145" s="133">
        <v>0</v>
      </c>
    </row>
    <row r="146" spans="1:65" x14ac:dyDescent="0.2">
      <c r="A146" s="132" t="s">
        <v>699</v>
      </c>
      <c r="B146" s="133" t="s">
        <v>700</v>
      </c>
      <c r="C146" s="133" t="s">
        <v>261</v>
      </c>
      <c r="D146" s="133" t="s">
        <v>262</v>
      </c>
      <c r="E146" s="133" t="b">
        <v>0</v>
      </c>
      <c r="F146" s="133" t="s">
        <v>294</v>
      </c>
      <c r="G146" s="133" t="s">
        <v>3</v>
      </c>
      <c r="H146" s="133" t="s">
        <v>264</v>
      </c>
      <c r="I146" s="133" t="s">
        <v>295</v>
      </c>
      <c r="J146" s="133" t="s">
        <v>273</v>
      </c>
      <c r="K146" s="133" t="s">
        <v>267</v>
      </c>
      <c r="L146" s="133">
        <v>90</v>
      </c>
      <c r="M146" s="133">
        <v>9</v>
      </c>
      <c r="N146" s="133">
        <v>9</v>
      </c>
      <c r="O146" s="133">
        <v>1.63</v>
      </c>
      <c r="P146" s="133">
        <v>0</v>
      </c>
      <c r="Q146" s="133">
        <v>0</v>
      </c>
      <c r="R146" s="133">
        <v>5.58</v>
      </c>
      <c r="S146" s="133">
        <v>0</v>
      </c>
      <c r="T146" s="133">
        <v>0</v>
      </c>
      <c r="U146" s="133">
        <v>36.61</v>
      </c>
      <c r="V146" s="133">
        <v>0</v>
      </c>
      <c r="W146" s="133">
        <v>0</v>
      </c>
      <c r="X146" s="133">
        <v>5.3019999999999996</v>
      </c>
      <c r="Y146" s="133">
        <v>2E-3</v>
      </c>
      <c r="Z146" s="133">
        <v>1E-3</v>
      </c>
      <c r="AA146" s="133">
        <v>11.266999999999999</v>
      </c>
      <c r="AB146" s="133">
        <v>3.0000000000000001E-3</v>
      </c>
      <c r="AC146" s="133">
        <v>1E-3</v>
      </c>
      <c r="AD146" s="133">
        <v>16.402000000000001</v>
      </c>
      <c r="AE146" s="133">
        <v>2.4E-2</v>
      </c>
      <c r="AF146" s="133">
        <v>8.0000000000000002E-3</v>
      </c>
      <c r="AG146" s="133">
        <v>-0.20100000000000001</v>
      </c>
      <c r="AH146" s="133">
        <v>2.3E-2</v>
      </c>
      <c r="AI146" s="133">
        <v>8.0000000000000002E-3</v>
      </c>
      <c r="AJ146" s="133">
        <v>24.207000000000001</v>
      </c>
      <c r="AK146" s="133">
        <v>0.217</v>
      </c>
      <c r="AL146" s="133">
        <v>7.1999999999999995E-2</v>
      </c>
      <c r="AM146" s="133">
        <v>1.5129999999999999</v>
      </c>
      <c r="AN146" s="133">
        <v>0.21</v>
      </c>
      <c r="AO146" s="133">
        <v>7.0000000000000007E-2</v>
      </c>
      <c r="AP146" s="133">
        <v>-5.0449999999999999</v>
      </c>
      <c r="AQ146" s="133">
        <v>1.673</v>
      </c>
      <c r="AR146" s="133">
        <v>0.55800000000000005</v>
      </c>
      <c r="AS146" s="133">
        <v>-32.18</v>
      </c>
      <c r="AT146" s="133">
        <v>1.6240000000000001</v>
      </c>
      <c r="AU146" s="133">
        <v>0.54100000000000004</v>
      </c>
      <c r="AV146" s="133">
        <v>4.5999999999999999E-2</v>
      </c>
      <c r="AW146" s="133">
        <v>1.4999999999999999E-2</v>
      </c>
      <c r="AX146" s="133">
        <v>5.0000000000000001E-3</v>
      </c>
      <c r="AY146" s="133">
        <v>1.68</v>
      </c>
      <c r="AZ146" s="133">
        <v>1.007950954</v>
      </c>
      <c r="BA146" s="133">
        <v>-2.36</v>
      </c>
      <c r="BB146" s="133">
        <v>-1.79</v>
      </c>
      <c r="BC146" s="133">
        <v>29.01</v>
      </c>
      <c r="BD146" s="133">
        <v>4.028923288628806E-3</v>
      </c>
      <c r="BE146" s="133" t="s">
        <v>701</v>
      </c>
      <c r="BF146" s="133">
        <v>-0.26700000000000002</v>
      </c>
      <c r="BG146" s="133">
        <v>1.2488606710063954</v>
      </c>
      <c r="BH146" s="133">
        <v>0.97569969457820405</v>
      </c>
      <c r="BI146" s="133">
        <v>0.64200000000000002</v>
      </c>
      <c r="BJ146" s="133">
        <v>8.2000000000000003E-2</v>
      </c>
      <c r="BK146" s="133">
        <v>0.72399999999999998</v>
      </c>
      <c r="BL146" s="133">
        <v>1.5129999999999999</v>
      </c>
      <c r="BM146" s="133">
        <v>0</v>
      </c>
    </row>
    <row r="147" spans="1:65" x14ac:dyDescent="0.2">
      <c r="A147" s="132" t="s">
        <v>702</v>
      </c>
      <c r="B147" s="133" t="s">
        <v>703</v>
      </c>
      <c r="C147" s="133" t="s">
        <v>261</v>
      </c>
      <c r="D147" s="133" t="s">
        <v>262</v>
      </c>
      <c r="E147" s="133" t="b">
        <v>0</v>
      </c>
      <c r="F147" s="133" t="s">
        <v>653</v>
      </c>
      <c r="G147" s="133" t="s">
        <v>3</v>
      </c>
      <c r="H147" s="133" t="s">
        <v>264</v>
      </c>
      <c r="I147" s="133" t="s">
        <v>349</v>
      </c>
      <c r="J147" s="133" t="s">
        <v>266</v>
      </c>
      <c r="K147" s="133" t="s">
        <v>267</v>
      </c>
      <c r="L147" s="133" t="s">
        <v>3</v>
      </c>
      <c r="M147" s="133">
        <v>9</v>
      </c>
      <c r="N147" s="133">
        <v>9</v>
      </c>
      <c r="O147" s="133">
        <v>2.21</v>
      </c>
      <c r="P147" s="133">
        <v>0</v>
      </c>
      <c r="Q147" s="133">
        <v>0</v>
      </c>
      <c r="R147" s="133">
        <v>13.53</v>
      </c>
      <c r="S147" s="133">
        <v>0.01</v>
      </c>
      <c r="T147" s="133">
        <v>0</v>
      </c>
      <c r="U147" s="133">
        <v>44.8</v>
      </c>
      <c r="V147" s="133">
        <v>0.01</v>
      </c>
      <c r="W147" s="133">
        <v>0</v>
      </c>
      <c r="X147" s="133">
        <v>6.1189999999999998</v>
      </c>
      <c r="Y147" s="133">
        <v>3.0000000000000001E-3</v>
      </c>
      <c r="Z147" s="133">
        <v>1E-3</v>
      </c>
      <c r="AA147" s="133">
        <v>19.254000000000001</v>
      </c>
      <c r="AB147" s="133">
        <v>5.0000000000000001E-3</v>
      </c>
      <c r="AC147" s="133">
        <v>2E-3</v>
      </c>
      <c r="AD147" s="133">
        <v>24.725000000000001</v>
      </c>
      <c r="AE147" s="133">
        <v>0.03</v>
      </c>
      <c r="AF147" s="133">
        <v>0.01</v>
      </c>
      <c r="AG147" s="133">
        <v>-0.61899999999999999</v>
      </c>
      <c r="AH147" s="133">
        <v>0.03</v>
      </c>
      <c r="AI147" s="133">
        <v>0.01</v>
      </c>
      <c r="AJ147" s="133">
        <v>41.14</v>
      </c>
      <c r="AK147" s="133">
        <v>0.16600000000000001</v>
      </c>
      <c r="AL147" s="133">
        <v>5.5E-2</v>
      </c>
      <c r="AM147" s="133">
        <v>2.177</v>
      </c>
      <c r="AN147" s="133">
        <v>0.158</v>
      </c>
      <c r="AO147" s="133">
        <v>5.2999999999999999E-2</v>
      </c>
      <c r="AP147" s="133">
        <v>-8.1750000000000007</v>
      </c>
      <c r="AQ147" s="133">
        <v>1.756</v>
      </c>
      <c r="AR147" s="133">
        <v>0.58499999999999996</v>
      </c>
      <c r="AS147" s="133">
        <v>-50.847999999999999</v>
      </c>
      <c r="AT147" s="133">
        <v>1.675</v>
      </c>
      <c r="AU147" s="133">
        <v>0.55800000000000005</v>
      </c>
      <c r="AV147" s="133">
        <v>7.3999999999999996E-2</v>
      </c>
      <c r="AW147" s="133">
        <v>1.6E-2</v>
      </c>
      <c r="AX147" s="133">
        <v>5.0000000000000001E-3</v>
      </c>
      <c r="AY147" s="133">
        <v>2.2599999999999998</v>
      </c>
      <c r="AZ147" s="133" t="s">
        <v>3</v>
      </c>
      <c r="BA147" s="133">
        <v>13.53</v>
      </c>
      <c r="BB147" s="133">
        <v>14.14</v>
      </c>
      <c r="BC147" s="133">
        <v>45.44</v>
      </c>
      <c r="BD147" s="133">
        <v>3.94622812323855E-3</v>
      </c>
      <c r="BE147" s="133" t="s">
        <v>704</v>
      </c>
      <c r="BF147" s="133">
        <v>-0.71599999999999997</v>
      </c>
      <c r="BG147" s="133">
        <v>1.2531894940210069</v>
      </c>
      <c r="BH147" s="133">
        <v>0.97825523510627055</v>
      </c>
      <c r="BI147" s="133">
        <v>8.1000000000000003E-2</v>
      </c>
      <c r="BJ147" s="133" t="s">
        <v>3</v>
      </c>
      <c r="BK147" s="133">
        <v>8.1000000000000003E-2</v>
      </c>
      <c r="BL147" s="133">
        <v>2.177</v>
      </c>
      <c r="BM147" s="133">
        <v>0</v>
      </c>
    </row>
    <row r="148" spans="1:65" x14ac:dyDescent="0.2">
      <c r="A148" s="132" t="s">
        <v>705</v>
      </c>
      <c r="B148" s="133" t="s">
        <v>706</v>
      </c>
      <c r="C148" s="133" t="s">
        <v>261</v>
      </c>
      <c r="D148" s="133" t="s">
        <v>262</v>
      </c>
      <c r="E148" s="133" t="b">
        <v>0</v>
      </c>
      <c r="F148" s="133" t="s">
        <v>277</v>
      </c>
      <c r="G148" s="133" t="s">
        <v>3</v>
      </c>
      <c r="H148" s="133" t="s">
        <v>264</v>
      </c>
      <c r="I148" s="133" t="s">
        <v>277</v>
      </c>
      <c r="J148" s="133" t="s">
        <v>273</v>
      </c>
      <c r="K148" s="133" t="s">
        <v>267</v>
      </c>
      <c r="L148" s="133">
        <v>90</v>
      </c>
      <c r="M148" s="133">
        <v>9</v>
      </c>
      <c r="N148" s="133">
        <v>9</v>
      </c>
      <c r="O148" s="133">
        <v>-2.16</v>
      </c>
      <c r="P148" s="133">
        <v>0</v>
      </c>
      <c r="Q148" s="133">
        <v>0</v>
      </c>
      <c r="R148" s="133">
        <v>3.49</v>
      </c>
      <c r="S148" s="133">
        <v>0.01</v>
      </c>
      <c r="T148" s="133">
        <v>0</v>
      </c>
      <c r="U148" s="133">
        <v>34.46</v>
      </c>
      <c r="V148" s="133">
        <v>0.01</v>
      </c>
      <c r="W148" s="133">
        <v>0</v>
      </c>
      <c r="X148" s="133">
        <v>1.6779999999999999</v>
      </c>
      <c r="Y148" s="133">
        <v>3.0000000000000001E-3</v>
      </c>
      <c r="Z148" s="133">
        <v>1E-3</v>
      </c>
      <c r="AA148" s="133">
        <v>9.1639999999999997</v>
      </c>
      <c r="AB148" s="133">
        <v>6.0000000000000001E-3</v>
      </c>
      <c r="AC148" s="133">
        <v>2E-3</v>
      </c>
      <c r="AD148" s="133">
        <v>10.504</v>
      </c>
      <c r="AE148" s="133">
        <v>3.7999999999999999E-2</v>
      </c>
      <c r="AF148" s="133">
        <v>1.2999999999999999E-2</v>
      </c>
      <c r="AG148" s="133">
        <v>-0.249</v>
      </c>
      <c r="AH148" s="133">
        <v>3.4000000000000002E-2</v>
      </c>
      <c r="AI148" s="133">
        <v>1.0999999999999999E-2</v>
      </c>
      <c r="AJ148" s="133">
        <v>19.568000000000001</v>
      </c>
      <c r="AK148" s="133">
        <v>0.17</v>
      </c>
      <c r="AL148" s="133">
        <v>5.7000000000000002E-2</v>
      </c>
      <c r="AM148" s="133">
        <v>1.1359999999999999</v>
      </c>
      <c r="AN148" s="133">
        <v>0.16</v>
      </c>
      <c r="AO148" s="133">
        <v>5.2999999999999999E-2</v>
      </c>
      <c r="AP148" s="133">
        <v>-3.3410000000000002</v>
      </c>
      <c r="AQ148" s="133">
        <v>1.909</v>
      </c>
      <c r="AR148" s="133">
        <v>0.63600000000000001</v>
      </c>
      <c r="AS148" s="133">
        <v>-22.795000000000002</v>
      </c>
      <c r="AT148" s="133">
        <v>1.8640000000000001</v>
      </c>
      <c r="AU148" s="133">
        <v>0.621</v>
      </c>
      <c r="AV148" s="133">
        <v>3.1E-2</v>
      </c>
      <c r="AW148" s="133">
        <v>1.7999999999999999E-2</v>
      </c>
      <c r="AX148" s="133">
        <v>6.0000000000000001E-3</v>
      </c>
      <c r="AY148" s="133">
        <v>-2.13</v>
      </c>
      <c r="AZ148" s="133">
        <v>1.007950954</v>
      </c>
      <c r="BA148" s="133">
        <v>-4.42</v>
      </c>
      <c r="BB148" s="133">
        <v>-3.85</v>
      </c>
      <c r="BC148" s="133">
        <v>26.89</v>
      </c>
      <c r="BD148" s="133">
        <v>3.9730357656413981E-3</v>
      </c>
      <c r="BE148" s="133" t="s">
        <v>707</v>
      </c>
      <c r="BF148" s="133">
        <v>-0.28999999999999998</v>
      </c>
      <c r="BG148" s="133">
        <v>1.2655655643182886</v>
      </c>
      <c r="BH148" s="133">
        <v>0.98288121410072804</v>
      </c>
      <c r="BI148" s="133">
        <v>0.61499999999999999</v>
      </c>
      <c r="BJ148" s="133">
        <v>8.2000000000000003E-2</v>
      </c>
      <c r="BK148" s="133">
        <v>0.69699999999999995</v>
      </c>
      <c r="BL148" s="133">
        <v>1.1359999999999999</v>
      </c>
      <c r="BM148" s="133">
        <v>0</v>
      </c>
    </row>
    <row r="149" spans="1:65" x14ac:dyDescent="0.2">
      <c r="A149" s="132" t="s">
        <v>708</v>
      </c>
      <c r="B149" s="133" t="s">
        <v>709</v>
      </c>
      <c r="C149" s="133" t="s">
        <v>261</v>
      </c>
      <c r="D149" s="133" t="s">
        <v>262</v>
      </c>
      <c r="E149" s="133" t="b">
        <v>0</v>
      </c>
      <c r="F149" s="133" t="s">
        <v>285</v>
      </c>
      <c r="G149" s="133" t="s">
        <v>3</v>
      </c>
      <c r="H149" s="133" t="s">
        <v>264</v>
      </c>
      <c r="I149" s="133" t="s">
        <v>286</v>
      </c>
      <c r="J149" s="133" t="s">
        <v>273</v>
      </c>
      <c r="K149" s="133" t="s">
        <v>267</v>
      </c>
      <c r="L149" s="133">
        <v>90</v>
      </c>
      <c r="M149" s="133">
        <v>9</v>
      </c>
      <c r="N149" s="133">
        <v>9</v>
      </c>
      <c r="O149" s="133">
        <v>-10.11</v>
      </c>
      <c r="P149" s="133">
        <v>0</v>
      </c>
      <c r="Q149" s="133">
        <v>0</v>
      </c>
      <c r="R149" s="133">
        <v>-11.2</v>
      </c>
      <c r="S149" s="133">
        <v>0.01</v>
      </c>
      <c r="T149" s="133">
        <v>0</v>
      </c>
      <c r="U149" s="133">
        <v>19.32</v>
      </c>
      <c r="V149" s="133">
        <v>0.01</v>
      </c>
      <c r="W149" s="133">
        <v>0</v>
      </c>
      <c r="X149" s="133">
        <v>-6.2869999999999999</v>
      </c>
      <c r="Y149" s="133">
        <v>3.0000000000000001E-3</v>
      </c>
      <c r="Z149" s="133">
        <v>1E-3</v>
      </c>
      <c r="AA149" s="133">
        <v>-5.6109999999999998</v>
      </c>
      <c r="AB149" s="133">
        <v>5.0000000000000001E-3</v>
      </c>
      <c r="AC149" s="133">
        <v>2E-3</v>
      </c>
      <c r="AD149" s="133">
        <v>-12.654</v>
      </c>
      <c r="AE149" s="133">
        <v>3.6999999999999998E-2</v>
      </c>
      <c r="AF149" s="133">
        <v>1.2E-2</v>
      </c>
      <c r="AG149" s="133">
        <v>-0.69499999999999995</v>
      </c>
      <c r="AH149" s="133">
        <v>3.9E-2</v>
      </c>
      <c r="AI149" s="133">
        <v>1.2999999999999999E-2</v>
      </c>
      <c r="AJ149" s="133">
        <v>-12.097</v>
      </c>
      <c r="AK149" s="133">
        <v>0.17299999999999999</v>
      </c>
      <c r="AL149" s="133">
        <v>5.8000000000000003E-2</v>
      </c>
      <c r="AM149" s="133">
        <v>-0.91600000000000004</v>
      </c>
      <c r="AN149" s="133">
        <v>0.18</v>
      </c>
      <c r="AO149" s="133">
        <v>0.06</v>
      </c>
      <c r="AP149" s="133">
        <v>4.1040000000000001</v>
      </c>
      <c r="AQ149" s="133">
        <v>1.722</v>
      </c>
      <c r="AR149" s="133">
        <v>0.57399999999999995</v>
      </c>
      <c r="AS149" s="133">
        <v>22.116</v>
      </c>
      <c r="AT149" s="133">
        <v>1.7529999999999999</v>
      </c>
      <c r="AU149" s="133">
        <v>0.58399999999999996</v>
      </c>
      <c r="AV149" s="133">
        <v>-3.7999999999999999E-2</v>
      </c>
      <c r="AW149" s="133">
        <v>1.6E-2</v>
      </c>
      <c r="AX149" s="133">
        <v>5.0000000000000001E-3</v>
      </c>
      <c r="AY149" s="133">
        <v>-10.130000000000001</v>
      </c>
      <c r="AZ149" s="133">
        <v>1.007950954</v>
      </c>
      <c r="BA149" s="133">
        <v>-19</v>
      </c>
      <c r="BB149" s="133">
        <v>-18.440000000000001</v>
      </c>
      <c r="BC149" s="133">
        <v>11.85</v>
      </c>
      <c r="BD149" s="133">
        <v>4.0099042384380149E-3</v>
      </c>
      <c r="BE149" s="133" t="s">
        <v>710</v>
      </c>
      <c r="BF149" s="133">
        <v>-0.64400000000000002</v>
      </c>
      <c r="BG149" s="133">
        <v>1.2531091050453411</v>
      </c>
      <c r="BH149" s="133">
        <v>0.9788816432642784</v>
      </c>
      <c r="BI149" s="133">
        <v>0.17199999999999999</v>
      </c>
      <c r="BJ149" s="133">
        <v>8.2000000000000003E-2</v>
      </c>
      <c r="BK149" s="133">
        <v>0.254</v>
      </c>
      <c r="BL149" s="133">
        <v>-0.91600000000000004</v>
      </c>
      <c r="BM149" s="133">
        <v>0</v>
      </c>
    </row>
    <row r="150" spans="1:65" x14ac:dyDescent="0.2">
      <c r="A150" s="132" t="s">
        <v>711</v>
      </c>
      <c r="B150" s="133" t="s">
        <v>712</v>
      </c>
      <c r="C150" s="133" t="s">
        <v>261</v>
      </c>
      <c r="D150" s="133" t="s">
        <v>262</v>
      </c>
      <c r="E150" s="133" t="b">
        <v>0</v>
      </c>
      <c r="F150" s="133" t="s">
        <v>653</v>
      </c>
      <c r="G150" s="133" t="s">
        <v>3</v>
      </c>
      <c r="H150" s="133" t="s">
        <v>264</v>
      </c>
      <c r="I150" s="133" t="s">
        <v>349</v>
      </c>
      <c r="J150" s="133" t="s">
        <v>266</v>
      </c>
      <c r="K150" s="133" t="s">
        <v>267</v>
      </c>
      <c r="L150" s="133" t="s">
        <v>3</v>
      </c>
      <c r="M150" s="133">
        <v>9</v>
      </c>
      <c r="N150" s="133">
        <v>9</v>
      </c>
      <c r="O150" s="133">
        <v>2.2599999999999998</v>
      </c>
      <c r="P150" s="133">
        <v>0</v>
      </c>
      <c r="Q150" s="133">
        <v>0</v>
      </c>
      <c r="R150" s="133">
        <v>16.059999999999999</v>
      </c>
      <c r="S150" s="133">
        <v>0.01</v>
      </c>
      <c r="T150" s="133">
        <v>0</v>
      </c>
      <c r="U150" s="133">
        <v>47.42</v>
      </c>
      <c r="V150" s="133">
        <v>0.01</v>
      </c>
      <c r="W150" s="133">
        <v>0</v>
      </c>
      <c r="X150" s="133">
        <v>6.2560000000000002</v>
      </c>
      <c r="Y150" s="133">
        <v>3.0000000000000001E-3</v>
      </c>
      <c r="Z150" s="133">
        <v>1E-3</v>
      </c>
      <c r="AA150" s="133">
        <v>21.803000000000001</v>
      </c>
      <c r="AB150" s="133">
        <v>6.0000000000000001E-3</v>
      </c>
      <c r="AC150" s="133">
        <v>2E-3</v>
      </c>
      <c r="AD150" s="133">
        <v>27.363</v>
      </c>
      <c r="AE150" s="133">
        <v>3.5999999999999997E-2</v>
      </c>
      <c r="AF150" s="133">
        <v>1.2E-2</v>
      </c>
      <c r="AG150" s="133">
        <v>-0.64400000000000002</v>
      </c>
      <c r="AH150" s="133">
        <v>3.3000000000000002E-2</v>
      </c>
      <c r="AI150" s="133">
        <v>1.0999999999999999E-2</v>
      </c>
      <c r="AJ150" s="133">
        <v>46.795999999999999</v>
      </c>
      <c r="AK150" s="133">
        <v>0.21</v>
      </c>
      <c r="AL150" s="133">
        <v>7.0000000000000007E-2</v>
      </c>
      <c r="AM150" s="133">
        <v>2.6</v>
      </c>
      <c r="AN150" s="133">
        <v>0.20300000000000001</v>
      </c>
      <c r="AO150" s="133">
        <v>6.8000000000000005E-2</v>
      </c>
      <c r="AP150" s="133">
        <v>-7.46</v>
      </c>
      <c r="AQ150" s="133">
        <v>1.6819999999999999</v>
      </c>
      <c r="AR150" s="133">
        <v>0.56100000000000005</v>
      </c>
      <c r="AS150" s="133">
        <v>-54.95</v>
      </c>
      <c r="AT150" s="133">
        <v>1.595</v>
      </c>
      <c r="AU150" s="133">
        <v>0.53200000000000003</v>
      </c>
      <c r="AV150" s="133">
        <v>6.9000000000000006E-2</v>
      </c>
      <c r="AW150" s="133">
        <v>1.6E-2</v>
      </c>
      <c r="AX150" s="133">
        <v>5.0000000000000001E-3</v>
      </c>
      <c r="AY150" s="133">
        <v>2.2999999999999998</v>
      </c>
      <c r="AZ150" s="133" t="s">
        <v>3</v>
      </c>
      <c r="BA150" s="133">
        <v>16.059999999999999</v>
      </c>
      <c r="BB150" s="133">
        <v>16.690000000000001</v>
      </c>
      <c r="BC150" s="133">
        <v>48.06</v>
      </c>
      <c r="BD150" s="133">
        <v>4.1252433864075681E-3</v>
      </c>
      <c r="BE150" s="133" t="s">
        <v>713</v>
      </c>
      <c r="BF150" s="133">
        <v>-0.75700000000000001</v>
      </c>
      <c r="BG150" s="133">
        <v>1.2497408813337627</v>
      </c>
      <c r="BH150" s="133">
        <v>0.97773145225451863</v>
      </c>
      <c r="BI150" s="133">
        <v>3.2000000000000001E-2</v>
      </c>
      <c r="BJ150" s="133" t="s">
        <v>3</v>
      </c>
      <c r="BK150" s="133">
        <v>3.2000000000000001E-2</v>
      </c>
      <c r="BL150" s="133">
        <v>2.6</v>
      </c>
      <c r="BM150" s="133">
        <v>0</v>
      </c>
    </row>
    <row r="151" spans="1:65" x14ac:dyDescent="0.2">
      <c r="A151" s="132" t="s">
        <v>714</v>
      </c>
      <c r="B151" s="133" t="s">
        <v>715</v>
      </c>
      <c r="C151" s="133" t="s">
        <v>261</v>
      </c>
      <c r="D151" s="133" t="s">
        <v>262</v>
      </c>
      <c r="E151" s="133" t="b">
        <v>0</v>
      </c>
      <c r="F151" s="133" t="s">
        <v>280</v>
      </c>
      <c r="G151" s="133" t="s">
        <v>3</v>
      </c>
      <c r="H151" s="133" t="s">
        <v>264</v>
      </c>
      <c r="I151" s="133" t="s">
        <v>281</v>
      </c>
      <c r="J151" s="133" t="s">
        <v>273</v>
      </c>
      <c r="K151" s="133" t="s">
        <v>267</v>
      </c>
      <c r="L151" s="133">
        <v>90</v>
      </c>
      <c r="M151" s="133">
        <v>9</v>
      </c>
      <c r="N151" s="133">
        <v>9</v>
      </c>
      <c r="O151" s="133">
        <v>1.94</v>
      </c>
      <c r="P151" s="133">
        <v>0</v>
      </c>
      <c r="Q151" s="133">
        <v>0</v>
      </c>
      <c r="R151" s="133">
        <v>5.18</v>
      </c>
      <c r="S151" s="133">
        <v>0.01</v>
      </c>
      <c r="T151" s="133">
        <v>0</v>
      </c>
      <c r="U151" s="133">
        <v>36.200000000000003</v>
      </c>
      <c r="V151" s="133">
        <v>0.01</v>
      </c>
      <c r="W151" s="133">
        <v>0</v>
      </c>
      <c r="X151" s="133">
        <v>5.577</v>
      </c>
      <c r="Y151" s="133">
        <v>3.0000000000000001E-3</v>
      </c>
      <c r="Z151" s="133">
        <v>1E-3</v>
      </c>
      <c r="AA151" s="133">
        <v>10.87</v>
      </c>
      <c r="AB151" s="133">
        <v>6.0000000000000001E-3</v>
      </c>
      <c r="AC151" s="133">
        <v>2E-3</v>
      </c>
      <c r="AD151" s="133">
        <v>15.938000000000001</v>
      </c>
      <c r="AE151" s="133">
        <v>4.5999999999999999E-2</v>
      </c>
      <c r="AF151" s="133">
        <v>1.4999999999999999E-2</v>
      </c>
      <c r="AG151" s="133">
        <v>-0.55500000000000005</v>
      </c>
      <c r="AH151" s="133">
        <v>4.2000000000000003E-2</v>
      </c>
      <c r="AI151" s="133">
        <v>1.4E-2</v>
      </c>
      <c r="AJ151" s="133">
        <v>23.143999999999998</v>
      </c>
      <c r="AK151" s="133">
        <v>0.13700000000000001</v>
      </c>
      <c r="AL151" s="133">
        <v>4.5999999999999999E-2</v>
      </c>
      <c r="AM151" s="133">
        <v>1.258</v>
      </c>
      <c r="AN151" s="133">
        <v>0.13300000000000001</v>
      </c>
      <c r="AO151" s="133">
        <v>4.3999999999999997E-2</v>
      </c>
      <c r="AP151" s="133">
        <v>-3.52</v>
      </c>
      <c r="AQ151" s="133">
        <v>2.0840000000000001</v>
      </c>
      <c r="AR151" s="133">
        <v>0.69499999999999995</v>
      </c>
      <c r="AS151" s="133">
        <v>-30.231999999999999</v>
      </c>
      <c r="AT151" s="133">
        <v>2.0299999999999998</v>
      </c>
      <c r="AU151" s="133">
        <v>0.67700000000000005</v>
      </c>
      <c r="AV151" s="133">
        <v>3.2000000000000001E-2</v>
      </c>
      <c r="AW151" s="133">
        <v>1.9E-2</v>
      </c>
      <c r="AX151" s="133">
        <v>6.0000000000000001E-3</v>
      </c>
      <c r="AY151" s="133">
        <v>1.98</v>
      </c>
      <c r="AZ151" s="133">
        <v>1.007950954</v>
      </c>
      <c r="BA151" s="133">
        <v>-2.75</v>
      </c>
      <c r="BB151" s="133">
        <v>-2.17</v>
      </c>
      <c r="BC151" s="133">
        <v>28.62</v>
      </c>
      <c r="BD151" s="133">
        <v>3.9622736283765102E-3</v>
      </c>
      <c r="BE151" s="133" t="s">
        <v>716</v>
      </c>
      <c r="BF151" s="133">
        <v>-0.61799999999999999</v>
      </c>
      <c r="BG151" s="133">
        <v>1.2451927954997914</v>
      </c>
      <c r="BH151" s="133">
        <v>0.97737557022214627</v>
      </c>
      <c r="BI151" s="133">
        <v>0.20699999999999999</v>
      </c>
      <c r="BJ151" s="133">
        <v>8.2000000000000003E-2</v>
      </c>
      <c r="BK151" s="133">
        <v>0.28899999999999998</v>
      </c>
      <c r="BL151" s="133">
        <v>1.258</v>
      </c>
      <c r="BM151" s="133">
        <v>0</v>
      </c>
    </row>
    <row r="152" spans="1:65" x14ac:dyDescent="0.2">
      <c r="A152" s="132" t="s">
        <v>717</v>
      </c>
      <c r="B152" s="133" t="s">
        <v>718</v>
      </c>
      <c r="C152" s="133" t="s">
        <v>261</v>
      </c>
      <c r="D152" s="133" t="s">
        <v>262</v>
      </c>
      <c r="E152" s="133" t="b">
        <v>0</v>
      </c>
      <c r="F152" s="133" t="s">
        <v>697</v>
      </c>
      <c r="G152" s="133" t="s">
        <v>3</v>
      </c>
      <c r="H152" s="133" t="s">
        <v>264</v>
      </c>
      <c r="I152" s="133" t="s">
        <v>265</v>
      </c>
      <c r="J152" s="133" t="s">
        <v>266</v>
      </c>
      <c r="K152" s="133" t="s">
        <v>267</v>
      </c>
      <c r="L152" s="133" t="s">
        <v>3</v>
      </c>
      <c r="M152" s="133">
        <v>9</v>
      </c>
      <c r="N152" s="133">
        <v>9</v>
      </c>
      <c r="O152" s="133">
        <v>1.9</v>
      </c>
      <c r="P152" s="133">
        <v>0</v>
      </c>
      <c r="Q152" s="133">
        <v>0</v>
      </c>
      <c r="R152" s="133">
        <v>18.57</v>
      </c>
      <c r="S152" s="133">
        <v>0.01</v>
      </c>
      <c r="T152" s="133">
        <v>0</v>
      </c>
      <c r="U152" s="133">
        <v>50.01</v>
      </c>
      <c r="V152" s="133">
        <v>0.01</v>
      </c>
      <c r="W152" s="133">
        <v>0</v>
      </c>
      <c r="X152" s="133">
        <v>6.0049999999999999</v>
      </c>
      <c r="Y152" s="133">
        <v>3.0000000000000001E-3</v>
      </c>
      <c r="Z152" s="133">
        <v>1E-3</v>
      </c>
      <c r="AA152" s="133">
        <v>24.323</v>
      </c>
      <c r="AB152" s="133">
        <v>6.0000000000000001E-3</v>
      </c>
      <c r="AC152" s="133">
        <v>2E-3</v>
      </c>
      <c r="AD152" s="133">
        <v>30.321999999999999</v>
      </c>
      <c r="AE152" s="133">
        <v>3.3000000000000002E-2</v>
      </c>
      <c r="AF152" s="133">
        <v>1.0999999999999999E-2</v>
      </c>
      <c r="AG152" s="133">
        <v>6.8000000000000005E-2</v>
      </c>
      <c r="AH152" s="133">
        <v>3.3000000000000002E-2</v>
      </c>
      <c r="AI152" s="133">
        <v>1.0999999999999999E-2</v>
      </c>
      <c r="AJ152" s="133">
        <v>52.55</v>
      </c>
      <c r="AK152" s="133">
        <v>0.22500000000000001</v>
      </c>
      <c r="AL152" s="133">
        <v>7.4999999999999997E-2</v>
      </c>
      <c r="AM152" s="133">
        <v>3.1579999999999999</v>
      </c>
      <c r="AN152" s="133">
        <v>0.214</v>
      </c>
      <c r="AO152" s="133">
        <v>7.0999999999999994E-2</v>
      </c>
      <c r="AP152" s="133">
        <v>-9.18</v>
      </c>
      <c r="AQ152" s="133">
        <v>1.9530000000000001</v>
      </c>
      <c r="AR152" s="133">
        <v>0.65100000000000002</v>
      </c>
      <c r="AS152" s="133">
        <v>-60.893000000000001</v>
      </c>
      <c r="AT152" s="133">
        <v>1.8460000000000001</v>
      </c>
      <c r="AU152" s="133">
        <v>0.61499999999999999</v>
      </c>
      <c r="AV152" s="133">
        <v>8.4000000000000005E-2</v>
      </c>
      <c r="AW152" s="133">
        <v>1.7999999999999999E-2</v>
      </c>
      <c r="AX152" s="133">
        <v>6.0000000000000001E-3</v>
      </c>
      <c r="AY152" s="133">
        <v>1.94</v>
      </c>
      <c r="AZ152" s="133" t="s">
        <v>3</v>
      </c>
      <c r="BA152" s="133">
        <v>18.57</v>
      </c>
      <c r="BB152" s="133">
        <v>19.23</v>
      </c>
      <c r="BC152" s="133">
        <v>50.69</v>
      </c>
      <c r="BD152" s="133">
        <v>4.1152244168299237E-3</v>
      </c>
      <c r="BE152" s="133" t="s">
        <v>719</v>
      </c>
      <c r="BF152" s="133">
        <v>-5.7000000000000002E-2</v>
      </c>
      <c r="BG152" s="133">
        <v>1.2575489515414071</v>
      </c>
      <c r="BH152" s="133">
        <v>0.98235176267719937</v>
      </c>
      <c r="BI152" s="133">
        <v>0.91100000000000003</v>
      </c>
      <c r="BJ152" s="133" t="s">
        <v>3</v>
      </c>
      <c r="BK152" s="133">
        <v>0.91100000000000003</v>
      </c>
      <c r="BL152" s="133">
        <v>3.1579999999999999</v>
      </c>
      <c r="BM152" s="133">
        <v>0</v>
      </c>
    </row>
    <row r="153" spans="1:65" x14ac:dyDescent="0.2">
      <c r="A153" s="132" t="s">
        <v>720</v>
      </c>
      <c r="B153" s="133" t="s">
        <v>721</v>
      </c>
      <c r="C153" s="133" t="s">
        <v>261</v>
      </c>
      <c r="D153" s="133" t="s">
        <v>262</v>
      </c>
      <c r="E153" s="133" t="b">
        <v>0</v>
      </c>
      <c r="F153" s="133" t="s">
        <v>323</v>
      </c>
      <c r="G153" s="133" t="s">
        <v>3</v>
      </c>
      <c r="H153" s="133" t="s">
        <v>264</v>
      </c>
      <c r="I153" s="133" t="s">
        <v>324</v>
      </c>
      <c r="J153" s="133" t="s">
        <v>273</v>
      </c>
      <c r="K153" s="133" t="s">
        <v>267</v>
      </c>
      <c r="L153" s="133">
        <v>90</v>
      </c>
      <c r="M153" s="133">
        <v>9</v>
      </c>
      <c r="N153" s="133">
        <v>9</v>
      </c>
      <c r="O153" s="133">
        <v>2.29</v>
      </c>
      <c r="P153" s="133">
        <v>0</v>
      </c>
      <c r="Q153" s="133">
        <v>0</v>
      </c>
      <c r="R153" s="133">
        <v>5.76</v>
      </c>
      <c r="S153" s="133">
        <v>0.01</v>
      </c>
      <c r="T153" s="133">
        <v>0</v>
      </c>
      <c r="U153" s="133">
        <v>36.79</v>
      </c>
      <c r="V153" s="133">
        <v>0.01</v>
      </c>
      <c r="W153" s="133">
        <v>0</v>
      </c>
      <c r="X153" s="133">
        <v>5.9269999999999996</v>
      </c>
      <c r="Y153" s="133">
        <v>3.0000000000000001E-3</v>
      </c>
      <c r="Z153" s="133">
        <v>1E-3</v>
      </c>
      <c r="AA153" s="133">
        <v>11.446999999999999</v>
      </c>
      <c r="AB153" s="133">
        <v>6.0000000000000001E-3</v>
      </c>
      <c r="AC153" s="133">
        <v>2E-3</v>
      </c>
      <c r="AD153" s="133">
        <v>16.934000000000001</v>
      </c>
      <c r="AE153" s="133">
        <v>0.04</v>
      </c>
      <c r="AF153" s="133">
        <v>1.2999999999999999E-2</v>
      </c>
      <c r="AG153" s="133">
        <v>-0.495</v>
      </c>
      <c r="AH153" s="133">
        <v>4.1000000000000002E-2</v>
      </c>
      <c r="AI153" s="133">
        <v>1.4E-2</v>
      </c>
      <c r="AJ153" s="133">
        <v>24.305</v>
      </c>
      <c r="AK153" s="133">
        <v>0.121</v>
      </c>
      <c r="AL153" s="133">
        <v>0.04</v>
      </c>
      <c r="AM153" s="133">
        <v>1.25</v>
      </c>
      <c r="AN153" s="133">
        <v>0.127</v>
      </c>
      <c r="AO153" s="133">
        <v>4.2000000000000003E-2</v>
      </c>
      <c r="AP153" s="133">
        <v>-4.5129999999999999</v>
      </c>
      <c r="AQ153" s="133">
        <v>1.7649999999999999</v>
      </c>
      <c r="AR153" s="133">
        <v>0.58799999999999997</v>
      </c>
      <c r="AS153" s="133">
        <v>-32.643999999999998</v>
      </c>
      <c r="AT153" s="133">
        <v>1.7150000000000001</v>
      </c>
      <c r="AU153" s="133">
        <v>0.57199999999999995</v>
      </c>
      <c r="AV153" s="133">
        <v>4.1000000000000002E-2</v>
      </c>
      <c r="AW153" s="133">
        <v>1.6E-2</v>
      </c>
      <c r="AX153" s="133">
        <v>5.0000000000000001E-3</v>
      </c>
      <c r="AY153" s="133">
        <v>2.33</v>
      </c>
      <c r="AZ153" s="133">
        <v>1.007950954</v>
      </c>
      <c r="BA153" s="133">
        <v>-2.1800000000000002</v>
      </c>
      <c r="BB153" s="133">
        <v>-1.59</v>
      </c>
      <c r="BC153" s="133">
        <v>29.22</v>
      </c>
      <c r="BD153" s="133">
        <v>4.1307296867289121E-3</v>
      </c>
      <c r="BE153" s="133" t="s">
        <v>722</v>
      </c>
      <c r="BF153" s="133">
        <v>-0.56499999999999995</v>
      </c>
      <c r="BG153" s="133">
        <v>1.2541304918439991</v>
      </c>
      <c r="BH153" s="133">
        <v>0.97787531869029154</v>
      </c>
      <c r="BI153" s="133">
        <v>0.26900000000000002</v>
      </c>
      <c r="BJ153" s="133">
        <v>8.2000000000000003E-2</v>
      </c>
      <c r="BK153" s="133">
        <v>0.35099999999999998</v>
      </c>
      <c r="BL153" s="133">
        <v>1.25</v>
      </c>
      <c r="BM153" s="133">
        <v>0</v>
      </c>
    </row>
    <row r="154" spans="1:65" x14ac:dyDescent="0.2">
      <c r="A154" s="132" t="s">
        <v>723</v>
      </c>
      <c r="B154" s="133" t="s">
        <v>724</v>
      </c>
      <c r="C154" s="133" t="s">
        <v>261</v>
      </c>
      <c r="D154" s="133" t="s">
        <v>262</v>
      </c>
      <c r="E154" s="133" t="b">
        <v>0</v>
      </c>
      <c r="F154" s="133" t="s">
        <v>301</v>
      </c>
      <c r="G154" s="133" t="s">
        <v>3</v>
      </c>
      <c r="H154" s="133" t="s">
        <v>264</v>
      </c>
      <c r="I154" s="133" t="s">
        <v>301</v>
      </c>
      <c r="J154" s="133" t="s">
        <v>273</v>
      </c>
      <c r="K154" s="133" t="s">
        <v>267</v>
      </c>
      <c r="L154" s="133">
        <v>90</v>
      </c>
      <c r="M154" s="133">
        <v>9</v>
      </c>
      <c r="N154" s="133">
        <v>9</v>
      </c>
      <c r="O154" s="133">
        <v>2.64</v>
      </c>
      <c r="P154" s="133">
        <v>0</v>
      </c>
      <c r="Q154" s="133">
        <v>0</v>
      </c>
      <c r="R154" s="133">
        <v>-0.89</v>
      </c>
      <c r="S154" s="133">
        <v>0.01</v>
      </c>
      <c r="T154" s="133">
        <v>0</v>
      </c>
      <c r="U154" s="133">
        <v>29.94</v>
      </c>
      <c r="V154" s="133">
        <v>0.01</v>
      </c>
      <c r="W154" s="133">
        <v>0</v>
      </c>
      <c r="X154" s="133">
        <v>6.0220000000000002</v>
      </c>
      <c r="Y154" s="133">
        <v>2E-3</v>
      </c>
      <c r="Z154" s="133">
        <v>1E-3</v>
      </c>
      <c r="AA154" s="133">
        <v>4.7679999999999998</v>
      </c>
      <c r="AB154" s="133">
        <v>6.0000000000000001E-3</v>
      </c>
      <c r="AC154" s="133">
        <v>2E-3</v>
      </c>
      <c r="AD154" s="133">
        <v>10.670999999999999</v>
      </c>
      <c r="AE154" s="133">
        <v>0.06</v>
      </c>
      <c r="AF154" s="133">
        <v>0.02</v>
      </c>
      <c r="AG154" s="133">
        <v>-0.25600000000000001</v>
      </c>
      <c r="AH154" s="133">
        <v>6.5000000000000002E-2</v>
      </c>
      <c r="AI154" s="133">
        <v>2.1999999999999999E-2</v>
      </c>
      <c r="AJ154" s="133">
        <v>10.06</v>
      </c>
      <c r="AK154" s="133">
        <v>0.20899999999999999</v>
      </c>
      <c r="AL154" s="133">
        <v>7.0000000000000007E-2</v>
      </c>
      <c r="AM154" s="133">
        <v>0.496</v>
      </c>
      <c r="AN154" s="133">
        <v>0.21299999999999999</v>
      </c>
      <c r="AO154" s="133">
        <v>7.0999999999999994E-2</v>
      </c>
      <c r="AP154" s="133">
        <v>-2.319</v>
      </c>
      <c r="AQ154" s="133">
        <v>0.93799999999999994</v>
      </c>
      <c r="AR154" s="133">
        <v>0.313</v>
      </c>
      <c r="AS154" s="133">
        <v>-17.905000000000001</v>
      </c>
      <c r="AT154" s="133">
        <v>0.92600000000000005</v>
      </c>
      <c r="AU154" s="133">
        <v>0.309</v>
      </c>
      <c r="AV154" s="133">
        <v>2.1000000000000001E-2</v>
      </c>
      <c r="AW154" s="133">
        <v>8.0000000000000002E-3</v>
      </c>
      <c r="AX154" s="133">
        <v>3.0000000000000001E-3</v>
      </c>
      <c r="AY154" s="133">
        <v>2.68</v>
      </c>
      <c r="AZ154" s="133">
        <v>1.007950954</v>
      </c>
      <c r="BA154" s="133">
        <v>-8.77</v>
      </c>
      <c r="BB154" s="133">
        <v>-8.1999999999999993</v>
      </c>
      <c r="BC154" s="133">
        <v>22.4</v>
      </c>
      <c r="BD154" s="133">
        <v>4.1307296867289121E-3</v>
      </c>
      <c r="BE154" s="133" t="s">
        <v>722</v>
      </c>
      <c r="BF154" s="133">
        <v>-0.3</v>
      </c>
      <c r="BG154" s="133">
        <v>1.2413471814790435</v>
      </c>
      <c r="BH154" s="133">
        <v>0.97274507426368451</v>
      </c>
      <c r="BI154" s="133">
        <v>0.6</v>
      </c>
      <c r="BJ154" s="133">
        <v>8.2000000000000003E-2</v>
      </c>
      <c r="BK154" s="133">
        <v>0.68200000000000005</v>
      </c>
      <c r="BL154" s="133">
        <v>0.496</v>
      </c>
      <c r="BM154" s="133">
        <v>0</v>
      </c>
    </row>
    <row r="155" spans="1:65" x14ac:dyDescent="0.2">
      <c r="A155" s="132" t="s">
        <v>725</v>
      </c>
      <c r="B155" s="133" t="s">
        <v>726</v>
      </c>
      <c r="C155" s="133" t="s">
        <v>261</v>
      </c>
      <c r="D155" s="133" t="s">
        <v>262</v>
      </c>
      <c r="E155" s="133" t="b">
        <v>0</v>
      </c>
      <c r="F155" s="133" t="s">
        <v>280</v>
      </c>
      <c r="G155" s="133" t="s">
        <v>3</v>
      </c>
      <c r="H155" s="133" t="s">
        <v>264</v>
      </c>
      <c r="I155" s="133" t="s">
        <v>281</v>
      </c>
      <c r="J155" s="133" t="s">
        <v>273</v>
      </c>
      <c r="K155" s="133" t="s">
        <v>267</v>
      </c>
      <c r="L155" s="133">
        <v>90</v>
      </c>
      <c r="M155" s="133">
        <v>9</v>
      </c>
      <c r="N155" s="133">
        <v>9</v>
      </c>
      <c r="O155" s="133">
        <v>2.04</v>
      </c>
      <c r="P155" s="133">
        <v>0</v>
      </c>
      <c r="Q155" s="133">
        <v>0</v>
      </c>
      <c r="R155" s="133">
        <v>5.31</v>
      </c>
      <c r="S155" s="133">
        <v>0</v>
      </c>
      <c r="T155" s="133">
        <v>0</v>
      </c>
      <c r="U155" s="133">
        <v>36.33</v>
      </c>
      <c r="V155" s="133">
        <v>0</v>
      </c>
      <c r="W155" s="133">
        <v>0</v>
      </c>
      <c r="X155" s="133">
        <v>5.6820000000000004</v>
      </c>
      <c r="Y155" s="133">
        <v>2E-3</v>
      </c>
      <c r="Z155" s="133">
        <v>1E-3</v>
      </c>
      <c r="AA155" s="133">
        <v>10.994999999999999</v>
      </c>
      <c r="AB155" s="133">
        <v>5.0000000000000001E-3</v>
      </c>
      <c r="AC155" s="133">
        <v>2E-3</v>
      </c>
      <c r="AD155" s="133">
        <v>16.158000000000001</v>
      </c>
      <c r="AE155" s="133">
        <v>3.2000000000000001E-2</v>
      </c>
      <c r="AF155" s="133">
        <v>1.0999999999999999E-2</v>
      </c>
      <c r="AG155" s="133">
        <v>-0.56599999999999995</v>
      </c>
      <c r="AH155" s="133">
        <v>3.4000000000000002E-2</v>
      </c>
      <c r="AI155" s="133">
        <v>1.0999999999999999E-2</v>
      </c>
      <c r="AJ155" s="133">
        <v>42.64</v>
      </c>
      <c r="AK155" s="133">
        <v>6.069</v>
      </c>
      <c r="AL155" s="133">
        <v>2.0230000000000001</v>
      </c>
      <c r="AM155" s="133">
        <v>20.085999999999999</v>
      </c>
      <c r="AN155" s="133">
        <v>5.9409999999999998</v>
      </c>
      <c r="AO155" s="133">
        <v>1.98</v>
      </c>
      <c r="AP155" s="133">
        <v>-8.0030000000000001</v>
      </c>
      <c r="AQ155" s="133">
        <v>3.0880000000000001</v>
      </c>
      <c r="AR155" s="133">
        <v>1.0289999999999999</v>
      </c>
      <c r="AS155" s="133">
        <v>-34.936</v>
      </c>
      <c r="AT155" s="133">
        <v>3.0030000000000001</v>
      </c>
      <c r="AU155" s="133">
        <v>1.0009999999999999</v>
      </c>
      <c r="AV155" s="133">
        <v>7.1999999999999995E-2</v>
      </c>
      <c r="AW155" s="133">
        <v>2.8000000000000001E-2</v>
      </c>
      <c r="AX155" s="133">
        <v>8.9999999999999993E-3</v>
      </c>
      <c r="AY155" s="133">
        <v>2.09</v>
      </c>
      <c r="AZ155" s="133">
        <v>1.007950954</v>
      </c>
      <c r="BA155" s="133">
        <v>-2.62</v>
      </c>
      <c r="BB155" s="133">
        <v>-2.02</v>
      </c>
      <c r="BC155" s="133">
        <v>28.78</v>
      </c>
      <c r="BD155" s="133">
        <v>4.1121438128015088E-3</v>
      </c>
      <c r="BE155" s="133" t="s">
        <v>727</v>
      </c>
      <c r="BF155" s="133">
        <v>-0.63300000000000001</v>
      </c>
      <c r="BG155" s="133">
        <v>1.2407846977973849</v>
      </c>
      <c r="BH155" s="133">
        <v>0.97257076595830572</v>
      </c>
      <c r="BI155" s="133">
        <v>0.187</v>
      </c>
      <c r="BJ155" s="133">
        <v>8.2000000000000003E-2</v>
      </c>
      <c r="BK155" s="133">
        <v>0.26900000000000002</v>
      </c>
      <c r="BL155" s="133">
        <v>20.085999999999999</v>
      </c>
      <c r="BM155" s="133">
        <v>0</v>
      </c>
    </row>
    <row r="156" spans="1:65" x14ac:dyDescent="0.2">
      <c r="A156" s="132" t="s">
        <v>728</v>
      </c>
      <c r="B156" s="133" t="s">
        <v>729</v>
      </c>
      <c r="C156" s="133" t="s">
        <v>261</v>
      </c>
      <c r="D156" s="133" t="s">
        <v>262</v>
      </c>
      <c r="E156" s="133" t="b">
        <v>0</v>
      </c>
      <c r="F156" s="133" t="s">
        <v>277</v>
      </c>
      <c r="G156" s="133" t="s">
        <v>3</v>
      </c>
      <c r="H156" s="133" t="s">
        <v>264</v>
      </c>
      <c r="I156" s="133" t="s">
        <v>277</v>
      </c>
      <c r="J156" s="133" t="s">
        <v>273</v>
      </c>
      <c r="K156" s="133" t="s">
        <v>267</v>
      </c>
      <c r="L156" s="133">
        <v>90</v>
      </c>
      <c r="M156" s="133">
        <v>9</v>
      </c>
      <c r="N156" s="133">
        <v>9</v>
      </c>
      <c r="O156" s="133">
        <v>-2.2400000000000002</v>
      </c>
      <c r="P156" s="133">
        <v>0</v>
      </c>
      <c r="Q156" s="133">
        <v>0</v>
      </c>
      <c r="R156" s="133">
        <v>3.42</v>
      </c>
      <c r="S156" s="133">
        <v>0</v>
      </c>
      <c r="T156" s="133">
        <v>0</v>
      </c>
      <c r="U156" s="133">
        <v>34.39</v>
      </c>
      <c r="V156" s="133">
        <v>0.01</v>
      </c>
      <c r="W156" s="133">
        <v>0</v>
      </c>
      <c r="X156" s="133">
        <v>1.5940000000000001</v>
      </c>
      <c r="Y156" s="133">
        <v>1E-3</v>
      </c>
      <c r="Z156" s="133">
        <v>0</v>
      </c>
      <c r="AA156" s="133">
        <v>9.0960000000000001</v>
      </c>
      <c r="AB156" s="133">
        <v>5.0000000000000001E-3</v>
      </c>
      <c r="AC156" s="133">
        <v>2E-3</v>
      </c>
      <c r="AD156" s="133">
        <v>10.327</v>
      </c>
      <c r="AE156" s="133">
        <v>2.5000000000000001E-2</v>
      </c>
      <c r="AF156" s="133">
        <v>8.0000000000000002E-3</v>
      </c>
      <c r="AG156" s="133">
        <v>-0.27200000000000002</v>
      </c>
      <c r="AH156" s="133">
        <v>2.4E-2</v>
      </c>
      <c r="AI156" s="133">
        <v>8.0000000000000002E-3</v>
      </c>
      <c r="AJ156" s="133">
        <v>21.417999999999999</v>
      </c>
      <c r="AK156" s="133">
        <v>0.47899999999999998</v>
      </c>
      <c r="AL156" s="133">
        <v>0.16</v>
      </c>
      <c r="AM156" s="133">
        <v>3.0870000000000002</v>
      </c>
      <c r="AN156" s="133">
        <v>0.47599999999999998</v>
      </c>
      <c r="AO156" s="133">
        <v>0.159</v>
      </c>
      <c r="AP156" s="133">
        <v>-3.3260000000000001</v>
      </c>
      <c r="AQ156" s="133">
        <v>1.98</v>
      </c>
      <c r="AR156" s="133">
        <v>0.66</v>
      </c>
      <c r="AS156" s="133">
        <v>-22.564</v>
      </c>
      <c r="AT156" s="133">
        <v>1.9390000000000001</v>
      </c>
      <c r="AU156" s="133">
        <v>0.64600000000000002</v>
      </c>
      <c r="AV156" s="133">
        <v>0.03</v>
      </c>
      <c r="AW156" s="133">
        <v>1.7999999999999999E-2</v>
      </c>
      <c r="AX156" s="133">
        <v>6.0000000000000001E-3</v>
      </c>
      <c r="AY156" s="133">
        <v>-2.2400000000000002</v>
      </c>
      <c r="AZ156" s="133">
        <v>1.007950954</v>
      </c>
      <c r="BA156" s="133">
        <v>-4.49</v>
      </c>
      <c r="BB156" s="133">
        <v>-3.92</v>
      </c>
      <c r="BC156" s="133">
        <v>26.82</v>
      </c>
      <c r="BD156" s="133">
        <v>4.0865616758090891E-3</v>
      </c>
      <c r="BE156" s="133" t="s">
        <v>730</v>
      </c>
      <c r="BF156" s="133">
        <v>-0.314</v>
      </c>
      <c r="BG156" s="133">
        <v>1.2285207361585553</v>
      </c>
      <c r="BH156" s="133">
        <v>0.9649569744837716</v>
      </c>
      <c r="BI156" s="133">
        <v>0.57899999999999996</v>
      </c>
      <c r="BJ156" s="133">
        <v>8.2000000000000003E-2</v>
      </c>
      <c r="BK156" s="133">
        <v>0.66100000000000003</v>
      </c>
      <c r="BL156" s="133">
        <v>3.0870000000000002</v>
      </c>
      <c r="BM156" s="133">
        <v>0</v>
      </c>
    </row>
    <row r="157" spans="1:65" x14ac:dyDescent="0.2">
      <c r="A157" s="132" t="s">
        <v>731</v>
      </c>
      <c r="B157" s="133" t="s">
        <v>732</v>
      </c>
      <c r="C157" s="133" t="s">
        <v>261</v>
      </c>
      <c r="D157" s="133" t="s">
        <v>262</v>
      </c>
      <c r="E157" s="133" t="b">
        <v>0</v>
      </c>
      <c r="F157" s="133" t="s">
        <v>285</v>
      </c>
      <c r="G157" s="133" t="s">
        <v>3</v>
      </c>
      <c r="H157" s="133" t="s">
        <v>264</v>
      </c>
      <c r="I157" s="133" t="s">
        <v>286</v>
      </c>
      <c r="J157" s="133" t="s">
        <v>273</v>
      </c>
      <c r="K157" s="133" t="s">
        <v>267</v>
      </c>
      <c r="L157" s="133">
        <v>90</v>
      </c>
      <c r="M157" s="133">
        <v>9</v>
      </c>
      <c r="N157" s="133">
        <v>9</v>
      </c>
      <c r="O157" s="133">
        <v>-10.19</v>
      </c>
      <c r="P157" s="133">
        <v>0</v>
      </c>
      <c r="Q157" s="133">
        <v>0</v>
      </c>
      <c r="R157" s="133">
        <v>-11.34</v>
      </c>
      <c r="S157" s="133">
        <v>0.01</v>
      </c>
      <c r="T157" s="133">
        <v>0</v>
      </c>
      <c r="U157" s="133">
        <v>19.170000000000002</v>
      </c>
      <c r="V157" s="133">
        <v>0.01</v>
      </c>
      <c r="W157" s="133">
        <v>0</v>
      </c>
      <c r="X157" s="133">
        <v>-6.3719999999999999</v>
      </c>
      <c r="Y157" s="133">
        <v>3.0000000000000001E-3</v>
      </c>
      <c r="Z157" s="133">
        <v>1E-3</v>
      </c>
      <c r="AA157" s="133">
        <v>-5.7510000000000003</v>
      </c>
      <c r="AB157" s="133">
        <v>7.0000000000000001E-3</v>
      </c>
      <c r="AC157" s="133">
        <v>2E-3</v>
      </c>
      <c r="AD157" s="133">
        <v>-12.874000000000001</v>
      </c>
      <c r="AE157" s="133">
        <v>5.2999999999999999E-2</v>
      </c>
      <c r="AF157" s="133">
        <v>1.7999999999999999E-2</v>
      </c>
      <c r="AG157" s="133">
        <v>-0.69299999999999995</v>
      </c>
      <c r="AH157" s="133">
        <v>5.3999999999999999E-2</v>
      </c>
      <c r="AI157" s="133">
        <v>1.7999999999999999E-2</v>
      </c>
      <c r="AJ157" s="133">
        <v>-11.914</v>
      </c>
      <c r="AK157" s="133">
        <v>0.23899999999999999</v>
      </c>
      <c r="AL157" s="133">
        <v>0.08</v>
      </c>
      <c r="AM157" s="133">
        <v>-0.45100000000000001</v>
      </c>
      <c r="AN157" s="133">
        <v>0.245</v>
      </c>
      <c r="AO157" s="133">
        <v>8.2000000000000003E-2</v>
      </c>
      <c r="AP157" s="133">
        <v>2.464</v>
      </c>
      <c r="AQ157" s="133">
        <v>2.1429999999999998</v>
      </c>
      <c r="AR157" s="133">
        <v>0.71399999999999997</v>
      </c>
      <c r="AS157" s="133">
        <v>20.82</v>
      </c>
      <c r="AT157" s="133">
        <v>2.177</v>
      </c>
      <c r="AU157" s="133">
        <v>0.72599999999999998</v>
      </c>
      <c r="AV157" s="133">
        <v>-2.1999999999999999E-2</v>
      </c>
      <c r="AW157" s="133">
        <v>1.9E-2</v>
      </c>
      <c r="AX157" s="133">
        <v>6.0000000000000001E-3</v>
      </c>
      <c r="AY157" s="133">
        <v>-10.24</v>
      </c>
      <c r="AZ157" s="133">
        <v>1.007950954</v>
      </c>
      <c r="BA157" s="133">
        <v>-19.14</v>
      </c>
      <c r="BB157" s="133">
        <v>-18.61</v>
      </c>
      <c r="BC157" s="133">
        <v>11.67</v>
      </c>
      <c r="BD157" s="133">
        <v>4.0738857160302561E-3</v>
      </c>
      <c r="BE157" s="133" t="s">
        <v>733</v>
      </c>
      <c r="BF157" s="133">
        <v>-0.64</v>
      </c>
      <c r="BG157" s="133">
        <v>1.2498453455728726</v>
      </c>
      <c r="BH157" s="133">
        <v>0.97339477645733741</v>
      </c>
      <c r="BI157" s="133">
        <v>0.17299999999999999</v>
      </c>
      <c r="BJ157" s="133">
        <v>8.2000000000000003E-2</v>
      </c>
      <c r="BK157" s="133">
        <v>0.255</v>
      </c>
      <c r="BL157" s="133">
        <v>-0.45100000000000001</v>
      </c>
      <c r="BM157" s="133">
        <v>0</v>
      </c>
    </row>
    <row r="158" spans="1:65" x14ac:dyDescent="0.2">
      <c r="A158" s="132" t="s">
        <v>734</v>
      </c>
      <c r="B158" s="133" t="s">
        <v>735</v>
      </c>
      <c r="C158" s="133" t="s">
        <v>261</v>
      </c>
      <c r="D158" s="133" t="s">
        <v>262</v>
      </c>
      <c r="E158" s="133" t="b">
        <v>0</v>
      </c>
      <c r="F158" s="133" t="s">
        <v>736</v>
      </c>
      <c r="G158" s="133" t="s">
        <v>3</v>
      </c>
      <c r="H158" s="133" t="s">
        <v>264</v>
      </c>
      <c r="I158" s="133" t="s">
        <v>349</v>
      </c>
      <c r="J158" s="133" t="s">
        <v>266</v>
      </c>
      <c r="K158" s="133" t="s">
        <v>267</v>
      </c>
      <c r="L158" s="133" t="s">
        <v>3</v>
      </c>
      <c r="M158" s="133">
        <v>9</v>
      </c>
      <c r="N158" s="133">
        <v>9</v>
      </c>
      <c r="O158" s="133">
        <v>-37.450000000000003</v>
      </c>
      <c r="P158" s="133">
        <v>0</v>
      </c>
      <c r="Q158" s="133">
        <v>0</v>
      </c>
      <c r="R158" s="133">
        <v>7.24</v>
      </c>
      <c r="S158" s="133">
        <v>0.01</v>
      </c>
      <c r="T158" s="133">
        <v>0</v>
      </c>
      <c r="U158" s="133">
        <v>38.32</v>
      </c>
      <c r="V158" s="133">
        <v>0.01</v>
      </c>
      <c r="W158" s="133">
        <v>0</v>
      </c>
      <c r="X158" s="133">
        <v>-31.3</v>
      </c>
      <c r="Y158" s="133">
        <v>4.0000000000000001E-3</v>
      </c>
      <c r="Z158" s="133">
        <v>1E-3</v>
      </c>
      <c r="AA158" s="133">
        <v>12.853</v>
      </c>
      <c r="AB158" s="133">
        <v>6.0000000000000001E-3</v>
      </c>
      <c r="AC158" s="133">
        <v>2E-3</v>
      </c>
      <c r="AD158" s="133">
        <v>-20.891999999999999</v>
      </c>
      <c r="AE158" s="133">
        <v>0.05</v>
      </c>
      <c r="AF158" s="133">
        <v>1.7000000000000001E-2</v>
      </c>
      <c r="AG158" s="133">
        <v>-0.83599999999999997</v>
      </c>
      <c r="AH158" s="133">
        <v>4.9000000000000002E-2</v>
      </c>
      <c r="AI158" s="133">
        <v>1.6E-2</v>
      </c>
      <c r="AJ158" s="133">
        <v>27.382000000000001</v>
      </c>
      <c r="AK158" s="133">
        <v>0.158</v>
      </c>
      <c r="AL158" s="133">
        <v>5.2999999999999999E-2</v>
      </c>
      <c r="AM158" s="133">
        <v>1.4730000000000001</v>
      </c>
      <c r="AN158" s="133">
        <v>0.161</v>
      </c>
      <c r="AO158" s="133">
        <v>5.3999999999999999E-2</v>
      </c>
      <c r="AP158" s="133">
        <v>1.4379999999999999</v>
      </c>
      <c r="AQ158" s="133">
        <v>2.84</v>
      </c>
      <c r="AR158" s="133">
        <v>0.94699999999999995</v>
      </c>
      <c r="AS158" s="133">
        <v>10.337999999999999</v>
      </c>
      <c r="AT158" s="133">
        <v>2.8639999999999999</v>
      </c>
      <c r="AU158" s="133">
        <v>0.95499999999999996</v>
      </c>
      <c r="AV158" s="133">
        <v>-1.2999999999999999E-2</v>
      </c>
      <c r="AW158" s="133">
        <v>2.5999999999999999E-2</v>
      </c>
      <c r="AX158" s="133">
        <v>8.9999999999999993E-3</v>
      </c>
      <c r="AY158" s="133">
        <v>-37.61</v>
      </c>
      <c r="AZ158" s="133" t="s">
        <v>3</v>
      </c>
      <c r="BA158" s="133">
        <v>7.24</v>
      </c>
      <c r="BB158" s="133">
        <v>7.84</v>
      </c>
      <c r="BC158" s="133">
        <v>38.94</v>
      </c>
      <c r="BD158" s="133">
        <v>3.8453265471151609E-3</v>
      </c>
      <c r="BE158" s="133" t="s">
        <v>737</v>
      </c>
      <c r="BF158" s="133">
        <v>-0.755</v>
      </c>
      <c r="BG158" s="133">
        <v>1.2470348609363062</v>
      </c>
      <c r="BH158" s="133">
        <v>0.97262527025369971</v>
      </c>
      <c r="BI158" s="133">
        <v>3.1E-2</v>
      </c>
      <c r="BJ158" s="133" t="s">
        <v>3</v>
      </c>
      <c r="BK158" s="133">
        <v>3.1E-2</v>
      </c>
      <c r="BL158" s="133">
        <v>1.4730000000000001</v>
      </c>
      <c r="BM158" s="133">
        <v>0</v>
      </c>
    </row>
    <row r="159" spans="1:65" x14ac:dyDescent="0.2">
      <c r="A159" s="132" t="s">
        <v>738</v>
      </c>
      <c r="B159" s="133" t="s">
        <v>739</v>
      </c>
      <c r="C159" s="133" t="s">
        <v>261</v>
      </c>
      <c r="D159" s="133" t="s">
        <v>262</v>
      </c>
      <c r="E159" s="133" t="b">
        <v>0</v>
      </c>
      <c r="F159" s="133" t="s">
        <v>294</v>
      </c>
      <c r="G159" s="133" t="s">
        <v>3</v>
      </c>
      <c r="H159" s="133" t="s">
        <v>264</v>
      </c>
      <c r="I159" s="133" t="s">
        <v>295</v>
      </c>
      <c r="J159" s="133" t="s">
        <v>273</v>
      </c>
      <c r="K159" s="133" t="s">
        <v>267</v>
      </c>
      <c r="L159" s="133">
        <v>90</v>
      </c>
      <c r="M159" s="133">
        <v>9</v>
      </c>
      <c r="N159" s="133">
        <v>9</v>
      </c>
      <c r="O159" s="133">
        <v>1.61</v>
      </c>
      <c r="P159" s="133">
        <v>0</v>
      </c>
      <c r="Q159" s="133">
        <v>0</v>
      </c>
      <c r="R159" s="133">
        <v>5.48</v>
      </c>
      <c r="S159" s="133">
        <v>0.01</v>
      </c>
      <c r="T159" s="133">
        <v>0</v>
      </c>
      <c r="U159" s="133">
        <v>36.51</v>
      </c>
      <c r="V159" s="133">
        <v>0.01</v>
      </c>
      <c r="W159" s="133">
        <v>0</v>
      </c>
      <c r="X159" s="133">
        <v>5.2809999999999997</v>
      </c>
      <c r="Y159" s="133">
        <v>3.0000000000000001E-3</v>
      </c>
      <c r="Z159" s="133">
        <v>1E-3</v>
      </c>
      <c r="AA159" s="133">
        <v>11.172000000000001</v>
      </c>
      <c r="AB159" s="133">
        <v>6.0000000000000001E-3</v>
      </c>
      <c r="AC159" s="133">
        <v>2E-3</v>
      </c>
      <c r="AD159" s="133">
        <v>16.294</v>
      </c>
      <c r="AE159" s="133">
        <v>4.8000000000000001E-2</v>
      </c>
      <c r="AF159" s="133">
        <v>1.6E-2</v>
      </c>
      <c r="AG159" s="133">
        <v>-0.19400000000000001</v>
      </c>
      <c r="AH159" s="133">
        <v>4.5999999999999999E-2</v>
      </c>
      <c r="AI159" s="133">
        <v>1.4999999999999999E-2</v>
      </c>
      <c r="AJ159" s="133">
        <v>23.960999999999999</v>
      </c>
      <c r="AK159" s="133">
        <v>0.221</v>
      </c>
      <c r="AL159" s="133">
        <v>7.3999999999999996E-2</v>
      </c>
      <c r="AM159" s="133">
        <v>1.46</v>
      </c>
      <c r="AN159" s="133">
        <v>0.222</v>
      </c>
      <c r="AO159" s="133">
        <v>7.3999999999999996E-2</v>
      </c>
      <c r="AP159" s="133">
        <v>-4.9909999999999997</v>
      </c>
      <c r="AQ159" s="133">
        <v>1.444</v>
      </c>
      <c r="AR159" s="133">
        <v>0.48099999999999998</v>
      </c>
      <c r="AS159" s="133">
        <v>-31.928000000000001</v>
      </c>
      <c r="AT159" s="133">
        <v>1.401</v>
      </c>
      <c r="AU159" s="133">
        <v>0.46700000000000003</v>
      </c>
      <c r="AV159" s="133">
        <v>4.5999999999999999E-2</v>
      </c>
      <c r="AW159" s="133">
        <v>1.2999999999999999E-2</v>
      </c>
      <c r="AX159" s="133">
        <v>4.0000000000000001E-3</v>
      </c>
      <c r="AY159" s="133">
        <v>1.62</v>
      </c>
      <c r="AZ159" s="133">
        <v>1.007950954</v>
      </c>
      <c r="BA159" s="133">
        <v>-2.4500000000000002</v>
      </c>
      <c r="BB159" s="133">
        <v>-1.89</v>
      </c>
      <c r="BC159" s="133">
        <v>28.91</v>
      </c>
      <c r="BD159" s="133">
        <v>4.080015754537176E-3</v>
      </c>
      <c r="BE159" s="133" t="s">
        <v>740</v>
      </c>
      <c r="BF159" s="133">
        <v>-0.26100000000000001</v>
      </c>
      <c r="BG159" s="133">
        <v>1.2573940859725379</v>
      </c>
      <c r="BH159" s="133">
        <v>0.97875139125407928</v>
      </c>
      <c r="BI159" s="133">
        <v>0.65100000000000002</v>
      </c>
      <c r="BJ159" s="133">
        <v>8.2000000000000003E-2</v>
      </c>
      <c r="BK159" s="133">
        <v>0.73299999999999998</v>
      </c>
      <c r="BL159" s="133">
        <v>1.46</v>
      </c>
      <c r="BM159" s="133">
        <v>0</v>
      </c>
    </row>
    <row r="160" spans="1:65" x14ac:dyDescent="0.2">
      <c r="A160" s="132" t="s">
        <v>741</v>
      </c>
      <c r="B160" s="133" t="s">
        <v>742</v>
      </c>
      <c r="C160" s="133" t="s">
        <v>261</v>
      </c>
      <c r="D160" s="133" t="s">
        <v>262</v>
      </c>
      <c r="E160" s="133" t="b">
        <v>0</v>
      </c>
      <c r="F160" s="133" t="s">
        <v>301</v>
      </c>
      <c r="G160" s="133" t="s">
        <v>3</v>
      </c>
      <c r="H160" s="133" t="s">
        <v>264</v>
      </c>
      <c r="I160" s="133" t="s">
        <v>301</v>
      </c>
      <c r="J160" s="133" t="s">
        <v>273</v>
      </c>
      <c r="K160" s="133" t="s">
        <v>267</v>
      </c>
      <c r="L160" s="133">
        <v>90</v>
      </c>
      <c r="M160" s="133">
        <v>9</v>
      </c>
      <c r="N160" s="133">
        <v>9</v>
      </c>
      <c r="O160" s="133">
        <v>2.4300000000000002</v>
      </c>
      <c r="P160" s="133">
        <v>0</v>
      </c>
      <c r="Q160" s="133">
        <v>0</v>
      </c>
      <c r="R160" s="133">
        <v>-1.1499999999999999</v>
      </c>
      <c r="S160" s="133">
        <v>0.01</v>
      </c>
      <c r="T160" s="133">
        <v>0</v>
      </c>
      <c r="U160" s="133">
        <v>29.67</v>
      </c>
      <c r="V160" s="133">
        <v>0.01</v>
      </c>
      <c r="W160" s="133">
        <v>0</v>
      </c>
      <c r="X160" s="133">
        <v>5.82</v>
      </c>
      <c r="Y160" s="133">
        <v>2E-3</v>
      </c>
      <c r="Z160" s="133">
        <v>1E-3</v>
      </c>
      <c r="AA160" s="133">
        <v>4.5090000000000003</v>
      </c>
      <c r="AB160" s="133">
        <v>5.0000000000000001E-3</v>
      </c>
      <c r="AC160" s="133">
        <v>2E-3</v>
      </c>
      <c r="AD160" s="133">
        <v>10.244999999999999</v>
      </c>
      <c r="AE160" s="133">
        <v>3.9E-2</v>
      </c>
      <c r="AF160" s="133">
        <v>1.2999999999999999E-2</v>
      </c>
      <c r="AG160" s="133">
        <v>-0.217</v>
      </c>
      <c r="AH160" s="133">
        <v>4.2000000000000003E-2</v>
      </c>
      <c r="AI160" s="133">
        <v>1.4E-2</v>
      </c>
      <c r="AJ160" s="133">
        <v>9.6029999999999998</v>
      </c>
      <c r="AK160" s="133">
        <v>0.21099999999999999</v>
      </c>
      <c r="AL160" s="133">
        <v>7.0000000000000007E-2</v>
      </c>
      <c r="AM160" s="133">
        <v>0.56000000000000005</v>
      </c>
      <c r="AN160" s="133">
        <v>0.20599999999999999</v>
      </c>
      <c r="AO160" s="133">
        <v>6.9000000000000006E-2</v>
      </c>
      <c r="AP160" s="133">
        <v>-7.4820000000000002</v>
      </c>
      <c r="AQ160" s="133">
        <v>2.1280000000000001</v>
      </c>
      <c r="AR160" s="133">
        <v>0.70899999999999996</v>
      </c>
      <c r="AS160" s="133">
        <v>-22.282</v>
      </c>
      <c r="AT160" s="133">
        <v>2.101</v>
      </c>
      <c r="AU160" s="133">
        <v>0.7</v>
      </c>
      <c r="AV160" s="133">
        <v>6.9000000000000006E-2</v>
      </c>
      <c r="AW160" s="133">
        <v>0.02</v>
      </c>
      <c r="AX160" s="133">
        <v>7.0000000000000001E-3</v>
      </c>
      <c r="AY160" s="133">
        <v>2.4500000000000002</v>
      </c>
      <c r="AZ160" s="133">
        <v>1.007950954</v>
      </c>
      <c r="BA160" s="133">
        <v>-9.0299999999999994</v>
      </c>
      <c r="BB160" s="133">
        <v>-8.4700000000000006</v>
      </c>
      <c r="BC160" s="133">
        <v>22.13</v>
      </c>
      <c r="BD160" s="133">
        <v>4.080015754537176E-3</v>
      </c>
      <c r="BE160" s="133" t="s">
        <v>740</v>
      </c>
      <c r="BF160" s="133">
        <v>-0.25900000000000001</v>
      </c>
      <c r="BG160" s="133">
        <v>1.2313558510632325</v>
      </c>
      <c r="BH160" s="133">
        <v>0.96353854271665829</v>
      </c>
      <c r="BI160" s="133">
        <v>0.64500000000000002</v>
      </c>
      <c r="BJ160" s="133">
        <v>8.2000000000000003E-2</v>
      </c>
      <c r="BK160" s="133">
        <v>0.72699999999999998</v>
      </c>
      <c r="BL160" s="133">
        <v>0.56000000000000005</v>
      </c>
      <c r="BM160" s="133">
        <v>0</v>
      </c>
    </row>
    <row r="161" spans="1:65" x14ac:dyDescent="0.2">
      <c r="A161" s="132" t="s">
        <v>743</v>
      </c>
      <c r="B161" s="133" t="s">
        <v>744</v>
      </c>
      <c r="C161" s="133" t="s">
        <v>261</v>
      </c>
      <c r="D161" s="133" t="s">
        <v>262</v>
      </c>
      <c r="E161" s="133" t="b">
        <v>0</v>
      </c>
      <c r="F161" s="133" t="s">
        <v>745</v>
      </c>
      <c r="G161" s="133" t="s">
        <v>3</v>
      </c>
      <c r="H161" s="133" t="s">
        <v>264</v>
      </c>
      <c r="I161" s="133" t="s">
        <v>265</v>
      </c>
      <c r="J161" s="133" t="s">
        <v>266</v>
      </c>
      <c r="K161" s="133" t="s">
        <v>267</v>
      </c>
      <c r="L161" s="133" t="s">
        <v>3</v>
      </c>
      <c r="M161" s="133">
        <v>9</v>
      </c>
      <c r="N161" s="133">
        <v>9</v>
      </c>
      <c r="O161" s="133">
        <v>-37.270000000000003</v>
      </c>
      <c r="P161" s="133">
        <v>0</v>
      </c>
      <c r="Q161" s="133">
        <v>0</v>
      </c>
      <c r="R161" s="133">
        <v>10.31</v>
      </c>
      <c r="S161" s="133">
        <v>0.01</v>
      </c>
      <c r="T161" s="133">
        <v>0</v>
      </c>
      <c r="U161" s="133">
        <v>41.49</v>
      </c>
      <c r="V161" s="133">
        <v>0.01</v>
      </c>
      <c r="W161" s="133">
        <v>0</v>
      </c>
      <c r="X161" s="133">
        <v>-31.024000000000001</v>
      </c>
      <c r="Y161" s="133">
        <v>4.0000000000000001E-3</v>
      </c>
      <c r="Z161" s="133">
        <v>1E-3</v>
      </c>
      <c r="AA161" s="133">
        <v>15.944000000000001</v>
      </c>
      <c r="AB161" s="133">
        <v>8.9999999999999993E-3</v>
      </c>
      <c r="AC161" s="133">
        <v>3.0000000000000001E-3</v>
      </c>
      <c r="AD161" s="133">
        <v>-16.923999999999999</v>
      </c>
      <c r="AE161" s="133">
        <v>3.1E-2</v>
      </c>
      <c r="AF161" s="133">
        <v>0.01</v>
      </c>
      <c r="AG161" s="133">
        <v>-7.9000000000000001E-2</v>
      </c>
      <c r="AH161" s="133">
        <v>3.4000000000000002E-2</v>
      </c>
      <c r="AI161" s="133">
        <v>1.0999999999999999E-2</v>
      </c>
      <c r="AJ161" s="133">
        <v>34.558999999999997</v>
      </c>
      <c r="AK161" s="133">
        <v>0.20399999999999999</v>
      </c>
      <c r="AL161" s="133">
        <v>6.8000000000000005E-2</v>
      </c>
      <c r="AM161" s="133">
        <v>2.3420000000000001</v>
      </c>
      <c r="AN161" s="133">
        <v>0.19500000000000001</v>
      </c>
      <c r="AO161" s="133">
        <v>6.5000000000000002E-2</v>
      </c>
      <c r="AP161" s="133">
        <v>-6.8680000000000003</v>
      </c>
      <c r="AQ161" s="133">
        <v>1.958</v>
      </c>
      <c r="AR161" s="133">
        <v>0.65300000000000002</v>
      </c>
      <c r="AS161" s="133">
        <v>-4.3209999999999997</v>
      </c>
      <c r="AT161" s="133">
        <v>1.9550000000000001</v>
      </c>
      <c r="AU161" s="133">
        <v>0.65200000000000002</v>
      </c>
      <c r="AV161" s="133">
        <v>6.3E-2</v>
      </c>
      <c r="AW161" s="133">
        <v>1.7999999999999999E-2</v>
      </c>
      <c r="AX161" s="133">
        <v>6.0000000000000001E-3</v>
      </c>
      <c r="AY161" s="133">
        <v>-37.43</v>
      </c>
      <c r="AZ161" s="133" t="s">
        <v>3</v>
      </c>
      <c r="BA161" s="133">
        <v>10.31</v>
      </c>
      <c r="BB161" s="133">
        <v>10.92</v>
      </c>
      <c r="BC161" s="133">
        <v>42.11</v>
      </c>
      <c r="BD161" s="133">
        <v>4.2304971702339014E-3</v>
      </c>
      <c r="BE161" s="133" t="s">
        <v>746</v>
      </c>
      <c r="BF161" s="133">
        <v>-8.0000000000000002E-3</v>
      </c>
      <c r="BG161" s="133">
        <v>1.2313558510632323</v>
      </c>
      <c r="BH161" s="133">
        <v>0.9635385427166584</v>
      </c>
      <c r="BI161" s="133">
        <v>0.95399999999999996</v>
      </c>
      <c r="BJ161" s="133" t="s">
        <v>3</v>
      </c>
      <c r="BK161" s="133">
        <v>0.95399999999999996</v>
      </c>
      <c r="BL161" s="133">
        <v>2.3420000000000001</v>
      </c>
      <c r="BM161" s="133">
        <v>0</v>
      </c>
    </row>
    <row r="162" spans="1:65" x14ac:dyDescent="0.2">
      <c r="A162" s="132" t="s">
        <v>747</v>
      </c>
      <c r="B162" s="133" t="s">
        <v>748</v>
      </c>
      <c r="C162" s="133" t="s">
        <v>261</v>
      </c>
      <c r="D162" s="133" t="s">
        <v>262</v>
      </c>
      <c r="E162" s="133" t="b">
        <v>0</v>
      </c>
      <c r="F162" s="133" t="s">
        <v>323</v>
      </c>
      <c r="G162" s="133" t="s">
        <v>3</v>
      </c>
      <c r="H162" s="133" t="s">
        <v>264</v>
      </c>
      <c r="I162" s="133" t="s">
        <v>324</v>
      </c>
      <c r="J162" s="133" t="s">
        <v>273</v>
      </c>
      <c r="K162" s="133" t="s">
        <v>267</v>
      </c>
      <c r="L162" s="133">
        <v>90</v>
      </c>
      <c r="M162" s="133">
        <v>9</v>
      </c>
      <c r="N162" s="133">
        <v>9</v>
      </c>
      <c r="O162" s="133">
        <v>2.27</v>
      </c>
      <c r="P162" s="133">
        <v>0</v>
      </c>
      <c r="Q162" s="133">
        <v>0</v>
      </c>
      <c r="R162" s="133">
        <v>5.77</v>
      </c>
      <c r="S162" s="133">
        <v>0.01</v>
      </c>
      <c r="T162" s="133">
        <v>0</v>
      </c>
      <c r="U162" s="133">
        <v>36.799999999999997</v>
      </c>
      <c r="V162" s="133">
        <v>0.01</v>
      </c>
      <c r="W162" s="133">
        <v>0</v>
      </c>
      <c r="X162" s="133">
        <v>5.9119999999999999</v>
      </c>
      <c r="Y162" s="133">
        <v>3.0000000000000001E-3</v>
      </c>
      <c r="Z162" s="133">
        <v>1E-3</v>
      </c>
      <c r="AA162" s="133">
        <v>11.457000000000001</v>
      </c>
      <c r="AB162" s="133">
        <v>6.0000000000000001E-3</v>
      </c>
      <c r="AC162" s="133">
        <v>2E-3</v>
      </c>
      <c r="AD162" s="133">
        <v>16.983000000000001</v>
      </c>
      <c r="AE162" s="133">
        <v>3.3000000000000002E-2</v>
      </c>
      <c r="AF162" s="133">
        <v>1.0999999999999999E-2</v>
      </c>
      <c r="AG162" s="133">
        <v>-0.441</v>
      </c>
      <c r="AH162" s="133">
        <v>2.8000000000000001E-2</v>
      </c>
      <c r="AI162" s="133">
        <v>8.9999999999999993E-3</v>
      </c>
      <c r="AJ162" s="133">
        <v>24.692</v>
      </c>
      <c r="AK162" s="133">
        <v>0.17199999999999999</v>
      </c>
      <c r="AL162" s="133">
        <v>5.7000000000000002E-2</v>
      </c>
      <c r="AM162" s="133">
        <v>1.61</v>
      </c>
      <c r="AN162" s="133">
        <v>0.17599999999999999</v>
      </c>
      <c r="AO162" s="133">
        <v>5.8999999999999997E-2</v>
      </c>
      <c r="AP162" s="133">
        <v>-9.7170000000000005</v>
      </c>
      <c r="AQ162" s="133">
        <v>1.36</v>
      </c>
      <c r="AR162" s="133">
        <v>0.45300000000000001</v>
      </c>
      <c r="AS162" s="133">
        <v>-37.703000000000003</v>
      </c>
      <c r="AT162" s="133">
        <v>1.3129999999999999</v>
      </c>
      <c r="AU162" s="133">
        <v>0.438</v>
      </c>
      <c r="AV162" s="133">
        <v>8.8999999999999996E-2</v>
      </c>
      <c r="AW162" s="133">
        <v>1.2999999999999999E-2</v>
      </c>
      <c r="AX162" s="133">
        <v>4.0000000000000001E-3</v>
      </c>
      <c r="AY162" s="133">
        <v>2.29</v>
      </c>
      <c r="AZ162" s="133">
        <v>1.007950954</v>
      </c>
      <c r="BA162" s="133">
        <v>-2.17</v>
      </c>
      <c r="BB162" s="133">
        <v>-1.59</v>
      </c>
      <c r="BC162" s="133">
        <v>29.22</v>
      </c>
      <c r="BD162" s="133">
        <v>4.1053967173625087E-3</v>
      </c>
      <c r="BE162" s="133" t="s">
        <v>749</v>
      </c>
      <c r="BF162" s="133">
        <v>-0.51100000000000001</v>
      </c>
      <c r="BG162" s="133">
        <v>1.222187057414073</v>
      </c>
      <c r="BH162" s="133">
        <v>0.96187482989596418</v>
      </c>
      <c r="BI162" s="133">
        <v>0.33700000000000002</v>
      </c>
      <c r="BJ162" s="133">
        <v>8.2000000000000003E-2</v>
      </c>
      <c r="BK162" s="133">
        <v>0.41899999999999998</v>
      </c>
      <c r="BL162" s="133">
        <v>1.61</v>
      </c>
      <c r="BM162" s="133">
        <v>0</v>
      </c>
    </row>
    <row r="163" spans="1:65" x14ac:dyDescent="0.2">
      <c r="A163" s="132" t="s">
        <v>750</v>
      </c>
      <c r="B163" s="133" t="s">
        <v>751</v>
      </c>
      <c r="C163" s="133" t="s">
        <v>261</v>
      </c>
      <c r="D163" s="133" t="s">
        <v>262</v>
      </c>
      <c r="E163" s="133" t="b">
        <v>0</v>
      </c>
      <c r="F163" s="133" t="s">
        <v>271</v>
      </c>
      <c r="G163" s="133" t="s">
        <v>3</v>
      </c>
      <c r="H163" s="133" t="s">
        <v>264</v>
      </c>
      <c r="I163" s="133" t="s">
        <v>272</v>
      </c>
      <c r="J163" s="133" t="s">
        <v>273</v>
      </c>
      <c r="K163" s="133" t="s">
        <v>267</v>
      </c>
      <c r="L163" s="133">
        <v>90</v>
      </c>
      <c r="M163" s="133">
        <v>9</v>
      </c>
      <c r="N163" s="133">
        <v>9</v>
      </c>
      <c r="O163" s="133">
        <v>-10.19</v>
      </c>
      <c r="P163" s="133">
        <v>0</v>
      </c>
      <c r="Q163" s="133">
        <v>0</v>
      </c>
      <c r="R163" s="133">
        <v>-11.39</v>
      </c>
      <c r="S163" s="133">
        <v>0.01</v>
      </c>
      <c r="T163" s="133">
        <v>0</v>
      </c>
      <c r="U163" s="133">
        <v>19.12</v>
      </c>
      <c r="V163" s="133">
        <v>0.01</v>
      </c>
      <c r="W163" s="133">
        <v>0</v>
      </c>
      <c r="X163" s="133">
        <v>-6.3680000000000003</v>
      </c>
      <c r="Y163" s="133">
        <v>2E-3</v>
      </c>
      <c r="Z163" s="133">
        <v>1E-3</v>
      </c>
      <c r="AA163" s="133">
        <v>-5.8049999999999997</v>
      </c>
      <c r="AB163" s="133">
        <v>7.0000000000000001E-3</v>
      </c>
      <c r="AC163" s="133">
        <v>2E-3</v>
      </c>
      <c r="AD163" s="133">
        <v>-12.731</v>
      </c>
      <c r="AE163" s="133">
        <v>3.2000000000000001E-2</v>
      </c>
      <c r="AF163" s="133">
        <v>1.0999999999999999E-2</v>
      </c>
      <c r="AG163" s="133">
        <v>-0.498</v>
      </c>
      <c r="AH163" s="133">
        <v>2.8000000000000001E-2</v>
      </c>
      <c r="AI163" s="133">
        <v>8.9999999999999993E-3</v>
      </c>
      <c r="AJ163" s="133">
        <v>-2.6619999999999999</v>
      </c>
      <c r="AK163" s="133">
        <v>2.1509999999999998</v>
      </c>
      <c r="AL163" s="133">
        <v>0.71699999999999997</v>
      </c>
      <c r="AM163" s="133">
        <v>9.0190000000000001</v>
      </c>
      <c r="AN163" s="133">
        <v>2.1859999999999999</v>
      </c>
      <c r="AO163" s="133">
        <v>0.72899999999999998</v>
      </c>
      <c r="AP163" s="133">
        <v>0.439</v>
      </c>
      <c r="AQ163" s="133">
        <v>1.4430000000000001</v>
      </c>
      <c r="AR163" s="133">
        <v>0.48099999999999998</v>
      </c>
      <c r="AS163" s="133">
        <v>18.863</v>
      </c>
      <c r="AT163" s="133">
        <v>1.4590000000000001</v>
      </c>
      <c r="AU163" s="133">
        <v>0.48599999999999999</v>
      </c>
      <c r="AV163" s="133">
        <v>-4.0000000000000001E-3</v>
      </c>
      <c r="AW163" s="133">
        <v>1.2999999999999999E-2</v>
      </c>
      <c r="AX163" s="133">
        <v>4.0000000000000001E-3</v>
      </c>
      <c r="AY163" s="133">
        <v>-10.220000000000001</v>
      </c>
      <c r="AZ163" s="133">
        <v>1.007950954</v>
      </c>
      <c r="BA163" s="133">
        <v>-19.190000000000001</v>
      </c>
      <c r="BB163" s="133">
        <v>-18.64</v>
      </c>
      <c r="BC163" s="133">
        <v>11.65</v>
      </c>
      <c r="BD163" s="133">
        <v>4.1053967173625087E-3</v>
      </c>
      <c r="BE163" s="133" t="s">
        <v>749</v>
      </c>
      <c r="BF163" s="133">
        <v>-0.44600000000000001</v>
      </c>
      <c r="BG163" s="133">
        <v>1.2393638061926344</v>
      </c>
      <c r="BH163" s="133">
        <v>0.96386715352158081</v>
      </c>
      <c r="BI163" s="133">
        <v>0.41099999999999998</v>
      </c>
      <c r="BJ163" s="133">
        <v>8.2000000000000003E-2</v>
      </c>
      <c r="BK163" s="133">
        <v>0.49299999999999999</v>
      </c>
      <c r="BL163" s="133">
        <v>9.0190000000000001</v>
      </c>
      <c r="BM163" s="133">
        <v>0</v>
      </c>
    </row>
    <row r="164" spans="1:65" x14ac:dyDescent="0.2">
      <c r="A164" s="132" t="s">
        <v>752</v>
      </c>
      <c r="B164" s="133" t="s">
        <v>753</v>
      </c>
      <c r="C164" s="133" t="s">
        <v>261</v>
      </c>
      <c r="D164" s="133" t="s">
        <v>262</v>
      </c>
      <c r="E164" s="133" t="b">
        <v>0</v>
      </c>
      <c r="F164" s="133" t="s">
        <v>685</v>
      </c>
      <c r="G164" s="133" t="s">
        <v>3</v>
      </c>
      <c r="H164" s="133" t="s">
        <v>264</v>
      </c>
      <c r="I164" s="133" t="s">
        <v>265</v>
      </c>
      <c r="J164" s="133" t="s">
        <v>266</v>
      </c>
      <c r="K164" s="133" t="s">
        <v>267</v>
      </c>
      <c r="L164" s="133" t="s">
        <v>3</v>
      </c>
      <c r="M164" s="133">
        <v>9</v>
      </c>
      <c r="N164" s="133">
        <v>9</v>
      </c>
      <c r="O164" s="133">
        <v>-38</v>
      </c>
      <c r="P164" s="133">
        <v>0</v>
      </c>
      <c r="Q164" s="133">
        <v>0</v>
      </c>
      <c r="R164" s="133">
        <v>9.84</v>
      </c>
      <c r="S164" s="133">
        <v>0.01</v>
      </c>
      <c r="T164" s="133">
        <v>0</v>
      </c>
      <c r="U164" s="133">
        <v>41.01</v>
      </c>
      <c r="V164" s="133">
        <v>0.01</v>
      </c>
      <c r="W164" s="133">
        <v>0</v>
      </c>
      <c r="X164" s="133">
        <v>-31.725000000000001</v>
      </c>
      <c r="Y164" s="133">
        <v>4.0000000000000001E-3</v>
      </c>
      <c r="Z164" s="133">
        <v>1E-3</v>
      </c>
      <c r="AA164" s="133">
        <v>15.467000000000001</v>
      </c>
      <c r="AB164" s="133">
        <v>5.0000000000000001E-3</v>
      </c>
      <c r="AC164" s="133">
        <v>2E-3</v>
      </c>
      <c r="AD164" s="133">
        <v>-18.149000000000001</v>
      </c>
      <c r="AE164" s="133">
        <v>4.1000000000000002E-2</v>
      </c>
      <c r="AF164" s="133">
        <v>1.4E-2</v>
      </c>
      <c r="AG164" s="133">
        <v>-0.11799999999999999</v>
      </c>
      <c r="AH164" s="133">
        <v>0.04</v>
      </c>
      <c r="AI164" s="133">
        <v>1.2999999999999999E-2</v>
      </c>
      <c r="AJ164" s="133">
        <v>33.06</v>
      </c>
      <c r="AK164" s="133">
        <v>0.20100000000000001</v>
      </c>
      <c r="AL164" s="133">
        <v>6.7000000000000004E-2</v>
      </c>
      <c r="AM164" s="133">
        <v>1.83</v>
      </c>
      <c r="AN164" s="133">
        <v>0.187</v>
      </c>
      <c r="AO164" s="133">
        <v>6.2E-2</v>
      </c>
      <c r="AP164" s="133">
        <v>-1.2569999999999999</v>
      </c>
      <c r="AQ164" s="133">
        <v>2.2149999999999999</v>
      </c>
      <c r="AR164" s="133">
        <v>0.73799999999999999</v>
      </c>
      <c r="AS164" s="133">
        <v>3.0030000000000001</v>
      </c>
      <c r="AT164" s="133">
        <v>2.2240000000000002</v>
      </c>
      <c r="AU164" s="133">
        <v>0.74099999999999999</v>
      </c>
      <c r="AV164" s="133">
        <v>1.2E-2</v>
      </c>
      <c r="AW164" s="133">
        <v>2.1000000000000001E-2</v>
      </c>
      <c r="AX164" s="133">
        <v>7.0000000000000001E-3</v>
      </c>
      <c r="AY164" s="133">
        <v>-38.17</v>
      </c>
      <c r="AZ164" s="133" t="s">
        <v>3</v>
      </c>
      <c r="BA164" s="133">
        <v>9.84</v>
      </c>
      <c r="BB164" s="133">
        <v>10.47</v>
      </c>
      <c r="BC164" s="133">
        <v>41.65</v>
      </c>
      <c r="BD164" s="133">
        <v>4.0745482621549886E-3</v>
      </c>
      <c r="BE164" s="133" t="s">
        <v>754</v>
      </c>
      <c r="BF164" s="133">
        <v>-4.3999999999999997E-2</v>
      </c>
      <c r="BG164" s="133">
        <v>1.2463622320794736</v>
      </c>
      <c r="BH164" s="133">
        <v>0.9698149566265637</v>
      </c>
      <c r="BI164" s="133">
        <v>0.91500000000000004</v>
      </c>
      <c r="BJ164" s="133" t="s">
        <v>3</v>
      </c>
      <c r="BK164" s="133">
        <v>0.91500000000000004</v>
      </c>
      <c r="BL164" s="133">
        <v>1.83</v>
      </c>
      <c r="BM164" s="133">
        <v>0</v>
      </c>
    </row>
    <row r="165" spans="1:65" x14ac:dyDescent="0.2">
      <c r="A165" s="132" t="s">
        <v>755</v>
      </c>
      <c r="B165" s="133" t="s">
        <v>756</v>
      </c>
      <c r="C165" s="133" t="s">
        <v>261</v>
      </c>
      <c r="D165" s="133" t="s">
        <v>262</v>
      </c>
      <c r="E165" s="133" t="b">
        <v>0</v>
      </c>
      <c r="F165" s="133" t="s">
        <v>301</v>
      </c>
      <c r="G165" s="133" t="s">
        <v>3</v>
      </c>
      <c r="H165" s="133" t="s">
        <v>264</v>
      </c>
      <c r="I165" s="133" t="s">
        <v>301</v>
      </c>
      <c r="J165" s="133" t="s">
        <v>273</v>
      </c>
      <c r="K165" s="133" t="s">
        <v>267</v>
      </c>
      <c r="L165" s="133">
        <v>90</v>
      </c>
      <c r="M165" s="133">
        <v>9</v>
      </c>
      <c r="N165" s="133">
        <v>9</v>
      </c>
      <c r="O165" s="133">
        <v>2.37</v>
      </c>
      <c r="P165" s="133">
        <v>0</v>
      </c>
      <c r="Q165" s="133">
        <v>0</v>
      </c>
      <c r="R165" s="133">
        <v>-1.28</v>
      </c>
      <c r="S165" s="133">
        <v>0.01</v>
      </c>
      <c r="T165" s="133">
        <v>0</v>
      </c>
      <c r="U165" s="133">
        <v>29.54</v>
      </c>
      <c r="V165" s="133">
        <v>0.01</v>
      </c>
      <c r="W165" s="133">
        <v>0</v>
      </c>
      <c r="X165" s="133">
        <v>5.7629999999999999</v>
      </c>
      <c r="Y165" s="133">
        <v>2E-3</v>
      </c>
      <c r="Z165" s="133">
        <v>1E-3</v>
      </c>
      <c r="AA165" s="133">
        <v>4.38</v>
      </c>
      <c r="AB165" s="133">
        <v>6.0000000000000001E-3</v>
      </c>
      <c r="AC165" s="133">
        <v>2E-3</v>
      </c>
      <c r="AD165" s="133">
        <v>10.044</v>
      </c>
      <c r="AE165" s="133">
        <v>0.05</v>
      </c>
      <c r="AF165" s="133">
        <v>1.7000000000000001E-2</v>
      </c>
      <c r="AG165" s="133">
        <v>-0.23100000000000001</v>
      </c>
      <c r="AH165" s="133">
        <v>5.0999999999999997E-2</v>
      </c>
      <c r="AI165" s="133">
        <v>1.7000000000000001E-2</v>
      </c>
      <c r="AJ165" s="133">
        <v>9.2159999999999993</v>
      </c>
      <c r="AK165" s="133">
        <v>0.14599999999999999</v>
      </c>
      <c r="AL165" s="133">
        <v>4.9000000000000002E-2</v>
      </c>
      <c r="AM165" s="133">
        <v>0.434</v>
      </c>
      <c r="AN165" s="133">
        <v>0.14499999999999999</v>
      </c>
      <c r="AO165" s="133">
        <v>4.8000000000000001E-2</v>
      </c>
      <c r="AP165" s="133">
        <v>-3.1269999999999998</v>
      </c>
      <c r="AQ165" s="133">
        <v>1.38</v>
      </c>
      <c r="AR165" s="133">
        <v>0.46</v>
      </c>
      <c r="AS165" s="133">
        <v>-17.684999999999999</v>
      </c>
      <c r="AT165" s="133">
        <v>1.357</v>
      </c>
      <c r="AU165" s="133">
        <v>0.45200000000000001</v>
      </c>
      <c r="AV165" s="133">
        <v>2.9000000000000001E-2</v>
      </c>
      <c r="AW165" s="133">
        <v>1.2999999999999999E-2</v>
      </c>
      <c r="AX165" s="133">
        <v>4.0000000000000001E-3</v>
      </c>
      <c r="AY165" s="133">
        <v>2.39</v>
      </c>
      <c r="AZ165" s="133">
        <v>1.007950954</v>
      </c>
      <c r="BA165" s="133">
        <v>-9.16</v>
      </c>
      <c r="BB165" s="133">
        <v>-8.59</v>
      </c>
      <c r="BC165" s="133">
        <v>22.01</v>
      </c>
      <c r="BD165" s="133">
        <v>3.9064640724463268E-3</v>
      </c>
      <c r="BE165" s="133" t="s">
        <v>757</v>
      </c>
      <c r="BF165" s="133">
        <v>-0.27</v>
      </c>
      <c r="BG165" s="133">
        <v>1.2463622320794734</v>
      </c>
      <c r="BH165" s="133">
        <v>0.96981495662656358</v>
      </c>
      <c r="BI165" s="133">
        <v>0.63300000000000001</v>
      </c>
      <c r="BJ165" s="133">
        <v>8.2000000000000003E-2</v>
      </c>
      <c r="BK165" s="133">
        <v>0.71499999999999997</v>
      </c>
      <c r="BL165" s="133">
        <v>0.434</v>
      </c>
      <c r="BM165" s="133">
        <v>0</v>
      </c>
    </row>
    <row r="166" spans="1:65" x14ac:dyDescent="0.2">
      <c r="A166" s="132" t="s">
        <v>758</v>
      </c>
      <c r="B166" s="133" t="s">
        <v>759</v>
      </c>
      <c r="C166" s="133" t="s">
        <v>261</v>
      </c>
      <c r="D166" s="133" t="s">
        <v>262</v>
      </c>
      <c r="E166" s="133" t="b">
        <v>0</v>
      </c>
      <c r="F166" s="133" t="s">
        <v>697</v>
      </c>
      <c r="G166" s="133" t="s">
        <v>3</v>
      </c>
      <c r="H166" s="133" t="s">
        <v>264</v>
      </c>
      <c r="I166" s="133" t="s">
        <v>265</v>
      </c>
      <c r="J166" s="133" t="s">
        <v>266</v>
      </c>
      <c r="K166" s="133" t="s">
        <v>267</v>
      </c>
      <c r="L166" s="133" t="s">
        <v>3</v>
      </c>
      <c r="M166" s="133">
        <v>9</v>
      </c>
      <c r="N166" s="133">
        <v>9</v>
      </c>
      <c r="O166" s="133">
        <v>1.91</v>
      </c>
      <c r="P166" s="133">
        <v>0</v>
      </c>
      <c r="Q166" s="133">
        <v>0</v>
      </c>
      <c r="R166" s="133">
        <v>17.48</v>
      </c>
      <c r="S166" s="133">
        <v>0.01</v>
      </c>
      <c r="T166" s="133">
        <v>0</v>
      </c>
      <c r="U166" s="133">
        <v>48.88</v>
      </c>
      <c r="V166" s="133">
        <v>0.01</v>
      </c>
      <c r="W166" s="133">
        <v>0</v>
      </c>
      <c r="X166" s="133">
        <v>5.9740000000000002</v>
      </c>
      <c r="Y166" s="133">
        <v>2E-3</v>
      </c>
      <c r="Z166" s="133">
        <v>1E-3</v>
      </c>
      <c r="AA166" s="133">
        <v>23.231000000000002</v>
      </c>
      <c r="AB166" s="133">
        <v>5.0000000000000001E-3</v>
      </c>
      <c r="AC166" s="133">
        <v>2E-3</v>
      </c>
      <c r="AD166" s="133">
        <v>29.19</v>
      </c>
      <c r="AE166" s="133">
        <v>2.7E-2</v>
      </c>
      <c r="AF166" s="133">
        <v>8.9999999999999993E-3</v>
      </c>
      <c r="AG166" s="133">
        <v>4.9000000000000002E-2</v>
      </c>
      <c r="AH166" s="133">
        <v>2.5000000000000001E-2</v>
      </c>
      <c r="AI166" s="133">
        <v>8.0000000000000002E-3</v>
      </c>
      <c r="AJ166" s="133">
        <v>50.201000000000001</v>
      </c>
      <c r="AK166" s="133">
        <v>0.24399999999999999</v>
      </c>
      <c r="AL166" s="133">
        <v>8.1000000000000003E-2</v>
      </c>
      <c r="AM166" s="133">
        <v>3.0569999999999999</v>
      </c>
      <c r="AN166" s="133">
        <v>0.23100000000000001</v>
      </c>
      <c r="AO166" s="133">
        <v>7.6999999999999999E-2</v>
      </c>
      <c r="AP166" s="133">
        <v>-10.887</v>
      </c>
      <c r="AQ166" s="133">
        <v>1.552</v>
      </c>
      <c r="AR166" s="133">
        <v>0.51700000000000002</v>
      </c>
      <c r="AS166" s="133">
        <v>-60.514000000000003</v>
      </c>
      <c r="AT166" s="133">
        <v>1.4770000000000001</v>
      </c>
      <c r="AU166" s="133">
        <v>0.49199999999999999</v>
      </c>
      <c r="AV166" s="133">
        <v>0.10299999999999999</v>
      </c>
      <c r="AW166" s="133">
        <v>1.4999999999999999E-2</v>
      </c>
      <c r="AX166" s="133">
        <v>5.0000000000000001E-3</v>
      </c>
      <c r="AY166" s="133">
        <v>1.92</v>
      </c>
      <c r="AZ166" s="133" t="s">
        <v>3</v>
      </c>
      <c r="BA166" s="133">
        <v>17.48</v>
      </c>
      <c r="BB166" s="133">
        <v>18.13</v>
      </c>
      <c r="BC166" s="133">
        <v>49.55</v>
      </c>
      <c r="BD166" s="133">
        <v>4.0807433045182591E-3</v>
      </c>
      <c r="BE166" s="133" t="s">
        <v>760</v>
      </c>
      <c r="BF166" s="133">
        <v>-7.0000000000000007E-2</v>
      </c>
      <c r="BG166" s="133">
        <v>1.2463622320794736</v>
      </c>
      <c r="BH166" s="133">
        <v>0.96981495662656358</v>
      </c>
      <c r="BI166" s="133">
        <v>0.88200000000000001</v>
      </c>
      <c r="BJ166" s="133" t="s">
        <v>3</v>
      </c>
      <c r="BK166" s="133">
        <v>0.88200000000000001</v>
      </c>
      <c r="BL166" s="133">
        <v>3.0569999999999999</v>
      </c>
      <c r="BM166" s="133">
        <v>0</v>
      </c>
    </row>
    <row r="167" spans="1:65" x14ac:dyDescent="0.2">
      <c r="A167" s="132" t="s">
        <v>761</v>
      </c>
      <c r="B167" s="133" t="s">
        <v>762</v>
      </c>
      <c r="C167" s="133" t="s">
        <v>261</v>
      </c>
      <c r="D167" s="133" t="s">
        <v>262</v>
      </c>
      <c r="E167" s="133" t="b">
        <v>0</v>
      </c>
      <c r="F167" s="133" t="s">
        <v>323</v>
      </c>
      <c r="G167" s="133" t="s">
        <v>3</v>
      </c>
      <c r="H167" s="133" t="s">
        <v>264</v>
      </c>
      <c r="I167" s="133" t="s">
        <v>324</v>
      </c>
      <c r="J167" s="133" t="s">
        <v>273</v>
      </c>
      <c r="K167" s="133" t="s">
        <v>267</v>
      </c>
      <c r="L167" s="133">
        <v>90</v>
      </c>
      <c r="M167" s="133">
        <v>9</v>
      </c>
      <c r="N167" s="133">
        <v>9</v>
      </c>
      <c r="O167" s="133">
        <v>2.06</v>
      </c>
      <c r="P167" s="133">
        <v>0</v>
      </c>
      <c r="Q167" s="133">
        <v>0</v>
      </c>
      <c r="R167" s="133">
        <v>5.96</v>
      </c>
      <c r="S167" s="133">
        <v>0</v>
      </c>
      <c r="T167" s="133">
        <v>0</v>
      </c>
      <c r="U167" s="133">
        <v>37.01</v>
      </c>
      <c r="V167" s="133">
        <v>0</v>
      </c>
      <c r="W167" s="133">
        <v>0</v>
      </c>
      <c r="X167" s="133">
        <v>5.7229999999999999</v>
      </c>
      <c r="Y167" s="133">
        <v>3.0000000000000001E-3</v>
      </c>
      <c r="Z167" s="133">
        <v>1E-3</v>
      </c>
      <c r="AA167" s="133">
        <v>11.654999999999999</v>
      </c>
      <c r="AB167" s="133">
        <v>4.0000000000000001E-3</v>
      </c>
      <c r="AC167" s="133">
        <v>1E-3</v>
      </c>
      <c r="AD167" s="133">
        <v>16.972999999999999</v>
      </c>
      <c r="AE167" s="133">
        <v>3.5000000000000003E-2</v>
      </c>
      <c r="AF167" s="133">
        <v>1.2E-2</v>
      </c>
      <c r="AG167" s="133">
        <v>-0.45</v>
      </c>
      <c r="AH167" s="133">
        <v>3.3000000000000002E-2</v>
      </c>
      <c r="AI167" s="133">
        <v>1.0999999999999999E-2</v>
      </c>
      <c r="AJ167" s="133">
        <v>24.81</v>
      </c>
      <c r="AK167" s="133">
        <v>0.19600000000000001</v>
      </c>
      <c r="AL167" s="133">
        <v>6.5000000000000002E-2</v>
      </c>
      <c r="AM167" s="133">
        <v>1.3320000000000001</v>
      </c>
      <c r="AN167" s="133">
        <v>0.188</v>
      </c>
      <c r="AO167" s="133">
        <v>6.3E-2</v>
      </c>
      <c r="AP167" s="133">
        <v>-5.2960000000000003</v>
      </c>
      <c r="AQ167" s="133">
        <v>1.2310000000000001</v>
      </c>
      <c r="AR167" s="133">
        <v>0.41</v>
      </c>
      <c r="AS167" s="133">
        <v>-33.585999999999999</v>
      </c>
      <c r="AT167" s="133">
        <v>1.1970000000000001</v>
      </c>
      <c r="AU167" s="133">
        <v>0.39900000000000002</v>
      </c>
      <c r="AV167" s="133">
        <v>0.05</v>
      </c>
      <c r="AW167" s="133">
        <v>1.2E-2</v>
      </c>
      <c r="AX167" s="133">
        <v>4.0000000000000001E-3</v>
      </c>
      <c r="AY167" s="133">
        <v>2.08</v>
      </c>
      <c r="AZ167" s="133">
        <v>1.007950954</v>
      </c>
      <c r="BA167" s="133">
        <v>-1.97</v>
      </c>
      <c r="BB167" s="133">
        <v>-1.38</v>
      </c>
      <c r="BC167" s="133">
        <v>29.44</v>
      </c>
      <c r="BD167" s="133">
        <v>3.7923421677218566E-3</v>
      </c>
      <c r="BE167" s="133" t="s">
        <v>763</v>
      </c>
      <c r="BF167" s="133">
        <v>-0.51400000000000001</v>
      </c>
      <c r="BG167" s="133">
        <v>1.2366014595355954</v>
      </c>
      <c r="BH167" s="133">
        <v>0.96789592504218902</v>
      </c>
      <c r="BI167" s="133">
        <v>0.33200000000000002</v>
      </c>
      <c r="BJ167" s="133">
        <v>8.2000000000000003E-2</v>
      </c>
      <c r="BK167" s="133">
        <v>0.41399999999999998</v>
      </c>
      <c r="BL167" s="133">
        <v>1.3320000000000001</v>
      </c>
      <c r="BM167" s="133">
        <v>0</v>
      </c>
    </row>
    <row r="168" spans="1:65" x14ac:dyDescent="0.2">
      <c r="A168" s="132" t="s">
        <v>764</v>
      </c>
      <c r="B168" s="133" t="s">
        <v>765</v>
      </c>
      <c r="C168" s="133" t="s">
        <v>261</v>
      </c>
      <c r="D168" s="133" t="s">
        <v>262</v>
      </c>
      <c r="E168" s="133" t="b">
        <v>0</v>
      </c>
      <c r="F168" s="133" t="s">
        <v>277</v>
      </c>
      <c r="G168" s="133" t="s">
        <v>3</v>
      </c>
      <c r="H168" s="133" t="s">
        <v>264</v>
      </c>
      <c r="I168" s="133" t="s">
        <v>277</v>
      </c>
      <c r="J168" s="133" t="s">
        <v>273</v>
      </c>
      <c r="K168" s="133" t="s">
        <v>267</v>
      </c>
      <c r="L168" s="133">
        <v>90</v>
      </c>
      <c r="M168" s="133">
        <v>9</v>
      </c>
      <c r="N168" s="133">
        <v>9</v>
      </c>
      <c r="O168" s="133">
        <v>-2.17</v>
      </c>
      <c r="P168" s="133">
        <v>0</v>
      </c>
      <c r="Q168" s="133">
        <v>0</v>
      </c>
      <c r="R168" s="133">
        <v>3.41</v>
      </c>
      <c r="S168" s="133">
        <v>0</v>
      </c>
      <c r="T168" s="133">
        <v>0</v>
      </c>
      <c r="U168" s="133">
        <v>34.380000000000003</v>
      </c>
      <c r="V168" s="133">
        <v>0</v>
      </c>
      <c r="W168" s="133">
        <v>0</v>
      </c>
      <c r="X168" s="133">
        <v>1.66</v>
      </c>
      <c r="Y168" s="133">
        <v>2E-3</v>
      </c>
      <c r="Z168" s="133">
        <v>1E-3</v>
      </c>
      <c r="AA168" s="133">
        <v>9.0820000000000007</v>
      </c>
      <c r="AB168" s="133">
        <v>3.0000000000000001E-3</v>
      </c>
      <c r="AC168" s="133">
        <v>1E-3</v>
      </c>
      <c r="AD168" s="133">
        <v>10.388</v>
      </c>
      <c r="AE168" s="133">
        <v>2.7E-2</v>
      </c>
      <c r="AF168" s="133">
        <v>8.9999999999999993E-3</v>
      </c>
      <c r="AG168" s="133">
        <v>-0.26600000000000001</v>
      </c>
      <c r="AH168" s="133">
        <v>2.8000000000000001E-2</v>
      </c>
      <c r="AI168" s="133">
        <v>8.9999999999999993E-3</v>
      </c>
      <c r="AJ168" s="133">
        <v>19.43</v>
      </c>
      <c r="AK168" s="133">
        <v>0.28499999999999998</v>
      </c>
      <c r="AL168" s="133">
        <v>9.5000000000000001E-2</v>
      </c>
      <c r="AM168" s="133">
        <v>1.161</v>
      </c>
      <c r="AN168" s="133">
        <v>0.27600000000000002</v>
      </c>
      <c r="AO168" s="133">
        <v>9.1999999999999998E-2</v>
      </c>
      <c r="AP168" s="133">
        <v>-3.6469999999999998</v>
      </c>
      <c r="AQ168" s="133">
        <v>2.2530000000000001</v>
      </c>
      <c r="AR168" s="133">
        <v>0.751</v>
      </c>
      <c r="AS168" s="133">
        <v>-22.920999999999999</v>
      </c>
      <c r="AT168" s="133">
        <v>2.2120000000000002</v>
      </c>
      <c r="AU168" s="133">
        <v>0.73699999999999999</v>
      </c>
      <c r="AV168" s="133">
        <v>3.4000000000000002E-2</v>
      </c>
      <c r="AW168" s="133">
        <v>2.1000000000000001E-2</v>
      </c>
      <c r="AX168" s="133">
        <v>7.0000000000000001E-3</v>
      </c>
      <c r="AY168" s="133">
        <v>-2.1800000000000002</v>
      </c>
      <c r="AZ168" s="133">
        <v>1.007950954</v>
      </c>
      <c r="BA168" s="133">
        <v>-4.5</v>
      </c>
      <c r="BB168" s="133">
        <v>-3.92</v>
      </c>
      <c r="BC168" s="133">
        <v>26.82</v>
      </c>
      <c r="BD168" s="133">
        <v>3.7923421677218566E-3</v>
      </c>
      <c r="BE168" s="133" t="s">
        <v>763</v>
      </c>
      <c r="BF168" s="133">
        <v>-0.30599999999999999</v>
      </c>
      <c r="BG168" s="133">
        <v>1.2468012209700614</v>
      </c>
      <c r="BH168" s="133">
        <v>0.97007848041327394</v>
      </c>
      <c r="BI168" s="133">
        <v>0.58899999999999997</v>
      </c>
      <c r="BJ168" s="133">
        <v>8.2000000000000003E-2</v>
      </c>
      <c r="BK168" s="133">
        <v>0.67100000000000004</v>
      </c>
      <c r="BL168" s="133">
        <v>1.161</v>
      </c>
      <c r="BM168" s="133">
        <v>0</v>
      </c>
    </row>
    <row r="169" spans="1:65" x14ac:dyDescent="0.2">
      <c r="A169" s="132" t="s">
        <v>766</v>
      </c>
      <c r="B169" s="133" t="s">
        <v>767</v>
      </c>
      <c r="C169" s="133" t="s">
        <v>261</v>
      </c>
      <c r="D169" s="133" t="s">
        <v>262</v>
      </c>
      <c r="E169" s="133" t="b">
        <v>0</v>
      </c>
      <c r="F169" s="133" t="s">
        <v>304</v>
      </c>
      <c r="G169" s="133" t="s">
        <v>3</v>
      </c>
      <c r="H169" s="133" t="s">
        <v>264</v>
      </c>
      <c r="I169" s="133" t="s">
        <v>304</v>
      </c>
      <c r="J169" s="133" t="s">
        <v>273</v>
      </c>
      <c r="K169" s="133" t="s">
        <v>267</v>
      </c>
      <c r="L169" s="133">
        <v>90</v>
      </c>
      <c r="M169" s="133">
        <v>9</v>
      </c>
      <c r="N169" s="133">
        <v>9</v>
      </c>
      <c r="O169" s="133">
        <v>-6.13</v>
      </c>
      <c r="P169" s="133">
        <v>0</v>
      </c>
      <c r="Q169" s="133">
        <v>0</v>
      </c>
      <c r="R169" s="133">
        <v>-5.14</v>
      </c>
      <c r="S169" s="133">
        <v>0</v>
      </c>
      <c r="T169" s="133">
        <v>0</v>
      </c>
      <c r="U169" s="133">
        <v>25.56</v>
      </c>
      <c r="V169" s="133">
        <v>0</v>
      </c>
      <c r="W169" s="133">
        <v>0</v>
      </c>
      <c r="X169" s="133">
        <v>-2.3439999999999999</v>
      </c>
      <c r="Y169" s="133">
        <v>3.0000000000000001E-3</v>
      </c>
      <c r="Z169" s="133">
        <v>1E-3</v>
      </c>
      <c r="AA169" s="133">
        <v>0.48399999999999999</v>
      </c>
      <c r="AB169" s="133">
        <v>3.0000000000000001E-3</v>
      </c>
      <c r="AC169" s="133">
        <v>1E-3</v>
      </c>
      <c r="AD169" s="133">
        <v>-2.2309999999999999</v>
      </c>
      <c r="AE169" s="133">
        <v>2.5999999999999999E-2</v>
      </c>
      <c r="AF169" s="133">
        <v>8.9999999999999993E-3</v>
      </c>
      <c r="AG169" s="133">
        <v>-0.28799999999999998</v>
      </c>
      <c r="AH169" s="133">
        <v>2.5000000000000001E-2</v>
      </c>
      <c r="AI169" s="133">
        <v>8.0000000000000002E-3</v>
      </c>
      <c r="AJ169" s="133">
        <v>0.90900000000000003</v>
      </c>
      <c r="AK169" s="133">
        <v>0.20699999999999999</v>
      </c>
      <c r="AL169" s="133">
        <v>6.9000000000000006E-2</v>
      </c>
      <c r="AM169" s="133">
        <v>-5.8999999999999997E-2</v>
      </c>
      <c r="AN169" s="133">
        <v>0.21</v>
      </c>
      <c r="AO169" s="133">
        <v>7.0000000000000007E-2</v>
      </c>
      <c r="AP169" s="133">
        <v>0.42399999999999999</v>
      </c>
      <c r="AQ169" s="133">
        <v>1.7350000000000001</v>
      </c>
      <c r="AR169" s="133">
        <v>0.57799999999999996</v>
      </c>
      <c r="AS169" s="133">
        <v>1.9770000000000001</v>
      </c>
      <c r="AT169" s="133">
        <v>1.7390000000000001</v>
      </c>
      <c r="AU169" s="133">
        <v>0.57999999999999996</v>
      </c>
      <c r="AV169" s="133">
        <v>-4.0000000000000001E-3</v>
      </c>
      <c r="AW169" s="133">
        <v>1.6E-2</v>
      </c>
      <c r="AX169" s="133">
        <v>5.0000000000000001E-3</v>
      </c>
      <c r="AY169" s="133">
        <v>-6.15</v>
      </c>
      <c r="AZ169" s="133">
        <v>1.007950954</v>
      </c>
      <c r="BA169" s="133">
        <v>-12.99</v>
      </c>
      <c r="BB169" s="133">
        <v>-12.43</v>
      </c>
      <c r="BC169" s="133">
        <v>18.05</v>
      </c>
      <c r="BD169" s="133">
        <v>3.7923421677218566E-3</v>
      </c>
      <c r="BE169" s="133" t="s">
        <v>763</v>
      </c>
      <c r="BF169" s="133">
        <v>-0.27900000000000003</v>
      </c>
      <c r="BG169" s="133">
        <v>1.2463437550922873</v>
      </c>
      <c r="BH169" s="133">
        <v>0.96776415311196795</v>
      </c>
      <c r="BI169" s="133">
        <v>0.62</v>
      </c>
      <c r="BJ169" s="133">
        <v>8.2000000000000003E-2</v>
      </c>
      <c r="BK169" s="133">
        <v>0.70199999999999996</v>
      </c>
      <c r="BL169" s="133">
        <v>-5.8999999999999997E-2</v>
      </c>
      <c r="BM169" s="133">
        <v>0</v>
      </c>
    </row>
    <row r="170" spans="1:65" x14ac:dyDescent="0.2">
      <c r="A170" s="132" t="s">
        <v>768</v>
      </c>
      <c r="B170" s="133" t="s">
        <v>769</v>
      </c>
      <c r="C170" s="133" t="s">
        <v>261</v>
      </c>
      <c r="D170" s="133" t="s">
        <v>262</v>
      </c>
      <c r="E170" s="133" t="b">
        <v>0</v>
      </c>
      <c r="F170" s="133" t="s">
        <v>294</v>
      </c>
      <c r="G170" s="133" t="s">
        <v>3</v>
      </c>
      <c r="H170" s="133" t="s">
        <v>264</v>
      </c>
      <c r="I170" s="133" t="s">
        <v>295</v>
      </c>
      <c r="J170" s="133" t="s">
        <v>273</v>
      </c>
      <c r="K170" s="133" t="s">
        <v>267</v>
      </c>
      <c r="L170" s="133">
        <v>90</v>
      </c>
      <c r="M170" s="133">
        <v>9</v>
      </c>
      <c r="N170" s="133">
        <v>9</v>
      </c>
      <c r="O170" s="133">
        <v>1.58</v>
      </c>
      <c r="P170" s="133">
        <v>0</v>
      </c>
      <c r="Q170" s="133">
        <v>0</v>
      </c>
      <c r="R170" s="133">
        <v>5.46</v>
      </c>
      <c r="S170" s="133">
        <v>0</v>
      </c>
      <c r="T170" s="133">
        <v>0</v>
      </c>
      <c r="U170" s="133">
        <v>36.49</v>
      </c>
      <c r="V170" s="133">
        <v>0</v>
      </c>
      <c r="W170" s="133">
        <v>0</v>
      </c>
      <c r="X170" s="133">
        <v>5.2489999999999997</v>
      </c>
      <c r="Y170" s="133">
        <v>3.0000000000000001E-3</v>
      </c>
      <c r="Z170" s="133">
        <v>1E-3</v>
      </c>
      <c r="AA170" s="133">
        <v>11.151</v>
      </c>
      <c r="AB170" s="133">
        <v>3.0000000000000001E-3</v>
      </c>
      <c r="AC170" s="133">
        <v>1E-3</v>
      </c>
      <c r="AD170" s="133">
        <v>16.239000000000001</v>
      </c>
      <c r="AE170" s="133">
        <v>4.1000000000000002E-2</v>
      </c>
      <c r="AF170" s="133">
        <v>1.4E-2</v>
      </c>
      <c r="AG170" s="133">
        <v>-0.19600000000000001</v>
      </c>
      <c r="AH170" s="133">
        <v>4.1000000000000002E-2</v>
      </c>
      <c r="AI170" s="133">
        <v>1.4E-2</v>
      </c>
      <c r="AJ170" s="133">
        <v>25.126999999999999</v>
      </c>
      <c r="AK170" s="133">
        <v>0.69799999999999995</v>
      </c>
      <c r="AL170" s="133">
        <v>0.23300000000000001</v>
      </c>
      <c r="AM170" s="133">
        <v>2.641</v>
      </c>
      <c r="AN170" s="133">
        <v>0.68100000000000005</v>
      </c>
      <c r="AO170" s="133">
        <v>0.22700000000000001</v>
      </c>
      <c r="AP170" s="133">
        <v>-4.3559999999999999</v>
      </c>
      <c r="AQ170" s="133">
        <v>1.333</v>
      </c>
      <c r="AR170" s="133">
        <v>0.44400000000000001</v>
      </c>
      <c r="AS170" s="133">
        <v>-31.238</v>
      </c>
      <c r="AT170" s="133">
        <v>1.2969999999999999</v>
      </c>
      <c r="AU170" s="133">
        <v>0.432</v>
      </c>
      <c r="AV170" s="133">
        <v>0.04</v>
      </c>
      <c r="AW170" s="133">
        <v>1.2E-2</v>
      </c>
      <c r="AX170" s="133">
        <v>4.0000000000000001E-3</v>
      </c>
      <c r="AY170" s="133">
        <v>1.58</v>
      </c>
      <c r="AZ170" s="133">
        <v>1.007950954</v>
      </c>
      <c r="BA170" s="133">
        <v>-2.4700000000000002</v>
      </c>
      <c r="BB170" s="133">
        <v>-1.9</v>
      </c>
      <c r="BC170" s="133">
        <v>28.9</v>
      </c>
      <c r="BD170" s="133">
        <v>3.7923421677218566E-3</v>
      </c>
      <c r="BE170" s="133" t="s">
        <v>763</v>
      </c>
      <c r="BF170" s="133">
        <v>-0.25800000000000001</v>
      </c>
      <c r="BG170" s="133">
        <v>1.2749027693508659</v>
      </c>
      <c r="BH170" s="133">
        <v>0.98602978553948817</v>
      </c>
      <c r="BI170" s="133">
        <v>0.65800000000000003</v>
      </c>
      <c r="BJ170" s="133">
        <v>8.2000000000000003E-2</v>
      </c>
      <c r="BK170" s="133">
        <v>0.74</v>
      </c>
      <c r="BL170" s="133">
        <v>2.641</v>
      </c>
      <c r="BM170" s="133">
        <v>0</v>
      </c>
    </row>
    <row r="171" spans="1:65" x14ac:dyDescent="0.2">
      <c r="A171" s="132" t="s">
        <v>770</v>
      </c>
      <c r="B171" s="133" t="s">
        <v>771</v>
      </c>
      <c r="C171" s="133" t="s">
        <v>261</v>
      </c>
      <c r="D171" s="133" t="s">
        <v>262</v>
      </c>
      <c r="E171" s="133" t="b">
        <v>0</v>
      </c>
      <c r="F171" s="133" t="s">
        <v>772</v>
      </c>
      <c r="G171" s="133" t="s">
        <v>3</v>
      </c>
      <c r="H171" s="133" t="s">
        <v>264</v>
      </c>
      <c r="I171" s="133" t="s">
        <v>265</v>
      </c>
      <c r="J171" s="133" t="s">
        <v>266</v>
      </c>
      <c r="K171" s="133" t="s">
        <v>267</v>
      </c>
      <c r="L171" s="133" t="s">
        <v>3</v>
      </c>
      <c r="M171" s="133">
        <v>9</v>
      </c>
      <c r="N171" s="133">
        <v>9</v>
      </c>
      <c r="O171" s="133">
        <v>-37.57</v>
      </c>
      <c r="P171" s="133">
        <v>0</v>
      </c>
      <c r="Q171" s="133">
        <v>0</v>
      </c>
      <c r="R171" s="133">
        <v>10.54</v>
      </c>
      <c r="S171" s="133">
        <v>0</v>
      </c>
      <c r="T171" s="133">
        <v>0</v>
      </c>
      <c r="U171" s="133">
        <v>41.72</v>
      </c>
      <c r="V171" s="133">
        <v>0</v>
      </c>
      <c r="W171" s="133">
        <v>0</v>
      </c>
      <c r="X171" s="133">
        <v>-31.295999999999999</v>
      </c>
      <c r="Y171" s="133">
        <v>4.0000000000000001E-3</v>
      </c>
      <c r="Z171" s="133">
        <v>1E-3</v>
      </c>
      <c r="AA171" s="133">
        <v>16.167000000000002</v>
      </c>
      <c r="AB171" s="133">
        <v>3.0000000000000001E-3</v>
      </c>
      <c r="AC171" s="133">
        <v>1E-3</v>
      </c>
      <c r="AD171" s="133">
        <v>-17.032</v>
      </c>
      <c r="AE171" s="133">
        <v>2.3E-2</v>
      </c>
      <c r="AF171" s="133">
        <v>8.0000000000000002E-3</v>
      </c>
      <c r="AG171" s="133">
        <v>-0.115</v>
      </c>
      <c r="AH171" s="133">
        <v>2.4E-2</v>
      </c>
      <c r="AI171" s="133">
        <v>8.0000000000000002E-3</v>
      </c>
      <c r="AJ171" s="133">
        <v>34.82</v>
      </c>
      <c r="AK171" s="133">
        <v>0.22500000000000001</v>
      </c>
      <c r="AL171" s="133">
        <v>7.4999999999999997E-2</v>
      </c>
      <c r="AM171" s="133">
        <v>2.1539999999999999</v>
      </c>
      <c r="AN171" s="133">
        <v>0.218</v>
      </c>
      <c r="AO171" s="133">
        <v>7.2999999999999995E-2</v>
      </c>
      <c r="AP171" s="133">
        <v>0.81200000000000006</v>
      </c>
      <c r="AQ171" s="133">
        <v>1.9510000000000001</v>
      </c>
      <c r="AR171" s="133">
        <v>0.65</v>
      </c>
      <c r="AS171" s="133">
        <v>3.2469999999999999</v>
      </c>
      <c r="AT171" s="133">
        <v>1.9530000000000001</v>
      </c>
      <c r="AU171" s="133">
        <v>0.65100000000000002</v>
      </c>
      <c r="AV171" s="133">
        <v>-8.0000000000000002E-3</v>
      </c>
      <c r="AW171" s="133">
        <v>1.9E-2</v>
      </c>
      <c r="AX171" s="133">
        <v>6.0000000000000001E-3</v>
      </c>
      <c r="AY171" s="133">
        <v>-37.76</v>
      </c>
      <c r="AZ171" s="133" t="s">
        <v>3</v>
      </c>
      <c r="BA171" s="133">
        <v>10.54</v>
      </c>
      <c r="BB171" s="133">
        <v>11.17</v>
      </c>
      <c r="BC171" s="133">
        <v>42.37</v>
      </c>
      <c r="BD171" s="133">
        <v>3.760531506576118E-3</v>
      </c>
      <c r="BE171" s="133" t="s">
        <v>773</v>
      </c>
      <c r="BF171" s="133">
        <v>-5.0999999999999997E-2</v>
      </c>
      <c r="BG171" s="133">
        <v>1.2710412470091657</v>
      </c>
      <c r="BH171" s="133">
        <v>0.97782863445914026</v>
      </c>
      <c r="BI171" s="133">
        <v>0.91300000000000003</v>
      </c>
      <c r="BJ171" s="133" t="s">
        <v>3</v>
      </c>
      <c r="BK171" s="133">
        <v>0.91300000000000003</v>
      </c>
      <c r="BL171" s="133">
        <v>2.1539999999999999</v>
      </c>
      <c r="BM171" s="133">
        <v>0</v>
      </c>
    </row>
    <row r="172" spans="1:65" x14ac:dyDescent="0.2">
      <c r="A172" s="132" t="s">
        <v>774</v>
      </c>
      <c r="B172" s="133" t="s">
        <v>775</v>
      </c>
      <c r="C172" s="133" t="s">
        <v>261</v>
      </c>
      <c r="D172" s="133" t="s">
        <v>262</v>
      </c>
      <c r="E172" s="133" t="b">
        <v>0</v>
      </c>
      <c r="F172" s="133" t="s">
        <v>776</v>
      </c>
      <c r="G172" s="133" t="s">
        <v>3</v>
      </c>
      <c r="H172" s="133" t="s">
        <v>264</v>
      </c>
      <c r="I172" s="133" t="s">
        <v>349</v>
      </c>
      <c r="J172" s="133" t="s">
        <v>266</v>
      </c>
      <c r="K172" s="133" t="s">
        <v>777</v>
      </c>
      <c r="L172" s="133" t="s">
        <v>3</v>
      </c>
      <c r="M172" s="133">
        <v>9</v>
      </c>
      <c r="N172" s="133">
        <v>9</v>
      </c>
      <c r="O172" s="133">
        <v>-37.44</v>
      </c>
      <c r="P172" s="133">
        <v>0</v>
      </c>
      <c r="Q172" s="133">
        <v>0</v>
      </c>
      <c r="R172" s="133">
        <v>5.25</v>
      </c>
      <c r="S172" s="133">
        <v>0.01</v>
      </c>
      <c r="T172" s="133">
        <v>0</v>
      </c>
      <c r="U172" s="133">
        <v>36.270000000000003</v>
      </c>
      <c r="V172" s="133">
        <v>0.01</v>
      </c>
      <c r="W172" s="133">
        <v>0</v>
      </c>
      <c r="X172" s="133">
        <v>-31.376000000000001</v>
      </c>
      <c r="Y172" s="133">
        <v>4.0000000000000001E-3</v>
      </c>
      <c r="Z172" s="133">
        <v>1E-3</v>
      </c>
      <c r="AA172" s="133">
        <v>16.548999999999999</v>
      </c>
      <c r="AB172" s="133">
        <v>6.0000000000000001E-3</v>
      </c>
      <c r="AC172" s="133">
        <v>2E-3</v>
      </c>
      <c r="AD172" s="133">
        <v>-17.503</v>
      </c>
      <c r="AE172" s="133">
        <v>3.7999999999999999E-2</v>
      </c>
      <c r="AF172" s="133">
        <v>1.2999999999999999E-2</v>
      </c>
      <c r="AG172" s="133">
        <v>-0.88300000000000001</v>
      </c>
      <c r="AH172" s="133">
        <v>4.1000000000000002E-2</v>
      </c>
      <c r="AI172" s="133">
        <v>1.4E-2</v>
      </c>
      <c r="AJ172" s="133">
        <v>32.277999999999999</v>
      </c>
      <c r="AK172" s="133">
        <v>0.20100000000000001</v>
      </c>
      <c r="AL172" s="133">
        <v>6.7000000000000004E-2</v>
      </c>
      <c r="AM172" s="133">
        <v>-1.0580000000000001</v>
      </c>
      <c r="AN172" s="133">
        <v>0.19600000000000001</v>
      </c>
      <c r="AO172" s="133">
        <v>6.5000000000000002E-2</v>
      </c>
      <c r="AP172" s="133">
        <v>121.262</v>
      </c>
      <c r="AQ172" s="133">
        <v>3.0760000000000001</v>
      </c>
      <c r="AR172" s="133">
        <v>1.0249999999999999</v>
      </c>
      <c r="AS172" s="133">
        <v>123.248</v>
      </c>
      <c r="AT172" s="133">
        <v>3.0750000000000002</v>
      </c>
      <c r="AU172" s="133">
        <v>1.0249999999999999</v>
      </c>
      <c r="AV172" s="133">
        <v>-1.109</v>
      </c>
      <c r="AW172" s="133">
        <v>2.8000000000000001E-2</v>
      </c>
      <c r="AX172" s="133">
        <v>8.9999999999999993E-3</v>
      </c>
      <c r="AY172" s="133">
        <v>-37.520000000000003</v>
      </c>
      <c r="AZ172" s="133" t="s">
        <v>3</v>
      </c>
      <c r="BA172" s="133">
        <v>5.25</v>
      </c>
      <c r="BB172" s="133">
        <v>5.52</v>
      </c>
      <c r="BC172" s="133">
        <v>36.549999999999997</v>
      </c>
      <c r="BD172" s="133">
        <v>4.5636571771562095E-3</v>
      </c>
      <c r="BE172" s="133" t="s">
        <v>778</v>
      </c>
      <c r="BF172" s="133">
        <v>-0.80300000000000005</v>
      </c>
      <c r="BG172" s="133">
        <v>1.1439007152352298</v>
      </c>
      <c r="BH172" s="133">
        <v>0.96733250363360934</v>
      </c>
      <c r="BI172" s="133">
        <v>4.9000000000000002E-2</v>
      </c>
      <c r="BJ172" s="133" t="s">
        <v>3</v>
      </c>
      <c r="BK172" s="133">
        <v>4.9000000000000002E-2</v>
      </c>
      <c r="BL172" s="133">
        <v>-1.0580000000000001</v>
      </c>
      <c r="BM172" s="133">
        <v>0</v>
      </c>
    </row>
    <row r="173" spans="1:65" x14ac:dyDescent="0.2">
      <c r="A173" s="132" t="s">
        <v>779</v>
      </c>
      <c r="B173" s="133" t="s">
        <v>780</v>
      </c>
      <c r="C173" s="133" t="s">
        <v>261</v>
      </c>
      <c r="D173" s="133" t="s">
        <v>262</v>
      </c>
      <c r="E173" s="133" t="b">
        <v>0</v>
      </c>
      <c r="F173" s="133" t="s">
        <v>271</v>
      </c>
      <c r="G173" s="133" t="s">
        <v>3</v>
      </c>
      <c r="H173" s="133" t="s">
        <v>264</v>
      </c>
      <c r="I173" s="133" t="s">
        <v>272</v>
      </c>
      <c r="J173" s="133" t="s">
        <v>273</v>
      </c>
      <c r="K173" s="133" t="s">
        <v>777</v>
      </c>
      <c r="L173" s="133">
        <v>90</v>
      </c>
      <c r="M173" s="133">
        <v>9</v>
      </c>
      <c r="N173" s="133">
        <v>9</v>
      </c>
      <c r="O173" s="133">
        <v>-10.17</v>
      </c>
      <c r="P173" s="133">
        <v>0</v>
      </c>
      <c r="Q173" s="133">
        <v>0</v>
      </c>
      <c r="R173" s="133">
        <v>-11.32</v>
      </c>
      <c r="S173" s="133">
        <v>0</v>
      </c>
      <c r="T173" s="133">
        <v>0</v>
      </c>
      <c r="U173" s="133">
        <v>19.190000000000001</v>
      </c>
      <c r="V173" s="133">
        <v>0</v>
      </c>
      <c r="W173" s="133">
        <v>0</v>
      </c>
      <c r="X173" s="133">
        <v>-6.3689999999999998</v>
      </c>
      <c r="Y173" s="133">
        <v>2E-3</v>
      </c>
      <c r="Z173" s="133">
        <v>1E-3</v>
      </c>
      <c r="AA173" s="133">
        <v>-0.13300000000000001</v>
      </c>
      <c r="AB173" s="133">
        <v>3.0000000000000001E-3</v>
      </c>
      <c r="AC173" s="133">
        <v>1E-3</v>
      </c>
      <c r="AD173" s="133">
        <v>-7.1849999999999996</v>
      </c>
      <c r="AE173" s="133">
        <v>2.8000000000000001E-2</v>
      </c>
      <c r="AF173" s="133">
        <v>8.9999999999999993E-3</v>
      </c>
      <c r="AG173" s="133">
        <v>-0.48899999999999999</v>
      </c>
      <c r="AH173" s="133">
        <v>2.7E-2</v>
      </c>
      <c r="AI173" s="133">
        <v>8.9999999999999993E-3</v>
      </c>
      <c r="AJ173" s="133">
        <v>-1.794</v>
      </c>
      <c r="AK173" s="133">
        <v>0.17899999999999999</v>
      </c>
      <c r="AL173" s="133">
        <v>0.06</v>
      </c>
      <c r="AM173" s="133">
        <v>-1.5289999999999999</v>
      </c>
      <c r="AN173" s="133">
        <v>0.17699999999999999</v>
      </c>
      <c r="AO173" s="133">
        <v>5.8999999999999997E-2</v>
      </c>
      <c r="AP173" s="133">
        <v>121.869</v>
      </c>
      <c r="AQ173" s="133">
        <v>1.496</v>
      </c>
      <c r="AR173" s="133">
        <v>0.499</v>
      </c>
      <c r="AS173" s="133">
        <v>129.827</v>
      </c>
      <c r="AT173" s="133">
        <v>1.506</v>
      </c>
      <c r="AU173" s="133">
        <v>0.502</v>
      </c>
      <c r="AV173" s="133">
        <v>-1.1040000000000001</v>
      </c>
      <c r="AW173" s="133">
        <v>1.2999999999999999E-2</v>
      </c>
      <c r="AX173" s="133">
        <v>4.0000000000000001E-3</v>
      </c>
      <c r="AY173" s="133">
        <v>-10.23</v>
      </c>
      <c r="AZ173" s="133">
        <v>1.007950954</v>
      </c>
      <c r="BA173" s="133">
        <v>-19.12</v>
      </c>
      <c r="BB173" s="133">
        <v>-18.71</v>
      </c>
      <c r="BC173" s="133">
        <v>11.57</v>
      </c>
      <c r="BD173" s="133">
        <v>4.5692977922181955E-3</v>
      </c>
      <c r="BE173" s="133" t="s">
        <v>781</v>
      </c>
      <c r="BF173" s="133">
        <v>-0.45600000000000002</v>
      </c>
      <c r="BG173" s="133">
        <v>1.1457609379557143</v>
      </c>
      <c r="BH173" s="133">
        <v>0.96881785588911051</v>
      </c>
      <c r="BI173" s="133">
        <v>0.44600000000000001</v>
      </c>
      <c r="BJ173" s="133">
        <v>8.2000000000000003E-2</v>
      </c>
      <c r="BK173" s="133">
        <v>0.52800000000000002</v>
      </c>
      <c r="BL173" s="133">
        <v>-1.5289999999999999</v>
      </c>
      <c r="BM173" s="133">
        <v>0</v>
      </c>
    </row>
    <row r="174" spans="1:65" x14ac:dyDescent="0.2">
      <c r="A174" s="132" t="s">
        <v>782</v>
      </c>
      <c r="B174" s="133" t="s">
        <v>783</v>
      </c>
      <c r="C174" s="133" t="s">
        <v>261</v>
      </c>
      <c r="D174" s="133" t="s">
        <v>262</v>
      </c>
      <c r="E174" s="133" t="b">
        <v>0</v>
      </c>
      <c r="F174" s="133" t="s">
        <v>784</v>
      </c>
      <c r="G174" s="133" t="s">
        <v>3</v>
      </c>
      <c r="H174" s="133" t="s">
        <v>264</v>
      </c>
      <c r="I174" s="133" t="s">
        <v>349</v>
      </c>
      <c r="J174" s="133" t="s">
        <v>266</v>
      </c>
      <c r="K174" s="133" t="s">
        <v>777</v>
      </c>
      <c r="L174" s="133" t="s">
        <v>3</v>
      </c>
      <c r="M174" s="133">
        <v>9</v>
      </c>
      <c r="N174" s="133">
        <v>9</v>
      </c>
      <c r="O174" s="133">
        <v>-37.78</v>
      </c>
      <c r="P174" s="133">
        <v>0</v>
      </c>
      <c r="Q174" s="133">
        <v>0</v>
      </c>
      <c r="R174" s="133">
        <v>-3.23</v>
      </c>
      <c r="S174" s="133">
        <v>0</v>
      </c>
      <c r="T174" s="133">
        <v>0</v>
      </c>
      <c r="U174" s="133">
        <v>27.53</v>
      </c>
      <c r="V174" s="133">
        <v>0</v>
      </c>
      <c r="W174" s="133">
        <v>0</v>
      </c>
      <c r="X174" s="133">
        <v>-31.992999999999999</v>
      </c>
      <c r="Y174" s="133">
        <v>4.0000000000000001E-3</v>
      </c>
      <c r="Z174" s="133">
        <v>1E-3</v>
      </c>
      <c r="AA174" s="133">
        <v>7.9870000000000001</v>
      </c>
      <c r="AB174" s="133">
        <v>5.0000000000000001E-3</v>
      </c>
      <c r="AC174" s="133">
        <v>2E-3</v>
      </c>
      <c r="AD174" s="133">
        <v>-26.286999999999999</v>
      </c>
      <c r="AE174" s="133">
        <v>4.2000000000000003E-2</v>
      </c>
      <c r="AF174" s="133">
        <v>1.4E-2</v>
      </c>
      <c r="AG174" s="133">
        <v>-0.89500000000000002</v>
      </c>
      <c r="AH174" s="133">
        <v>4.2999999999999997E-2</v>
      </c>
      <c r="AI174" s="133">
        <v>1.4E-2</v>
      </c>
      <c r="AJ174" s="133">
        <v>14.877000000000001</v>
      </c>
      <c r="AK174" s="133">
        <v>0.16600000000000001</v>
      </c>
      <c r="AL174" s="133">
        <v>5.5E-2</v>
      </c>
      <c r="AM174" s="133">
        <v>-1.143</v>
      </c>
      <c r="AN174" s="133">
        <v>0.157</v>
      </c>
      <c r="AO174" s="133">
        <v>5.1999999999999998E-2</v>
      </c>
      <c r="AP174" s="133">
        <v>120.989</v>
      </c>
      <c r="AQ174" s="133">
        <v>2.0190000000000001</v>
      </c>
      <c r="AR174" s="133">
        <v>0.67300000000000004</v>
      </c>
      <c r="AS174" s="133">
        <v>142.55799999999999</v>
      </c>
      <c r="AT174" s="133">
        <v>2.0569999999999999</v>
      </c>
      <c r="AU174" s="133">
        <v>0.68600000000000005</v>
      </c>
      <c r="AV174" s="133">
        <v>-1.111</v>
      </c>
      <c r="AW174" s="133">
        <v>1.9E-2</v>
      </c>
      <c r="AX174" s="133">
        <v>6.0000000000000001E-3</v>
      </c>
      <c r="AY174" s="133">
        <v>-37.85</v>
      </c>
      <c r="AZ174" s="133" t="s">
        <v>3</v>
      </c>
      <c r="BA174" s="133">
        <v>-3.23</v>
      </c>
      <c r="BB174" s="133">
        <v>-2.9</v>
      </c>
      <c r="BC174" s="133">
        <v>27.87</v>
      </c>
      <c r="BD174" s="133">
        <v>4.9971909927855381E-3</v>
      </c>
      <c r="BE174" s="133" t="s">
        <v>785</v>
      </c>
      <c r="BF174" s="133">
        <v>-0.76400000000000001</v>
      </c>
      <c r="BG174" s="133">
        <v>1.1456708139233733</v>
      </c>
      <c r="BH174" s="133">
        <v>0.96842547132418721</v>
      </c>
      <c r="BI174" s="133">
        <v>9.2999999999999999E-2</v>
      </c>
      <c r="BJ174" s="133" t="s">
        <v>3</v>
      </c>
      <c r="BK174" s="133">
        <v>9.2999999999999999E-2</v>
      </c>
      <c r="BL174" s="133">
        <v>-1.143</v>
      </c>
      <c r="BM174" s="133">
        <v>0</v>
      </c>
    </row>
    <row r="175" spans="1:65" x14ac:dyDescent="0.2">
      <c r="A175" s="132" t="s">
        <v>786</v>
      </c>
      <c r="B175" s="133" t="s">
        <v>787</v>
      </c>
      <c r="C175" s="133" t="s">
        <v>261</v>
      </c>
      <c r="D175" s="133" t="s">
        <v>262</v>
      </c>
      <c r="E175" s="133" t="b">
        <v>0</v>
      </c>
      <c r="F175" s="133" t="s">
        <v>301</v>
      </c>
      <c r="G175" s="133" t="s">
        <v>3</v>
      </c>
      <c r="H175" s="133" t="s">
        <v>264</v>
      </c>
      <c r="I175" s="133" t="s">
        <v>301</v>
      </c>
      <c r="J175" s="133" t="s">
        <v>273</v>
      </c>
      <c r="K175" s="133" t="s">
        <v>777</v>
      </c>
      <c r="L175" s="133">
        <v>90</v>
      </c>
      <c r="M175" s="133">
        <v>9</v>
      </c>
      <c r="N175" s="133">
        <v>9</v>
      </c>
      <c r="O175" s="133">
        <v>2.5299999999999998</v>
      </c>
      <c r="P175" s="133">
        <v>0</v>
      </c>
      <c r="Q175" s="133">
        <v>0</v>
      </c>
      <c r="R175" s="133">
        <v>-0.88</v>
      </c>
      <c r="S175" s="133">
        <v>0.01</v>
      </c>
      <c r="T175" s="133">
        <v>0</v>
      </c>
      <c r="U175" s="133">
        <v>29.96</v>
      </c>
      <c r="V175" s="133">
        <v>0.01</v>
      </c>
      <c r="W175" s="133">
        <v>0</v>
      </c>
      <c r="X175" s="133">
        <v>5.9029999999999996</v>
      </c>
      <c r="Y175" s="133">
        <v>3.0000000000000001E-3</v>
      </c>
      <c r="Z175" s="133">
        <v>1E-3</v>
      </c>
      <c r="AA175" s="133">
        <v>10.446</v>
      </c>
      <c r="AB175" s="133">
        <v>6.0000000000000001E-3</v>
      </c>
      <c r="AC175" s="133">
        <v>2E-3</v>
      </c>
      <c r="AD175" s="133">
        <v>16.202999999999999</v>
      </c>
      <c r="AE175" s="133">
        <v>3.3000000000000002E-2</v>
      </c>
      <c r="AF175" s="133">
        <v>1.0999999999999999E-2</v>
      </c>
      <c r="AG175" s="133">
        <v>-0.216</v>
      </c>
      <c r="AH175" s="133">
        <v>0.03</v>
      </c>
      <c r="AI175" s="133">
        <v>0.01</v>
      </c>
      <c r="AJ175" s="133">
        <v>20.187000000000001</v>
      </c>
      <c r="AK175" s="133">
        <v>0.23699999999999999</v>
      </c>
      <c r="AL175" s="133">
        <v>7.9000000000000001E-2</v>
      </c>
      <c r="AM175" s="133">
        <v>-0.79700000000000004</v>
      </c>
      <c r="AN175" s="133">
        <v>0.22900000000000001</v>
      </c>
      <c r="AO175" s="133">
        <v>7.5999999999999998E-2</v>
      </c>
      <c r="AP175" s="133">
        <v>113.238</v>
      </c>
      <c r="AQ175" s="133">
        <v>0.91</v>
      </c>
      <c r="AR175" s="133">
        <v>0.30299999999999999</v>
      </c>
      <c r="AS175" s="133">
        <v>83.915000000000006</v>
      </c>
      <c r="AT175" s="133">
        <v>0.88900000000000001</v>
      </c>
      <c r="AU175" s="133">
        <v>0.29599999999999999</v>
      </c>
      <c r="AV175" s="133">
        <v>-1.0329999999999999</v>
      </c>
      <c r="AW175" s="133">
        <v>8.0000000000000002E-3</v>
      </c>
      <c r="AX175" s="133">
        <v>3.0000000000000001E-3</v>
      </c>
      <c r="AY175" s="133">
        <v>2.46</v>
      </c>
      <c r="AZ175" s="133">
        <v>1.007950954</v>
      </c>
      <c r="BA175" s="133">
        <v>-8.76</v>
      </c>
      <c r="BB175" s="133">
        <v>-8.4</v>
      </c>
      <c r="BC175" s="133">
        <v>22.2</v>
      </c>
      <c r="BD175" s="133">
        <v>4.9619952126140248E-3</v>
      </c>
      <c r="BE175" s="133" t="s">
        <v>788</v>
      </c>
      <c r="BF175" s="133">
        <v>-0.29599999999999999</v>
      </c>
      <c r="BG175" s="133">
        <v>1.1456708139233742</v>
      </c>
      <c r="BH175" s="133">
        <v>0.96842547132418766</v>
      </c>
      <c r="BI175" s="133">
        <v>0.629</v>
      </c>
      <c r="BJ175" s="133">
        <v>8.2000000000000003E-2</v>
      </c>
      <c r="BK175" s="133">
        <v>0.71099999999999997</v>
      </c>
      <c r="BL175" s="133">
        <v>-0.79700000000000004</v>
      </c>
      <c r="BM175" s="133">
        <v>0</v>
      </c>
    </row>
    <row r="176" spans="1:65" x14ac:dyDescent="0.2">
      <c r="A176" s="132" t="s">
        <v>789</v>
      </c>
      <c r="B176" s="133" t="s">
        <v>790</v>
      </c>
      <c r="C176" s="133" t="s">
        <v>261</v>
      </c>
      <c r="D176" s="133" t="s">
        <v>262</v>
      </c>
      <c r="E176" s="133" t="b">
        <v>0</v>
      </c>
      <c r="F176" s="133" t="s">
        <v>304</v>
      </c>
      <c r="G176" s="133" t="s">
        <v>3</v>
      </c>
      <c r="H176" s="133" t="s">
        <v>264</v>
      </c>
      <c r="I176" s="133" t="s">
        <v>304</v>
      </c>
      <c r="J176" s="133" t="s">
        <v>273</v>
      </c>
      <c r="K176" s="133" t="s">
        <v>777</v>
      </c>
      <c r="L176" s="133">
        <v>90</v>
      </c>
      <c r="M176" s="133">
        <v>9</v>
      </c>
      <c r="N176" s="133">
        <v>9</v>
      </c>
      <c r="O176" s="133">
        <v>-6.1</v>
      </c>
      <c r="P176" s="133">
        <v>0</v>
      </c>
      <c r="Q176" s="133">
        <v>0</v>
      </c>
      <c r="R176" s="133">
        <v>-5.03</v>
      </c>
      <c r="S176" s="133">
        <v>0</v>
      </c>
      <c r="T176" s="133">
        <v>0</v>
      </c>
      <c r="U176" s="133">
        <v>25.67</v>
      </c>
      <c r="V176" s="133">
        <v>0</v>
      </c>
      <c r="W176" s="133">
        <v>0</v>
      </c>
      <c r="X176" s="133">
        <v>-2.3340000000000001</v>
      </c>
      <c r="Y176" s="133">
        <v>3.0000000000000001E-3</v>
      </c>
      <c r="Z176" s="133">
        <v>1E-3</v>
      </c>
      <c r="AA176" s="133">
        <v>6.2309999999999999</v>
      </c>
      <c r="AB176" s="133">
        <v>4.0000000000000001E-3</v>
      </c>
      <c r="AC176" s="133">
        <v>1E-3</v>
      </c>
      <c r="AD176" s="133">
        <v>3.44</v>
      </c>
      <c r="AE176" s="133">
        <v>4.1000000000000002E-2</v>
      </c>
      <c r="AF176" s="133">
        <v>1.4E-2</v>
      </c>
      <c r="AG176" s="133">
        <v>-0.26300000000000001</v>
      </c>
      <c r="AH176" s="133">
        <v>0.04</v>
      </c>
      <c r="AI176" s="133">
        <v>1.2999999999999999E-2</v>
      </c>
      <c r="AJ176" s="133">
        <v>13.475</v>
      </c>
      <c r="AK176" s="133">
        <v>0.93700000000000006</v>
      </c>
      <c r="AL176" s="133">
        <v>0.312</v>
      </c>
      <c r="AM176" s="133">
        <v>0.96099999999999997</v>
      </c>
      <c r="AN176" s="133">
        <v>0.92400000000000004</v>
      </c>
      <c r="AO176" s="133">
        <v>0.308</v>
      </c>
      <c r="AP176" s="133">
        <v>123.21299999999999</v>
      </c>
      <c r="AQ176" s="133">
        <v>3.69</v>
      </c>
      <c r="AR176" s="133">
        <v>1.23</v>
      </c>
      <c r="AS176" s="133">
        <v>112.351</v>
      </c>
      <c r="AT176" s="133">
        <v>3.6539999999999999</v>
      </c>
      <c r="AU176" s="133">
        <v>1.218</v>
      </c>
      <c r="AV176" s="133">
        <v>-1.0920000000000001</v>
      </c>
      <c r="AW176" s="133">
        <v>1.7999999999999999E-2</v>
      </c>
      <c r="AX176" s="133">
        <v>6.0000000000000001E-3</v>
      </c>
      <c r="AY176" s="133">
        <v>-6.17</v>
      </c>
      <c r="AZ176" s="133">
        <v>1.007950954</v>
      </c>
      <c r="BA176" s="133">
        <v>-12.88</v>
      </c>
      <c r="BB176" s="133">
        <v>-12.5</v>
      </c>
      <c r="BC176" s="133">
        <v>17.97</v>
      </c>
      <c r="BD176" s="133">
        <v>4.9619952126140248E-3</v>
      </c>
      <c r="BE176" s="133" t="s">
        <v>788</v>
      </c>
      <c r="BF176" s="133">
        <v>-0.28000000000000003</v>
      </c>
      <c r="BG176" s="133">
        <v>1.1330559552229493</v>
      </c>
      <c r="BH176" s="133">
        <v>0.9610388674481003</v>
      </c>
      <c r="BI176" s="133">
        <v>0.64400000000000002</v>
      </c>
      <c r="BJ176" s="133">
        <v>8.2000000000000003E-2</v>
      </c>
      <c r="BK176" s="133">
        <v>0.72599999999999998</v>
      </c>
      <c r="BL176" s="133">
        <v>0.96099999999999997</v>
      </c>
      <c r="BM176" s="133">
        <v>0</v>
      </c>
    </row>
    <row r="177" spans="1:65" x14ac:dyDescent="0.2">
      <c r="A177" s="132" t="s">
        <v>791</v>
      </c>
      <c r="B177" s="133" t="s">
        <v>792</v>
      </c>
      <c r="C177" s="133" t="s">
        <v>261</v>
      </c>
      <c r="D177" s="133" t="s">
        <v>262</v>
      </c>
      <c r="E177" s="133" t="b">
        <v>0</v>
      </c>
      <c r="F177" s="133" t="s">
        <v>793</v>
      </c>
      <c r="G177" s="133" t="s">
        <v>3</v>
      </c>
      <c r="H177" s="133" t="s">
        <v>264</v>
      </c>
      <c r="I177" s="133" t="s">
        <v>349</v>
      </c>
      <c r="J177" s="133" t="s">
        <v>266</v>
      </c>
      <c r="K177" s="133" t="s">
        <v>777</v>
      </c>
      <c r="L177" s="133" t="s">
        <v>3</v>
      </c>
      <c r="M177" s="133">
        <v>9</v>
      </c>
      <c r="N177" s="133">
        <v>9</v>
      </c>
      <c r="O177" s="133">
        <v>-37.89</v>
      </c>
      <c r="P177" s="133">
        <v>0.01</v>
      </c>
      <c r="Q177" s="133">
        <v>0</v>
      </c>
      <c r="R177" s="133">
        <v>5.22</v>
      </c>
      <c r="S177" s="133">
        <v>0.01</v>
      </c>
      <c r="T177" s="133">
        <v>0</v>
      </c>
      <c r="U177" s="133">
        <v>36.24</v>
      </c>
      <c r="V177" s="133">
        <v>0.01</v>
      </c>
      <c r="W177" s="133">
        <v>0</v>
      </c>
      <c r="X177" s="133">
        <v>-31.798999999999999</v>
      </c>
      <c r="Y177" s="133">
        <v>5.0000000000000001E-3</v>
      </c>
      <c r="Z177" s="133">
        <v>2E-3</v>
      </c>
      <c r="AA177" s="133">
        <v>16.521000000000001</v>
      </c>
      <c r="AB177" s="133">
        <v>5.0000000000000001E-3</v>
      </c>
      <c r="AC177" s="133">
        <v>2E-3</v>
      </c>
      <c r="AD177" s="133">
        <v>-17.998999999999999</v>
      </c>
      <c r="AE177" s="133">
        <v>4.3999999999999997E-2</v>
      </c>
      <c r="AF177" s="133">
        <v>1.4999999999999999E-2</v>
      </c>
      <c r="AG177" s="133">
        <v>-0.90900000000000003</v>
      </c>
      <c r="AH177" s="133">
        <v>4.5999999999999999E-2</v>
      </c>
      <c r="AI177" s="133">
        <v>1.4999999999999999E-2</v>
      </c>
      <c r="AJ177" s="133">
        <v>30.684000000000001</v>
      </c>
      <c r="AK177" s="133">
        <v>0.74199999999999999</v>
      </c>
      <c r="AL177" s="133">
        <v>0.247</v>
      </c>
      <c r="AM177" s="133">
        <v>-2.5459999999999998</v>
      </c>
      <c r="AN177" s="133">
        <v>0.72399999999999998</v>
      </c>
      <c r="AO177" s="133">
        <v>0.24099999999999999</v>
      </c>
      <c r="AP177" s="133">
        <v>128.672</v>
      </c>
      <c r="AQ177" s="133">
        <v>3.6179999999999999</v>
      </c>
      <c r="AR177" s="133">
        <v>1.206</v>
      </c>
      <c r="AS177" s="133">
        <v>131.261</v>
      </c>
      <c r="AT177" s="133">
        <v>3.6269999999999998</v>
      </c>
      <c r="AU177" s="133">
        <v>1.2090000000000001</v>
      </c>
      <c r="AV177" s="133">
        <v>-1.089</v>
      </c>
      <c r="AW177" s="133">
        <v>1.7999999999999999E-2</v>
      </c>
      <c r="AX177" s="133">
        <v>6.0000000000000001E-3</v>
      </c>
      <c r="AY177" s="133">
        <v>-37.96</v>
      </c>
      <c r="AZ177" s="133" t="s">
        <v>3</v>
      </c>
      <c r="BA177" s="133">
        <v>5.22</v>
      </c>
      <c r="BB177" s="133">
        <v>5.5</v>
      </c>
      <c r="BC177" s="133">
        <v>36.520000000000003</v>
      </c>
      <c r="BD177" s="133">
        <v>4.9673835444024863E-3</v>
      </c>
      <c r="BE177" s="133" t="s">
        <v>794</v>
      </c>
      <c r="BF177" s="133">
        <v>-0.82</v>
      </c>
      <c r="BG177" s="133">
        <v>1.1312309186158389</v>
      </c>
      <c r="BH177" s="133">
        <v>0.95997022111632435</v>
      </c>
      <c r="BI177" s="133">
        <v>3.3000000000000002E-2</v>
      </c>
      <c r="BJ177" s="133" t="s">
        <v>3</v>
      </c>
      <c r="BK177" s="133">
        <v>3.3000000000000002E-2</v>
      </c>
      <c r="BL177" s="133">
        <v>-2.5459999999999998</v>
      </c>
      <c r="BM177" s="133">
        <v>0</v>
      </c>
    </row>
    <row r="178" spans="1:65" x14ac:dyDescent="0.2">
      <c r="A178" s="132" t="s">
        <v>795</v>
      </c>
      <c r="B178" s="133" t="s">
        <v>796</v>
      </c>
      <c r="C178" s="133" t="s">
        <v>261</v>
      </c>
      <c r="D178" s="133" t="s">
        <v>262</v>
      </c>
      <c r="E178" s="133" t="b">
        <v>0</v>
      </c>
      <c r="F178" s="133" t="s">
        <v>324</v>
      </c>
      <c r="G178" s="133" t="s">
        <v>3</v>
      </c>
      <c r="H178" s="133" t="s">
        <v>264</v>
      </c>
      <c r="I178" s="133" t="s">
        <v>324</v>
      </c>
      <c r="J178" s="133" t="s">
        <v>273</v>
      </c>
      <c r="K178" s="133" t="s">
        <v>777</v>
      </c>
      <c r="L178" s="133">
        <v>90</v>
      </c>
      <c r="M178" s="133">
        <v>9</v>
      </c>
      <c r="N178" s="133">
        <v>9</v>
      </c>
      <c r="O178" s="133">
        <v>1.96</v>
      </c>
      <c r="P178" s="133">
        <v>0</v>
      </c>
      <c r="Q178" s="133">
        <v>0</v>
      </c>
      <c r="R178" s="133">
        <v>5.88</v>
      </c>
      <c r="S178" s="133">
        <v>0</v>
      </c>
      <c r="T178" s="133">
        <v>0</v>
      </c>
      <c r="U178" s="133">
        <v>36.92</v>
      </c>
      <c r="V178" s="133">
        <v>0</v>
      </c>
      <c r="W178" s="133">
        <v>0</v>
      </c>
      <c r="X178" s="133">
        <v>5.6029999999999998</v>
      </c>
      <c r="Y178" s="133">
        <v>2E-3</v>
      </c>
      <c r="Z178" s="133">
        <v>1E-3</v>
      </c>
      <c r="AA178" s="133">
        <v>17.274000000000001</v>
      </c>
      <c r="AB178" s="133">
        <v>3.0000000000000001E-3</v>
      </c>
      <c r="AC178" s="133">
        <v>1E-3</v>
      </c>
      <c r="AD178" s="133">
        <v>22.364999999999998</v>
      </c>
      <c r="AE178" s="133">
        <v>5.8999999999999997E-2</v>
      </c>
      <c r="AF178" s="133">
        <v>0.02</v>
      </c>
      <c r="AG178" s="133">
        <v>-0.48399999999999999</v>
      </c>
      <c r="AH178" s="133">
        <v>5.8000000000000003E-2</v>
      </c>
      <c r="AI178" s="133">
        <v>1.9E-2</v>
      </c>
      <c r="AJ178" s="133">
        <v>32.261000000000003</v>
      </c>
      <c r="AK178" s="133">
        <v>0.34</v>
      </c>
      <c r="AL178" s="133">
        <v>0.113</v>
      </c>
      <c r="AM178" s="133">
        <v>-2.4990000000000001</v>
      </c>
      <c r="AN178" s="133">
        <v>0.33300000000000002</v>
      </c>
      <c r="AO178" s="133">
        <v>0.111</v>
      </c>
      <c r="AP178" s="133">
        <v>116.456</v>
      </c>
      <c r="AQ178" s="133">
        <v>3.3010000000000002</v>
      </c>
      <c r="AR178" s="133">
        <v>1.1000000000000001</v>
      </c>
      <c r="AS178" s="133">
        <v>73.096999999999994</v>
      </c>
      <c r="AT178" s="133">
        <v>3.17</v>
      </c>
      <c r="AU178" s="133">
        <v>1.0569999999999999</v>
      </c>
      <c r="AV178" s="133">
        <v>-1.0089999999999999</v>
      </c>
      <c r="AW178" s="133">
        <v>2.5000000000000001E-2</v>
      </c>
      <c r="AX178" s="133">
        <v>8.0000000000000002E-3</v>
      </c>
      <c r="AY178" s="133">
        <v>1.89</v>
      </c>
      <c r="AZ178" s="133">
        <v>1.007950954</v>
      </c>
      <c r="BA178" s="133">
        <v>-2.0499999999999998</v>
      </c>
      <c r="BB178" s="133">
        <v>-1.74</v>
      </c>
      <c r="BC178" s="133">
        <v>29.07</v>
      </c>
      <c r="BD178" s="133">
        <v>4.9324631632150567E-3</v>
      </c>
      <c r="BE178" s="133" t="s">
        <v>797</v>
      </c>
      <c r="BF178" s="133">
        <v>-0.59499999999999997</v>
      </c>
      <c r="BG178" s="133">
        <v>1.1280451717792104</v>
      </c>
      <c r="BH178" s="133">
        <v>0.95570446085160587</v>
      </c>
      <c r="BI178" s="133">
        <v>0.28499999999999998</v>
      </c>
      <c r="BJ178" s="133">
        <v>8.2000000000000003E-2</v>
      </c>
      <c r="BK178" s="133">
        <v>0.36699999999999999</v>
      </c>
      <c r="BL178" s="133">
        <v>-2.4990000000000001</v>
      </c>
      <c r="BM178" s="133">
        <v>0</v>
      </c>
    </row>
    <row r="179" spans="1:65" x14ac:dyDescent="0.2">
      <c r="A179" s="132" t="s">
        <v>798</v>
      </c>
      <c r="B179" s="133" t="s">
        <v>799</v>
      </c>
      <c r="C179" s="133" t="s">
        <v>261</v>
      </c>
      <c r="D179" s="133" t="s">
        <v>262</v>
      </c>
      <c r="E179" s="133" t="b">
        <v>0</v>
      </c>
      <c r="F179" s="133" t="s">
        <v>285</v>
      </c>
      <c r="G179" s="133" t="s">
        <v>3</v>
      </c>
      <c r="H179" s="133" t="s">
        <v>264</v>
      </c>
      <c r="I179" s="133" t="s">
        <v>286</v>
      </c>
      <c r="J179" s="133" t="s">
        <v>273</v>
      </c>
      <c r="K179" s="133" t="s">
        <v>777</v>
      </c>
      <c r="L179" s="133">
        <v>90</v>
      </c>
      <c r="M179" s="133">
        <v>9</v>
      </c>
      <c r="N179" s="133">
        <v>9</v>
      </c>
      <c r="O179" s="133">
        <v>-10.17</v>
      </c>
      <c r="P179" s="133">
        <v>0</v>
      </c>
      <c r="Q179" s="133">
        <v>0</v>
      </c>
      <c r="R179" s="133">
        <v>-11.28</v>
      </c>
      <c r="S179" s="133">
        <v>0</v>
      </c>
      <c r="T179" s="133">
        <v>0</v>
      </c>
      <c r="U179" s="133">
        <v>19.23</v>
      </c>
      <c r="V179" s="133">
        <v>0.01</v>
      </c>
      <c r="W179" s="133">
        <v>0</v>
      </c>
      <c r="X179" s="133">
        <v>-6.3689999999999998</v>
      </c>
      <c r="Y179" s="133">
        <v>2E-3</v>
      </c>
      <c r="Z179" s="133">
        <v>1E-3</v>
      </c>
      <c r="AA179" s="133">
        <v>-9.5000000000000001E-2</v>
      </c>
      <c r="AB179" s="133">
        <v>5.0000000000000001E-3</v>
      </c>
      <c r="AC179" s="133">
        <v>2E-3</v>
      </c>
      <c r="AD179" s="133">
        <v>-7.39</v>
      </c>
      <c r="AE179" s="133">
        <v>2.8000000000000001E-2</v>
      </c>
      <c r="AF179" s="133">
        <v>8.9999999999999993E-3</v>
      </c>
      <c r="AG179" s="133">
        <v>-0.73199999999999998</v>
      </c>
      <c r="AH179" s="133">
        <v>3.2000000000000001E-2</v>
      </c>
      <c r="AI179" s="133">
        <v>1.0999999999999999E-2</v>
      </c>
      <c r="AJ179" s="133">
        <v>-1.7869999999999999</v>
      </c>
      <c r="AK179" s="133">
        <v>0.22</v>
      </c>
      <c r="AL179" s="133">
        <v>7.2999999999999995E-2</v>
      </c>
      <c r="AM179" s="133">
        <v>-1.597</v>
      </c>
      <c r="AN179" s="133">
        <v>0.221</v>
      </c>
      <c r="AO179" s="133">
        <v>7.3999999999999996E-2</v>
      </c>
      <c r="AP179" s="133">
        <v>117.913</v>
      </c>
      <c r="AQ179" s="133">
        <v>3.2879999999999998</v>
      </c>
      <c r="AR179" s="133">
        <v>1.0960000000000001</v>
      </c>
      <c r="AS179" s="133">
        <v>125.762</v>
      </c>
      <c r="AT179" s="133">
        <v>3.3180000000000001</v>
      </c>
      <c r="AU179" s="133">
        <v>1.1060000000000001</v>
      </c>
      <c r="AV179" s="133">
        <v>-1.0660000000000001</v>
      </c>
      <c r="AW179" s="133">
        <v>2.5999999999999999E-2</v>
      </c>
      <c r="AX179" s="133">
        <v>8.9999999999999993E-3</v>
      </c>
      <c r="AY179" s="133">
        <v>-10.24</v>
      </c>
      <c r="AZ179" s="133">
        <v>1.007950954</v>
      </c>
      <c r="BA179" s="133">
        <v>-19.079999999999998</v>
      </c>
      <c r="BB179" s="133">
        <v>-18.690000000000001</v>
      </c>
      <c r="BC179" s="133">
        <v>11.6</v>
      </c>
      <c r="BD179" s="133">
        <v>4.9095278317651267E-3</v>
      </c>
      <c r="BE179" s="133" t="s">
        <v>800</v>
      </c>
      <c r="BF179" s="133">
        <v>-0.69599999999999995</v>
      </c>
      <c r="BG179" s="133">
        <v>1.1188903294621408</v>
      </c>
      <c r="BH179" s="133">
        <v>0.95337908447987318</v>
      </c>
      <c r="BI179" s="133">
        <v>0.17499999999999999</v>
      </c>
      <c r="BJ179" s="133">
        <v>8.2000000000000003E-2</v>
      </c>
      <c r="BK179" s="133">
        <v>0.25700000000000001</v>
      </c>
      <c r="BL179" s="133">
        <v>-1.597</v>
      </c>
      <c r="BM179" s="133">
        <v>0</v>
      </c>
    </row>
    <row r="180" spans="1:65" x14ac:dyDescent="0.2">
      <c r="A180" s="132" t="s">
        <v>801</v>
      </c>
      <c r="B180" s="133" t="s">
        <v>802</v>
      </c>
      <c r="C180" s="133" t="s">
        <v>261</v>
      </c>
      <c r="D180" s="133" t="s">
        <v>262</v>
      </c>
      <c r="E180" s="133" t="b">
        <v>0</v>
      </c>
      <c r="F180" s="133" t="s">
        <v>294</v>
      </c>
      <c r="G180" s="133" t="s">
        <v>3</v>
      </c>
      <c r="H180" s="133" t="s">
        <v>264</v>
      </c>
      <c r="I180" s="133" t="s">
        <v>295</v>
      </c>
      <c r="J180" s="133" t="s">
        <v>273</v>
      </c>
      <c r="K180" s="133" t="s">
        <v>777</v>
      </c>
      <c r="L180" s="133">
        <v>90</v>
      </c>
      <c r="M180" s="133">
        <v>9</v>
      </c>
      <c r="N180" s="133">
        <v>9</v>
      </c>
      <c r="O180" s="133">
        <v>1.72</v>
      </c>
      <c r="P180" s="133">
        <v>0</v>
      </c>
      <c r="Q180" s="133">
        <v>0</v>
      </c>
      <c r="R180" s="133">
        <v>5.9</v>
      </c>
      <c r="S180" s="133">
        <v>0</v>
      </c>
      <c r="T180" s="133">
        <v>0</v>
      </c>
      <c r="U180" s="133">
        <v>36.94</v>
      </c>
      <c r="V180" s="133">
        <v>0</v>
      </c>
      <c r="W180" s="133">
        <v>0</v>
      </c>
      <c r="X180" s="133">
        <v>5.375</v>
      </c>
      <c r="Y180" s="133">
        <v>3.0000000000000001E-3</v>
      </c>
      <c r="Z180" s="133">
        <v>1E-3</v>
      </c>
      <c r="AA180" s="133">
        <v>17.286999999999999</v>
      </c>
      <c r="AB180" s="133">
        <v>5.0000000000000001E-3</v>
      </c>
      <c r="AC180" s="133">
        <v>2E-3</v>
      </c>
      <c r="AD180" s="133">
        <v>22.433</v>
      </c>
      <c r="AE180" s="133">
        <v>5.2999999999999999E-2</v>
      </c>
      <c r="AF180" s="133">
        <v>1.7999999999999999E-2</v>
      </c>
      <c r="AG180" s="133">
        <v>-0.19600000000000001</v>
      </c>
      <c r="AH180" s="133">
        <v>5.3999999999999999E-2</v>
      </c>
      <c r="AI180" s="133">
        <v>1.7999999999999999E-2</v>
      </c>
      <c r="AJ180" s="133">
        <v>33.892000000000003</v>
      </c>
      <c r="AK180" s="133">
        <v>0.222</v>
      </c>
      <c r="AL180" s="133">
        <v>7.3999999999999996E-2</v>
      </c>
      <c r="AM180" s="133">
        <v>-0.94799999999999995</v>
      </c>
      <c r="AN180" s="133">
        <v>0.217</v>
      </c>
      <c r="AO180" s="133">
        <v>7.1999999999999995E-2</v>
      </c>
      <c r="AP180" s="133">
        <v>110.43300000000001</v>
      </c>
      <c r="AQ180" s="133">
        <v>1.95</v>
      </c>
      <c r="AR180" s="133">
        <v>0.65</v>
      </c>
      <c r="AS180" s="133">
        <v>67.540000000000006</v>
      </c>
      <c r="AT180" s="133">
        <v>1.871</v>
      </c>
      <c r="AU180" s="133">
        <v>0.624</v>
      </c>
      <c r="AV180" s="133">
        <v>-0.98699999999999999</v>
      </c>
      <c r="AW180" s="133">
        <v>1.6E-2</v>
      </c>
      <c r="AX180" s="133">
        <v>5.0000000000000001E-3</v>
      </c>
      <c r="AY180" s="133">
        <v>1.66</v>
      </c>
      <c r="AZ180" s="133">
        <v>1.007950954</v>
      </c>
      <c r="BA180" s="133">
        <v>-2.04</v>
      </c>
      <c r="BB180" s="133">
        <v>-1.67</v>
      </c>
      <c r="BC180" s="133">
        <v>29.14</v>
      </c>
      <c r="BD180" s="133">
        <v>4.9466516166104604E-3</v>
      </c>
      <c r="BE180" s="133" t="s">
        <v>803</v>
      </c>
      <c r="BF180" s="133">
        <v>-0.307</v>
      </c>
      <c r="BG180" s="133">
        <v>1.1180174601870358</v>
      </c>
      <c r="BH180" s="133">
        <v>0.95365376248408351</v>
      </c>
      <c r="BI180" s="133">
        <v>0.61</v>
      </c>
      <c r="BJ180" s="133">
        <v>8.2000000000000003E-2</v>
      </c>
      <c r="BK180" s="133">
        <v>0.69199999999999995</v>
      </c>
      <c r="BL180" s="133">
        <v>-0.94799999999999995</v>
      </c>
      <c r="BM180" s="133">
        <v>0</v>
      </c>
    </row>
    <row r="181" spans="1:65" x14ac:dyDescent="0.2">
      <c r="A181" s="132" t="s">
        <v>804</v>
      </c>
      <c r="B181" s="133" t="s">
        <v>805</v>
      </c>
      <c r="C181" s="133" t="s">
        <v>261</v>
      </c>
      <c r="D181" s="133" t="s">
        <v>262</v>
      </c>
      <c r="E181" s="133" t="b">
        <v>0</v>
      </c>
      <c r="F181" s="133" t="s">
        <v>556</v>
      </c>
      <c r="G181" s="133" t="s">
        <v>3</v>
      </c>
      <c r="H181" s="133" t="s">
        <v>264</v>
      </c>
      <c r="I181" s="133" t="s">
        <v>349</v>
      </c>
      <c r="J181" s="133" t="s">
        <v>266</v>
      </c>
      <c r="K181" s="133" t="s">
        <v>777</v>
      </c>
      <c r="L181" s="133" t="s">
        <v>3</v>
      </c>
      <c r="M181" s="133">
        <v>9</v>
      </c>
      <c r="N181" s="133">
        <v>9</v>
      </c>
      <c r="O181" s="133">
        <v>-37.18</v>
      </c>
      <c r="P181" s="133">
        <v>0.01</v>
      </c>
      <c r="Q181" s="133">
        <v>0</v>
      </c>
      <c r="R181" s="133">
        <v>-4.9000000000000004</v>
      </c>
      <c r="S181" s="133">
        <v>0</v>
      </c>
      <c r="T181" s="133">
        <v>0</v>
      </c>
      <c r="U181" s="133">
        <v>25.81</v>
      </c>
      <c r="V181" s="133">
        <v>0</v>
      </c>
      <c r="W181" s="133">
        <v>0</v>
      </c>
      <c r="X181" s="133">
        <v>-31.481999999999999</v>
      </c>
      <c r="Y181" s="133">
        <v>5.0000000000000001E-3</v>
      </c>
      <c r="Z181" s="133">
        <v>2E-3</v>
      </c>
      <c r="AA181" s="133">
        <v>6.2969999999999997</v>
      </c>
      <c r="AB181" s="133">
        <v>4.0000000000000001E-3</v>
      </c>
      <c r="AC181" s="133">
        <v>1E-3</v>
      </c>
      <c r="AD181" s="133">
        <v>-27.401</v>
      </c>
      <c r="AE181" s="133">
        <v>3.6999999999999998E-2</v>
      </c>
      <c r="AF181" s="133">
        <v>1.2E-2</v>
      </c>
      <c r="AG181" s="133">
        <v>-0.93600000000000005</v>
      </c>
      <c r="AH181" s="133">
        <v>3.6999999999999998E-2</v>
      </c>
      <c r="AI181" s="133">
        <v>1.2E-2</v>
      </c>
      <c r="AJ181" s="133">
        <v>11.25</v>
      </c>
      <c r="AK181" s="133">
        <v>0.22800000000000001</v>
      </c>
      <c r="AL181" s="133">
        <v>7.5999999999999998E-2</v>
      </c>
      <c r="AM181" s="133">
        <v>-1.3680000000000001</v>
      </c>
      <c r="AN181" s="133">
        <v>0.224</v>
      </c>
      <c r="AO181" s="133">
        <v>7.4999999999999997E-2</v>
      </c>
      <c r="AP181" s="133">
        <v>119.745</v>
      </c>
      <c r="AQ181" s="133">
        <v>2.1640000000000001</v>
      </c>
      <c r="AR181" s="133">
        <v>0.72099999999999997</v>
      </c>
      <c r="AS181" s="133">
        <v>144.41200000000001</v>
      </c>
      <c r="AT181" s="133">
        <v>2.2170000000000001</v>
      </c>
      <c r="AU181" s="133">
        <v>0.73899999999999999</v>
      </c>
      <c r="AV181" s="133">
        <v>-1.089</v>
      </c>
      <c r="AW181" s="133">
        <v>1.6E-2</v>
      </c>
      <c r="AX181" s="133">
        <v>5.0000000000000001E-3</v>
      </c>
      <c r="AY181" s="133">
        <v>-37.28</v>
      </c>
      <c r="AZ181" s="133" t="s">
        <v>3</v>
      </c>
      <c r="BA181" s="133">
        <v>-4.9000000000000004</v>
      </c>
      <c r="BB181" s="133">
        <v>-4.54</v>
      </c>
      <c r="BC181" s="133">
        <v>26.18</v>
      </c>
      <c r="BD181" s="133">
        <v>4.9983762050309962E-3</v>
      </c>
      <c r="BE181" s="133" t="s">
        <v>806</v>
      </c>
      <c r="BF181" s="133">
        <v>-0.8</v>
      </c>
      <c r="BG181" s="133">
        <v>1.1237774549841459</v>
      </c>
      <c r="BH181" s="133">
        <v>0.95709752279139348</v>
      </c>
      <c r="BI181" s="133">
        <v>5.8999999999999997E-2</v>
      </c>
      <c r="BJ181" s="133" t="s">
        <v>3</v>
      </c>
      <c r="BK181" s="133">
        <v>5.8999999999999997E-2</v>
      </c>
      <c r="BL181" s="133">
        <v>-1.3680000000000001</v>
      </c>
      <c r="BM181" s="133">
        <v>0</v>
      </c>
    </row>
    <row r="182" spans="1:65" x14ac:dyDescent="0.2">
      <c r="A182" s="132" t="s">
        <v>807</v>
      </c>
      <c r="B182" s="133" t="s">
        <v>808</v>
      </c>
      <c r="C182" s="133" t="s">
        <v>261</v>
      </c>
      <c r="D182" s="133" t="s">
        <v>262</v>
      </c>
      <c r="E182" s="133" t="b">
        <v>0</v>
      </c>
      <c r="F182" s="133" t="s">
        <v>280</v>
      </c>
      <c r="G182" s="133" t="s">
        <v>3</v>
      </c>
      <c r="H182" s="133" t="s">
        <v>264</v>
      </c>
      <c r="I182" s="133" t="s">
        <v>281</v>
      </c>
      <c r="J182" s="133" t="s">
        <v>273</v>
      </c>
      <c r="K182" s="133" t="s">
        <v>777</v>
      </c>
      <c r="L182" s="133">
        <v>90</v>
      </c>
      <c r="M182" s="133">
        <v>9</v>
      </c>
      <c r="N182" s="133">
        <v>9</v>
      </c>
      <c r="O182" s="133">
        <v>2.06</v>
      </c>
      <c r="P182" s="133">
        <v>0</v>
      </c>
      <c r="Q182" s="133">
        <v>0</v>
      </c>
      <c r="R182" s="133">
        <v>5.4</v>
      </c>
      <c r="S182" s="133">
        <v>0</v>
      </c>
      <c r="T182" s="133">
        <v>0</v>
      </c>
      <c r="U182" s="133">
        <v>36.43</v>
      </c>
      <c r="V182" s="133">
        <v>0.01</v>
      </c>
      <c r="W182" s="133">
        <v>0</v>
      </c>
      <c r="X182" s="133">
        <v>5.6829999999999998</v>
      </c>
      <c r="Y182" s="133">
        <v>2E-3</v>
      </c>
      <c r="Z182" s="133">
        <v>1E-3</v>
      </c>
      <c r="AA182" s="133">
        <v>16.788</v>
      </c>
      <c r="AB182" s="133">
        <v>5.0000000000000001E-3</v>
      </c>
      <c r="AC182" s="133">
        <v>2E-3</v>
      </c>
      <c r="AD182" s="133">
        <v>21.873999999999999</v>
      </c>
      <c r="AE182" s="133">
        <v>5.2999999999999999E-2</v>
      </c>
      <c r="AF182" s="133">
        <v>1.7999999999999999E-2</v>
      </c>
      <c r="AG182" s="133">
        <v>-0.57599999999999996</v>
      </c>
      <c r="AH182" s="133">
        <v>5.0999999999999997E-2</v>
      </c>
      <c r="AI182" s="133">
        <v>1.7000000000000001E-2</v>
      </c>
      <c r="AJ182" s="133">
        <v>33.058999999999997</v>
      </c>
      <c r="AK182" s="133">
        <v>0.182</v>
      </c>
      <c r="AL182" s="133">
        <v>6.0999999999999999E-2</v>
      </c>
      <c r="AM182" s="133">
        <v>-0.77200000000000002</v>
      </c>
      <c r="AN182" s="133">
        <v>0.17399999999999999</v>
      </c>
      <c r="AO182" s="133">
        <v>5.8000000000000003E-2</v>
      </c>
      <c r="AP182" s="133">
        <v>108.318</v>
      </c>
      <c r="AQ182" s="133">
        <v>0.98499999999999999</v>
      </c>
      <c r="AR182" s="133">
        <v>0.32800000000000001</v>
      </c>
      <c r="AS182" s="133">
        <v>66.186999999999998</v>
      </c>
      <c r="AT182" s="133">
        <v>0.95</v>
      </c>
      <c r="AU182" s="133">
        <v>0.317</v>
      </c>
      <c r="AV182" s="133">
        <v>-0.98399999999999999</v>
      </c>
      <c r="AW182" s="133">
        <v>8.0000000000000002E-3</v>
      </c>
      <c r="AX182" s="133">
        <v>3.0000000000000001E-3</v>
      </c>
      <c r="AY182" s="133">
        <v>2.0099999999999998</v>
      </c>
      <c r="AZ182" s="133">
        <v>1.007950954</v>
      </c>
      <c r="BA182" s="133">
        <v>-2.5299999999999998</v>
      </c>
      <c r="BB182" s="133">
        <v>-2.1800000000000002</v>
      </c>
      <c r="BC182" s="133">
        <v>28.61</v>
      </c>
      <c r="BD182" s="133">
        <v>5.1903391842055878E-3</v>
      </c>
      <c r="BE182" s="133" t="s">
        <v>809</v>
      </c>
      <c r="BF182" s="133">
        <v>-0.69</v>
      </c>
      <c r="BG182" s="133">
        <v>1.1376282356387075</v>
      </c>
      <c r="BH182" s="133">
        <v>0.96191684679656453</v>
      </c>
      <c r="BI182" s="133">
        <v>0.17699999999999999</v>
      </c>
      <c r="BJ182" s="133">
        <v>8.2000000000000003E-2</v>
      </c>
      <c r="BK182" s="133">
        <v>0.25900000000000001</v>
      </c>
      <c r="BL182" s="133">
        <v>-0.77200000000000002</v>
      </c>
      <c r="BM182" s="133">
        <v>0</v>
      </c>
    </row>
    <row r="183" spans="1:65" x14ac:dyDescent="0.2">
      <c r="A183" s="132" t="s">
        <v>810</v>
      </c>
      <c r="B183" s="133" t="s">
        <v>811</v>
      </c>
      <c r="C183" s="133" t="s">
        <v>261</v>
      </c>
      <c r="D183" s="133" t="s">
        <v>262</v>
      </c>
      <c r="E183" s="133" t="b">
        <v>0</v>
      </c>
      <c r="F183" s="133" t="s">
        <v>271</v>
      </c>
      <c r="G183" s="133" t="s">
        <v>3</v>
      </c>
      <c r="H183" s="133" t="s">
        <v>264</v>
      </c>
      <c r="I183" s="133" t="s">
        <v>272</v>
      </c>
      <c r="J183" s="133" t="s">
        <v>273</v>
      </c>
      <c r="K183" s="133" t="s">
        <v>777</v>
      </c>
      <c r="L183" s="133">
        <v>90</v>
      </c>
      <c r="M183" s="133">
        <v>9</v>
      </c>
      <c r="N183" s="133">
        <v>9</v>
      </c>
      <c r="O183" s="133">
        <v>-10.130000000000001</v>
      </c>
      <c r="P183" s="133">
        <v>0</v>
      </c>
      <c r="Q183" s="133">
        <v>0</v>
      </c>
      <c r="R183" s="133">
        <v>-11.25</v>
      </c>
      <c r="S183" s="133">
        <v>0</v>
      </c>
      <c r="T183" s="133">
        <v>0</v>
      </c>
      <c r="U183" s="133">
        <v>19.260000000000002</v>
      </c>
      <c r="V183" s="133">
        <v>0.01</v>
      </c>
      <c r="W183" s="133">
        <v>0</v>
      </c>
      <c r="X183" s="133">
        <v>-6.3369999999999997</v>
      </c>
      <c r="Y183" s="133">
        <v>3.0000000000000001E-3</v>
      </c>
      <c r="Z183" s="133">
        <v>1E-3</v>
      </c>
      <c r="AA183" s="133">
        <v>-5.8999999999999997E-2</v>
      </c>
      <c r="AB183" s="133">
        <v>5.0000000000000001E-3</v>
      </c>
      <c r="AC183" s="133">
        <v>2E-3</v>
      </c>
      <c r="AD183" s="133">
        <v>-7.0730000000000004</v>
      </c>
      <c r="AE183" s="133">
        <v>4.9000000000000002E-2</v>
      </c>
      <c r="AF183" s="133">
        <v>1.6E-2</v>
      </c>
      <c r="AG183" s="133">
        <v>-0.48199999999999998</v>
      </c>
      <c r="AH183" s="133">
        <v>5.1999999999999998E-2</v>
      </c>
      <c r="AI183" s="133">
        <v>1.7000000000000001E-2</v>
      </c>
      <c r="AJ183" s="133">
        <v>-1.6439999999999999</v>
      </c>
      <c r="AK183" s="133">
        <v>0.13500000000000001</v>
      </c>
      <c r="AL183" s="133">
        <v>4.4999999999999998E-2</v>
      </c>
      <c r="AM183" s="133">
        <v>-1.5249999999999999</v>
      </c>
      <c r="AN183" s="133">
        <v>0.13700000000000001</v>
      </c>
      <c r="AO183" s="133">
        <v>4.5999999999999999E-2</v>
      </c>
      <c r="AP183" s="133">
        <v>112.39700000000001</v>
      </c>
      <c r="AQ183" s="133">
        <v>2.0619999999999998</v>
      </c>
      <c r="AR183" s="133">
        <v>0.68700000000000006</v>
      </c>
      <c r="AS183" s="133">
        <v>120.089</v>
      </c>
      <c r="AT183" s="133">
        <v>2.08</v>
      </c>
      <c r="AU183" s="133">
        <v>0.69299999999999995</v>
      </c>
      <c r="AV183" s="133">
        <v>-1.0349999999999999</v>
      </c>
      <c r="AW183" s="133">
        <v>1.6E-2</v>
      </c>
      <c r="AX183" s="133">
        <v>5.0000000000000001E-3</v>
      </c>
      <c r="AY183" s="133">
        <v>-10.199999999999999</v>
      </c>
      <c r="AZ183" s="133">
        <v>1.007950954</v>
      </c>
      <c r="BA183" s="133">
        <v>-19.05</v>
      </c>
      <c r="BB183" s="133">
        <v>-18.62</v>
      </c>
      <c r="BC183" s="133">
        <v>11.67</v>
      </c>
      <c r="BD183" s="133">
        <v>5.1630572128301454E-3</v>
      </c>
      <c r="BE183" s="133" t="s">
        <v>812</v>
      </c>
      <c r="BF183" s="133">
        <v>-0.44600000000000001</v>
      </c>
      <c r="BG183" s="133">
        <v>1.1294171717095005</v>
      </c>
      <c r="BH183" s="133">
        <v>0.95911934010977884</v>
      </c>
      <c r="BI183" s="133">
        <v>0.45600000000000002</v>
      </c>
      <c r="BJ183" s="133">
        <v>8.2000000000000003E-2</v>
      </c>
      <c r="BK183" s="133">
        <v>0.53800000000000003</v>
      </c>
      <c r="BL183" s="133">
        <v>-1.5249999999999999</v>
      </c>
      <c r="BM183" s="133">
        <v>0</v>
      </c>
    </row>
    <row r="184" spans="1:65" x14ac:dyDescent="0.2">
      <c r="A184" s="132" t="s">
        <v>813</v>
      </c>
      <c r="B184" s="133" t="s">
        <v>814</v>
      </c>
      <c r="C184" s="133" t="s">
        <v>261</v>
      </c>
      <c r="D184" s="133" t="s">
        <v>262</v>
      </c>
      <c r="E184" s="133" t="b">
        <v>0</v>
      </c>
      <c r="F184" s="133" t="s">
        <v>815</v>
      </c>
      <c r="G184" s="133" t="s">
        <v>3</v>
      </c>
      <c r="H184" s="133" t="s">
        <v>264</v>
      </c>
      <c r="I184" s="133" t="s">
        <v>265</v>
      </c>
      <c r="J184" s="133" t="s">
        <v>266</v>
      </c>
      <c r="K184" s="133" t="s">
        <v>777</v>
      </c>
      <c r="L184" s="133" t="s">
        <v>3</v>
      </c>
      <c r="M184" s="133">
        <v>9</v>
      </c>
      <c r="N184" s="133">
        <v>9</v>
      </c>
      <c r="O184" s="133">
        <v>-38.51</v>
      </c>
      <c r="P184" s="133">
        <v>0</v>
      </c>
      <c r="Q184" s="133">
        <v>0</v>
      </c>
      <c r="R184" s="133">
        <v>-2.69</v>
      </c>
      <c r="S184" s="133">
        <v>0</v>
      </c>
      <c r="T184" s="133">
        <v>0</v>
      </c>
      <c r="U184" s="133">
        <v>28.09</v>
      </c>
      <c r="V184" s="133">
        <v>0</v>
      </c>
      <c r="W184" s="133">
        <v>0</v>
      </c>
      <c r="X184" s="133">
        <v>-32.655999999999999</v>
      </c>
      <c r="Y184" s="133">
        <v>4.0000000000000001E-3</v>
      </c>
      <c r="Z184" s="133">
        <v>1E-3</v>
      </c>
      <c r="AA184" s="133">
        <v>8.5299999999999994</v>
      </c>
      <c r="AB184" s="133">
        <v>3.0000000000000001E-3</v>
      </c>
      <c r="AC184" s="133">
        <v>1E-3</v>
      </c>
      <c r="AD184" s="133">
        <v>-25.689</v>
      </c>
      <c r="AE184" s="133">
        <v>2.9000000000000001E-2</v>
      </c>
      <c r="AF184" s="133">
        <v>0.01</v>
      </c>
      <c r="AG184" s="133">
        <v>-0.10299999999999999</v>
      </c>
      <c r="AH184" s="133">
        <v>3.2000000000000001E-2</v>
      </c>
      <c r="AI184" s="133">
        <v>1.0999999999999999E-2</v>
      </c>
      <c r="AJ184" s="133">
        <v>16.631</v>
      </c>
      <c r="AK184" s="133">
        <v>0.23799999999999999</v>
      </c>
      <c r="AL184" s="133">
        <v>7.9000000000000001E-2</v>
      </c>
      <c r="AM184" s="133">
        <v>-0.49299999999999999</v>
      </c>
      <c r="AN184" s="133">
        <v>0.23200000000000001</v>
      </c>
      <c r="AO184" s="133">
        <v>7.6999999999999999E-2</v>
      </c>
      <c r="AP184" s="133">
        <v>117.08799999999999</v>
      </c>
      <c r="AQ184" s="133">
        <v>2.1419999999999999</v>
      </c>
      <c r="AR184" s="133">
        <v>0.71399999999999997</v>
      </c>
      <c r="AS184" s="133">
        <v>138.214</v>
      </c>
      <c r="AT184" s="133">
        <v>2.1840000000000002</v>
      </c>
      <c r="AU184" s="133">
        <v>0.72799999999999998</v>
      </c>
      <c r="AV184" s="133">
        <v>-1.0589999999999999</v>
      </c>
      <c r="AW184" s="133">
        <v>1.4999999999999999E-2</v>
      </c>
      <c r="AX184" s="133">
        <v>5.0000000000000001E-3</v>
      </c>
      <c r="AY184" s="133">
        <v>-38.64</v>
      </c>
      <c r="AZ184" s="133" t="s">
        <v>3</v>
      </c>
      <c r="BA184" s="133">
        <v>-2.69</v>
      </c>
      <c r="BB184" s="133">
        <v>-2.33</v>
      </c>
      <c r="BC184" s="133">
        <v>28.46</v>
      </c>
      <c r="BD184" s="133">
        <v>5.1349408699926978E-3</v>
      </c>
      <c r="BE184" s="133" t="s">
        <v>816</v>
      </c>
      <c r="BF184" s="133">
        <v>2.9000000000000001E-2</v>
      </c>
      <c r="BG184" s="133">
        <v>1.1298661382419684</v>
      </c>
      <c r="BH184" s="133">
        <v>0.95850179962730953</v>
      </c>
      <c r="BI184" s="133">
        <v>0.99099999999999999</v>
      </c>
      <c r="BJ184" s="133" t="s">
        <v>3</v>
      </c>
      <c r="BK184" s="133">
        <v>0.99099999999999999</v>
      </c>
      <c r="BL184" s="133">
        <v>-0.49299999999999999</v>
      </c>
      <c r="BM184" s="133">
        <v>0</v>
      </c>
    </row>
    <row r="185" spans="1:65" x14ac:dyDescent="0.2">
      <c r="A185" s="132" t="s">
        <v>817</v>
      </c>
      <c r="B185" s="133" t="s">
        <v>818</v>
      </c>
      <c r="C185" s="133" t="s">
        <v>261</v>
      </c>
      <c r="D185" s="133" t="s">
        <v>262</v>
      </c>
      <c r="E185" s="133" t="b">
        <v>0</v>
      </c>
      <c r="F185" s="133" t="s">
        <v>304</v>
      </c>
      <c r="G185" s="133" t="s">
        <v>3</v>
      </c>
      <c r="H185" s="133" t="s">
        <v>264</v>
      </c>
      <c r="I185" s="133" t="s">
        <v>304</v>
      </c>
      <c r="J185" s="133" t="s">
        <v>273</v>
      </c>
      <c r="K185" s="133" t="s">
        <v>777</v>
      </c>
      <c r="L185" s="133">
        <v>90</v>
      </c>
      <c r="M185" s="133">
        <v>9</v>
      </c>
      <c r="N185" s="133">
        <v>9</v>
      </c>
      <c r="O185" s="133">
        <v>-6.22</v>
      </c>
      <c r="P185" s="133">
        <v>0</v>
      </c>
      <c r="Q185" s="133">
        <v>0</v>
      </c>
      <c r="R185" s="133">
        <v>-5.26</v>
      </c>
      <c r="S185" s="133">
        <v>0</v>
      </c>
      <c r="T185" s="133">
        <v>0</v>
      </c>
      <c r="U185" s="133">
        <v>25.44</v>
      </c>
      <c r="V185" s="133">
        <v>0</v>
      </c>
      <c r="W185" s="133">
        <v>0</v>
      </c>
      <c r="X185" s="133">
        <v>-2.4529999999999998</v>
      </c>
      <c r="Y185" s="133">
        <v>3.0000000000000001E-3</v>
      </c>
      <c r="Z185" s="133">
        <v>1E-3</v>
      </c>
      <c r="AA185" s="133">
        <v>5.9969999999999999</v>
      </c>
      <c r="AB185" s="133">
        <v>5.0000000000000001E-3</v>
      </c>
      <c r="AC185" s="133">
        <v>2E-3</v>
      </c>
      <c r="AD185" s="133">
        <v>3.0720000000000001</v>
      </c>
      <c r="AE185" s="133">
        <v>3.1E-2</v>
      </c>
      <c r="AF185" s="133">
        <v>0.01</v>
      </c>
      <c r="AG185" s="133">
        <v>-0.27900000000000003</v>
      </c>
      <c r="AH185" s="133">
        <v>3.2000000000000001E-2</v>
      </c>
      <c r="AI185" s="133">
        <v>1.0999999999999999E-2</v>
      </c>
      <c r="AJ185" s="133">
        <v>11.028</v>
      </c>
      <c r="AK185" s="133">
        <v>0.161</v>
      </c>
      <c r="AL185" s="133">
        <v>5.3999999999999999E-2</v>
      </c>
      <c r="AM185" s="133">
        <v>-0.99099999999999999</v>
      </c>
      <c r="AN185" s="133">
        <v>0.154</v>
      </c>
      <c r="AO185" s="133">
        <v>5.0999999999999997E-2</v>
      </c>
      <c r="AP185" s="133">
        <v>110.992</v>
      </c>
      <c r="AQ185" s="133">
        <v>2.556</v>
      </c>
      <c r="AR185" s="133">
        <v>0.85199999999999998</v>
      </c>
      <c r="AS185" s="133">
        <v>100.89100000000001</v>
      </c>
      <c r="AT185" s="133">
        <v>2.5270000000000001</v>
      </c>
      <c r="AU185" s="133">
        <v>0.84199999999999997</v>
      </c>
      <c r="AV185" s="133">
        <v>-1.028</v>
      </c>
      <c r="AW185" s="133">
        <v>2.1999999999999999E-2</v>
      </c>
      <c r="AX185" s="133">
        <v>7.0000000000000001E-3</v>
      </c>
      <c r="AY185" s="133">
        <v>-6.28</v>
      </c>
      <c r="AZ185" s="133">
        <v>1.007950954</v>
      </c>
      <c r="BA185" s="133">
        <v>-13.11</v>
      </c>
      <c r="BB185" s="133">
        <v>-12.71</v>
      </c>
      <c r="BC185" s="133">
        <v>17.760000000000002</v>
      </c>
      <c r="BD185" s="133">
        <v>4.8810995999252664E-3</v>
      </c>
      <c r="BE185" s="133" t="s">
        <v>819</v>
      </c>
      <c r="BF185" s="133">
        <v>-0.29399999999999998</v>
      </c>
      <c r="BG185" s="133">
        <v>1.1339573456602925</v>
      </c>
      <c r="BH185" s="133">
        <v>0.95836850355648073</v>
      </c>
      <c r="BI185" s="133">
        <v>0.626</v>
      </c>
      <c r="BJ185" s="133">
        <v>8.2000000000000003E-2</v>
      </c>
      <c r="BK185" s="133">
        <v>0.70799999999999996</v>
      </c>
      <c r="BL185" s="133">
        <v>-0.99099999999999999</v>
      </c>
      <c r="BM185" s="133">
        <v>0</v>
      </c>
    </row>
    <row r="186" spans="1:65" x14ac:dyDescent="0.2">
      <c r="A186" s="132" t="s">
        <v>820</v>
      </c>
      <c r="B186" s="133" t="s">
        <v>821</v>
      </c>
      <c r="C186" s="133" t="s">
        <v>261</v>
      </c>
      <c r="D186" s="133" t="s">
        <v>262</v>
      </c>
      <c r="E186" s="133" t="b">
        <v>0</v>
      </c>
      <c r="F186" s="133" t="s">
        <v>301</v>
      </c>
      <c r="G186" s="133" t="s">
        <v>3</v>
      </c>
      <c r="H186" s="133" t="s">
        <v>264</v>
      </c>
      <c r="I186" s="133" t="s">
        <v>301</v>
      </c>
      <c r="J186" s="133" t="s">
        <v>273</v>
      </c>
      <c r="K186" s="133" t="s">
        <v>777</v>
      </c>
      <c r="L186" s="133">
        <v>90</v>
      </c>
      <c r="M186" s="133">
        <v>9</v>
      </c>
      <c r="N186" s="133">
        <v>9</v>
      </c>
      <c r="O186" s="133">
        <v>2.58</v>
      </c>
      <c r="P186" s="133">
        <v>0</v>
      </c>
      <c r="Q186" s="133">
        <v>0</v>
      </c>
      <c r="R186" s="133">
        <v>-0.86</v>
      </c>
      <c r="S186" s="133">
        <v>0</v>
      </c>
      <c r="T186" s="133">
        <v>0</v>
      </c>
      <c r="U186" s="133">
        <v>29.98</v>
      </c>
      <c r="V186" s="133">
        <v>0</v>
      </c>
      <c r="W186" s="133">
        <v>0</v>
      </c>
      <c r="X186" s="133">
        <v>5.952</v>
      </c>
      <c r="Y186" s="133">
        <v>1E-3</v>
      </c>
      <c r="Z186" s="133">
        <v>0</v>
      </c>
      <c r="AA186" s="133">
        <v>10.467000000000001</v>
      </c>
      <c r="AB186" s="133">
        <v>3.0000000000000001E-3</v>
      </c>
      <c r="AC186" s="133">
        <v>1E-3</v>
      </c>
      <c r="AD186" s="133">
        <v>16.265999999999998</v>
      </c>
      <c r="AE186" s="133">
        <v>0.06</v>
      </c>
      <c r="AF186" s="133">
        <v>0.02</v>
      </c>
      <c r="AG186" s="133">
        <v>-0.224</v>
      </c>
      <c r="AH186" s="133">
        <v>5.8999999999999997E-2</v>
      </c>
      <c r="AI186" s="133">
        <v>0.02</v>
      </c>
      <c r="AJ186" s="133">
        <v>20.143999999999998</v>
      </c>
      <c r="AK186" s="133">
        <v>0.123</v>
      </c>
      <c r="AL186" s="133">
        <v>4.1000000000000002E-2</v>
      </c>
      <c r="AM186" s="133">
        <v>-0.88200000000000001</v>
      </c>
      <c r="AN186" s="133">
        <v>0.122</v>
      </c>
      <c r="AO186" s="133">
        <v>4.1000000000000002E-2</v>
      </c>
      <c r="AP186" s="133">
        <v>123.40300000000001</v>
      </c>
      <c r="AQ186" s="133">
        <v>2.8010000000000002</v>
      </c>
      <c r="AR186" s="133">
        <v>0.93400000000000005</v>
      </c>
      <c r="AS186" s="133">
        <v>93.712000000000003</v>
      </c>
      <c r="AT186" s="133">
        <v>2.73</v>
      </c>
      <c r="AU186" s="133">
        <v>0.91</v>
      </c>
      <c r="AV186" s="133">
        <v>-1.069</v>
      </c>
      <c r="AW186" s="133">
        <v>1.4999999999999999E-2</v>
      </c>
      <c r="AX186" s="133">
        <v>5.0000000000000001E-3</v>
      </c>
      <c r="AY186" s="133">
        <v>2.5299999999999998</v>
      </c>
      <c r="AZ186" s="133">
        <v>1.007950954</v>
      </c>
      <c r="BA186" s="133">
        <v>-8.74</v>
      </c>
      <c r="BB186" s="133">
        <v>-8.36</v>
      </c>
      <c r="BC186" s="133">
        <v>22.25</v>
      </c>
      <c r="BD186" s="133">
        <v>4.8810995999252664E-3</v>
      </c>
      <c r="BE186" s="133" t="s">
        <v>819</v>
      </c>
      <c r="BF186" s="133">
        <v>-0.30299999999999999</v>
      </c>
      <c r="BG186" s="133">
        <v>1.1397703224769291</v>
      </c>
      <c r="BH186" s="133">
        <v>0.96187961846007097</v>
      </c>
      <c r="BI186" s="133">
        <v>0.61599999999999999</v>
      </c>
      <c r="BJ186" s="133">
        <v>8.2000000000000003E-2</v>
      </c>
      <c r="BK186" s="133">
        <v>0.69799999999999995</v>
      </c>
      <c r="BL186" s="133">
        <v>-0.88200000000000001</v>
      </c>
      <c r="BM186" s="133">
        <v>0</v>
      </c>
    </row>
    <row r="187" spans="1:65" x14ac:dyDescent="0.2">
      <c r="A187" s="132" t="s">
        <v>822</v>
      </c>
      <c r="B187" s="133" t="s">
        <v>823</v>
      </c>
      <c r="C187" s="133" t="s">
        <v>261</v>
      </c>
      <c r="D187" s="133" t="s">
        <v>262</v>
      </c>
      <c r="E187" s="133" t="b">
        <v>0</v>
      </c>
      <c r="F187" s="133" t="s">
        <v>824</v>
      </c>
      <c r="G187" s="133" t="s">
        <v>3</v>
      </c>
      <c r="H187" s="133" t="s">
        <v>264</v>
      </c>
      <c r="I187" s="133" t="s">
        <v>349</v>
      </c>
      <c r="J187" s="133" t="s">
        <v>266</v>
      </c>
      <c r="K187" s="133" t="s">
        <v>777</v>
      </c>
      <c r="L187" s="133" t="s">
        <v>3</v>
      </c>
      <c r="M187" s="133">
        <v>9</v>
      </c>
      <c r="N187" s="133">
        <v>9</v>
      </c>
      <c r="O187" s="133">
        <v>-38.29</v>
      </c>
      <c r="P187" s="133">
        <v>0</v>
      </c>
      <c r="Q187" s="133">
        <v>0</v>
      </c>
      <c r="R187" s="133">
        <v>-6.25</v>
      </c>
      <c r="S187" s="133">
        <v>0</v>
      </c>
      <c r="T187" s="133">
        <v>0</v>
      </c>
      <c r="U187" s="133">
        <v>24.42</v>
      </c>
      <c r="V187" s="133">
        <v>0</v>
      </c>
      <c r="W187" s="133">
        <v>0</v>
      </c>
      <c r="X187" s="133">
        <v>-32.572000000000003</v>
      </c>
      <c r="Y187" s="133">
        <v>4.0000000000000001E-3</v>
      </c>
      <c r="Z187" s="133">
        <v>1E-3</v>
      </c>
      <c r="AA187" s="133">
        <v>4.9320000000000004</v>
      </c>
      <c r="AB187" s="133">
        <v>3.0000000000000001E-3</v>
      </c>
      <c r="AC187" s="133">
        <v>1E-3</v>
      </c>
      <c r="AD187" s="133">
        <v>-29.837</v>
      </c>
      <c r="AE187" s="133">
        <v>4.3999999999999997E-2</v>
      </c>
      <c r="AF187" s="133">
        <v>1.4999999999999999E-2</v>
      </c>
      <c r="AG187" s="133">
        <v>-0.94699999999999995</v>
      </c>
      <c r="AH187" s="133">
        <v>4.7E-2</v>
      </c>
      <c r="AI187" s="133">
        <v>1.6E-2</v>
      </c>
      <c r="AJ187" s="133">
        <v>8.5370000000000008</v>
      </c>
      <c r="AK187" s="133">
        <v>0.14699999999999999</v>
      </c>
      <c r="AL187" s="133">
        <v>4.9000000000000002E-2</v>
      </c>
      <c r="AM187" s="133">
        <v>-1.3380000000000001</v>
      </c>
      <c r="AN187" s="133">
        <v>0.14699999999999999</v>
      </c>
      <c r="AO187" s="133">
        <v>4.9000000000000002E-2</v>
      </c>
      <c r="AP187" s="133">
        <v>121.699</v>
      </c>
      <c r="AQ187" s="133">
        <v>3.306</v>
      </c>
      <c r="AR187" s="133">
        <v>1.1020000000000001</v>
      </c>
      <c r="AS187" s="133">
        <v>150.85300000000001</v>
      </c>
      <c r="AT187" s="133">
        <v>3.3940000000000001</v>
      </c>
      <c r="AU187" s="133">
        <v>1.131</v>
      </c>
      <c r="AV187" s="133">
        <v>-1.115</v>
      </c>
      <c r="AW187" s="133">
        <v>2.5000000000000001E-2</v>
      </c>
      <c r="AX187" s="133">
        <v>8.0000000000000002E-3</v>
      </c>
      <c r="AY187" s="133">
        <v>-38.409999999999997</v>
      </c>
      <c r="AZ187" s="133" t="s">
        <v>3</v>
      </c>
      <c r="BA187" s="133">
        <v>-6.25</v>
      </c>
      <c r="BB187" s="133">
        <v>-5.88</v>
      </c>
      <c r="BC187" s="133">
        <v>24.8</v>
      </c>
      <c r="BD187" s="133">
        <v>4.8663608669910511E-3</v>
      </c>
      <c r="BE187" s="133" t="s">
        <v>825</v>
      </c>
      <c r="BF187" s="133">
        <v>-0.80200000000000005</v>
      </c>
      <c r="BG187" s="133">
        <v>1.1397703224769287</v>
      </c>
      <c r="BH187" s="133">
        <v>0.96187961846007097</v>
      </c>
      <c r="BI187" s="133">
        <v>4.8000000000000001E-2</v>
      </c>
      <c r="BJ187" s="133" t="s">
        <v>3</v>
      </c>
      <c r="BK187" s="133">
        <v>4.8000000000000001E-2</v>
      </c>
      <c r="BL187" s="133">
        <v>-1.3380000000000001</v>
      </c>
      <c r="BM187" s="133">
        <v>0</v>
      </c>
    </row>
    <row r="188" spans="1:65" x14ac:dyDescent="0.2">
      <c r="A188" s="132" t="s">
        <v>826</v>
      </c>
      <c r="B188" s="133" t="s">
        <v>827</v>
      </c>
      <c r="C188" s="133" t="s">
        <v>261</v>
      </c>
      <c r="D188" s="133" t="s">
        <v>262</v>
      </c>
      <c r="E188" s="133" t="b">
        <v>0</v>
      </c>
      <c r="F188" s="133" t="s">
        <v>271</v>
      </c>
      <c r="G188" s="133" t="s">
        <v>3</v>
      </c>
      <c r="H188" s="133" t="s">
        <v>264</v>
      </c>
      <c r="I188" s="133" t="s">
        <v>272</v>
      </c>
      <c r="J188" s="133" t="s">
        <v>273</v>
      </c>
      <c r="K188" s="133" t="s">
        <v>777</v>
      </c>
      <c r="L188" s="133">
        <v>90</v>
      </c>
      <c r="M188" s="133">
        <v>9</v>
      </c>
      <c r="N188" s="133">
        <v>9</v>
      </c>
      <c r="O188" s="133">
        <v>-10.16</v>
      </c>
      <c r="P188" s="133">
        <v>0</v>
      </c>
      <c r="Q188" s="133">
        <v>0</v>
      </c>
      <c r="R188" s="133">
        <v>-11.33</v>
      </c>
      <c r="S188" s="133">
        <v>0</v>
      </c>
      <c r="T188" s="133">
        <v>0</v>
      </c>
      <c r="U188" s="133">
        <v>19.18</v>
      </c>
      <c r="V188" s="133">
        <v>0</v>
      </c>
      <c r="W188" s="133">
        <v>0</v>
      </c>
      <c r="X188" s="133">
        <v>-6.3630000000000004</v>
      </c>
      <c r="Y188" s="133">
        <v>2E-3</v>
      </c>
      <c r="Z188" s="133">
        <v>1E-3</v>
      </c>
      <c r="AA188" s="133">
        <v>-0.14099999999999999</v>
      </c>
      <c r="AB188" s="133">
        <v>5.0000000000000001E-3</v>
      </c>
      <c r="AC188" s="133">
        <v>2E-3</v>
      </c>
      <c r="AD188" s="133">
        <v>-7.1970000000000001</v>
      </c>
      <c r="AE188" s="133">
        <v>3.2000000000000001E-2</v>
      </c>
      <c r="AF188" s="133">
        <v>1.0999999999999999E-2</v>
      </c>
      <c r="AG188" s="133">
        <v>-0.499</v>
      </c>
      <c r="AH188" s="133">
        <v>3.1E-2</v>
      </c>
      <c r="AI188" s="133">
        <v>0.01</v>
      </c>
      <c r="AJ188" s="133">
        <v>-1.8759999999999999</v>
      </c>
      <c r="AK188" s="133">
        <v>0.17100000000000001</v>
      </c>
      <c r="AL188" s="133">
        <v>5.7000000000000002E-2</v>
      </c>
      <c r="AM188" s="133">
        <v>-1.5940000000000001</v>
      </c>
      <c r="AN188" s="133">
        <v>0.16700000000000001</v>
      </c>
      <c r="AO188" s="133">
        <v>5.6000000000000001E-2</v>
      </c>
      <c r="AP188" s="133">
        <v>116.816</v>
      </c>
      <c r="AQ188" s="133">
        <v>2.0979999999999999</v>
      </c>
      <c r="AR188" s="133">
        <v>0.69899999999999995</v>
      </c>
      <c r="AS188" s="133">
        <v>124.75</v>
      </c>
      <c r="AT188" s="133">
        <v>2.113</v>
      </c>
      <c r="AU188" s="133">
        <v>0.70399999999999996</v>
      </c>
      <c r="AV188" s="133">
        <v>-1.073</v>
      </c>
      <c r="AW188" s="133">
        <v>1.7999999999999999E-2</v>
      </c>
      <c r="AX188" s="133">
        <v>6.0000000000000001E-3</v>
      </c>
      <c r="AY188" s="133">
        <v>-10.23</v>
      </c>
      <c r="AZ188" s="133">
        <v>1.007950954</v>
      </c>
      <c r="BA188" s="133">
        <v>-19.13</v>
      </c>
      <c r="BB188" s="133">
        <v>-18.71</v>
      </c>
      <c r="BC188" s="133">
        <v>11.57</v>
      </c>
      <c r="BD188" s="133">
        <v>4.8758159274036195E-3</v>
      </c>
      <c r="BE188" s="133" t="s">
        <v>828</v>
      </c>
      <c r="BF188" s="133">
        <v>-0.46400000000000002</v>
      </c>
      <c r="BG188" s="133">
        <v>1.1397512488575188</v>
      </c>
      <c r="BH188" s="133">
        <v>0.96133023013581131</v>
      </c>
      <c r="BI188" s="133">
        <v>0.432</v>
      </c>
      <c r="BJ188" s="133">
        <v>8.2000000000000003E-2</v>
      </c>
      <c r="BK188" s="133">
        <v>0.51400000000000001</v>
      </c>
      <c r="BL188" s="133">
        <v>-1.5940000000000001</v>
      </c>
      <c r="BM188" s="133">
        <v>0</v>
      </c>
    </row>
    <row r="189" spans="1:65" x14ac:dyDescent="0.2">
      <c r="A189" s="132" t="s">
        <v>829</v>
      </c>
      <c r="B189" s="133" t="s">
        <v>830</v>
      </c>
      <c r="C189" s="133" t="s">
        <v>261</v>
      </c>
      <c r="D189" s="133" t="s">
        <v>262</v>
      </c>
      <c r="E189" s="133" t="b">
        <v>0</v>
      </c>
      <c r="F189" s="133" t="s">
        <v>831</v>
      </c>
      <c r="G189" s="133" t="s">
        <v>3</v>
      </c>
      <c r="H189" s="133" t="s">
        <v>264</v>
      </c>
      <c r="I189" s="133" t="s">
        <v>265</v>
      </c>
      <c r="J189" s="133" t="s">
        <v>266</v>
      </c>
      <c r="K189" s="133" t="s">
        <v>777</v>
      </c>
      <c r="L189" s="133" t="s">
        <v>3</v>
      </c>
      <c r="M189" s="133">
        <v>9</v>
      </c>
      <c r="N189" s="133">
        <v>9</v>
      </c>
      <c r="O189" s="133">
        <v>2.16</v>
      </c>
      <c r="P189" s="133">
        <v>0</v>
      </c>
      <c r="Q189" s="133">
        <v>0</v>
      </c>
      <c r="R189" s="133">
        <v>19.66</v>
      </c>
      <c r="S189" s="133">
        <v>0</v>
      </c>
      <c r="T189" s="133">
        <v>0</v>
      </c>
      <c r="U189" s="133">
        <v>51.13</v>
      </c>
      <c r="V189" s="133">
        <v>0</v>
      </c>
      <c r="W189" s="133">
        <v>0</v>
      </c>
      <c r="X189" s="133">
        <v>6.26</v>
      </c>
      <c r="Y189" s="133">
        <v>2E-3</v>
      </c>
      <c r="Z189" s="133">
        <v>1E-3</v>
      </c>
      <c r="AA189" s="133">
        <v>31.193999999999999</v>
      </c>
      <c r="AB189" s="133">
        <v>2E-3</v>
      </c>
      <c r="AC189" s="133">
        <v>1E-3</v>
      </c>
      <c r="AD189" s="133">
        <v>37.478999999999999</v>
      </c>
      <c r="AE189" s="133">
        <v>2.8000000000000001E-2</v>
      </c>
      <c r="AF189" s="133">
        <v>8.9999999999999993E-3</v>
      </c>
      <c r="AG189" s="133">
        <v>0.155</v>
      </c>
      <c r="AH189" s="133">
        <v>2.7E-2</v>
      </c>
      <c r="AI189" s="133">
        <v>8.9999999999999993E-3</v>
      </c>
      <c r="AJ189" s="133">
        <v>64.501999999999995</v>
      </c>
      <c r="AK189" s="133">
        <v>0.30499999999999999</v>
      </c>
      <c r="AL189" s="133">
        <v>0.10199999999999999</v>
      </c>
      <c r="AM189" s="133">
        <v>1.0740000000000001</v>
      </c>
      <c r="AN189" s="133">
        <v>0.29099999999999998</v>
      </c>
      <c r="AO189" s="133">
        <v>9.7000000000000003E-2</v>
      </c>
      <c r="AP189" s="133">
        <v>98.61</v>
      </c>
      <c r="AQ189" s="133">
        <v>2.387</v>
      </c>
      <c r="AR189" s="133">
        <v>0.79600000000000004</v>
      </c>
      <c r="AS189" s="133">
        <v>27.402000000000001</v>
      </c>
      <c r="AT189" s="133">
        <v>2.2320000000000002</v>
      </c>
      <c r="AU189" s="133">
        <v>0.74399999999999999</v>
      </c>
      <c r="AV189" s="133">
        <v>-0.92200000000000004</v>
      </c>
      <c r="AW189" s="133">
        <v>2.1000000000000001E-2</v>
      </c>
      <c r="AX189" s="133">
        <v>7.0000000000000001E-3</v>
      </c>
      <c r="AY189" s="133">
        <v>2.1</v>
      </c>
      <c r="AZ189" s="133" t="s">
        <v>3</v>
      </c>
      <c r="BA189" s="133">
        <v>19.66</v>
      </c>
      <c r="BB189" s="133">
        <v>19.91</v>
      </c>
      <c r="BC189" s="133">
        <v>51.38</v>
      </c>
      <c r="BD189" s="133">
        <v>4.9008383513222103E-3</v>
      </c>
      <c r="BE189" s="133" t="s">
        <v>832</v>
      </c>
      <c r="BF189" s="133">
        <v>-2.9000000000000001E-2</v>
      </c>
      <c r="BG189" s="133">
        <v>1.1398834816265428</v>
      </c>
      <c r="BH189" s="133">
        <v>0.96190811585902092</v>
      </c>
      <c r="BI189" s="133">
        <v>0.92900000000000005</v>
      </c>
      <c r="BJ189" s="133" t="s">
        <v>3</v>
      </c>
      <c r="BK189" s="133">
        <v>0.92900000000000005</v>
      </c>
      <c r="BL189" s="133">
        <v>1.0740000000000001</v>
      </c>
      <c r="BM189" s="133">
        <v>0</v>
      </c>
    </row>
    <row r="190" spans="1:65" x14ac:dyDescent="0.2">
      <c r="A190" s="132" t="s">
        <v>833</v>
      </c>
      <c r="B190" s="133" t="s">
        <v>834</v>
      </c>
      <c r="C190" s="133" t="s">
        <v>261</v>
      </c>
      <c r="D190" s="133" t="s">
        <v>262</v>
      </c>
      <c r="E190" s="133" t="b">
        <v>0</v>
      </c>
      <c r="F190" s="133" t="s">
        <v>323</v>
      </c>
      <c r="G190" s="133" t="s">
        <v>3</v>
      </c>
      <c r="H190" s="133" t="s">
        <v>264</v>
      </c>
      <c r="I190" s="133" t="s">
        <v>324</v>
      </c>
      <c r="J190" s="133" t="s">
        <v>273</v>
      </c>
      <c r="K190" s="133" t="s">
        <v>777</v>
      </c>
      <c r="L190" s="133">
        <v>90</v>
      </c>
      <c r="M190" s="133">
        <v>9</v>
      </c>
      <c r="N190" s="133">
        <v>9</v>
      </c>
      <c r="O190" s="133">
        <v>2.06</v>
      </c>
      <c r="P190" s="133">
        <v>0</v>
      </c>
      <c r="Q190" s="133">
        <v>0</v>
      </c>
      <c r="R190" s="133">
        <v>6.13</v>
      </c>
      <c r="S190" s="133">
        <v>0</v>
      </c>
      <c r="T190" s="133">
        <v>0</v>
      </c>
      <c r="U190" s="133">
        <v>37.18</v>
      </c>
      <c r="V190" s="133">
        <v>0</v>
      </c>
      <c r="W190" s="133">
        <v>0</v>
      </c>
      <c r="X190" s="133">
        <v>5.7069999999999999</v>
      </c>
      <c r="Y190" s="133">
        <v>2E-3</v>
      </c>
      <c r="Z190" s="133">
        <v>1E-3</v>
      </c>
      <c r="AA190" s="133">
        <v>17.521000000000001</v>
      </c>
      <c r="AB190" s="133">
        <v>3.0000000000000001E-3</v>
      </c>
      <c r="AC190" s="133">
        <v>1E-3</v>
      </c>
      <c r="AD190" s="133">
        <v>22.75</v>
      </c>
      <c r="AE190" s="133">
        <v>0.04</v>
      </c>
      <c r="AF190" s="133">
        <v>1.2999999999999999E-2</v>
      </c>
      <c r="AG190" s="133">
        <v>-0.45300000000000001</v>
      </c>
      <c r="AH190" s="133">
        <v>4.2999999999999997E-2</v>
      </c>
      <c r="AI190" s="133">
        <v>1.4E-2</v>
      </c>
      <c r="AJ190" s="133">
        <v>35.399000000000001</v>
      </c>
      <c r="AK190" s="133">
        <v>0.14099999999999999</v>
      </c>
      <c r="AL190" s="133">
        <v>4.7E-2</v>
      </c>
      <c r="AM190" s="133">
        <v>4.9000000000000002E-2</v>
      </c>
      <c r="AN190" s="133">
        <v>0.13600000000000001</v>
      </c>
      <c r="AO190" s="133">
        <v>4.4999999999999998E-2</v>
      </c>
      <c r="AP190" s="133">
        <v>105.679</v>
      </c>
      <c r="AQ190" s="133">
        <v>2.0230000000000001</v>
      </c>
      <c r="AR190" s="133">
        <v>0.67400000000000004</v>
      </c>
      <c r="AS190" s="133">
        <v>62.116</v>
      </c>
      <c r="AT190" s="133">
        <v>1.9470000000000001</v>
      </c>
      <c r="AU190" s="133">
        <v>0.64900000000000002</v>
      </c>
      <c r="AV190" s="133">
        <v>-0.97</v>
      </c>
      <c r="AW190" s="133">
        <v>1.7000000000000001E-2</v>
      </c>
      <c r="AX190" s="133">
        <v>6.0000000000000001E-3</v>
      </c>
      <c r="AY190" s="133">
        <v>2.0099999999999998</v>
      </c>
      <c r="AZ190" s="133">
        <v>1.007950954</v>
      </c>
      <c r="BA190" s="133">
        <v>-1.81</v>
      </c>
      <c r="BB190" s="133">
        <v>-1.47</v>
      </c>
      <c r="BC190" s="133">
        <v>29.35</v>
      </c>
      <c r="BD190" s="133">
        <v>4.8610993111532219E-3</v>
      </c>
      <c r="BE190" s="133" t="s">
        <v>835</v>
      </c>
      <c r="BF190" s="133">
        <v>-0.56299999999999994</v>
      </c>
      <c r="BG190" s="133">
        <v>1.1292483566813984</v>
      </c>
      <c r="BH190" s="133">
        <v>0.95737023531678134</v>
      </c>
      <c r="BI190" s="133">
        <v>0.32100000000000001</v>
      </c>
      <c r="BJ190" s="133">
        <v>8.2000000000000003E-2</v>
      </c>
      <c r="BK190" s="133">
        <v>0.40300000000000002</v>
      </c>
      <c r="BL190" s="133">
        <v>4.9000000000000002E-2</v>
      </c>
      <c r="BM190" s="133">
        <v>0</v>
      </c>
    </row>
    <row r="191" spans="1:65" x14ac:dyDescent="0.2">
      <c r="A191" s="132" t="s">
        <v>836</v>
      </c>
      <c r="B191" s="133" t="s">
        <v>837</v>
      </c>
      <c r="C191" s="133" t="s">
        <v>261</v>
      </c>
      <c r="D191" s="133" t="s">
        <v>262</v>
      </c>
      <c r="E191" s="133" t="b">
        <v>0</v>
      </c>
      <c r="F191" s="133" t="s">
        <v>277</v>
      </c>
      <c r="G191" s="133" t="s">
        <v>3</v>
      </c>
      <c r="H191" s="133" t="s">
        <v>264</v>
      </c>
      <c r="I191" s="133" t="s">
        <v>277</v>
      </c>
      <c r="J191" s="133" t="s">
        <v>273</v>
      </c>
      <c r="K191" s="133" t="s">
        <v>777</v>
      </c>
      <c r="L191" s="133">
        <v>90</v>
      </c>
      <c r="M191" s="133">
        <v>9</v>
      </c>
      <c r="N191" s="133">
        <v>9</v>
      </c>
      <c r="O191" s="133">
        <v>-2.21</v>
      </c>
      <c r="P191" s="133">
        <v>0</v>
      </c>
      <c r="Q191" s="133">
        <v>0</v>
      </c>
      <c r="R191" s="133">
        <v>3.63</v>
      </c>
      <c r="S191" s="133">
        <v>0</v>
      </c>
      <c r="T191" s="133">
        <v>0</v>
      </c>
      <c r="U191" s="133">
        <v>34.6</v>
      </c>
      <c r="V191" s="133">
        <v>0</v>
      </c>
      <c r="W191" s="133">
        <v>0</v>
      </c>
      <c r="X191" s="133">
        <v>1.6120000000000001</v>
      </c>
      <c r="Y191" s="133">
        <v>3.0000000000000001E-3</v>
      </c>
      <c r="Z191" s="133">
        <v>1E-3</v>
      </c>
      <c r="AA191" s="133">
        <v>14.989000000000001</v>
      </c>
      <c r="AB191" s="133">
        <v>3.0000000000000001E-3</v>
      </c>
      <c r="AC191" s="133">
        <v>1E-3</v>
      </c>
      <c r="AD191" s="133">
        <v>16.172000000000001</v>
      </c>
      <c r="AE191" s="133">
        <v>5.0999999999999997E-2</v>
      </c>
      <c r="AF191" s="133">
        <v>1.7000000000000001E-2</v>
      </c>
      <c r="AG191" s="133">
        <v>-0.247</v>
      </c>
      <c r="AH191" s="133">
        <v>4.8000000000000001E-2</v>
      </c>
      <c r="AI191" s="133">
        <v>1.6E-2</v>
      </c>
      <c r="AJ191" s="133">
        <v>30.175000000000001</v>
      </c>
      <c r="AK191" s="133">
        <v>0.17299999999999999</v>
      </c>
      <c r="AL191" s="133">
        <v>5.8000000000000003E-2</v>
      </c>
      <c r="AM191" s="133">
        <v>-2.5999999999999999E-2</v>
      </c>
      <c r="AN191" s="133">
        <v>0.17100000000000001</v>
      </c>
      <c r="AO191" s="133">
        <v>5.7000000000000002E-2</v>
      </c>
      <c r="AP191" s="133">
        <v>109.137</v>
      </c>
      <c r="AQ191" s="133">
        <v>1.526</v>
      </c>
      <c r="AR191" s="133">
        <v>0.50900000000000001</v>
      </c>
      <c r="AS191" s="133">
        <v>75.331999999999994</v>
      </c>
      <c r="AT191" s="133">
        <v>1.4790000000000001</v>
      </c>
      <c r="AU191" s="133">
        <v>0.49299999999999999</v>
      </c>
      <c r="AV191" s="133">
        <v>-0.99299999999999999</v>
      </c>
      <c r="AW191" s="133">
        <v>1.2999999999999999E-2</v>
      </c>
      <c r="AX191" s="133">
        <v>4.0000000000000001E-3</v>
      </c>
      <c r="AY191" s="133">
        <v>-2.27</v>
      </c>
      <c r="AZ191" s="133">
        <v>1.007950954</v>
      </c>
      <c r="BA191" s="133">
        <v>-4.29</v>
      </c>
      <c r="BB191" s="133">
        <v>-3.93</v>
      </c>
      <c r="BC191" s="133">
        <v>26.81</v>
      </c>
      <c r="BD191" s="133">
        <v>4.8610993111532219E-3</v>
      </c>
      <c r="BE191" s="133" t="s">
        <v>835</v>
      </c>
      <c r="BF191" s="133">
        <v>-0.32500000000000001</v>
      </c>
      <c r="BG191" s="133">
        <v>1.1325529208401619</v>
      </c>
      <c r="BH191" s="133">
        <v>0.95697557320018267</v>
      </c>
      <c r="BI191" s="133">
        <v>0.58799999999999997</v>
      </c>
      <c r="BJ191" s="133">
        <v>8.2000000000000003E-2</v>
      </c>
      <c r="BK191" s="133">
        <v>0.67</v>
      </c>
      <c r="BL191" s="133">
        <v>-2.5999999999999999E-2</v>
      </c>
      <c r="BM191" s="133">
        <v>0</v>
      </c>
    </row>
    <row r="192" spans="1:65" x14ac:dyDescent="0.2">
      <c r="A192" s="132" t="s">
        <v>838</v>
      </c>
      <c r="B192" s="133" t="s">
        <v>839</v>
      </c>
      <c r="C192" s="133" t="s">
        <v>261</v>
      </c>
      <c r="D192" s="133" t="s">
        <v>262</v>
      </c>
      <c r="E192" s="133" t="b">
        <v>0</v>
      </c>
      <c r="F192" s="133" t="s">
        <v>840</v>
      </c>
      <c r="G192" s="133" t="s">
        <v>3</v>
      </c>
      <c r="H192" s="133" t="s">
        <v>264</v>
      </c>
      <c r="I192" s="133" t="s">
        <v>349</v>
      </c>
      <c r="J192" s="133" t="s">
        <v>266</v>
      </c>
      <c r="K192" s="133" t="s">
        <v>777</v>
      </c>
      <c r="L192" s="133" t="s">
        <v>3</v>
      </c>
      <c r="M192" s="133">
        <v>9</v>
      </c>
      <c r="N192" s="133">
        <v>9</v>
      </c>
      <c r="O192" s="133">
        <v>-37.409999999999997</v>
      </c>
      <c r="P192" s="133">
        <v>0</v>
      </c>
      <c r="Q192" s="133">
        <v>0</v>
      </c>
      <c r="R192" s="133">
        <v>4.74</v>
      </c>
      <c r="S192" s="133">
        <v>0.01</v>
      </c>
      <c r="T192" s="133">
        <v>0</v>
      </c>
      <c r="U192" s="133">
        <v>35.75</v>
      </c>
      <c r="V192" s="133">
        <v>0.01</v>
      </c>
      <c r="W192" s="133">
        <v>0</v>
      </c>
      <c r="X192" s="133">
        <v>-31.364999999999998</v>
      </c>
      <c r="Y192" s="133">
        <v>4.0000000000000001E-3</v>
      </c>
      <c r="Z192" s="133">
        <v>1E-3</v>
      </c>
      <c r="AA192" s="133">
        <v>16.036000000000001</v>
      </c>
      <c r="AB192" s="133">
        <v>5.0000000000000001E-3</v>
      </c>
      <c r="AC192" s="133">
        <v>2E-3</v>
      </c>
      <c r="AD192" s="133">
        <v>-17.983000000000001</v>
      </c>
      <c r="AE192" s="133">
        <v>3.7999999999999999E-2</v>
      </c>
      <c r="AF192" s="133">
        <v>1.2999999999999999E-2</v>
      </c>
      <c r="AG192" s="133">
        <v>-0.88800000000000001</v>
      </c>
      <c r="AH192" s="133">
        <v>0.04</v>
      </c>
      <c r="AI192" s="133">
        <v>1.2999999999999999E-2</v>
      </c>
      <c r="AJ192" s="133">
        <v>30.891999999999999</v>
      </c>
      <c r="AK192" s="133">
        <v>0.49399999999999999</v>
      </c>
      <c r="AL192" s="133">
        <v>0.16500000000000001</v>
      </c>
      <c r="AM192" s="133">
        <v>-1.393</v>
      </c>
      <c r="AN192" s="133">
        <v>0.47799999999999998</v>
      </c>
      <c r="AO192" s="133">
        <v>0.159</v>
      </c>
      <c r="AP192" s="133">
        <v>126.155</v>
      </c>
      <c r="AQ192" s="133">
        <v>4.5049999999999999</v>
      </c>
      <c r="AR192" s="133">
        <v>1.502</v>
      </c>
      <c r="AS192" s="133">
        <v>129.25399999999999</v>
      </c>
      <c r="AT192" s="133">
        <v>4.516</v>
      </c>
      <c r="AU192" s="133">
        <v>1.5049999999999999</v>
      </c>
      <c r="AV192" s="133">
        <v>-1.1040000000000001</v>
      </c>
      <c r="AW192" s="133">
        <v>2.7E-2</v>
      </c>
      <c r="AX192" s="133">
        <v>8.9999999999999993E-3</v>
      </c>
      <c r="AY192" s="133">
        <v>-37.520000000000003</v>
      </c>
      <c r="AZ192" s="133" t="s">
        <v>3</v>
      </c>
      <c r="BA192" s="133">
        <v>4.74</v>
      </c>
      <c r="BB192" s="133">
        <v>5.05</v>
      </c>
      <c r="BC192" s="133">
        <v>36.07</v>
      </c>
      <c r="BD192" s="133">
        <v>4.8622834661568764E-3</v>
      </c>
      <c r="BE192" s="133" t="s">
        <v>841</v>
      </c>
      <c r="BF192" s="133">
        <v>-0.8</v>
      </c>
      <c r="BG192" s="133">
        <v>1.1351703891710887</v>
      </c>
      <c r="BH192" s="133">
        <v>0.95854842276436691</v>
      </c>
      <c r="BI192" s="133">
        <v>0.05</v>
      </c>
      <c r="BJ192" s="133" t="s">
        <v>3</v>
      </c>
      <c r="BK192" s="133">
        <v>0.05</v>
      </c>
      <c r="BL192" s="133">
        <v>-1.393</v>
      </c>
      <c r="BM192" s="133">
        <v>0</v>
      </c>
    </row>
    <row r="193" spans="1:65" x14ac:dyDescent="0.2">
      <c r="A193" s="132" t="s">
        <v>842</v>
      </c>
      <c r="B193" s="133" t="s">
        <v>843</v>
      </c>
      <c r="C193" s="133" t="s">
        <v>261</v>
      </c>
      <c r="D193" s="133" t="s">
        <v>262</v>
      </c>
      <c r="E193" s="133" t="b">
        <v>0</v>
      </c>
      <c r="F193" s="133" t="s">
        <v>304</v>
      </c>
      <c r="G193" s="133" t="s">
        <v>3</v>
      </c>
      <c r="H193" s="133" t="s">
        <v>264</v>
      </c>
      <c r="I193" s="133" t="s">
        <v>304</v>
      </c>
      <c r="J193" s="133" t="s">
        <v>273</v>
      </c>
      <c r="K193" s="133" t="s">
        <v>777</v>
      </c>
      <c r="L193" s="133">
        <v>90</v>
      </c>
      <c r="M193" s="133">
        <v>9</v>
      </c>
      <c r="N193" s="133">
        <v>9</v>
      </c>
      <c r="O193" s="133">
        <v>-6.06</v>
      </c>
      <c r="P193" s="133">
        <v>0</v>
      </c>
      <c r="Q193" s="133">
        <v>0</v>
      </c>
      <c r="R193" s="133">
        <v>-4.99</v>
      </c>
      <c r="S193" s="133">
        <v>0.01</v>
      </c>
      <c r="T193" s="133">
        <v>0</v>
      </c>
      <c r="U193" s="133">
        <v>25.72</v>
      </c>
      <c r="V193" s="133">
        <v>0.01</v>
      </c>
      <c r="W193" s="133">
        <v>0</v>
      </c>
      <c r="X193" s="133">
        <v>-2.294</v>
      </c>
      <c r="Y193" s="133">
        <v>2E-3</v>
      </c>
      <c r="Z193" s="133">
        <v>1E-3</v>
      </c>
      <c r="AA193" s="133">
        <v>6.2729999999999997</v>
      </c>
      <c r="AB193" s="133">
        <v>7.0000000000000001E-3</v>
      </c>
      <c r="AC193" s="133">
        <v>2E-3</v>
      </c>
      <c r="AD193" s="133">
        <v>3.5379999999999998</v>
      </c>
      <c r="AE193" s="133">
        <v>3.6999999999999998E-2</v>
      </c>
      <c r="AF193" s="133">
        <v>1.2E-2</v>
      </c>
      <c r="AG193" s="133">
        <v>-0.248</v>
      </c>
      <c r="AH193" s="133">
        <v>3.5999999999999997E-2</v>
      </c>
      <c r="AI193" s="133">
        <v>1.2E-2</v>
      </c>
      <c r="AJ193" s="133">
        <v>11.696</v>
      </c>
      <c r="AK193" s="133">
        <v>0.18</v>
      </c>
      <c r="AL193" s="133">
        <v>0.06</v>
      </c>
      <c r="AM193" s="133">
        <v>-0.879</v>
      </c>
      <c r="AN193" s="133">
        <v>0.16600000000000001</v>
      </c>
      <c r="AO193" s="133">
        <v>5.5E-2</v>
      </c>
      <c r="AP193" s="133">
        <v>114.17100000000001</v>
      </c>
      <c r="AQ193" s="133">
        <v>2.6880000000000002</v>
      </c>
      <c r="AR193" s="133">
        <v>0.89600000000000002</v>
      </c>
      <c r="AS193" s="133">
        <v>103.259</v>
      </c>
      <c r="AT193" s="133">
        <v>2.669</v>
      </c>
      <c r="AU193" s="133">
        <v>0.89</v>
      </c>
      <c r="AV193" s="133">
        <v>-1.038</v>
      </c>
      <c r="AW193" s="133">
        <v>2.1000000000000001E-2</v>
      </c>
      <c r="AX193" s="133">
        <v>7.0000000000000001E-3</v>
      </c>
      <c r="AY193" s="133">
        <v>-6.12</v>
      </c>
      <c r="AZ193" s="133">
        <v>1.007950954</v>
      </c>
      <c r="BA193" s="133">
        <v>-12.84</v>
      </c>
      <c r="BB193" s="133">
        <v>-12.44</v>
      </c>
      <c r="BC193" s="133">
        <v>18.03</v>
      </c>
      <c r="BD193" s="133">
        <v>4.8630913575765083E-3</v>
      </c>
      <c r="BE193" s="133" t="s">
        <v>844</v>
      </c>
      <c r="BF193" s="133">
        <v>-0.26500000000000001</v>
      </c>
      <c r="BG193" s="133">
        <v>1.1492054412980888</v>
      </c>
      <c r="BH193" s="133">
        <v>0.96511027264229532</v>
      </c>
      <c r="BI193" s="133">
        <v>0.66100000000000003</v>
      </c>
      <c r="BJ193" s="133">
        <v>8.2000000000000003E-2</v>
      </c>
      <c r="BK193" s="133">
        <v>0.74299999999999999</v>
      </c>
      <c r="BL193" s="133">
        <v>-0.879</v>
      </c>
      <c r="BM193" s="133">
        <v>0</v>
      </c>
    </row>
    <row r="194" spans="1:65" x14ac:dyDescent="0.2">
      <c r="A194" s="132" t="s">
        <v>845</v>
      </c>
      <c r="B194" s="133" t="s">
        <v>846</v>
      </c>
      <c r="C194" s="133" t="s">
        <v>261</v>
      </c>
      <c r="D194" s="133" t="s">
        <v>262</v>
      </c>
      <c r="E194" s="133" t="b">
        <v>0</v>
      </c>
      <c r="F194" s="133" t="s">
        <v>301</v>
      </c>
      <c r="G194" s="133" t="s">
        <v>3</v>
      </c>
      <c r="H194" s="133" t="s">
        <v>264</v>
      </c>
      <c r="I194" s="133" t="s">
        <v>301</v>
      </c>
      <c r="J194" s="133" t="s">
        <v>273</v>
      </c>
      <c r="K194" s="133" t="s">
        <v>777</v>
      </c>
      <c r="L194" s="133">
        <v>90</v>
      </c>
      <c r="M194" s="133">
        <v>9</v>
      </c>
      <c r="N194" s="133">
        <v>9</v>
      </c>
      <c r="O194" s="133">
        <v>2.68</v>
      </c>
      <c r="P194" s="133">
        <v>0</v>
      </c>
      <c r="Q194" s="133">
        <v>0</v>
      </c>
      <c r="R194" s="133">
        <v>-0.66</v>
      </c>
      <c r="S194" s="133">
        <v>0</v>
      </c>
      <c r="T194" s="133">
        <v>0</v>
      </c>
      <c r="U194" s="133">
        <v>30.18</v>
      </c>
      <c r="V194" s="133">
        <v>0</v>
      </c>
      <c r="W194" s="133">
        <v>0</v>
      </c>
      <c r="X194" s="133">
        <v>6.0469999999999997</v>
      </c>
      <c r="Y194" s="133">
        <v>2E-3</v>
      </c>
      <c r="Z194" s="133">
        <v>1E-3</v>
      </c>
      <c r="AA194" s="133">
        <v>10.667</v>
      </c>
      <c r="AB194" s="133">
        <v>4.0000000000000001E-3</v>
      </c>
      <c r="AC194" s="133">
        <v>1E-3</v>
      </c>
      <c r="AD194" s="133">
        <v>16.565000000000001</v>
      </c>
      <c r="AE194" s="133">
        <v>5.2999999999999999E-2</v>
      </c>
      <c r="AF194" s="133">
        <v>1.7999999999999999E-2</v>
      </c>
      <c r="AG194" s="133">
        <v>-0.223</v>
      </c>
      <c r="AH194" s="133">
        <v>5.5E-2</v>
      </c>
      <c r="AI194" s="133">
        <v>1.7999999999999999E-2</v>
      </c>
      <c r="AJ194" s="133">
        <v>20.785</v>
      </c>
      <c r="AK194" s="133">
        <v>0.192</v>
      </c>
      <c r="AL194" s="133">
        <v>6.4000000000000001E-2</v>
      </c>
      <c r="AM194" s="133">
        <v>-0.64900000000000002</v>
      </c>
      <c r="AN194" s="133">
        <v>0.186</v>
      </c>
      <c r="AO194" s="133">
        <v>6.2E-2</v>
      </c>
      <c r="AP194" s="133">
        <v>124.654</v>
      </c>
      <c r="AQ194" s="133">
        <v>4.0030000000000001</v>
      </c>
      <c r="AR194" s="133">
        <v>1.3340000000000001</v>
      </c>
      <c r="AS194" s="133">
        <v>94.391999999999996</v>
      </c>
      <c r="AT194" s="133">
        <v>3.895</v>
      </c>
      <c r="AU194" s="133">
        <v>1.298</v>
      </c>
      <c r="AV194" s="133">
        <v>-1.07</v>
      </c>
      <c r="AW194" s="133">
        <v>0.02</v>
      </c>
      <c r="AX194" s="133">
        <v>7.0000000000000001E-3</v>
      </c>
      <c r="AY194" s="133">
        <v>2.62</v>
      </c>
      <c r="AZ194" s="133">
        <v>1.007950954</v>
      </c>
      <c r="BA194" s="133">
        <v>-8.5399999999999991</v>
      </c>
      <c r="BB194" s="133">
        <v>-8.17</v>
      </c>
      <c r="BC194" s="133">
        <v>22.44</v>
      </c>
      <c r="BD194" s="133">
        <v>4.8630913575765083E-3</v>
      </c>
      <c r="BE194" s="133" t="s">
        <v>844</v>
      </c>
      <c r="BF194" s="133">
        <v>-0.30399999999999999</v>
      </c>
      <c r="BG194" s="133">
        <v>1.1427871370679978</v>
      </c>
      <c r="BH194" s="133">
        <v>0.96122119286742913</v>
      </c>
      <c r="BI194" s="133">
        <v>0.61399999999999999</v>
      </c>
      <c r="BJ194" s="133">
        <v>8.2000000000000003E-2</v>
      </c>
      <c r="BK194" s="133">
        <v>0.69599999999999995</v>
      </c>
      <c r="BL194" s="133">
        <v>-0.64900000000000002</v>
      </c>
      <c r="BM194" s="133">
        <v>0</v>
      </c>
    </row>
    <row r="195" spans="1:65" x14ac:dyDescent="0.2">
      <c r="A195" s="132" t="s">
        <v>847</v>
      </c>
      <c r="B195" s="133" t="s">
        <v>848</v>
      </c>
      <c r="C195" s="133" t="s">
        <v>261</v>
      </c>
      <c r="D195" s="133" t="s">
        <v>262</v>
      </c>
      <c r="E195" s="133" t="b">
        <v>0</v>
      </c>
      <c r="F195" s="133" t="s">
        <v>277</v>
      </c>
      <c r="G195" s="133" t="s">
        <v>3</v>
      </c>
      <c r="H195" s="133" t="s">
        <v>264</v>
      </c>
      <c r="I195" s="133" t="s">
        <v>277</v>
      </c>
      <c r="J195" s="133" t="s">
        <v>273</v>
      </c>
      <c r="K195" s="133" t="s">
        <v>777</v>
      </c>
      <c r="L195" s="133">
        <v>90</v>
      </c>
      <c r="M195" s="133">
        <v>9</v>
      </c>
      <c r="N195" s="133">
        <v>9</v>
      </c>
      <c r="O195" s="133">
        <v>-2.13</v>
      </c>
      <c r="P195" s="133">
        <v>0</v>
      </c>
      <c r="Q195" s="133">
        <v>0</v>
      </c>
      <c r="R195" s="133">
        <v>3.67</v>
      </c>
      <c r="S195" s="133">
        <v>0</v>
      </c>
      <c r="T195" s="133">
        <v>0</v>
      </c>
      <c r="U195" s="133">
        <v>34.64</v>
      </c>
      <c r="V195" s="133">
        <v>0</v>
      </c>
      <c r="W195" s="133">
        <v>0</v>
      </c>
      <c r="X195" s="133">
        <v>1.6879999999999999</v>
      </c>
      <c r="Y195" s="133">
        <v>3.0000000000000001E-3</v>
      </c>
      <c r="Z195" s="133">
        <v>1E-3</v>
      </c>
      <c r="AA195" s="133">
        <v>15.029</v>
      </c>
      <c r="AB195" s="133">
        <v>4.0000000000000001E-3</v>
      </c>
      <c r="AC195" s="133">
        <v>1E-3</v>
      </c>
      <c r="AD195" s="133">
        <v>16.318999999999999</v>
      </c>
      <c r="AE195" s="133">
        <v>3.3000000000000002E-2</v>
      </c>
      <c r="AF195" s="133">
        <v>1.0999999999999999E-2</v>
      </c>
      <c r="AG195" s="133">
        <v>-0.219</v>
      </c>
      <c r="AH195" s="133">
        <v>0.03</v>
      </c>
      <c r="AI195" s="133">
        <v>0.01</v>
      </c>
      <c r="AJ195" s="133">
        <v>30.259</v>
      </c>
      <c r="AK195" s="133">
        <v>0.14799999999999999</v>
      </c>
      <c r="AL195" s="133">
        <v>4.9000000000000002E-2</v>
      </c>
      <c r="AM195" s="133">
        <v>-2.4E-2</v>
      </c>
      <c r="AN195" s="133">
        <v>0.14899999999999999</v>
      </c>
      <c r="AO195" s="133">
        <v>0.05</v>
      </c>
      <c r="AP195" s="133">
        <v>107.133</v>
      </c>
      <c r="AQ195" s="133">
        <v>2.331</v>
      </c>
      <c r="AR195" s="133">
        <v>0.77700000000000002</v>
      </c>
      <c r="AS195" s="133">
        <v>73.218000000000004</v>
      </c>
      <c r="AT195" s="133">
        <v>2.258</v>
      </c>
      <c r="AU195" s="133">
        <v>0.753</v>
      </c>
      <c r="AV195" s="133">
        <v>-1</v>
      </c>
      <c r="AW195" s="133">
        <v>0.02</v>
      </c>
      <c r="AX195" s="133">
        <v>7.0000000000000001E-3</v>
      </c>
      <c r="AY195" s="133">
        <v>-2.19</v>
      </c>
      <c r="AZ195" s="133">
        <v>1.007950954</v>
      </c>
      <c r="BA195" s="133">
        <v>-4.25</v>
      </c>
      <c r="BB195" s="133">
        <v>-3.89</v>
      </c>
      <c r="BC195" s="133">
        <v>26.85</v>
      </c>
      <c r="BD195" s="133">
        <v>4.8630913575765083E-3</v>
      </c>
      <c r="BE195" s="133" t="s">
        <v>844</v>
      </c>
      <c r="BF195" s="133">
        <v>-0.29899999999999999</v>
      </c>
      <c r="BG195" s="133">
        <v>1.1537350281634802</v>
      </c>
      <c r="BH195" s="133">
        <v>0.96721558956231557</v>
      </c>
      <c r="BI195" s="133">
        <v>0.623</v>
      </c>
      <c r="BJ195" s="133">
        <v>8.2000000000000003E-2</v>
      </c>
      <c r="BK195" s="133">
        <v>0.70499999999999996</v>
      </c>
      <c r="BL195" s="133">
        <v>-2.4E-2</v>
      </c>
      <c r="BM195" s="133">
        <v>0</v>
      </c>
    </row>
    <row r="196" spans="1:65" x14ac:dyDescent="0.2">
      <c r="A196" s="132" t="s">
        <v>849</v>
      </c>
      <c r="B196" s="133" t="s">
        <v>850</v>
      </c>
      <c r="C196" s="133" t="s">
        <v>261</v>
      </c>
      <c r="D196" s="133" t="s">
        <v>262</v>
      </c>
      <c r="E196" s="133" t="b">
        <v>0</v>
      </c>
      <c r="F196" s="133" t="s">
        <v>324</v>
      </c>
      <c r="G196" s="133" t="s">
        <v>3</v>
      </c>
      <c r="H196" s="133" t="s">
        <v>264</v>
      </c>
      <c r="I196" s="133" t="s">
        <v>324</v>
      </c>
      <c r="J196" s="133" t="s">
        <v>273</v>
      </c>
      <c r="K196" s="133" t="s">
        <v>777</v>
      </c>
      <c r="L196" s="133">
        <v>90</v>
      </c>
      <c r="M196" s="133">
        <v>9</v>
      </c>
      <c r="N196" s="133">
        <v>9</v>
      </c>
      <c r="O196" s="133">
        <v>2.1</v>
      </c>
      <c r="P196" s="133">
        <v>0</v>
      </c>
      <c r="Q196" s="133">
        <v>0</v>
      </c>
      <c r="R196" s="133">
        <v>6.19</v>
      </c>
      <c r="S196" s="133">
        <v>0</v>
      </c>
      <c r="T196" s="133">
        <v>0</v>
      </c>
      <c r="U196" s="133">
        <v>37.24</v>
      </c>
      <c r="V196" s="133">
        <v>0</v>
      </c>
      <c r="W196" s="133">
        <v>0</v>
      </c>
      <c r="X196" s="133">
        <v>5.7389999999999999</v>
      </c>
      <c r="Y196" s="133">
        <v>3.0000000000000001E-3</v>
      </c>
      <c r="Z196" s="133">
        <v>1E-3</v>
      </c>
      <c r="AA196" s="133">
        <v>17.587</v>
      </c>
      <c r="AB196" s="133">
        <v>4.0000000000000001E-3</v>
      </c>
      <c r="AC196" s="133">
        <v>1E-3</v>
      </c>
      <c r="AD196" s="133">
        <v>22.815000000000001</v>
      </c>
      <c r="AE196" s="133">
        <v>6.4000000000000001E-2</v>
      </c>
      <c r="AF196" s="133">
        <v>2.1000000000000001E-2</v>
      </c>
      <c r="AG196" s="133">
        <v>-0.48699999999999999</v>
      </c>
      <c r="AH196" s="133">
        <v>0.06</v>
      </c>
      <c r="AI196" s="133">
        <v>0.02</v>
      </c>
      <c r="AJ196" s="133">
        <v>35.475000000000001</v>
      </c>
      <c r="AK196" s="133">
        <v>0.221</v>
      </c>
      <c r="AL196" s="133">
        <v>7.3999999999999996E-2</v>
      </c>
      <c r="AM196" s="133">
        <v>-8.0000000000000002E-3</v>
      </c>
      <c r="AN196" s="133">
        <v>0.21</v>
      </c>
      <c r="AO196" s="133">
        <v>7.0000000000000007E-2</v>
      </c>
      <c r="AP196" s="133">
        <v>122.303</v>
      </c>
      <c r="AQ196" s="133">
        <v>3.8439999999999999</v>
      </c>
      <c r="AR196" s="133">
        <v>1.2809999999999999</v>
      </c>
      <c r="AS196" s="133">
        <v>77.909000000000006</v>
      </c>
      <c r="AT196" s="133">
        <v>3.694</v>
      </c>
      <c r="AU196" s="133">
        <v>1.2310000000000001</v>
      </c>
      <c r="AV196" s="133">
        <v>-1.042</v>
      </c>
      <c r="AW196" s="133">
        <v>1.0999999999999999E-2</v>
      </c>
      <c r="AX196" s="133">
        <v>4.0000000000000001E-3</v>
      </c>
      <c r="AY196" s="133">
        <v>2.04</v>
      </c>
      <c r="AZ196" s="133">
        <v>1.007950954</v>
      </c>
      <c r="BA196" s="133">
        <v>-1.75</v>
      </c>
      <c r="BB196" s="133">
        <v>-1.4</v>
      </c>
      <c r="BC196" s="133">
        <v>29.42</v>
      </c>
      <c r="BD196" s="133">
        <v>4.8630913575765083E-3</v>
      </c>
      <c r="BE196" s="133" t="s">
        <v>844</v>
      </c>
      <c r="BF196" s="133">
        <v>-0.59799999999999998</v>
      </c>
      <c r="BG196" s="133">
        <v>1.1539268493336203</v>
      </c>
      <c r="BH196" s="133">
        <v>0.96406740415409287</v>
      </c>
      <c r="BI196" s="133">
        <v>0.27400000000000002</v>
      </c>
      <c r="BJ196" s="133">
        <v>8.2000000000000003E-2</v>
      </c>
      <c r="BK196" s="133">
        <v>0.35599999999999998</v>
      </c>
      <c r="BL196" s="133">
        <v>-8.0000000000000002E-3</v>
      </c>
      <c r="BM196" s="133">
        <v>0</v>
      </c>
    </row>
    <row r="197" spans="1:65" x14ac:dyDescent="0.2">
      <c r="A197" s="132" t="s">
        <v>851</v>
      </c>
      <c r="B197" s="133" t="s">
        <v>852</v>
      </c>
      <c r="C197" s="133" t="s">
        <v>261</v>
      </c>
      <c r="D197" s="133" t="s">
        <v>262</v>
      </c>
      <c r="E197" s="133" t="b">
        <v>0</v>
      </c>
      <c r="F197" s="133" t="s">
        <v>853</v>
      </c>
      <c r="G197" s="133" t="s">
        <v>3</v>
      </c>
      <c r="H197" s="133" t="s">
        <v>264</v>
      </c>
      <c r="I197" s="133" t="s">
        <v>265</v>
      </c>
      <c r="J197" s="133" t="s">
        <v>266</v>
      </c>
      <c r="K197" s="133" t="s">
        <v>777</v>
      </c>
      <c r="L197" s="133" t="s">
        <v>3</v>
      </c>
      <c r="M197" s="133">
        <v>9</v>
      </c>
      <c r="N197" s="133">
        <v>9</v>
      </c>
      <c r="O197" s="133">
        <v>-37.549999999999997</v>
      </c>
      <c r="P197" s="133">
        <v>0</v>
      </c>
      <c r="Q197" s="133">
        <v>0</v>
      </c>
      <c r="R197" s="133">
        <v>10.86</v>
      </c>
      <c r="S197" s="133">
        <v>0</v>
      </c>
      <c r="T197" s="133">
        <v>0</v>
      </c>
      <c r="U197" s="133">
        <v>42.05</v>
      </c>
      <c r="V197" s="133">
        <v>0</v>
      </c>
      <c r="W197" s="133">
        <v>0</v>
      </c>
      <c r="X197" s="133">
        <v>-31.286000000000001</v>
      </c>
      <c r="Y197" s="133">
        <v>2E-3</v>
      </c>
      <c r="Z197" s="133">
        <v>1E-3</v>
      </c>
      <c r="AA197" s="133">
        <v>22.215</v>
      </c>
      <c r="AB197" s="133">
        <v>3.0000000000000001E-3</v>
      </c>
      <c r="AC197" s="133">
        <v>1E-3</v>
      </c>
      <c r="AD197" s="133">
        <v>-11.273</v>
      </c>
      <c r="AE197" s="133">
        <v>3.5999999999999997E-2</v>
      </c>
      <c r="AF197" s="133">
        <v>1.2E-2</v>
      </c>
      <c r="AG197" s="133">
        <v>-0.11899999999999999</v>
      </c>
      <c r="AH197" s="133">
        <v>3.9E-2</v>
      </c>
      <c r="AI197" s="133">
        <v>1.2999999999999999E-2</v>
      </c>
      <c r="AJ197" s="133">
        <v>45.826000000000001</v>
      </c>
      <c r="AK197" s="133">
        <v>0.24399999999999999</v>
      </c>
      <c r="AL197" s="133">
        <v>8.1000000000000003E-2</v>
      </c>
      <c r="AM197" s="133">
        <v>0.86299999999999999</v>
      </c>
      <c r="AN197" s="133">
        <v>0.23499999999999999</v>
      </c>
      <c r="AO197" s="133">
        <v>7.8E-2</v>
      </c>
      <c r="AP197" s="133">
        <v>110.69199999999999</v>
      </c>
      <c r="AQ197" s="133">
        <v>2.7919999999999998</v>
      </c>
      <c r="AR197" s="133">
        <v>0.93100000000000005</v>
      </c>
      <c r="AS197" s="133">
        <v>100.473</v>
      </c>
      <c r="AT197" s="133">
        <v>2.7669999999999999</v>
      </c>
      <c r="AU197" s="133">
        <v>0.92200000000000004</v>
      </c>
      <c r="AV197" s="133">
        <v>-1.0269999999999999</v>
      </c>
      <c r="AW197" s="133">
        <v>2.4E-2</v>
      </c>
      <c r="AX197" s="133">
        <v>8.0000000000000002E-3</v>
      </c>
      <c r="AY197" s="133">
        <v>-37.659999999999997</v>
      </c>
      <c r="AZ197" s="133" t="s">
        <v>3</v>
      </c>
      <c r="BA197" s="133">
        <v>10.86</v>
      </c>
      <c r="BB197" s="133">
        <v>11.14</v>
      </c>
      <c r="BC197" s="133">
        <v>42.35</v>
      </c>
      <c r="BD197" s="133">
        <v>4.8320305800149165E-3</v>
      </c>
      <c r="BE197" s="133" t="s">
        <v>854</v>
      </c>
      <c r="BF197" s="133">
        <v>-6.5000000000000002E-2</v>
      </c>
      <c r="BG197" s="133">
        <v>1.1566699256934661</v>
      </c>
      <c r="BH197" s="133">
        <v>0.96561827441173786</v>
      </c>
      <c r="BI197" s="133">
        <v>0.89100000000000001</v>
      </c>
      <c r="BJ197" s="133" t="s">
        <v>3</v>
      </c>
      <c r="BK197" s="133">
        <v>0.89100000000000001</v>
      </c>
      <c r="BL197" s="133">
        <v>0.86299999999999999</v>
      </c>
      <c r="BM197" s="133">
        <v>0</v>
      </c>
    </row>
    <row r="198" spans="1:65" x14ac:dyDescent="0.2">
      <c r="A198" s="132" t="s">
        <v>855</v>
      </c>
      <c r="B198" s="133" t="s">
        <v>856</v>
      </c>
      <c r="C198" s="133" t="s">
        <v>261</v>
      </c>
      <c r="D198" s="133" t="s">
        <v>262</v>
      </c>
      <c r="E198" s="133" t="b">
        <v>0</v>
      </c>
      <c r="F198" s="133" t="s">
        <v>304</v>
      </c>
      <c r="G198" s="133" t="s">
        <v>3</v>
      </c>
      <c r="H198" s="133" t="s">
        <v>264</v>
      </c>
      <c r="I198" s="133" t="s">
        <v>304</v>
      </c>
      <c r="J198" s="133" t="s">
        <v>273</v>
      </c>
      <c r="K198" s="133" t="s">
        <v>777</v>
      </c>
      <c r="L198" s="133">
        <v>90</v>
      </c>
      <c r="M198" s="133">
        <v>9</v>
      </c>
      <c r="N198" s="133">
        <v>9</v>
      </c>
      <c r="O198" s="133">
        <v>-6.14</v>
      </c>
      <c r="P198" s="133">
        <v>0</v>
      </c>
      <c r="Q198" s="133">
        <v>0</v>
      </c>
      <c r="R198" s="133">
        <v>-5.04</v>
      </c>
      <c r="S198" s="133">
        <v>0.01</v>
      </c>
      <c r="T198" s="133">
        <v>0</v>
      </c>
      <c r="U198" s="133">
        <v>25.66</v>
      </c>
      <c r="V198" s="133">
        <v>0.01</v>
      </c>
      <c r="W198" s="133">
        <v>0</v>
      </c>
      <c r="X198" s="133">
        <v>-2.3719999999999999</v>
      </c>
      <c r="Y198" s="133">
        <v>4.0000000000000001E-3</v>
      </c>
      <c r="Z198" s="133">
        <v>1E-3</v>
      </c>
      <c r="AA198" s="133">
        <v>6.2190000000000003</v>
      </c>
      <c r="AB198" s="133">
        <v>5.0000000000000001E-3</v>
      </c>
      <c r="AC198" s="133">
        <v>2E-3</v>
      </c>
      <c r="AD198" s="133">
        <v>3.3719999999999999</v>
      </c>
      <c r="AE198" s="133">
        <v>3.5000000000000003E-2</v>
      </c>
      <c r="AF198" s="133">
        <v>1.2E-2</v>
      </c>
      <c r="AG198" s="133">
        <v>-0.27900000000000003</v>
      </c>
      <c r="AH198" s="133">
        <v>3.3000000000000002E-2</v>
      </c>
      <c r="AI198" s="133">
        <v>1.0999999999999999E-2</v>
      </c>
      <c r="AJ198" s="133">
        <v>11.667999999999999</v>
      </c>
      <c r="AK198" s="133">
        <v>0.13100000000000001</v>
      </c>
      <c r="AL198" s="133">
        <v>4.3999999999999997E-2</v>
      </c>
      <c r="AM198" s="133">
        <v>-0.79900000000000004</v>
      </c>
      <c r="AN198" s="133">
        <v>0.13600000000000001</v>
      </c>
      <c r="AO198" s="133">
        <v>4.4999999999999998E-2</v>
      </c>
      <c r="AP198" s="133">
        <v>110.861</v>
      </c>
      <c r="AQ198" s="133">
        <v>2.6720000000000002</v>
      </c>
      <c r="AR198" s="133">
        <v>0.89100000000000001</v>
      </c>
      <c r="AS198" s="133">
        <v>100.18899999999999</v>
      </c>
      <c r="AT198" s="133">
        <v>2.6509999999999998</v>
      </c>
      <c r="AU198" s="133">
        <v>0.88400000000000001</v>
      </c>
      <c r="AV198" s="133">
        <v>-1.028</v>
      </c>
      <c r="AW198" s="133">
        <v>2.4E-2</v>
      </c>
      <c r="AX198" s="133">
        <v>8.0000000000000002E-3</v>
      </c>
      <c r="AY198" s="133">
        <v>-6.21</v>
      </c>
      <c r="AZ198" s="133">
        <v>1.007950954</v>
      </c>
      <c r="BA198" s="133">
        <v>-12.89</v>
      </c>
      <c r="BB198" s="133">
        <v>-12.5</v>
      </c>
      <c r="BC198" s="133">
        <v>17.98</v>
      </c>
      <c r="BD198" s="133">
        <v>4.9431473323158105E-3</v>
      </c>
      <c r="BE198" s="133" t="s">
        <v>857</v>
      </c>
      <c r="BF198" s="133">
        <v>-0.29599999999999999</v>
      </c>
      <c r="BG198" s="133">
        <v>1.1502216038559727</v>
      </c>
      <c r="BH198" s="133">
        <v>0.96260391546967061</v>
      </c>
      <c r="BI198" s="133">
        <v>0.622</v>
      </c>
      <c r="BJ198" s="133">
        <v>8.2000000000000003E-2</v>
      </c>
      <c r="BK198" s="133">
        <v>0.70399999999999996</v>
      </c>
      <c r="BL198" s="133">
        <v>-0.79900000000000004</v>
      </c>
      <c r="BM198" s="133">
        <v>0</v>
      </c>
    </row>
    <row r="199" spans="1:65" x14ac:dyDescent="0.2">
      <c r="A199" s="132" t="s">
        <v>858</v>
      </c>
      <c r="B199" s="133" t="s">
        <v>859</v>
      </c>
      <c r="C199" s="133" t="s">
        <v>261</v>
      </c>
      <c r="D199" s="133" t="s">
        <v>262</v>
      </c>
      <c r="E199" s="133" t="b">
        <v>0</v>
      </c>
      <c r="F199" s="133" t="s">
        <v>301</v>
      </c>
      <c r="G199" s="133" t="s">
        <v>3</v>
      </c>
      <c r="H199" s="133" t="s">
        <v>264</v>
      </c>
      <c r="I199" s="133" t="s">
        <v>301</v>
      </c>
      <c r="J199" s="133" t="s">
        <v>273</v>
      </c>
      <c r="K199" s="133" t="s">
        <v>777</v>
      </c>
      <c r="L199" s="133">
        <v>90</v>
      </c>
      <c r="M199" s="133">
        <v>9</v>
      </c>
      <c r="N199" s="133">
        <v>9</v>
      </c>
      <c r="O199" s="133">
        <v>2.63</v>
      </c>
      <c r="P199" s="133">
        <v>0</v>
      </c>
      <c r="Q199" s="133">
        <v>0</v>
      </c>
      <c r="R199" s="133">
        <v>-0.71</v>
      </c>
      <c r="S199" s="133">
        <v>0.01</v>
      </c>
      <c r="T199" s="133">
        <v>0</v>
      </c>
      <c r="U199" s="133">
        <v>30.13</v>
      </c>
      <c r="V199" s="133">
        <v>0.01</v>
      </c>
      <c r="W199" s="133">
        <v>0</v>
      </c>
      <c r="X199" s="133">
        <v>6.0010000000000003</v>
      </c>
      <c r="Y199" s="133">
        <v>3.0000000000000001E-3</v>
      </c>
      <c r="Z199" s="133">
        <v>1E-3</v>
      </c>
      <c r="AA199" s="133">
        <v>10.613</v>
      </c>
      <c r="AB199" s="133">
        <v>6.0000000000000001E-3</v>
      </c>
      <c r="AC199" s="133">
        <v>2E-3</v>
      </c>
      <c r="AD199" s="133">
        <v>16.466999999999999</v>
      </c>
      <c r="AE199" s="133">
        <v>4.2000000000000003E-2</v>
      </c>
      <c r="AF199" s="133">
        <v>1.4E-2</v>
      </c>
      <c r="AG199" s="133">
        <v>-0.218</v>
      </c>
      <c r="AH199" s="133">
        <v>4.3999999999999997E-2</v>
      </c>
      <c r="AI199" s="133">
        <v>1.4999999999999999E-2</v>
      </c>
      <c r="AJ199" s="133">
        <v>20.715</v>
      </c>
      <c r="AK199" s="133">
        <v>0.12</v>
      </c>
      <c r="AL199" s="133">
        <v>0.04</v>
      </c>
      <c r="AM199" s="133">
        <v>-0.60899999999999999</v>
      </c>
      <c r="AN199" s="133">
        <v>0.12</v>
      </c>
      <c r="AO199" s="133">
        <v>0.04</v>
      </c>
      <c r="AP199" s="133">
        <v>122.968</v>
      </c>
      <c r="AQ199" s="133">
        <v>2.3719999999999999</v>
      </c>
      <c r="AR199" s="133">
        <v>0.79100000000000004</v>
      </c>
      <c r="AS199" s="133">
        <v>92.921999999999997</v>
      </c>
      <c r="AT199" s="133">
        <v>2.3090000000000002</v>
      </c>
      <c r="AU199" s="133">
        <v>0.77</v>
      </c>
      <c r="AV199" s="133">
        <v>-1.0760000000000001</v>
      </c>
      <c r="AW199" s="133">
        <v>1.6E-2</v>
      </c>
      <c r="AX199" s="133">
        <v>5.0000000000000001E-3</v>
      </c>
      <c r="AY199" s="133">
        <v>2.57</v>
      </c>
      <c r="AZ199" s="133">
        <v>1.007950954</v>
      </c>
      <c r="BA199" s="133">
        <v>-8.6</v>
      </c>
      <c r="BB199" s="133">
        <v>-8.2200000000000006</v>
      </c>
      <c r="BC199" s="133">
        <v>22.39</v>
      </c>
      <c r="BD199" s="133">
        <v>4.9431473323158105E-3</v>
      </c>
      <c r="BE199" s="133" t="s">
        <v>857</v>
      </c>
      <c r="BF199" s="133">
        <v>-0.3</v>
      </c>
      <c r="BG199" s="133">
        <v>1.1523708493277705</v>
      </c>
      <c r="BH199" s="133">
        <v>0.96383295172730599</v>
      </c>
      <c r="BI199" s="133">
        <v>0.61899999999999999</v>
      </c>
      <c r="BJ199" s="133">
        <v>8.2000000000000003E-2</v>
      </c>
      <c r="BK199" s="133">
        <v>0.70099999999999996</v>
      </c>
      <c r="BL199" s="133">
        <v>-0.60899999999999999</v>
      </c>
      <c r="BM199" s="133">
        <v>0</v>
      </c>
    </row>
    <row r="200" spans="1:65" x14ac:dyDescent="0.2">
      <c r="A200" s="132" t="s">
        <v>860</v>
      </c>
      <c r="B200" s="133" t="s">
        <v>861</v>
      </c>
      <c r="C200" s="133" t="s">
        <v>261</v>
      </c>
      <c r="D200" s="133" t="s">
        <v>262</v>
      </c>
      <c r="E200" s="133" t="b">
        <v>0</v>
      </c>
      <c r="F200" s="133" t="s">
        <v>862</v>
      </c>
      <c r="G200" s="133" t="s">
        <v>3</v>
      </c>
      <c r="H200" s="133" t="s">
        <v>264</v>
      </c>
      <c r="I200" s="133" t="s">
        <v>265</v>
      </c>
      <c r="J200" s="133" t="s">
        <v>266</v>
      </c>
      <c r="K200" s="133" t="s">
        <v>777</v>
      </c>
      <c r="L200" s="133" t="s">
        <v>3</v>
      </c>
      <c r="M200" s="133">
        <v>9</v>
      </c>
      <c r="N200" s="133">
        <v>9</v>
      </c>
      <c r="O200" s="133">
        <v>1.59</v>
      </c>
      <c r="P200" s="133">
        <v>0</v>
      </c>
      <c r="Q200" s="133">
        <v>0</v>
      </c>
      <c r="R200" s="133">
        <v>18.62</v>
      </c>
      <c r="S200" s="133">
        <v>0</v>
      </c>
      <c r="T200" s="133">
        <v>0</v>
      </c>
      <c r="U200" s="133">
        <v>50.05</v>
      </c>
      <c r="V200" s="133">
        <v>0</v>
      </c>
      <c r="W200" s="133">
        <v>0</v>
      </c>
      <c r="X200" s="133">
        <v>5.6970000000000001</v>
      </c>
      <c r="Y200" s="133">
        <v>3.0000000000000001E-3</v>
      </c>
      <c r="Z200" s="133">
        <v>1E-3</v>
      </c>
      <c r="AA200" s="133">
        <v>30.140999999999998</v>
      </c>
      <c r="AB200" s="133">
        <v>4.0000000000000001E-3</v>
      </c>
      <c r="AC200" s="133">
        <v>1E-3</v>
      </c>
      <c r="AD200" s="133">
        <v>35.881</v>
      </c>
      <c r="AE200" s="133">
        <v>2.5000000000000001E-2</v>
      </c>
      <c r="AF200" s="133">
        <v>8.0000000000000002E-3</v>
      </c>
      <c r="AG200" s="133">
        <v>0.19500000000000001</v>
      </c>
      <c r="AH200" s="133">
        <v>2.5999999999999999E-2</v>
      </c>
      <c r="AI200" s="133">
        <v>8.9999999999999993E-3</v>
      </c>
      <c r="AJ200" s="133">
        <v>62.872</v>
      </c>
      <c r="AK200" s="133">
        <v>0.34599999999999997</v>
      </c>
      <c r="AL200" s="133">
        <v>0.115</v>
      </c>
      <c r="AM200" s="133">
        <v>1.5860000000000001</v>
      </c>
      <c r="AN200" s="133">
        <v>0.33100000000000002</v>
      </c>
      <c r="AO200" s="133">
        <v>0.11</v>
      </c>
      <c r="AP200" s="133">
        <v>110.794</v>
      </c>
      <c r="AQ200" s="133">
        <v>2.8769999999999998</v>
      </c>
      <c r="AR200" s="133">
        <v>0.95899999999999996</v>
      </c>
      <c r="AS200" s="133">
        <v>41.506</v>
      </c>
      <c r="AT200" s="133">
        <v>2.6949999999999998</v>
      </c>
      <c r="AU200" s="133">
        <v>0.89800000000000002</v>
      </c>
      <c r="AV200" s="133">
        <v>-1.0169999999999999</v>
      </c>
      <c r="AW200" s="133">
        <v>0.02</v>
      </c>
      <c r="AX200" s="133">
        <v>7.0000000000000001E-3</v>
      </c>
      <c r="AY200" s="133">
        <v>1.54</v>
      </c>
      <c r="AZ200" s="133" t="s">
        <v>3</v>
      </c>
      <c r="BA200" s="133">
        <v>18.62</v>
      </c>
      <c r="BB200" s="133">
        <v>18.87</v>
      </c>
      <c r="BC200" s="133">
        <v>50.31</v>
      </c>
      <c r="BD200" s="133">
        <v>4.807523421323583E-3</v>
      </c>
      <c r="BE200" s="133" t="s">
        <v>863</v>
      </c>
      <c r="BF200" s="133">
        <v>2.3E-2</v>
      </c>
      <c r="BG200" s="133">
        <v>1.1523708493277707</v>
      </c>
      <c r="BH200" s="133">
        <v>0.9638329517273061</v>
      </c>
      <c r="BI200" s="133">
        <v>0.99</v>
      </c>
      <c r="BJ200" s="133" t="s">
        <v>3</v>
      </c>
      <c r="BK200" s="133">
        <v>0.99</v>
      </c>
      <c r="BL200" s="133">
        <v>1.5860000000000001</v>
      </c>
      <c r="BM200" s="133">
        <v>0</v>
      </c>
    </row>
    <row r="201" spans="1:65" x14ac:dyDescent="0.2">
      <c r="A201" s="132" t="s">
        <v>864</v>
      </c>
      <c r="B201" s="133" t="s">
        <v>865</v>
      </c>
      <c r="C201" s="133" t="s">
        <v>261</v>
      </c>
      <c r="D201" s="133" t="s">
        <v>262</v>
      </c>
      <c r="E201" s="133" t="b">
        <v>0</v>
      </c>
      <c r="F201" s="133" t="s">
        <v>285</v>
      </c>
      <c r="G201" s="133" t="s">
        <v>3</v>
      </c>
      <c r="H201" s="133" t="s">
        <v>264</v>
      </c>
      <c r="I201" s="133" t="s">
        <v>286</v>
      </c>
      <c r="J201" s="133" t="s">
        <v>273</v>
      </c>
      <c r="K201" s="133" t="s">
        <v>777</v>
      </c>
      <c r="L201" s="133">
        <v>90</v>
      </c>
      <c r="M201" s="133">
        <v>9</v>
      </c>
      <c r="N201" s="133">
        <v>9</v>
      </c>
      <c r="O201" s="133">
        <v>-10.130000000000001</v>
      </c>
      <c r="P201" s="133">
        <v>0</v>
      </c>
      <c r="Q201" s="133">
        <v>0</v>
      </c>
      <c r="R201" s="133">
        <v>-11.23</v>
      </c>
      <c r="S201" s="133">
        <v>0</v>
      </c>
      <c r="T201" s="133">
        <v>0</v>
      </c>
      <c r="U201" s="133">
        <v>19.28</v>
      </c>
      <c r="V201" s="133">
        <v>0</v>
      </c>
      <c r="W201" s="133">
        <v>0</v>
      </c>
      <c r="X201" s="133">
        <v>-6.3319999999999999</v>
      </c>
      <c r="Y201" s="133">
        <v>3.0000000000000001E-3</v>
      </c>
      <c r="Z201" s="133">
        <v>1E-3</v>
      </c>
      <c r="AA201" s="133">
        <v>-4.2000000000000003E-2</v>
      </c>
      <c r="AB201" s="133">
        <v>4.0000000000000001E-3</v>
      </c>
      <c r="AC201" s="133">
        <v>1E-3</v>
      </c>
      <c r="AD201" s="133">
        <v>-7.282</v>
      </c>
      <c r="AE201" s="133">
        <v>2.9000000000000001E-2</v>
      </c>
      <c r="AF201" s="133">
        <v>0.01</v>
      </c>
      <c r="AG201" s="133">
        <v>-0.71399999999999997</v>
      </c>
      <c r="AH201" s="133">
        <v>3.2000000000000001E-2</v>
      </c>
      <c r="AI201" s="133">
        <v>1.0999999999999999E-2</v>
      </c>
      <c r="AJ201" s="133">
        <v>-0.98799999999999999</v>
      </c>
      <c r="AK201" s="133">
        <v>0.18099999999999999</v>
      </c>
      <c r="AL201" s="133">
        <v>0.06</v>
      </c>
      <c r="AM201" s="133">
        <v>-0.90400000000000003</v>
      </c>
      <c r="AN201" s="133">
        <v>0.18</v>
      </c>
      <c r="AO201" s="133">
        <v>0.06</v>
      </c>
      <c r="AP201" s="133">
        <v>122.202</v>
      </c>
      <c r="AQ201" s="133">
        <v>1.923</v>
      </c>
      <c r="AR201" s="133">
        <v>0.64100000000000001</v>
      </c>
      <c r="AS201" s="133">
        <v>129.917</v>
      </c>
      <c r="AT201" s="133">
        <v>1.9379999999999999</v>
      </c>
      <c r="AU201" s="133">
        <v>0.64600000000000002</v>
      </c>
      <c r="AV201" s="133">
        <v>-1.1080000000000001</v>
      </c>
      <c r="AW201" s="133">
        <v>1.7000000000000001E-2</v>
      </c>
      <c r="AX201" s="133">
        <v>6.0000000000000001E-3</v>
      </c>
      <c r="AY201" s="133">
        <v>-10.220000000000001</v>
      </c>
      <c r="AZ201" s="133">
        <v>1.007950954</v>
      </c>
      <c r="BA201" s="133">
        <v>-19.03</v>
      </c>
      <c r="BB201" s="133">
        <v>-18.63</v>
      </c>
      <c r="BC201" s="133">
        <v>11.66</v>
      </c>
      <c r="BD201" s="133">
        <v>4.9275041577068286E-3</v>
      </c>
      <c r="BE201" s="133" t="s">
        <v>866</v>
      </c>
      <c r="BF201" s="133">
        <v>-0.67800000000000005</v>
      </c>
      <c r="BG201" s="133">
        <v>1.1459997984920121</v>
      </c>
      <c r="BH201" s="133">
        <v>0.96031978055053735</v>
      </c>
      <c r="BI201" s="133">
        <v>0.183</v>
      </c>
      <c r="BJ201" s="133">
        <v>8.2000000000000003E-2</v>
      </c>
      <c r="BK201" s="133">
        <v>0.26500000000000001</v>
      </c>
      <c r="BL201" s="133">
        <v>-0.90400000000000003</v>
      </c>
      <c r="BM201" s="133">
        <v>0</v>
      </c>
    </row>
    <row r="202" spans="1:65" x14ac:dyDescent="0.2">
      <c r="A202" s="132" t="s">
        <v>867</v>
      </c>
      <c r="B202" s="133" t="s">
        <v>868</v>
      </c>
      <c r="C202" s="133" t="s">
        <v>261</v>
      </c>
      <c r="D202" s="133" t="s">
        <v>262</v>
      </c>
      <c r="E202" s="133" t="b">
        <v>0</v>
      </c>
      <c r="F202" s="133" t="s">
        <v>294</v>
      </c>
      <c r="G202" s="133" t="s">
        <v>3</v>
      </c>
      <c r="H202" s="133" t="s">
        <v>264</v>
      </c>
      <c r="I202" s="133" t="s">
        <v>295</v>
      </c>
      <c r="J202" s="133" t="s">
        <v>273</v>
      </c>
      <c r="K202" s="133" t="s">
        <v>777</v>
      </c>
      <c r="L202" s="133">
        <v>90</v>
      </c>
      <c r="M202" s="133">
        <v>9</v>
      </c>
      <c r="N202" s="133">
        <v>9</v>
      </c>
      <c r="O202" s="133">
        <v>1.77</v>
      </c>
      <c r="P202" s="133">
        <v>0</v>
      </c>
      <c r="Q202" s="133">
        <v>0</v>
      </c>
      <c r="R202" s="133">
        <v>5.86</v>
      </c>
      <c r="S202" s="133">
        <v>0</v>
      </c>
      <c r="T202" s="133">
        <v>0</v>
      </c>
      <c r="U202" s="133">
        <v>36.9</v>
      </c>
      <c r="V202" s="133">
        <v>0</v>
      </c>
      <c r="W202" s="133">
        <v>0</v>
      </c>
      <c r="X202" s="133">
        <v>5.4219999999999997</v>
      </c>
      <c r="Y202" s="133">
        <v>2E-3</v>
      </c>
      <c r="Z202" s="133">
        <v>1E-3</v>
      </c>
      <c r="AA202" s="133">
        <v>17.25</v>
      </c>
      <c r="AB202" s="133">
        <v>4.0000000000000001E-3</v>
      </c>
      <c r="AC202" s="133">
        <v>1E-3</v>
      </c>
      <c r="AD202" s="133">
        <v>22.462</v>
      </c>
      <c r="AE202" s="133">
        <v>6.7000000000000004E-2</v>
      </c>
      <c r="AF202" s="133">
        <v>2.1999999999999999E-2</v>
      </c>
      <c r="AG202" s="133">
        <v>-0.18</v>
      </c>
      <c r="AH202" s="133">
        <v>6.4000000000000001E-2</v>
      </c>
      <c r="AI202" s="133">
        <v>2.1000000000000001E-2</v>
      </c>
      <c r="AJ202" s="133">
        <v>34.78</v>
      </c>
      <c r="AK202" s="133">
        <v>0.28399999999999997</v>
      </c>
      <c r="AL202" s="133">
        <v>9.5000000000000001E-2</v>
      </c>
      <c r="AM202" s="133">
        <v>-1.6E-2</v>
      </c>
      <c r="AN202" s="133">
        <v>0.27600000000000002</v>
      </c>
      <c r="AO202" s="133">
        <v>9.1999999999999998E-2</v>
      </c>
      <c r="AP202" s="133">
        <v>127.127</v>
      </c>
      <c r="AQ202" s="133">
        <v>3.512</v>
      </c>
      <c r="AR202" s="133">
        <v>1.171</v>
      </c>
      <c r="AS202" s="133">
        <v>83.613</v>
      </c>
      <c r="AT202" s="133">
        <v>3.3780000000000001</v>
      </c>
      <c r="AU202" s="133">
        <v>1.1259999999999999</v>
      </c>
      <c r="AV202" s="133">
        <v>-1.089</v>
      </c>
      <c r="AW202" s="133">
        <v>1.7000000000000001E-2</v>
      </c>
      <c r="AX202" s="133">
        <v>6.0000000000000001E-3</v>
      </c>
      <c r="AY202" s="133">
        <v>1.72</v>
      </c>
      <c r="AZ202" s="133">
        <v>1.007950954</v>
      </c>
      <c r="BA202" s="133">
        <v>-2.08</v>
      </c>
      <c r="BB202" s="133">
        <v>-1.71</v>
      </c>
      <c r="BC202" s="133">
        <v>29.09</v>
      </c>
      <c r="BD202" s="133">
        <v>4.9129154157138821E-3</v>
      </c>
      <c r="BE202" s="133" t="s">
        <v>869</v>
      </c>
      <c r="BF202" s="133">
        <v>-0.28999999999999998</v>
      </c>
      <c r="BG202" s="133">
        <v>1.1652610461625625</v>
      </c>
      <c r="BH202" s="133">
        <v>0.96984273658363818</v>
      </c>
      <c r="BI202" s="133">
        <v>0.63200000000000001</v>
      </c>
      <c r="BJ202" s="133">
        <v>8.2000000000000003E-2</v>
      </c>
      <c r="BK202" s="133">
        <v>0.71399999999999997</v>
      </c>
      <c r="BL202" s="133">
        <v>-1.6E-2</v>
      </c>
      <c r="BM202" s="133">
        <v>0</v>
      </c>
    </row>
    <row r="203" spans="1:65" x14ac:dyDescent="0.2">
      <c r="A203" s="132" t="s">
        <v>870</v>
      </c>
      <c r="B203" s="133" t="s">
        <v>871</v>
      </c>
      <c r="C203" s="133" t="s">
        <v>261</v>
      </c>
      <c r="D203" s="133" t="s">
        <v>262</v>
      </c>
      <c r="E203" s="133" t="b">
        <v>0</v>
      </c>
      <c r="F203" s="133" t="s">
        <v>872</v>
      </c>
      <c r="G203" s="133" t="s">
        <v>3</v>
      </c>
      <c r="H203" s="133" t="s">
        <v>264</v>
      </c>
      <c r="I203" s="133" t="s">
        <v>349</v>
      </c>
      <c r="J203" s="133" t="s">
        <v>266</v>
      </c>
      <c r="K203" s="133" t="s">
        <v>777</v>
      </c>
      <c r="L203" s="133" t="s">
        <v>3</v>
      </c>
      <c r="M203" s="133">
        <v>9</v>
      </c>
      <c r="N203" s="133">
        <v>9</v>
      </c>
      <c r="O203" s="133">
        <v>-37.409999999999997</v>
      </c>
      <c r="P203" s="133">
        <v>0</v>
      </c>
      <c r="Q203" s="133">
        <v>0</v>
      </c>
      <c r="R203" s="133">
        <v>2.17</v>
      </c>
      <c r="S203" s="133">
        <v>0.01</v>
      </c>
      <c r="T203" s="133">
        <v>0</v>
      </c>
      <c r="U203" s="133">
        <v>33.1</v>
      </c>
      <c r="V203" s="133">
        <v>0.01</v>
      </c>
      <c r="W203" s="133">
        <v>0</v>
      </c>
      <c r="X203" s="133">
        <v>-31.454999999999998</v>
      </c>
      <c r="Y203" s="133">
        <v>4.0000000000000001E-3</v>
      </c>
      <c r="Z203" s="133">
        <v>1E-3</v>
      </c>
      <c r="AA203" s="133">
        <v>13.439</v>
      </c>
      <c r="AB203" s="133">
        <v>6.0000000000000001E-3</v>
      </c>
      <c r="AC203" s="133">
        <v>2E-3</v>
      </c>
      <c r="AD203" s="133">
        <v>-20.526</v>
      </c>
      <c r="AE203" s="133">
        <v>0.03</v>
      </c>
      <c r="AF203" s="133">
        <v>0.01</v>
      </c>
      <c r="AG203" s="133">
        <v>-0.871</v>
      </c>
      <c r="AH203" s="133">
        <v>3.2000000000000001E-2</v>
      </c>
      <c r="AI203" s="133">
        <v>1.0999999999999999E-2</v>
      </c>
      <c r="AJ203" s="133">
        <v>26.396000000000001</v>
      </c>
      <c r="AK203" s="133">
        <v>0.32500000000000001</v>
      </c>
      <c r="AL203" s="133">
        <v>0.108</v>
      </c>
      <c r="AM203" s="133">
        <v>-0.64600000000000002</v>
      </c>
      <c r="AN203" s="133">
        <v>0.32100000000000001</v>
      </c>
      <c r="AO203" s="133">
        <v>0.107</v>
      </c>
      <c r="AP203" s="133">
        <v>125.80200000000001</v>
      </c>
      <c r="AQ203" s="133">
        <v>2.952</v>
      </c>
      <c r="AR203" s="133">
        <v>0.98399999999999999</v>
      </c>
      <c r="AS203" s="133">
        <v>134.70099999999999</v>
      </c>
      <c r="AT203" s="133">
        <v>2.976</v>
      </c>
      <c r="AU203" s="133">
        <v>0.99199999999999999</v>
      </c>
      <c r="AV203" s="133">
        <v>-1.1359999999999999</v>
      </c>
      <c r="AW203" s="133">
        <v>2.5999999999999999E-2</v>
      </c>
      <c r="AX203" s="133">
        <v>8.9999999999999993E-3</v>
      </c>
      <c r="AY203" s="133">
        <v>-37.56</v>
      </c>
      <c r="AZ203" s="133" t="s">
        <v>3</v>
      </c>
      <c r="BA203" s="133">
        <v>2.17</v>
      </c>
      <c r="BB203" s="133">
        <v>2.5099999999999998</v>
      </c>
      <c r="BC203" s="133">
        <v>33.450000000000003</v>
      </c>
      <c r="BD203" s="133">
        <v>4.9175719129493853E-3</v>
      </c>
      <c r="BE203" s="133" t="s">
        <v>873</v>
      </c>
      <c r="BF203" s="133">
        <v>-0.77</v>
      </c>
      <c r="BG203" s="133">
        <v>1.1626177529106092</v>
      </c>
      <c r="BH203" s="133">
        <v>0.96867603865623297</v>
      </c>
      <c r="BI203" s="133">
        <v>7.3999999999999996E-2</v>
      </c>
      <c r="BJ203" s="133" t="s">
        <v>3</v>
      </c>
      <c r="BK203" s="133">
        <v>7.3999999999999996E-2</v>
      </c>
      <c r="BL203" s="133">
        <v>-0.64600000000000002</v>
      </c>
      <c r="BM203" s="133">
        <v>0</v>
      </c>
    </row>
    <row r="204" spans="1:65" x14ac:dyDescent="0.2">
      <c r="A204" s="132" t="s">
        <v>874</v>
      </c>
      <c r="B204" s="133" t="s">
        <v>875</v>
      </c>
      <c r="C204" s="133" t="s">
        <v>261</v>
      </c>
      <c r="D204" s="133" t="s">
        <v>262</v>
      </c>
      <c r="E204" s="133" t="b">
        <v>0</v>
      </c>
      <c r="F204" s="133" t="s">
        <v>280</v>
      </c>
      <c r="G204" s="133" t="s">
        <v>3</v>
      </c>
      <c r="H204" s="133" t="s">
        <v>264</v>
      </c>
      <c r="I204" s="133" t="s">
        <v>281</v>
      </c>
      <c r="J204" s="133" t="s">
        <v>273</v>
      </c>
      <c r="K204" s="133" t="s">
        <v>777</v>
      </c>
      <c r="L204" s="133">
        <v>90</v>
      </c>
      <c r="M204" s="133">
        <v>9</v>
      </c>
      <c r="N204" s="133">
        <v>9</v>
      </c>
      <c r="O204" s="133">
        <v>2.0499999999999998</v>
      </c>
      <c r="P204" s="133">
        <v>0</v>
      </c>
      <c r="Q204" s="133">
        <v>0</v>
      </c>
      <c r="R204" s="133">
        <v>5.39</v>
      </c>
      <c r="S204" s="133">
        <v>0</v>
      </c>
      <c r="T204" s="133">
        <v>0</v>
      </c>
      <c r="U204" s="133">
        <v>36.42</v>
      </c>
      <c r="V204" s="133">
        <v>0</v>
      </c>
      <c r="W204" s="133">
        <v>0</v>
      </c>
      <c r="X204" s="133">
        <v>5.6710000000000003</v>
      </c>
      <c r="Y204" s="133">
        <v>3.0000000000000001E-3</v>
      </c>
      <c r="Z204" s="133">
        <v>1E-3</v>
      </c>
      <c r="AA204" s="133">
        <v>16.78</v>
      </c>
      <c r="AB204" s="133">
        <v>2E-3</v>
      </c>
      <c r="AC204" s="133">
        <v>1E-3</v>
      </c>
      <c r="AD204" s="133">
        <v>21.870999999999999</v>
      </c>
      <c r="AE204" s="133">
        <v>3.4000000000000002E-2</v>
      </c>
      <c r="AF204" s="133">
        <v>1.0999999999999999E-2</v>
      </c>
      <c r="AG204" s="133">
        <v>-0.56000000000000005</v>
      </c>
      <c r="AH204" s="133">
        <v>3.2000000000000001E-2</v>
      </c>
      <c r="AI204" s="133">
        <v>1.0999999999999999E-2</v>
      </c>
      <c r="AJ204" s="133">
        <v>33.820999999999998</v>
      </c>
      <c r="AK204" s="133">
        <v>0.187</v>
      </c>
      <c r="AL204" s="133">
        <v>6.2E-2</v>
      </c>
      <c r="AM204" s="133">
        <v>-1.9E-2</v>
      </c>
      <c r="AN204" s="133">
        <v>0.183</v>
      </c>
      <c r="AO204" s="133">
        <v>6.0999999999999999E-2</v>
      </c>
      <c r="AP204" s="133">
        <v>116.129</v>
      </c>
      <c r="AQ204" s="133">
        <v>2.3050000000000002</v>
      </c>
      <c r="AR204" s="133">
        <v>0.76800000000000002</v>
      </c>
      <c r="AS204" s="133">
        <v>73.73</v>
      </c>
      <c r="AT204" s="133">
        <v>2.2210000000000001</v>
      </c>
      <c r="AU204" s="133">
        <v>0.74</v>
      </c>
      <c r="AV204" s="133">
        <v>-1.0329999999999999</v>
      </c>
      <c r="AW204" s="133">
        <v>1.9E-2</v>
      </c>
      <c r="AX204" s="133">
        <v>6.0000000000000001E-3</v>
      </c>
      <c r="AY204" s="133">
        <v>2</v>
      </c>
      <c r="AZ204" s="133">
        <v>1.007950954</v>
      </c>
      <c r="BA204" s="133">
        <v>-2.54</v>
      </c>
      <c r="BB204" s="133">
        <v>-2.1800000000000002</v>
      </c>
      <c r="BC204" s="133">
        <v>28.61</v>
      </c>
      <c r="BD204" s="133">
        <v>4.8285565002011196E-3</v>
      </c>
      <c r="BE204" s="133" t="s">
        <v>876</v>
      </c>
      <c r="BF204" s="133">
        <v>-0.66600000000000004</v>
      </c>
      <c r="BG204" s="133">
        <v>1.1776069135883174</v>
      </c>
      <c r="BH204" s="133">
        <v>0.97389931229321947</v>
      </c>
      <c r="BI204" s="133">
        <v>0.19</v>
      </c>
      <c r="BJ204" s="133">
        <v>8.2000000000000003E-2</v>
      </c>
      <c r="BK204" s="133">
        <v>0.27200000000000002</v>
      </c>
      <c r="BL204" s="133">
        <v>-1.9E-2</v>
      </c>
      <c r="BM204" s="133">
        <v>0</v>
      </c>
    </row>
    <row r="205" spans="1:65" x14ac:dyDescent="0.2">
      <c r="A205" s="132" t="s">
        <v>877</v>
      </c>
      <c r="B205" s="133" t="s">
        <v>878</v>
      </c>
      <c r="C205" s="133" t="s">
        <v>261</v>
      </c>
      <c r="D205" s="133" t="s">
        <v>262</v>
      </c>
      <c r="E205" s="133" t="b">
        <v>0</v>
      </c>
      <c r="F205" s="133" t="s">
        <v>879</v>
      </c>
      <c r="G205" s="133" t="s">
        <v>3</v>
      </c>
      <c r="H205" s="133" t="s">
        <v>264</v>
      </c>
      <c r="I205" s="133" t="s">
        <v>265</v>
      </c>
      <c r="J205" s="133" t="s">
        <v>266</v>
      </c>
      <c r="K205" s="133" t="s">
        <v>777</v>
      </c>
      <c r="L205" s="133" t="s">
        <v>3</v>
      </c>
      <c r="M205" s="133">
        <v>9</v>
      </c>
      <c r="N205" s="133">
        <v>9</v>
      </c>
      <c r="O205" s="133">
        <v>-37.51</v>
      </c>
      <c r="P205" s="133">
        <v>0</v>
      </c>
      <c r="Q205" s="133">
        <v>0</v>
      </c>
      <c r="R205" s="133">
        <v>10.85</v>
      </c>
      <c r="S205" s="133">
        <v>0</v>
      </c>
      <c r="T205" s="133">
        <v>0</v>
      </c>
      <c r="U205" s="133">
        <v>42.05</v>
      </c>
      <c r="V205" s="133">
        <v>0</v>
      </c>
      <c r="W205" s="133">
        <v>0</v>
      </c>
      <c r="X205" s="133">
        <v>-31.248999999999999</v>
      </c>
      <c r="Y205" s="133">
        <v>3.0000000000000001E-3</v>
      </c>
      <c r="Z205" s="133">
        <v>1E-3</v>
      </c>
      <c r="AA205" s="133">
        <v>22.212</v>
      </c>
      <c r="AB205" s="133">
        <v>4.0000000000000001E-3</v>
      </c>
      <c r="AC205" s="133">
        <v>1E-3</v>
      </c>
      <c r="AD205" s="133">
        <v>-11.23</v>
      </c>
      <c r="AE205" s="133">
        <v>5.2999999999999999E-2</v>
      </c>
      <c r="AF205" s="133">
        <v>1.7999999999999999E-2</v>
      </c>
      <c r="AG205" s="133">
        <v>-0.112</v>
      </c>
      <c r="AH205" s="133">
        <v>5.3999999999999999E-2</v>
      </c>
      <c r="AI205" s="133">
        <v>1.7999999999999999E-2</v>
      </c>
      <c r="AJ205" s="133">
        <v>45.664000000000001</v>
      </c>
      <c r="AK205" s="133">
        <v>0.18</v>
      </c>
      <c r="AL205" s="133">
        <v>0.06</v>
      </c>
      <c r="AM205" s="133">
        <v>0.71399999999999997</v>
      </c>
      <c r="AN205" s="133">
        <v>0.17699999999999999</v>
      </c>
      <c r="AO205" s="133">
        <v>5.8999999999999997E-2</v>
      </c>
      <c r="AP205" s="133">
        <v>115.425</v>
      </c>
      <c r="AQ205" s="133">
        <v>2.1509999999999998</v>
      </c>
      <c r="AR205" s="133">
        <v>0.71699999999999997</v>
      </c>
      <c r="AS205" s="133">
        <v>105.124</v>
      </c>
      <c r="AT205" s="133">
        <v>2.1280000000000001</v>
      </c>
      <c r="AU205" s="133">
        <v>0.70899999999999996</v>
      </c>
      <c r="AV205" s="133">
        <v>-1.0529999999999999</v>
      </c>
      <c r="AW205" s="133">
        <v>0.02</v>
      </c>
      <c r="AX205" s="133">
        <v>7.0000000000000001E-3</v>
      </c>
      <c r="AY205" s="133">
        <v>-37.68</v>
      </c>
      <c r="AZ205" s="133" t="s">
        <v>3</v>
      </c>
      <c r="BA205" s="133">
        <v>10.85</v>
      </c>
      <c r="BB205" s="133">
        <v>11.19</v>
      </c>
      <c r="BC205" s="133">
        <v>42.39</v>
      </c>
      <c r="BD205" s="133">
        <v>4.7030999944137862E-3</v>
      </c>
      <c r="BE205" s="133" t="s">
        <v>880</v>
      </c>
      <c r="BF205" s="133">
        <v>-5.8999999999999997E-2</v>
      </c>
      <c r="BG205" s="133">
        <v>1.1742352283432631</v>
      </c>
      <c r="BH205" s="133">
        <v>0.97146743189566431</v>
      </c>
      <c r="BI205" s="133">
        <v>0.90200000000000002</v>
      </c>
      <c r="BJ205" s="133" t="s">
        <v>3</v>
      </c>
      <c r="BK205" s="133">
        <v>0.90200000000000002</v>
      </c>
      <c r="BL205" s="133">
        <v>0.71399999999999997</v>
      </c>
      <c r="BM205" s="133">
        <v>0</v>
      </c>
    </row>
    <row r="206" spans="1:65" x14ac:dyDescent="0.2">
      <c r="A206" s="132" t="s">
        <v>881</v>
      </c>
      <c r="B206" s="133" t="s">
        <v>882</v>
      </c>
      <c r="C206" s="133" t="s">
        <v>261</v>
      </c>
      <c r="D206" s="133" t="s">
        <v>262</v>
      </c>
      <c r="E206" s="133" t="b">
        <v>0</v>
      </c>
      <c r="F206" s="133" t="s">
        <v>883</v>
      </c>
      <c r="G206" s="133" t="s">
        <v>3</v>
      </c>
      <c r="H206" s="133" t="s">
        <v>264</v>
      </c>
      <c r="I206" s="133" t="s">
        <v>349</v>
      </c>
      <c r="J206" s="133" t="s">
        <v>266</v>
      </c>
      <c r="K206" s="133" t="s">
        <v>777</v>
      </c>
      <c r="L206" s="133" t="s">
        <v>3</v>
      </c>
      <c r="M206" s="133">
        <v>9</v>
      </c>
      <c r="N206" s="133">
        <v>9</v>
      </c>
      <c r="O206" s="133">
        <v>3.5</v>
      </c>
      <c r="P206" s="133">
        <v>0</v>
      </c>
      <c r="Q206" s="133">
        <v>0</v>
      </c>
      <c r="R206" s="133">
        <v>20.13</v>
      </c>
      <c r="S206" s="133">
        <v>0</v>
      </c>
      <c r="T206" s="133">
        <v>0</v>
      </c>
      <c r="U206" s="133">
        <v>51.61</v>
      </c>
      <c r="V206" s="133">
        <v>0</v>
      </c>
      <c r="W206" s="133">
        <v>0</v>
      </c>
      <c r="X206" s="133">
        <v>7.5350000000000001</v>
      </c>
      <c r="Y206" s="133">
        <v>3.0000000000000001E-3</v>
      </c>
      <c r="Z206" s="133">
        <v>1E-3</v>
      </c>
      <c r="AA206" s="133">
        <v>31.67</v>
      </c>
      <c r="AB206" s="133">
        <v>3.0000000000000001E-3</v>
      </c>
      <c r="AC206" s="133">
        <v>1E-3</v>
      </c>
      <c r="AD206" s="133">
        <v>38.49</v>
      </c>
      <c r="AE206" s="133">
        <v>3.6999999999999998E-2</v>
      </c>
      <c r="AF206" s="133">
        <v>1.2E-2</v>
      </c>
      <c r="AG206" s="133">
        <v>-0.63</v>
      </c>
      <c r="AH206" s="133">
        <v>3.4000000000000002E-2</v>
      </c>
      <c r="AI206" s="133">
        <v>1.0999999999999999E-2</v>
      </c>
      <c r="AJ206" s="133">
        <v>65.382999999999996</v>
      </c>
      <c r="AK206" s="133">
        <v>0.27</v>
      </c>
      <c r="AL206" s="133">
        <v>0.09</v>
      </c>
      <c r="AM206" s="133">
        <v>0.97699999999999998</v>
      </c>
      <c r="AN206" s="133">
        <v>0.255</v>
      </c>
      <c r="AO206" s="133">
        <v>8.5000000000000006E-2</v>
      </c>
      <c r="AP206" s="133">
        <v>123.157</v>
      </c>
      <c r="AQ206" s="133">
        <v>2.8370000000000002</v>
      </c>
      <c r="AR206" s="133">
        <v>0.94599999999999995</v>
      </c>
      <c r="AS206" s="133">
        <v>47.99</v>
      </c>
      <c r="AT206" s="133">
        <v>2.6480000000000001</v>
      </c>
      <c r="AU206" s="133">
        <v>0.88300000000000001</v>
      </c>
      <c r="AV206" s="133">
        <v>-1.1000000000000001</v>
      </c>
      <c r="AW206" s="133">
        <v>2.4E-2</v>
      </c>
      <c r="AX206" s="133">
        <v>8.0000000000000002E-3</v>
      </c>
      <c r="AY206" s="133">
        <v>3.45</v>
      </c>
      <c r="AZ206" s="133" t="s">
        <v>3</v>
      </c>
      <c r="BA206" s="133">
        <v>20.13</v>
      </c>
      <c r="BB206" s="133">
        <v>20.45</v>
      </c>
      <c r="BC206" s="133">
        <v>51.94</v>
      </c>
      <c r="BD206" s="133">
        <v>4.8916846830806158E-3</v>
      </c>
      <c r="BE206" s="133" t="s">
        <v>884</v>
      </c>
      <c r="BF206" s="133">
        <v>-0.81899999999999995</v>
      </c>
      <c r="BG206" s="133">
        <v>1.1742352283432622</v>
      </c>
      <c r="BH206" s="133">
        <v>0.9714674318956642</v>
      </c>
      <c r="BI206" s="133">
        <v>0.01</v>
      </c>
      <c r="BJ206" s="133" t="s">
        <v>3</v>
      </c>
      <c r="BK206" s="133">
        <v>0.01</v>
      </c>
      <c r="BL206" s="133">
        <v>0.97699999999999998</v>
      </c>
      <c r="BM206" s="133">
        <v>0</v>
      </c>
    </row>
    <row r="207" spans="1:65" x14ac:dyDescent="0.2">
      <c r="A207" s="132" t="s">
        <v>885</v>
      </c>
      <c r="B207" s="133" t="s">
        <v>886</v>
      </c>
      <c r="C207" s="133" t="s">
        <v>261</v>
      </c>
      <c r="D207" s="133" t="s">
        <v>262</v>
      </c>
      <c r="E207" s="133" t="b">
        <v>0</v>
      </c>
      <c r="F207" s="133" t="s">
        <v>323</v>
      </c>
      <c r="G207" s="133" t="s">
        <v>3</v>
      </c>
      <c r="H207" s="133" t="s">
        <v>264</v>
      </c>
      <c r="I207" s="133" t="s">
        <v>324</v>
      </c>
      <c r="J207" s="133" t="s">
        <v>273</v>
      </c>
      <c r="K207" s="133" t="s">
        <v>777</v>
      </c>
      <c r="L207" s="133">
        <v>90</v>
      </c>
      <c r="M207" s="133">
        <v>9</v>
      </c>
      <c r="N207" s="133">
        <v>9</v>
      </c>
      <c r="O207" s="133">
        <v>2.0099999999999998</v>
      </c>
      <c r="P207" s="133">
        <v>0</v>
      </c>
      <c r="Q207" s="133">
        <v>0</v>
      </c>
      <c r="R207" s="133">
        <v>5.91</v>
      </c>
      <c r="S207" s="133">
        <v>0.01</v>
      </c>
      <c r="T207" s="133">
        <v>0</v>
      </c>
      <c r="U207" s="133">
        <v>36.950000000000003</v>
      </c>
      <c r="V207" s="133">
        <v>0.01</v>
      </c>
      <c r="W207" s="133">
        <v>0</v>
      </c>
      <c r="X207" s="133">
        <v>5.65</v>
      </c>
      <c r="Y207" s="133">
        <v>4.0000000000000001E-3</v>
      </c>
      <c r="Z207" s="133">
        <v>1E-3</v>
      </c>
      <c r="AA207" s="133">
        <v>17.3</v>
      </c>
      <c r="AB207" s="133">
        <v>5.0000000000000001E-3</v>
      </c>
      <c r="AC207" s="133">
        <v>2E-3</v>
      </c>
      <c r="AD207" s="133">
        <v>22.452999999999999</v>
      </c>
      <c r="AE207" s="133">
        <v>3.4000000000000002E-2</v>
      </c>
      <c r="AF207" s="133">
        <v>1.0999999999999999E-2</v>
      </c>
      <c r="AG207" s="133">
        <v>-0.47099999999999997</v>
      </c>
      <c r="AH207" s="133">
        <v>3.3000000000000002E-2</v>
      </c>
      <c r="AI207" s="133">
        <v>1.0999999999999999E-2</v>
      </c>
      <c r="AJ207" s="133">
        <v>35.066000000000003</v>
      </c>
      <c r="AK207" s="133">
        <v>0.17</v>
      </c>
      <c r="AL207" s="133">
        <v>5.7000000000000002E-2</v>
      </c>
      <c r="AM207" s="133">
        <v>0.161</v>
      </c>
      <c r="AN207" s="133">
        <v>0.158</v>
      </c>
      <c r="AO207" s="133">
        <v>5.2999999999999999E-2</v>
      </c>
      <c r="AP207" s="133">
        <v>123.675</v>
      </c>
      <c r="AQ207" s="133">
        <v>2.0059999999999998</v>
      </c>
      <c r="AR207" s="133">
        <v>0.66900000000000004</v>
      </c>
      <c r="AS207" s="133">
        <v>79.929000000000002</v>
      </c>
      <c r="AT207" s="133">
        <v>1.9219999999999999</v>
      </c>
      <c r="AU207" s="133">
        <v>0.64100000000000001</v>
      </c>
      <c r="AV207" s="133">
        <v>-1.1180000000000001</v>
      </c>
      <c r="AW207" s="133">
        <v>1.6E-2</v>
      </c>
      <c r="AX207" s="133">
        <v>5.0000000000000001E-3</v>
      </c>
      <c r="AY207" s="133">
        <v>1.96</v>
      </c>
      <c r="AZ207" s="133">
        <v>1.007950954</v>
      </c>
      <c r="BA207" s="133">
        <v>-2.0299999999999998</v>
      </c>
      <c r="BB207" s="133">
        <v>-1.67</v>
      </c>
      <c r="BC207" s="133">
        <v>29.14</v>
      </c>
      <c r="BD207" s="133">
        <v>4.933433295386893E-3</v>
      </c>
      <c r="BE207" s="133" t="s">
        <v>887</v>
      </c>
      <c r="BF207" s="133">
        <v>-0.58199999999999996</v>
      </c>
      <c r="BG207" s="133">
        <v>1.1718556973857446</v>
      </c>
      <c r="BH207" s="133">
        <v>0.97039989268417137</v>
      </c>
      <c r="BI207" s="133">
        <v>0.28799999999999998</v>
      </c>
      <c r="BJ207" s="133">
        <v>8.2000000000000003E-2</v>
      </c>
      <c r="BK207" s="133">
        <v>0.37</v>
      </c>
      <c r="BL207" s="133">
        <v>0.161</v>
      </c>
      <c r="BM207" s="133">
        <v>0</v>
      </c>
    </row>
    <row r="208" spans="1:65" x14ac:dyDescent="0.2">
      <c r="A208" s="132" t="s">
        <v>888</v>
      </c>
      <c r="B208" s="133" t="s">
        <v>889</v>
      </c>
      <c r="C208" s="133" t="s">
        <v>261</v>
      </c>
      <c r="D208" s="133" t="s">
        <v>262</v>
      </c>
      <c r="E208" s="133" t="b">
        <v>0</v>
      </c>
      <c r="F208" s="133" t="s">
        <v>277</v>
      </c>
      <c r="G208" s="133" t="s">
        <v>3</v>
      </c>
      <c r="H208" s="133" t="s">
        <v>264</v>
      </c>
      <c r="I208" s="133" t="s">
        <v>277</v>
      </c>
      <c r="J208" s="133" t="s">
        <v>273</v>
      </c>
      <c r="K208" s="133" t="s">
        <v>777</v>
      </c>
      <c r="L208" s="133">
        <v>90</v>
      </c>
      <c r="M208" s="133">
        <v>9</v>
      </c>
      <c r="N208" s="133">
        <v>9</v>
      </c>
      <c r="O208" s="133">
        <v>-2.21</v>
      </c>
      <c r="P208" s="133">
        <v>0</v>
      </c>
      <c r="Q208" s="133">
        <v>0</v>
      </c>
      <c r="R208" s="133">
        <v>3.49</v>
      </c>
      <c r="S208" s="133">
        <v>0.01</v>
      </c>
      <c r="T208" s="133">
        <v>0</v>
      </c>
      <c r="U208" s="133">
        <v>34.46</v>
      </c>
      <c r="V208" s="133">
        <v>0.01</v>
      </c>
      <c r="W208" s="133">
        <v>0</v>
      </c>
      <c r="X208" s="133">
        <v>1.605</v>
      </c>
      <c r="Y208" s="133">
        <v>4.0000000000000001E-3</v>
      </c>
      <c r="Z208" s="133">
        <v>1E-3</v>
      </c>
      <c r="AA208" s="133">
        <v>14.849</v>
      </c>
      <c r="AB208" s="133">
        <v>5.0000000000000001E-3</v>
      </c>
      <c r="AC208" s="133">
        <v>2E-3</v>
      </c>
      <c r="AD208" s="133">
        <v>16.05</v>
      </c>
      <c r="AE208" s="133">
        <v>2.5999999999999999E-2</v>
      </c>
      <c r="AF208" s="133">
        <v>8.9999999999999993E-3</v>
      </c>
      <c r="AG208" s="133">
        <v>-0.22500000000000001</v>
      </c>
      <c r="AH208" s="133">
        <v>2.9000000000000001E-2</v>
      </c>
      <c r="AI208" s="133">
        <v>0.01</v>
      </c>
      <c r="AJ208" s="133">
        <v>29.731999999999999</v>
      </c>
      <c r="AK208" s="133">
        <v>0.108</v>
      </c>
      <c r="AL208" s="133">
        <v>3.5999999999999997E-2</v>
      </c>
      <c r="AM208" s="133">
        <v>-0.18099999999999999</v>
      </c>
      <c r="AN208" s="133">
        <v>0.10199999999999999</v>
      </c>
      <c r="AO208" s="133">
        <v>3.4000000000000002E-2</v>
      </c>
      <c r="AP208" s="133">
        <v>137.02699999999999</v>
      </c>
      <c r="AQ208" s="133">
        <v>3.0880000000000001</v>
      </c>
      <c r="AR208" s="133">
        <v>1.0289999999999999</v>
      </c>
      <c r="AS208" s="133">
        <v>102.678</v>
      </c>
      <c r="AT208" s="133">
        <v>2.99</v>
      </c>
      <c r="AU208" s="133">
        <v>0.997</v>
      </c>
      <c r="AV208" s="133">
        <v>-1.1759999999999999</v>
      </c>
      <c r="AW208" s="133">
        <v>1.4E-2</v>
      </c>
      <c r="AX208" s="133">
        <v>5.0000000000000001E-3</v>
      </c>
      <c r="AY208" s="133">
        <v>-2.2799999999999998</v>
      </c>
      <c r="AZ208" s="133">
        <v>1.007950954</v>
      </c>
      <c r="BA208" s="133">
        <v>-4.42</v>
      </c>
      <c r="BB208" s="133">
        <v>-4.07</v>
      </c>
      <c r="BC208" s="133">
        <v>26.67</v>
      </c>
      <c r="BD208" s="133">
        <v>4.933433295386893E-3</v>
      </c>
      <c r="BE208" s="133" t="s">
        <v>887</v>
      </c>
      <c r="BF208" s="133">
        <v>-0.30399999999999999</v>
      </c>
      <c r="BG208" s="133">
        <v>1.1748379041908337</v>
      </c>
      <c r="BH208" s="133">
        <v>0.97234847372544153</v>
      </c>
      <c r="BI208" s="133">
        <v>0.61499999999999999</v>
      </c>
      <c r="BJ208" s="133">
        <v>8.2000000000000003E-2</v>
      </c>
      <c r="BK208" s="133">
        <v>0.69699999999999995</v>
      </c>
      <c r="BL208" s="133">
        <v>-0.18099999999999999</v>
      </c>
      <c r="BM208" s="133">
        <v>0</v>
      </c>
    </row>
    <row r="209" spans="1:65" x14ac:dyDescent="0.2">
      <c r="A209" s="132" t="s">
        <v>890</v>
      </c>
      <c r="B209" s="133" t="s">
        <v>891</v>
      </c>
      <c r="C209" s="133" t="s">
        <v>261</v>
      </c>
      <c r="D209" s="133" t="s">
        <v>262</v>
      </c>
      <c r="E209" s="133" t="b">
        <v>0</v>
      </c>
      <c r="F209" s="133" t="s">
        <v>301</v>
      </c>
      <c r="G209" s="133" t="s">
        <v>3</v>
      </c>
      <c r="H209" s="133" t="s">
        <v>264</v>
      </c>
      <c r="I209" s="133" t="s">
        <v>301</v>
      </c>
      <c r="J209" s="133" t="s">
        <v>273</v>
      </c>
      <c r="K209" s="133" t="s">
        <v>777</v>
      </c>
      <c r="L209" s="133">
        <v>90</v>
      </c>
      <c r="M209" s="133">
        <v>9</v>
      </c>
      <c r="N209" s="133">
        <v>9</v>
      </c>
      <c r="O209" s="133">
        <v>2.71</v>
      </c>
      <c r="P209" s="133">
        <v>0</v>
      </c>
      <c r="Q209" s="133">
        <v>0</v>
      </c>
      <c r="R209" s="133">
        <v>-0.68</v>
      </c>
      <c r="S209" s="133">
        <v>0</v>
      </c>
      <c r="T209" s="133">
        <v>0</v>
      </c>
      <c r="U209" s="133">
        <v>30.15</v>
      </c>
      <c r="V209" s="133">
        <v>0</v>
      </c>
      <c r="W209" s="133">
        <v>0</v>
      </c>
      <c r="X209" s="133">
        <v>6.0789999999999997</v>
      </c>
      <c r="Y209" s="133">
        <v>2E-3</v>
      </c>
      <c r="Z209" s="133">
        <v>1E-3</v>
      </c>
      <c r="AA209" s="133">
        <v>10.641</v>
      </c>
      <c r="AB209" s="133">
        <v>4.0000000000000001E-3</v>
      </c>
      <c r="AC209" s="133">
        <v>1E-3</v>
      </c>
      <c r="AD209" s="133">
        <v>16.588000000000001</v>
      </c>
      <c r="AE209" s="133">
        <v>4.1000000000000002E-2</v>
      </c>
      <c r="AF209" s="133">
        <v>1.4E-2</v>
      </c>
      <c r="AG209" s="133">
        <v>-0.20699999999999999</v>
      </c>
      <c r="AH209" s="133">
        <v>4.1000000000000002E-2</v>
      </c>
      <c r="AI209" s="133">
        <v>1.4E-2</v>
      </c>
      <c r="AJ209" s="133">
        <v>20.983000000000001</v>
      </c>
      <c r="AK209" s="133">
        <v>0.217</v>
      </c>
      <c r="AL209" s="133">
        <v>7.1999999999999995E-2</v>
      </c>
      <c r="AM209" s="133">
        <v>-0.40400000000000003</v>
      </c>
      <c r="AN209" s="133">
        <v>0.214</v>
      </c>
      <c r="AO209" s="133">
        <v>7.0999999999999994E-2</v>
      </c>
      <c r="AP209" s="133">
        <v>119.672</v>
      </c>
      <c r="AQ209" s="133">
        <v>2.6480000000000001</v>
      </c>
      <c r="AR209" s="133">
        <v>0.88300000000000001</v>
      </c>
      <c r="AS209" s="133">
        <v>89.563999999999993</v>
      </c>
      <c r="AT209" s="133">
        <v>2.581</v>
      </c>
      <c r="AU209" s="133">
        <v>0.86</v>
      </c>
      <c r="AV209" s="133">
        <v>-1.08</v>
      </c>
      <c r="AW209" s="133">
        <v>1.9E-2</v>
      </c>
      <c r="AX209" s="133">
        <v>6.0000000000000001E-3</v>
      </c>
      <c r="AY209" s="133">
        <v>2.66</v>
      </c>
      <c r="AZ209" s="133">
        <v>1.007950954</v>
      </c>
      <c r="BA209" s="133">
        <v>-8.57</v>
      </c>
      <c r="BB209" s="133">
        <v>-8.1999999999999993</v>
      </c>
      <c r="BC209" s="133">
        <v>22.41</v>
      </c>
      <c r="BD209" s="133">
        <v>4.933433295386893E-3</v>
      </c>
      <c r="BE209" s="133" t="s">
        <v>887</v>
      </c>
      <c r="BF209" s="133">
        <v>-0.28899999999999998</v>
      </c>
      <c r="BG209" s="133">
        <v>1.167140333397527</v>
      </c>
      <c r="BH209" s="133">
        <v>0.96840854265035758</v>
      </c>
      <c r="BI209" s="133">
        <v>0.63100000000000001</v>
      </c>
      <c r="BJ209" s="133">
        <v>8.2000000000000003E-2</v>
      </c>
      <c r="BK209" s="133">
        <v>0.71299999999999997</v>
      </c>
      <c r="BL209" s="133">
        <v>-0.40400000000000003</v>
      </c>
      <c r="BM209" s="133">
        <v>0</v>
      </c>
    </row>
    <row r="210" spans="1:65" x14ac:dyDescent="0.2">
      <c r="A210" s="132" t="s">
        <v>892</v>
      </c>
      <c r="B210" s="133" t="s">
        <v>893</v>
      </c>
      <c r="C210" s="133" t="s">
        <v>261</v>
      </c>
      <c r="D210" s="133" t="s">
        <v>262</v>
      </c>
      <c r="E210" s="133" t="b">
        <v>0</v>
      </c>
      <c r="F210" s="133" t="s">
        <v>894</v>
      </c>
      <c r="G210" s="133" t="s">
        <v>3</v>
      </c>
      <c r="H210" s="133" t="s">
        <v>264</v>
      </c>
      <c r="I210" s="133" t="s">
        <v>272</v>
      </c>
      <c r="J210" s="133" t="s">
        <v>273</v>
      </c>
      <c r="K210" s="133" t="s">
        <v>777</v>
      </c>
      <c r="L210" s="133">
        <v>90</v>
      </c>
      <c r="M210" s="133">
        <v>9</v>
      </c>
      <c r="N210" s="133">
        <v>9</v>
      </c>
      <c r="O210" s="133">
        <v>-10.119999999999999</v>
      </c>
      <c r="P210" s="133">
        <v>0</v>
      </c>
      <c r="Q210" s="133">
        <v>0</v>
      </c>
      <c r="R210" s="133">
        <v>-11.22</v>
      </c>
      <c r="S210" s="133">
        <v>0</v>
      </c>
      <c r="T210" s="133">
        <v>0</v>
      </c>
      <c r="U210" s="133">
        <v>19.29</v>
      </c>
      <c r="V210" s="133">
        <v>0</v>
      </c>
      <c r="W210" s="133">
        <v>0</v>
      </c>
      <c r="X210" s="133">
        <v>-6.319</v>
      </c>
      <c r="Y210" s="133">
        <v>2E-3</v>
      </c>
      <c r="Z210" s="133">
        <v>1E-3</v>
      </c>
      <c r="AA210" s="133">
        <v>-3.4000000000000002E-2</v>
      </c>
      <c r="AB210" s="133">
        <v>4.0000000000000001E-3</v>
      </c>
      <c r="AC210" s="133">
        <v>1E-3</v>
      </c>
      <c r="AD210" s="133">
        <v>-7.0339999999999998</v>
      </c>
      <c r="AE210" s="133">
        <v>4.1000000000000002E-2</v>
      </c>
      <c r="AF210" s="133">
        <v>1.4E-2</v>
      </c>
      <c r="AG210" s="133">
        <v>-0.48499999999999999</v>
      </c>
      <c r="AH210" s="133">
        <v>4.3999999999999997E-2</v>
      </c>
      <c r="AI210" s="133">
        <v>1.4999999999999999E-2</v>
      </c>
      <c r="AJ210" s="133">
        <v>-1.8839999999999999</v>
      </c>
      <c r="AK210" s="133">
        <v>0.13200000000000001</v>
      </c>
      <c r="AL210" s="133">
        <v>4.3999999999999997E-2</v>
      </c>
      <c r="AM210" s="133">
        <v>-1.8149999999999999</v>
      </c>
      <c r="AN210" s="133">
        <v>0.13500000000000001</v>
      </c>
      <c r="AO210" s="133">
        <v>4.4999999999999998E-2</v>
      </c>
      <c r="AP210" s="133">
        <v>137.548</v>
      </c>
      <c r="AQ210" s="133">
        <v>4.9530000000000003</v>
      </c>
      <c r="AR210" s="133">
        <v>1.651</v>
      </c>
      <c r="AS210" s="133">
        <v>145.33600000000001</v>
      </c>
      <c r="AT210" s="133">
        <v>4.9880000000000004</v>
      </c>
      <c r="AU210" s="133">
        <v>1.663</v>
      </c>
      <c r="AV210" s="133">
        <v>-1.1599999999999999</v>
      </c>
      <c r="AW210" s="133">
        <v>2.4E-2</v>
      </c>
      <c r="AX210" s="133">
        <v>8.0000000000000002E-3</v>
      </c>
      <c r="AY210" s="133">
        <v>-10.210000000000001</v>
      </c>
      <c r="AZ210" s="133">
        <v>1.007950954</v>
      </c>
      <c r="BA210" s="133">
        <v>-19.02</v>
      </c>
      <c r="BB210" s="133">
        <v>-18.649999999999999</v>
      </c>
      <c r="BC210" s="133">
        <v>11.64</v>
      </c>
      <c r="BD210" s="133">
        <v>4.933433295386893E-3</v>
      </c>
      <c r="BE210" s="133" t="s">
        <v>887</v>
      </c>
      <c r="BF210" s="133">
        <v>-0.45</v>
      </c>
      <c r="BG210" s="133">
        <v>1.1623889062195174</v>
      </c>
      <c r="BH210" s="133">
        <v>0.96550763187880551</v>
      </c>
      <c r="BI210" s="133">
        <v>0.442</v>
      </c>
      <c r="BJ210" s="133">
        <v>8.2000000000000003E-2</v>
      </c>
      <c r="BK210" s="133">
        <v>0.52400000000000002</v>
      </c>
      <c r="BL210" s="133">
        <v>-1.8149999999999999</v>
      </c>
      <c r="BM210" s="133">
        <v>0</v>
      </c>
    </row>
    <row r="211" spans="1:65" x14ac:dyDescent="0.2">
      <c r="A211" s="132" t="s">
        <v>895</v>
      </c>
      <c r="B211" s="133" t="s">
        <v>896</v>
      </c>
      <c r="C211" s="133" t="s">
        <v>261</v>
      </c>
      <c r="D211" s="133" t="s">
        <v>262</v>
      </c>
      <c r="E211" s="133" t="b">
        <v>0</v>
      </c>
      <c r="F211" s="133" t="s">
        <v>853</v>
      </c>
      <c r="G211" s="133" t="s">
        <v>3</v>
      </c>
      <c r="H211" s="133" t="s">
        <v>264</v>
      </c>
      <c r="I211" s="133" t="s">
        <v>265</v>
      </c>
      <c r="J211" s="133" t="s">
        <v>266</v>
      </c>
      <c r="K211" s="133" t="s">
        <v>777</v>
      </c>
      <c r="L211" s="133" t="s">
        <v>3</v>
      </c>
      <c r="M211" s="133">
        <v>9</v>
      </c>
      <c r="N211" s="133">
        <v>9</v>
      </c>
      <c r="O211" s="133">
        <v>-37.49</v>
      </c>
      <c r="P211" s="133">
        <v>0</v>
      </c>
      <c r="Q211" s="133">
        <v>0</v>
      </c>
      <c r="R211" s="133">
        <v>10.37</v>
      </c>
      <c r="S211" s="133">
        <v>0</v>
      </c>
      <c r="T211" s="133">
        <v>0</v>
      </c>
      <c r="U211" s="133">
        <v>41.54</v>
      </c>
      <c r="V211" s="133">
        <v>0</v>
      </c>
      <c r="W211" s="133">
        <v>0</v>
      </c>
      <c r="X211" s="133">
        <v>-31.248000000000001</v>
      </c>
      <c r="Y211" s="133">
        <v>3.0000000000000001E-3</v>
      </c>
      <c r="Z211" s="133">
        <v>1E-3</v>
      </c>
      <c r="AA211" s="133">
        <v>21.719000000000001</v>
      </c>
      <c r="AB211" s="133">
        <v>5.0000000000000001E-3</v>
      </c>
      <c r="AC211" s="133">
        <v>2E-3</v>
      </c>
      <c r="AD211" s="133">
        <v>-11.662000000000001</v>
      </c>
      <c r="AE211" s="133">
        <v>4.3999999999999997E-2</v>
      </c>
      <c r="AF211" s="133">
        <v>1.4999999999999999E-2</v>
      </c>
      <c r="AG211" s="133">
        <v>-7.4999999999999997E-2</v>
      </c>
      <c r="AH211" s="133">
        <v>4.2999999999999997E-2</v>
      </c>
      <c r="AI211" s="133">
        <v>1.4E-2</v>
      </c>
      <c r="AJ211" s="133">
        <v>45.073999999999998</v>
      </c>
      <c r="AK211" s="133">
        <v>0.26600000000000001</v>
      </c>
      <c r="AL211" s="133">
        <v>8.8999999999999996E-2</v>
      </c>
      <c r="AM211" s="133">
        <v>1.115</v>
      </c>
      <c r="AN211" s="133">
        <v>0.25</v>
      </c>
      <c r="AO211" s="133">
        <v>8.3000000000000004E-2</v>
      </c>
      <c r="AP211" s="133">
        <v>115.60299999999999</v>
      </c>
      <c r="AQ211" s="133">
        <v>2.8519999999999999</v>
      </c>
      <c r="AR211" s="133">
        <v>0.95099999999999996</v>
      </c>
      <c r="AS211" s="133">
        <v>106.348</v>
      </c>
      <c r="AT211" s="133">
        <v>2.8330000000000002</v>
      </c>
      <c r="AU211" s="133">
        <v>0.94399999999999995</v>
      </c>
      <c r="AV211" s="133">
        <v>-1.0489999999999999</v>
      </c>
      <c r="AW211" s="133">
        <v>2.1000000000000001E-2</v>
      </c>
      <c r="AX211" s="133">
        <v>7.0000000000000001E-3</v>
      </c>
      <c r="AY211" s="133">
        <v>-37.68</v>
      </c>
      <c r="AZ211" s="133" t="s">
        <v>3</v>
      </c>
      <c r="BA211" s="133">
        <v>10.37</v>
      </c>
      <c r="BB211" s="133">
        <v>10.71</v>
      </c>
      <c r="BC211" s="133">
        <v>41.9</v>
      </c>
      <c r="BD211" s="133">
        <v>4.9082831908600693E-3</v>
      </c>
      <c r="BE211" s="133" t="s">
        <v>897</v>
      </c>
      <c r="BF211" s="133">
        <v>-1.7999999999999999E-2</v>
      </c>
      <c r="BG211" s="133">
        <v>1.1591056690499513</v>
      </c>
      <c r="BH211" s="133">
        <v>0.96339020445130985</v>
      </c>
      <c r="BI211" s="133">
        <v>0.94199999999999995</v>
      </c>
      <c r="BJ211" s="133" t="s">
        <v>3</v>
      </c>
      <c r="BK211" s="133">
        <v>0.94199999999999995</v>
      </c>
      <c r="BL211" s="133">
        <v>1.115</v>
      </c>
      <c r="BM211" s="133">
        <v>0</v>
      </c>
    </row>
    <row r="212" spans="1:65" x14ac:dyDescent="0.2">
      <c r="A212" s="132" t="s">
        <v>898</v>
      </c>
      <c r="B212" s="133" t="s">
        <v>899</v>
      </c>
      <c r="C212" s="133" t="s">
        <v>261</v>
      </c>
      <c r="D212" s="133" t="s">
        <v>262</v>
      </c>
      <c r="E212" s="133" t="b">
        <v>0</v>
      </c>
      <c r="F212" s="133" t="s">
        <v>285</v>
      </c>
      <c r="G212" s="133" t="s">
        <v>3</v>
      </c>
      <c r="H212" s="133" t="s">
        <v>264</v>
      </c>
      <c r="I212" s="133" t="s">
        <v>286</v>
      </c>
      <c r="J212" s="133" t="s">
        <v>273</v>
      </c>
      <c r="K212" s="133" t="s">
        <v>777</v>
      </c>
      <c r="L212" s="133">
        <v>90</v>
      </c>
      <c r="M212" s="133">
        <v>9</v>
      </c>
      <c r="N212" s="133">
        <v>9</v>
      </c>
      <c r="O212" s="133">
        <v>-10.14</v>
      </c>
      <c r="P212" s="133">
        <v>0</v>
      </c>
      <c r="Q212" s="133">
        <v>0</v>
      </c>
      <c r="R212" s="133">
        <v>-11.08</v>
      </c>
      <c r="S212" s="133">
        <v>0.01</v>
      </c>
      <c r="T212" s="133">
        <v>0</v>
      </c>
      <c r="U212" s="133">
        <v>19.440000000000001</v>
      </c>
      <c r="V212" s="133">
        <v>0.01</v>
      </c>
      <c r="W212" s="133">
        <v>0</v>
      </c>
      <c r="X212" s="133">
        <v>-6.3339999999999996</v>
      </c>
      <c r="Y212" s="133">
        <v>4.0000000000000001E-3</v>
      </c>
      <c r="Z212" s="133">
        <v>1E-3</v>
      </c>
      <c r="AA212" s="133">
        <v>0.109</v>
      </c>
      <c r="AB212" s="133">
        <v>6.0000000000000001E-3</v>
      </c>
      <c r="AC212" s="133">
        <v>2E-3</v>
      </c>
      <c r="AD212" s="133">
        <v>-7.1280000000000001</v>
      </c>
      <c r="AE212" s="133">
        <v>3.4000000000000002E-2</v>
      </c>
      <c r="AF212" s="133">
        <v>1.0999999999999999E-2</v>
      </c>
      <c r="AG212" s="133">
        <v>-0.70499999999999996</v>
      </c>
      <c r="AH212" s="133">
        <v>3.4000000000000002E-2</v>
      </c>
      <c r="AI212" s="133">
        <v>1.0999999999999999E-2</v>
      </c>
      <c r="AJ212" s="133">
        <v>-1.464</v>
      </c>
      <c r="AK212" s="133">
        <v>0.13700000000000001</v>
      </c>
      <c r="AL212" s="133">
        <v>4.5999999999999999E-2</v>
      </c>
      <c r="AM212" s="133">
        <v>-1.6819999999999999</v>
      </c>
      <c r="AN212" s="133">
        <v>0.13900000000000001</v>
      </c>
      <c r="AO212" s="133">
        <v>4.5999999999999999E-2</v>
      </c>
      <c r="AP212" s="133">
        <v>120.316</v>
      </c>
      <c r="AQ212" s="133">
        <v>1.5980000000000001</v>
      </c>
      <c r="AR212" s="133">
        <v>0.53300000000000003</v>
      </c>
      <c r="AS212" s="133">
        <v>127.68600000000001</v>
      </c>
      <c r="AT212" s="133">
        <v>1.613</v>
      </c>
      <c r="AU212" s="133">
        <v>0.53800000000000003</v>
      </c>
      <c r="AV212" s="133">
        <v>-1.085</v>
      </c>
      <c r="AW212" s="133">
        <v>1.2999999999999999E-2</v>
      </c>
      <c r="AX212" s="133">
        <v>4.0000000000000001E-3</v>
      </c>
      <c r="AY212" s="133">
        <v>-10.24</v>
      </c>
      <c r="AZ212" s="133">
        <v>1.007950954</v>
      </c>
      <c r="BA212" s="133">
        <v>-18.88</v>
      </c>
      <c r="BB212" s="133">
        <v>-18.52</v>
      </c>
      <c r="BC212" s="133">
        <v>11.77</v>
      </c>
      <c r="BD212" s="133">
        <v>5.0395550831118961E-3</v>
      </c>
      <c r="BE212" s="133" t="s">
        <v>900</v>
      </c>
      <c r="BF212" s="133">
        <v>-0.66900000000000004</v>
      </c>
      <c r="BG212" s="133">
        <v>1.1523019595988804</v>
      </c>
      <c r="BH212" s="133">
        <v>0.96107736288713475</v>
      </c>
      <c r="BI212" s="133">
        <v>0.19</v>
      </c>
      <c r="BJ212" s="133">
        <v>8.2000000000000003E-2</v>
      </c>
      <c r="BK212" s="133">
        <v>0.27200000000000002</v>
      </c>
      <c r="BL212" s="133">
        <v>-1.6819999999999999</v>
      </c>
      <c r="BM212" s="133">
        <v>0</v>
      </c>
    </row>
    <row r="213" spans="1:65" x14ac:dyDescent="0.2">
      <c r="A213" s="132" t="s">
        <v>901</v>
      </c>
      <c r="B213" s="133" t="s">
        <v>902</v>
      </c>
      <c r="C213" s="133" t="s">
        <v>261</v>
      </c>
      <c r="D213" s="133" t="s">
        <v>262</v>
      </c>
      <c r="E213" s="133" t="b">
        <v>0</v>
      </c>
      <c r="F213" s="133" t="s">
        <v>903</v>
      </c>
      <c r="G213" s="133" t="s">
        <v>3</v>
      </c>
      <c r="H213" s="133" t="s">
        <v>264</v>
      </c>
      <c r="I213" s="133" t="s">
        <v>349</v>
      </c>
      <c r="J213" s="133" t="s">
        <v>266</v>
      </c>
      <c r="K213" s="133" t="s">
        <v>777</v>
      </c>
      <c r="L213" s="133" t="s">
        <v>3</v>
      </c>
      <c r="M213" s="133">
        <v>9</v>
      </c>
      <c r="N213" s="133">
        <v>9</v>
      </c>
      <c r="O213" s="133">
        <v>-37.340000000000003</v>
      </c>
      <c r="P213" s="133">
        <v>0</v>
      </c>
      <c r="Q213" s="133">
        <v>0</v>
      </c>
      <c r="R213" s="133">
        <v>2.38</v>
      </c>
      <c r="S213" s="133">
        <v>0</v>
      </c>
      <c r="T213" s="133">
        <v>0</v>
      </c>
      <c r="U213" s="133">
        <v>33.31</v>
      </c>
      <c r="V213" s="133">
        <v>0</v>
      </c>
      <c r="W213" s="133">
        <v>0</v>
      </c>
      <c r="X213" s="133">
        <v>-31.385000000000002</v>
      </c>
      <c r="Y213" s="133">
        <v>4.0000000000000001E-3</v>
      </c>
      <c r="Z213" s="133">
        <v>1E-3</v>
      </c>
      <c r="AA213" s="133">
        <v>13.647</v>
      </c>
      <c r="AB213" s="133">
        <v>4.0000000000000001E-3</v>
      </c>
      <c r="AC213" s="133">
        <v>1E-3</v>
      </c>
      <c r="AD213" s="133">
        <v>-20.283999999999999</v>
      </c>
      <c r="AE213" s="133">
        <v>3.1E-2</v>
      </c>
      <c r="AF213" s="133">
        <v>0.01</v>
      </c>
      <c r="AG213" s="133">
        <v>-0.9</v>
      </c>
      <c r="AH213" s="133">
        <v>3.1E-2</v>
      </c>
      <c r="AI213" s="133">
        <v>0.01</v>
      </c>
      <c r="AJ213" s="133">
        <v>27.292999999999999</v>
      </c>
      <c r="AK213" s="133">
        <v>0.182</v>
      </c>
      <c r="AL213" s="133">
        <v>6.0999999999999999E-2</v>
      </c>
      <c r="AM213" s="133">
        <v>-0.183</v>
      </c>
      <c r="AN213" s="133">
        <v>0.17299999999999999</v>
      </c>
      <c r="AO213" s="133">
        <v>5.8000000000000003E-2</v>
      </c>
      <c r="AP213" s="133">
        <v>120.267</v>
      </c>
      <c r="AQ213" s="133">
        <v>3.18</v>
      </c>
      <c r="AR213" s="133">
        <v>1.06</v>
      </c>
      <c r="AS213" s="133">
        <v>128.57900000000001</v>
      </c>
      <c r="AT213" s="133">
        <v>3.21</v>
      </c>
      <c r="AU213" s="133">
        <v>1.07</v>
      </c>
      <c r="AV213" s="133">
        <v>-1.1140000000000001</v>
      </c>
      <c r="AW213" s="133">
        <v>2.4E-2</v>
      </c>
      <c r="AX213" s="133">
        <v>8.0000000000000002E-3</v>
      </c>
      <c r="AY213" s="133">
        <v>-37.56</v>
      </c>
      <c r="AZ213" s="133" t="s">
        <v>3</v>
      </c>
      <c r="BA213" s="133">
        <v>2.38</v>
      </c>
      <c r="BB213" s="133">
        <v>2.73</v>
      </c>
      <c r="BC213" s="133">
        <v>33.68</v>
      </c>
      <c r="BD213" s="133">
        <v>5.1122442371485917E-3</v>
      </c>
      <c r="BE213" s="133" t="s">
        <v>904</v>
      </c>
      <c r="BF213" s="133">
        <v>-0.79600000000000004</v>
      </c>
      <c r="BG213" s="133">
        <v>1.1616844176254697</v>
      </c>
      <c r="BH213" s="133">
        <v>0.96601743507365923</v>
      </c>
      <c r="BI213" s="133">
        <v>4.1000000000000002E-2</v>
      </c>
      <c r="BJ213" s="133" t="s">
        <v>3</v>
      </c>
      <c r="BK213" s="133">
        <v>4.1000000000000002E-2</v>
      </c>
      <c r="BL213" s="133">
        <v>-0.183</v>
      </c>
      <c r="BM213" s="133">
        <v>0</v>
      </c>
    </row>
    <row r="214" spans="1:65" x14ac:dyDescent="0.2">
      <c r="A214" s="132" t="s">
        <v>905</v>
      </c>
      <c r="B214" s="133" t="s">
        <v>906</v>
      </c>
      <c r="C214" s="133" t="s">
        <v>261</v>
      </c>
      <c r="D214" s="133" t="s">
        <v>262</v>
      </c>
      <c r="E214" s="133" t="b">
        <v>0</v>
      </c>
      <c r="F214" s="133" t="s">
        <v>907</v>
      </c>
      <c r="G214" s="133" t="s">
        <v>3</v>
      </c>
      <c r="H214" s="133" t="s">
        <v>264</v>
      </c>
      <c r="I214" s="133" t="s">
        <v>265</v>
      </c>
      <c r="J214" s="133" t="s">
        <v>266</v>
      </c>
      <c r="K214" s="133" t="s">
        <v>777</v>
      </c>
      <c r="L214" s="133" t="s">
        <v>3</v>
      </c>
      <c r="M214" s="133">
        <v>9</v>
      </c>
      <c r="N214" s="133">
        <v>9</v>
      </c>
      <c r="O214" s="133">
        <v>1.0900000000000001</v>
      </c>
      <c r="P214" s="133">
        <v>0</v>
      </c>
      <c r="Q214" s="133">
        <v>0</v>
      </c>
      <c r="R214" s="133">
        <v>7.95</v>
      </c>
      <c r="S214" s="133">
        <v>0</v>
      </c>
      <c r="T214" s="133">
        <v>0</v>
      </c>
      <c r="U214" s="133">
        <v>39.049999999999997</v>
      </c>
      <c r="V214" s="133">
        <v>0</v>
      </c>
      <c r="W214" s="133">
        <v>0</v>
      </c>
      <c r="X214" s="133">
        <v>4.8550000000000004</v>
      </c>
      <c r="Y214" s="133">
        <v>2E-3</v>
      </c>
      <c r="Z214" s="133">
        <v>1E-3</v>
      </c>
      <c r="AA214" s="133">
        <v>19.356999999999999</v>
      </c>
      <c r="AB214" s="133">
        <v>4.0000000000000001E-3</v>
      </c>
      <c r="AC214" s="133">
        <v>1E-3</v>
      </c>
      <c r="AD214" s="133">
        <v>24.27</v>
      </c>
      <c r="AE214" s="133">
        <v>3.7999999999999999E-2</v>
      </c>
      <c r="AF214" s="133">
        <v>1.2999999999999999E-2</v>
      </c>
      <c r="AG214" s="133">
        <v>0.13400000000000001</v>
      </c>
      <c r="AH214" s="133">
        <v>3.6999999999999998E-2</v>
      </c>
      <c r="AI214" s="133">
        <v>1.2E-2</v>
      </c>
      <c r="AJ214" s="133">
        <v>39.704999999999998</v>
      </c>
      <c r="AK214" s="133">
        <v>0.192</v>
      </c>
      <c r="AL214" s="133">
        <v>6.4000000000000001E-2</v>
      </c>
      <c r="AM214" s="133">
        <v>0.59299999999999997</v>
      </c>
      <c r="AN214" s="133">
        <v>0.184</v>
      </c>
      <c r="AO214" s="133">
        <v>6.0999999999999999E-2</v>
      </c>
      <c r="AP214" s="133">
        <v>115.123</v>
      </c>
      <c r="AQ214" s="133">
        <v>4.0279999999999996</v>
      </c>
      <c r="AR214" s="133">
        <v>1.343</v>
      </c>
      <c r="AS214" s="133">
        <v>68.363</v>
      </c>
      <c r="AT214" s="133">
        <v>3.8559999999999999</v>
      </c>
      <c r="AU214" s="133">
        <v>1.2849999999999999</v>
      </c>
      <c r="AV214" s="133">
        <v>-1.07</v>
      </c>
      <c r="AW214" s="133">
        <v>2.7E-2</v>
      </c>
      <c r="AX214" s="133">
        <v>8.9999999999999993E-3</v>
      </c>
      <c r="AY214" s="133">
        <v>1.03</v>
      </c>
      <c r="AZ214" s="133" t="s">
        <v>3</v>
      </c>
      <c r="BA214" s="133">
        <v>7.95</v>
      </c>
      <c r="BB214" s="133">
        <v>8.3000000000000007</v>
      </c>
      <c r="BC214" s="133">
        <v>39.42</v>
      </c>
      <c r="BD214" s="133">
        <v>5.0338945444592404E-3</v>
      </c>
      <c r="BE214" s="133" t="s">
        <v>908</v>
      </c>
      <c r="BF214" s="133">
        <v>1.0999999999999999E-2</v>
      </c>
      <c r="BG214" s="133">
        <v>1.1616844176254699</v>
      </c>
      <c r="BH214" s="133">
        <v>0.96601743507365945</v>
      </c>
      <c r="BI214" s="133">
        <v>0.97899999999999998</v>
      </c>
      <c r="BJ214" s="133" t="s">
        <v>3</v>
      </c>
      <c r="BK214" s="133">
        <v>0.97899999999999998</v>
      </c>
      <c r="BL214" s="133">
        <v>0.59299999999999997</v>
      </c>
      <c r="BM214" s="133">
        <v>0</v>
      </c>
    </row>
    <row r="215" spans="1:65" x14ac:dyDescent="0.2">
      <c r="A215" s="132" t="s">
        <v>909</v>
      </c>
      <c r="B215" s="133" t="s">
        <v>910</v>
      </c>
      <c r="C215" s="133" t="s">
        <v>261</v>
      </c>
      <c r="D215" s="133" t="s">
        <v>262</v>
      </c>
      <c r="E215" s="133" t="b">
        <v>0</v>
      </c>
      <c r="F215" s="133" t="s">
        <v>280</v>
      </c>
      <c r="G215" s="133" t="s">
        <v>3</v>
      </c>
      <c r="H215" s="133" t="s">
        <v>264</v>
      </c>
      <c r="I215" s="133" t="s">
        <v>281</v>
      </c>
      <c r="J215" s="133" t="s">
        <v>273</v>
      </c>
      <c r="K215" s="133" t="s">
        <v>777</v>
      </c>
      <c r="L215" s="133">
        <v>90</v>
      </c>
      <c r="M215" s="133">
        <v>9</v>
      </c>
      <c r="N215" s="133">
        <v>9</v>
      </c>
      <c r="O215" s="133">
        <v>2</v>
      </c>
      <c r="P215" s="133">
        <v>0</v>
      </c>
      <c r="Q215" s="133">
        <v>0</v>
      </c>
      <c r="R215" s="133">
        <v>5.28</v>
      </c>
      <c r="S215" s="133">
        <v>0</v>
      </c>
      <c r="T215" s="133">
        <v>0</v>
      </c>
      <c r="U215" s="133">
        <v>36.299999999999997</v>
      </c>
      <c r="V215" s="133">
        <v>0</v>
      </c>
      <c r="W215" s="133">
        <v>0</v>
      </c>
      <c r="X215" s="133">
        <v>5.6180000000000003</v>
      </c>
      <c r="Y215" s="133">
        <v>3.0000000000000001E-3</v>
      </c>
      <c r="Z215" s="133">
        <v>1E-3</v>
      </c>
      <c r="AA215" s="133">
        <v>16.666</v>
      </c>
      <c r="AB215" s="133">
        <v>3.0000000000000001E-3</v>
      </c>
      <c r="AC215" s="133">
        <v>1E-3</v>
      </c>
      <c r="AD215" s="133">
        <v>21.701000000000001</v>
      </c>
      <c r="AE215" s="133">
        <v>4.1000000000000002E-2</v>
      </c>
      <c r="AF215" s="133">
        <v>1.4E-2</v>
      </c>
      <c r="AG215" s="133">
        <v>-0.56000000000000005</v>
      </c>
      <c r="AH215" s="133">
        <v>3.7999999999999999E-2</v>
      </c>
      <c r="AI215" s="133">
        <v>1.2999999999999999E-2</v>
      </c>
      <c r="AJ215" s="133">
        <v>33.854999999999997</v>
      </c>
      <c r="AK215" s="133">
        <v>0.27800000000000002</v>
      </c>
      <c r="AL215" s="133">
        <v>9.2999999999999999E-2</v>
      </c>
      <c r="AM215" s="133">
        <v>0.23799999999999999</v>
      </c>
      <c r="AN215" s="133">
        <v>0.26800000000000002</v>
      </c>
      <c r="AO215" s="133">
        <v>8.8999999999999996E-2</v>
      </c>
      <c r="AP215" s="133">
        <v>116.38500000000001</v>
      </c>
      <c r="AQ215" s="133">
        <v>1.6479999999999999</v>
      </c>
      <c r="AR215" s="133">
        <v>0.54900000000000004</v>
      </c>
      <c r="AS215" s="133">
        <v>74.274000000000001</v>
      </c>
      <c r="AT215" s="133">
        <v>1.583</v>
      </c>
      <c r="AU215" s="133">
        <v>0.52800000000000002</v>
      </c>
      <c r="AV215" s="133">
        <v>-1.0680000000000001</v>
      </c>
      <c r="AW215" s="133">
        <v>1.2999999999999999E-2</v>
      </c>
      <c r="AX215" s="133">
        <v>4.0000000000000001E-3</v>
      </c>
      <c r="AY215" s="133">
        <v>1.94</v>
      </c>
      <c r="AZ215" s="133">
        <v>1.007950954</v>
      </c>
      <c r="BA215" s="133">
        <v>-2.65</v>
      </c>
      <c r="BB215" s="133">
        <v>-2.31</v>
      </c>
      <c r="BC215" s="133">
        <v>28.48</v>
      </c>
      <c r="BD215" s="133">
        <v>5.032769900588414E-3</v>
      </c>
      <c r="BE215" s="133" t="s">
        <v>911</v>
      </c>
      <c r="BF215" s="133">
        <v>-0.67</v>
      </c>
      <c r="BG215" s="133">
        <v>1.1643743454098436</v>
      </c>
      <c r="BH215" s="133">
        <v>0.96696290459252188</v>
      </c>
      <c r="BI215" s="133">
        <v>0.187</v>
      </c>
      <c r="BJ215" s="133">
        <v>8.2000000000000003E-2</v>
      </c>
      <c r="BK215" s="133">
        <v>0.26900000000000002</v>
      </c>
      <c r="BL215" s="133">
        <v>0.23799999999999999</v>
      </c>
      <c r="BM215" s="133">
        <v>0</v>
      </c>
    </row>
    <row r="216" spans="1:65" x14ac:dyDescent="0.2">
      <c r="A216" s="132" t="s">
        <v>912</v>
      </c>
      <c r="B216" s="133" t="s">
        <v>913</v>
      </c>
      <c r="C216" s="133" t="s">
        <v>261</v>
      </c>
      <c r="D216" s="133" t="s">
        <v>262</v>
      </c>
      <c r="E216" s="133" t="b">
        <v>0</v>
      </c>
      <c r="F216" s="133" t="s">
        <v>323</v>
      </c>
      <c r="G216" s="133" t="s">
        <v>3</v>
      </c>
      <c r="H216" s="133" t="s">
        <v>264</v>
      </c>
      <c r="I216" s="133" t="s">
        <v>324</v>
      </c>
      <c r="J216" s="133" t="s">
        <v>273</v>
      </c>
      <c r="K216" s="133" t="s">
        <v>777</v>
      </c>
      <c r="L216" s="133">
        <v>90</v>
      </c>
      <c r="M216" s="133">
        <v>9</v>
      </c>
      <c r="N216" s="133">
        <v>9</v>
      </c>
      <c r="O216" s="133">
        <v>2.0499999999999998</v>
      </c>
      <c r="P216" s="133">
        <v>0</v>
      </c>
      <c r="Q216" s="133">
        <v>0</v>
      </c>
      <c r="R216" s="133">
        <v>6.14</v>
      </c>
      <c r="S216" s="133">
        <v>0.01</v>
      </c>
      <c r="T216" s="133">
        <v>0</v>
      </c>
      <c r="U216" s="133">
        <v>37.19</v>
      </c>
      <c r="V216" s="133">
        <v>0.01</v>
      </c>
      <c r="W216" s="133">
        <v>0</v>
      </c>
      <c r="X216" s="133">
        <v>5.6989999999999998</v>
      </c>
      <c r="Y216" s="133">
        <v>2E-3</v>
      </c>
      <c r="Z216" s="133">
        <v>1E-3</v>
      </c>
      <c r="AA216" s="133">
        <v>17.532</v>
      </c>
      <c r="AB216" s="133">
        <v>6.0000000000000001E-3</v>
      </c>
      <c r="AC216" s="133">
        <v>2E-3</v>
      </c>
      <c r="AD216" s="133">
        <v>22.739000000000001</v>
      </c>
      <c r="AE216" s="133">
        <v>3.3000000000000002E-2</v>
      </c>
      <c r="AF216" s="133">
        <v>1.0999999999999999E-2</v>
      </c>
      <c r="AG216" s="133">
        <v>-0.46600000000000003</v>
      </c>
      <c r="AH216" s="133">
        <v>3.2000000000000001E-2</v>
      </c>
      <c r="AI216" s="133">
        <v>1.0999999999999999E-2</v>
      </c>
      <c r="AJ216" s="133">
        <v>35.697000000000003</v>
      </c>
      <c r="AK216" s="133">
        <v>0.254</v>
      </c>
      <c r="AL216" s="133">
        <v>8.5000000000000006E-2</v>
      </c>
      <c r="AM216" s="133">
        <v>0.314</v>
      </c>
      <c r="AN216" s="133">
        <v>0.249</v>
      </c>
      <c r="AO216" s="133">
        <v>8.3000000000000004E-2</v>
      </c>
      <c r="AP216" s="133">
        <v>125.227</v>
      </c>
      <c r="AQ216" s="133">
        <v>5.1820000000000004</v>
      </c>
      <c r="AR216" s="133">
        <v>1.7270000000000001</v>
      </c>
      <c r="AS216" s="133">
        <v>80.879000000000005</v>
      </c>
      <c r="AT216" s="133">
        <v>4.9710000000000001</v>
      </c>
      <c r="AU216" s="133">
        <v>1.657</v>
      </c>
      <c r="AV216" s="133">
        <v>-1.0649999999999999</v>
      </c>
      <c r="AW216" s="133">
        <v>2.5999999999999999E-2</v>
      </c>
      <c r="AX216" s="133">
        <v>8.9999999999999993E-3</v>
      </c>
      <c r="AY216" s="133">
        <v>2</v>
      </c>
      <c r="AZ216" s="133">
        <v>1.007950954</v>
      </c>
      <c r="BA216" s="133">
        <v>-1.8</v>
      </c>
      <c r="BB216" s="133">
        <v>-1.44</v>
      </c>
      <c r="BC216" s="133">
        <v>29.37</v>
      </c>
      <c r="BD216" s="133">
        <v>4.9237295865695906E-3</v>
      </c>
      <c r="BE216" s="133" t="s">
        <v>914</v>
      </c>
      <c r="BF216" s="133">
        <v>-0.57799999999999996</v>
      </c>
      <c r="BG216" s="133">
        <v>1.1713653405549933</v>
      </c>
      <c r="BH216" s="133">
        <v>0.9711675462780136</v>
      </c>
      <c r="BI216" s="133">
        <v>0.29399999999999998</v>
      </c>
      <c r="BJ216" s="133">
        <v>8.2000000000000003E-2</v>
      </c>
      <c r="BK216" s="133">
        <v>0.376</v>
      </c>
      <c r="BL216" s="133">
        <v>0.314</v>
      </c>
      <c r="BM216" s="133">
        <v>0</v>
      </c>
    </row>
    <row r="217" spans="1:65" x14ac:dyDescent="0.2">
      <c r="A217" s="132" t="s">
        <v>915</v>
      </c>
      <c r="B217" s="133" t="s">
        <v>916</v>
      </c>
      <c r="C217" s="133" t="s">
        <v>261</v>
      </c>
      <c r="D217" s="133" t="s">
        <v>262</v>
      </c>
      <c r="E217" s="133" t="b">
        <v>0</v>
      </c>
      <c r="F217" s="133" t="s">
        <v>917</v>
      </c>
      <c r="G217" s="133" t="s">
        <v>3</v>
      </c>
      <c r="H217" s="133" t="s">
        <v>264</v>
      </c>
      <c r="I217" s="133" t="s">
        <v>349</v>
      </c>
      <c r="J217" s="133" t="s">
        <v>266</v>
      </c>
      <c r="K217" s="133" t="s">
        <v>777</v>
      </c>
      <c r="L217" s="133" t="s">
        <v>3</v>
      </c>
      <c r="M217" s="133">
        <v>9</v>
      </c>
      <c r="N217" s="133">
        <v>9</v>
      </c>
      <c r="O217" s="133">
        <v>1.38</v>
      </c>
      <c r="P217" s="133">
        <v>0</v>
      </c>
      <c r="Q217" s="133">
        <v>0</v>
      </c>
      <c r="R217" s="133">
        <v>5.85</v>
      </c>
      <c r="S217" s="133">
        <v>0</v>
      </c>
      <c r="T217" s="133">
        <v>0</v>
      </c>
      <c r="U217" s="133">
        <v>36.89</v>
      </c>
      <c r="V217" s="133">
        <v>0</v>
      </c>
      <c r="W217" s="133">
        <v>0</v>
      </c>
      <c r="X217" s="133">
        <v>5.0529999999999999</v>
      </c>
      <c r="Y217" s="133">
        <v>3.0000000000000001E-3</v>
      </c>
      <c r="Z217" s="133">
        <v>1E-3</v>
      </c>
      <c r="AA217" s="133">
        <v>17.239000000000001</v>
      </c>
      <c r="AB217" s="133">
        <v>2E-3</v>
      </c>
      <c r="AC217" s="133">
        <v>1E-3</v>
      </c>
      <c r="AD217" s="133">
        <v>21.515000000000001</v>
      </c>
      <c r="AE217" s="133">
        <v>5.8000000000000003E-2</v>
      </c>
      <c r="AF217" s="133">
        <v>1.9E-2</v>
      </c>
      <c r="AG217" s="133">
        <v>-0.71699999999999997</v>
      </c>
      <c r="AH217" s="133">
        <v>5.8000000000000003E-2</v>
      </c>
      <c r="AI217" s="133">
        <v>1.9E-2</v>
      </c>
      <c r="AJ217" s="133">
        <v>34.871000000000002</v>
      </c>
      <c r="AK217" s="133">
        <v>0.25700000000000001</v>
      </c>
      <c r="AL217" s="133">
        <v>8.5999999999999993E-2</v>
      </c>
      <c r="AM217" s="133">
        <v>9.1999999999999998E-2</v>
      </c>
      <c r="AN217" s="133">
        <v>0.247</v>
      </c>
      <c r="AO217" s="133">
        <v>8.2000000000000003E-2</v>
      </c>
      <c r="AP217" s="133">
        <v>114.968</v>
      </c>
      <c r="AQ217" s="133">
        <v>3.7440000000000002</v>
      </c>
      <c r="AR217" s="133">
        <v>1.248</v>
      </c>
      <c r="AS217" s="133">
        <v>72.364000000000004</v>
      </c>
      <c r="AT217" s="133">
        <v>3.6</v>
      </c>
      <c r="AU217" s="133">
        <v>1.2</v>
      </c>
      <c r="AV217" s="133">
        <v>-1.0569999999999999</v>
      </c>
      <c r="AW217" s="133">
        <v>0.03</v>
      </c>
      <c r="AX217" s="133">
        <v>0.01</v>
      </c>
      <c r="AY217" s="133">
        <v>1.32</v>
      </c>
      <c r="AZ217" s="133" t="s">
        <v>3</v>
      </c>
      <c r="BA217" s="133">
        <v>5.85</v>
      </c>
      <c r="BB217" s="133">
        <v>6.21</v>
      </c>
      <c r="BC217" s="133">
        <v>37.270000000000003</v>
      </c>
      <c r="BD217" s="133">
        <v>4.954442719497314E-3</v>
      </c>
      <c r="BE217" s="133" t="s">
        <v>918</v>
      </c>
      <c r="BF217" s="133">
        <v>-0.82399999999999995</v>
      </c>
      <c r="BG217" s="133">
        <v>1.1743703731193944</v>
      </c>
      <c r="BH217" s="133">
        <v>0.97150546833526696</v>
      </c>
      <c r="BI217" s="133">
        <v>4.0000000000000001E-3</v>
      </c>
      <c r="BJ217" s="133" t="s">
        <v>3</v>
      </c>
      <c r="BK217" s="133">
        <v>4.0000000000000001E-3</v>
      </c>
      <c r="BL217" s="133">
        <v>9.1999999999999998E-2</v>
      </c>
      <c r="BM217" s="133">
        <v>0</v>
      </c>
    </row>
    <row r="218" spans="1:65" x14ac:dyDescent="0.2">
      <c r="A218" s="132" t="s">
        <v>919</v>
      </c>
      <c r="B218" s="133" t="s">
        <v>920</v>
      </c>
      <c r="C218" s="133" t="s">
        <v>261</v>
      </c>
      <c r="D218" s="133" t="s">
        <v>262</v>
      </c>
      <c r="E218" s="133" t="b">
        <v>0</v>
      </c>
      <c r="F218" s="133" t="s">
        <v>271</v>
      </c>
      <c r="G218" s="133" t="s">
        <v>3</v>
      </c>
      <c r="H218" s="133" t="s">
        <v>264</v>
      </c>
      <c r="I218" s="133" t="s">
        <v>272</v>
      </c>
      <c r="J218" s="133" t="s">
        <v>273</v>
      </c>
      <c r="K218" s="133" t="s">
        <v>777</v>
      </c>
      <c r="L218" s="133">
        <v>90</v>
      </c>
      <c r="M218" s="133">
        <v>9</v>
      </c>
      <c r="N218" s="133">
        <v>9</v>
      </c>
      <c r="O218" s="133">
        <v>-10.14</v>
      </c>
      <c r="P218" s="133">
        <v>0</v>
      </c>
      <c r="Q218" s="133">
        <v>0</v>
      </c>
      <c r="R218" s="133">
        <v>-11.27</v>
      </c>
      <c r="S218" s="133">
        <v>0.01</v>
      </c>
      <c r="T218" s="133">
        <v>0</v>
      </c>
      <c r="U218" s="133">
        <v>19.239999999999998</v>
      </c>
      <c r="V218" s="133">
        <v>0.01</v>
      </c>
      <c r="W218" s="133">
        <v>0</v>
      </c>
      <c r="X218" s="133">
        <v>-6.3390000000000004</v>
      </c>
      <c r="Y218" s="133">
        <v>3.0000000000000001E-3</v>
      </c>
      <c r="Z218" s="133">
        <v>1E-3</v>
      </c>
      <c r="AA218" s="133">
        <v>-0.08</v>
      </c>
      <c r="AB218" s="133">
        <v>6.0000000000000001E-3</v>
      </c>
      <c r="AC218" s="133">
        <v>2E-3</v>
      </c>
      <c r="AD218" s="133">
        <v>-7.1180000000000003</v>
      </c>
      <c r="AE218" s="133">
        <v>3.6999999999999998E-2</v>
      </c>
      <c r="AF218" s="133">
        <v>1.2E-2</v>
      </c>
      <c r="AG218" s="133">
        <v>-0.504</v>
      </c>
      <c r="AH218" s="133">
        <v>3.5999999999999997E-2</v>
      </c>
      <c r="AI218" s="133">
        <v>1.2E-2</v>
      </c>
      <c r="AJ218" s="133">
        <v>-1.8819999999999999</v>
      </c>
      <c r="AK218" s="133">
        <v>0.23599999999999999</v>
      </c>
      <c r="AL218" s="133">
        <v>7.9000000000000001E-2</v>
      </c>
      <c r="AM218" s="133">
        <v>-1.7210000000000001</v>
      </c>
      <c r="AN218" s="133">
        <v>0.23300000000000001</v>
      </c>
      <c r="AO218" s="133">
        <v>7.8E-2</v>
      </c>
      <c r="AP218" s="133">
        <v>120.181</v>
      </c>
      <c r="AQ218" s="133">
        <v>2.4390000000000001</v>
      </c>
      <c r="AR218" s="133">
        <v>0.81299999999999994</v>
      </c>
      <c r="AS218" s="133">
        <v>127.97499999999999</v>
      </c>
      <c r="AT218" s="133">
        <v>2.4630000000000001</v>
      </c>
      <c r="AU218" s="133">
        <v>0.82099999999999995</v>
      </c>
      <c r="AV218" s="133">
        <v>-1.117</v>
      </c>
      <c r="AW218" s="133">
        <v>2.1000000000000001E-2</v>
      </c>
      <c r="AX218" s="133">
        <v>7.0000000000000001E-3</v>
      </c>
      <c r="AY218" s="133">
        <v>-10.25</v>
      </c>
      <c r="AZ218" s="133">
        <v>1.007950954</v>
      </c>
      <c r="BA218" s="133">
        <v>-19.07</v>
      </c>
      <c r="BB218" s="133">
        <v>-18.75</v>
      </c>
      <c r="BC218" s="133">
        <v>11.53</v>
      </c>
      <c r="BD218" s="133">
        <v>4.8980829571147822E-3</v>
      </c>
      <c r="BE218" s="133" t="s">
        <v>921</v>
      </c>
      <c r="BF218" s="133">
        <v>-0.46899999999999997</v>
      </c>
      <c r="BG218" s="133">
        <v>1.1730575099193918</v>
      </c>
      <c r="BH218" s="133">
        <v>0.97015734876311055</v>
      </c>
      <c r="BI218" s="133">
        <v>0.42</v>
      </c>
      <c r="BJ218" s="133">
        <v>8.2000000000000003E-2</v>
      </c>
      <c r="BK218" s="133">
        <v>0.502</v>
      </c>
      <c r="BL218" s="133">
        <v>-1.7210000000000001</v>
      </c>
      <c r="BM218" s="133">
        <v>0</v>
      </c>
    </row>
    <row r="219" spans="1:65" x14ac:dyDescent="0.2">
      <c r="A219" s="132" t="s">
        <v>922</v>
      </c>
      <c r="B219" s="133" t="s">
        <v>923</v>
      </c>
      <c r="C219" s="133" t="s">
        <v>261</v>
      </c>
      <c r="D219" s="133" t="s">
        <v>262</v>
      </c>
      <c r="E219" s="133" t="b">
        <v>0</v>
      </c>
      <c r="F219" s="133" t="s">
        <v>304</v>
      </c>
      <c r="G219" s="133" t="s">
        <v>3</v>
      </c>
      <c r="H219" s="133" t="s">
        <v>264</v>
      </c>
      <c r="I219" s="133" t="s">
        <v>304</v>
      </c>
      <c r="J219" s="133" t="s">
        <v>273</v>
      </c>
      <c r="K219" s="133" t="s">
        <v>777</v>
      </c>
      <c r="L219" s="133">
        <v>90</v>
      </c>
      <c r="M219" s="133">
        <v>9</v>
      </c>
      <c r="N219" s="133">
        <v>9</v>
      </c>
      <c r="O219" s="133">
        <v>-6.07</v>
      </c>
      <c r="P219" s="133">
        <v>0</v>
      </c>
      <c r="Q219" s="133">
        <v>0</v>
      </c>
      <c r="R219" s="133">
        <v>-4.93</v>
      </c>
      <c r="S219" s="133">
        <v>0</v>
      </c>
      <c r="T219" s="133">
        <v>0</v>
      </c>
      <c r="U219" s="133">
        <v>25.78</v>
      </c>
      <c r="V219" s="133">
        <v>0</v>
      </c>
      <c r="W219" s="133">
        <v>0</v>
      </c>
      <c r="X219" s="133">
        <v>-2.3029999999999999</v>
      </c>
      <c r="Y219" s="133">
        <v>2E-3</v>
      </c>
      <c r="Z219" s="133">
        <v>1E-3</v>
      </c>
      <c r="AA219" s="133">
        <v>6.335</v>
      </c>
      <c r="AB219" s="133">
        <v>4.0000000000000001E-3</v>
      </c>
      <c r="AC219" s="133">
        <v>1E-3</v>
      </c>
      <c r="AD219" s="133">
        <v>3.5859999999999999</v>
      </c>
      <c r="AE219" s="133">
        <v>4.3999999999999997E-2</v>
      </c>
      <c r="AF219" s="133">
        <v>1.4999999999999999E-2</v>
      </c>
      <c r="AG219" s="133">
        <v>-0.251</v>
      </c>
      <c r="AH219" s="133">
        <v>4.2999999999999997E-2</v>
      </c>
      <c r="AI219" s="133">
        <v>1.4E-2</v>
      </c>
      <c r="AJ219" s="133">
        <v>11.93</v>
      </c>
      <c r="AK219" s="133">
        <v>0.26500000000000001</v>
      </c>
      <c r="AL219" s="133">
        <v>8.7999999999999995E-2</v>
      </c>
      <c r="AM219" s="133">
        <v>-0.77</v>
      </c>
      <c r="AN219" s="133">
        <v>0.26</v>
      </c>
      <c r="AO219" s="133">
        <v>8.6999999999999994E-2</v>
      </c>
      <c r="AP219" s="133">
        <v>115.651</v>
      </c>
      <c r="AQ219" s="133">
        <v>2.2320000000000002</v>
      </c>
      <c r="AR219" s="133">
        <v>0.74399999999999999</v>
      </c>
      <c r="AS219" s="133">
        <v>104.602</v>
      </c>
      <c r="AT219" s="133">
        <v>2.2149999999999999</v>
      </c>
      <c r="AU219" s="133">
        <v>0.73799999999999999</v>
      </c>
      <c r="AV219" s="133">
        <v>-1.0780000000000001</v>
      </c>
      <c r="AW219" s="133">
        <v>1.7999999999999999E-2</v>
      </c>
      <c r="AX219" s="133">
        <v>6.0000000000000001E-3</v>
      </c>
      <c r="AY219" s="133">
        <v>-6.16</v>
      </c>
      <c r="AZ219" s="133">
        <v>1.007950954</v>
      </c>
      <c r="BA219" s="133">
        <v>-12.78</v>
      </c>
      <c r="BB219" s="133">
        <v>-12.44</v>
      </c>
      <c r="BC219" s="133">
        <v>18.04</v>
      </c>
      <c r="BD219" s="133">
        <v>4.8980829571147822E-3</v>
      </c>
      <c r="BE219" s="133" t="s">
        <v>921</v>
      </c>
      <c r="BF219" s="133">
        <v>-0.26800000000000002</v>
      </c>
      <c r="BG219" s="133">
        <v>1.1716621528358719</v>
      </c>
      <c r="BH219" s="133">
        <v>0.97094504509237567</v>
      </c>
      <c r="BI219" s="133">
        <v>0.65700000000000003</v>
      </c>
      <c r="BJ219" s="133">
        <v>8.2000000000000003E-2</v>
      </c>
      <c r="BK219" s="133">
        <v>0.73899999999999999</v>
      </c>
      <c r="BL219" s="133">
        <v>-0.77</v>
      </c>
      <c r="BM219" s="133">
        <v>0</v>
      </c>
    </row>
    <row r="220" spans="1:65" x14ac:dyDescent="0.2">
      <c r="A220" s="132" t="s">
        <v>924</v>
      </c>
      <c r="B220" s="133" t="s">
        <v>925</v>
      </c>
      <c r="C220" s="133" t="s">
        <v>261</v>
      </c>
      <c r="D220" s="133" t="s">
        <v>262</v>
      </c>
      <c r="E220" s="133" t="b">
        <v>0</v>
      </c>
      <c r="F220" s="133" t="s">
        <v>926</v>
      </c>
      <c r="G220" s="133" t="s">
        <v>3</v>
      </c>
      <c r="H220" s="133" t="s">
        <v>264</v>
      </c>
      <c r="I220" s="133" t="s">
        <v>265</v>
      </c>
      <c r="J220" s="133" t="s">
        <v>266</v>
      </c>
      <c r="K220" s="133" t="s">
        <v>777</v>
      </c>
      <c r="L220" s="133" t="s">
        <v>3</v>
      </c>
      <c r="M220" s="133">
        <v>9</v>
      </c>
      <c r="N220" s="133">
        <v>9</v>
      </c>
      <c r="O220" s="133">
        <v>-37.369999999999997</v>
      </c>
      <c r="P220" s="133">
        <v>0</v>
      </c>
      <c r="Q220" s="133">
        <v>0</v>
      </c>
      <c r="R220" s="133">
        <v>10.36</v>
      </c>
      <c r="S220" s="133">
        <v>0</v>
      </c>
      <c r="T220" s="133">
        <v>0</v>
      </c>
      <c r="U220" s="133">
        <v>41.54</v>
      </c>
      <c r="V220" s="133">
        <v>0</v>
      </c>
      <c r="W220" s="133">
        <v>0</v>
      </c>
      <c r="X220" s="133">
        <v>-31.132999999999999</v>
      </c>
      <c r="Y220" s="133">
        <v>3.0000000000000001E-3</v>
      </c>
      <c r="Z220" s="133">
        <v>1E-3</v>
      </c>
      <c r="AA220" s="133">
        <v>21.709</v>
      </c>
      <c r="AB220" s="133">
        <v>4.0000000000000001E-3</v>
      </c>
      <c r="AC220" s="133">
        <v>1E-3</v>
      </c>
      <c r="AD220" s="133">
        <v>-11.518000000000001</v>
      </c>
      <c r="AE220" s="133">
        <v>4.1000000000000002E-2</v>
      </c>
      <c r="AF220" s="133">
        <v>1.4E-2</v>
      </c>
      <c r="AG220" s="133">
        <v>-4.3999999999999997E-2</v>
      </c>
      <c r="AH220" s="133">
        <v>4.1000000000000002E-2</v>
      </c>
      <c r="AI220" s="133">
        <v>1.4E-2</v>
      </c>
      <c r="AJ220" s="133">
        <v>45.017000000000003</v>
      </c>
      <c r="AK220" s="133">
        <v>0.17199999999999999</v>
      </c>
      <c r="AL220" s="133">
        <v>5.7000000000000002E-2</v>
      </c>
      <c r="AM220" s="133">
        <v>1.079</v>
      </c>
      <c r="AN220" s="133">
        <v>0.16800000000000001</v>
      </c>
      <c r="AO220" s="133">
        <v>5.6000000000000001E-2</v>
      </c>
      <c r="AP220" s="133">
        <v>109.41500000000001</v>
      </c>
      <c r="AQ220" s="133">
        <v>1.7829999999999999</v>
      </c>
      <c r="AR220" s="133">
        <v>0.59399999999999997</v>
      </c>
      <c r="AS220" s="133">
        <v>100.09099999999999</v>
      </c>
      <c r="AT220" s="133">
        <v>1.77</v>
      </c>
      <c r="AU220" s="133">
        <v>0.59</v>
      </c>
      <c r="AV220" s="133">
        <v>-1.0369999999999999</v>
      </c>
      <c r="AW220" s="133">
        <v>1.4E-2</v>
      </c>
      <c r="AX220" s="133">
        <v>5.0000000000000001E-3</v>
      </c>
      <c r="AY220" s="133">
        <v>-37.61</v>
      </c>
      <c r="AZ220" s="133" t="s">
        <v>3</v>
      </c>
      <c r="BA220" s="133">
        <v>10.36</v>
      </c>
      <c r="BB220" s="133">
        <v>10.76</v>
      </c>
      <c r="BC220" s="133">
        <v>41.95</v>
      </c>
      <c r="BD220" s="133">
        <v>4.971154373454645E-3</v>
      </c>
      <c r="BE220" s="133" t="s">
        <v>927</v>
      </c>
      <c r="BF220" s="133">
        <v>1.4E-2</v>
      </c>
      <c r="BG220" s="133">
        <v>1.165702966213146</v>
      </c>
      <c r="BH220" s="133">
        <v>0.96691326559951618</v>
      </c>
      <c r="BI220" s="133">
        <v>0.98299999999999998</v>
      </c>
      <c r="BJ220" s="133" t="s">
        <v>3</v>
      </c>
      <c r="BK220" s="133">
        <v>0.98299999999999998</v>
      </c>
      <c r="BL220" s="133">
        <v>1.079</v>
      </c>
      <c r="BM220" s="133">
        <v>0</v>
      </c>
    </row>
    <row r="221" spans="1:65" x14ac:dyDescent="0.2">
      <c r="A221" s="132" t="s">
        <v>928</v>
      </c>
      <c r="B221" s="133" t="s">
        <v>929</v>
      </c>
      <c r="C221" s="133" t="s">
        <v>261</v>
      </c>
      <c r="D221" s="133" t="s">
        <v>262</v>
      </c>
      <c r="E221" s="133" t="b">
        <v>0</v>
      </c>
      <c r="F221" s="133" t="s">
        <v>301</v>
      </c>
      <c r="G221" s="133" t="s">
        <v>3</v>
      </c>
      <c r="H221" s="133" t="s">
        <v>264</v>
      </c>
      <c r="I221" s="133" t="s">
        <v>301</v>
      </c>
      <c r="J221" s="133" t="s">
        <v>273</v>
      </c>
      <c r="K221" s="133" t="s">
        <v>777</v>
      </c>
      <c r="L221" s="133">
        <v>90</v>
      </c>
      <c r="M221" s="133">
        <v>9</v>
      </c>
      <c r="N221" s="133">
        <v>9</v>
      </c>
      <c r="O221" s="133">
        <v>2.7</v>
      </c>
      <c r="P221" s="133">
        <v>0</v>
      </c>
      <c r="Q221" s="133">
        <v>0</v>
      </c>
      <c r="R221" s="133">
        <v>-0.77</v>
      </c>
      <c r="S221" s="133">
        <v>0</v>
      </c>
      <c r="T221" s="133">
        <v>0</v>
      </c>
      <c r="U221" s="133">
        <v>30.06</v>
      </c>
      <c r="V221" s="133">
        <v>0</v>
      </c>
      <c r="W221" s="133">
        <v>0</v>
      </c>
      <c r="X221" s="133">
        <v>6.0620000000000003</v>
      </c>
      <c r="Y221" s="133">
        <v>2E-3</v>
      </c>
      <c r="Z221" s="133">
        <v>1E-3</v>
      </c>
      <c r="AA221" s="133">
        <v>10.552</v>
      </c>
      <c r="AB221" s="133">
        <v>4.0000000000000001E-3</v>
      </c>
      <c r="AC221" s="133">
        <v>1E-3</v>
      </c>
      <c r="AD221" s="133">
        <v>16.489000000000001</v>
      </c>
      <c r="AE221" s="133">
        <v>4.4999999999999998E-2</v>
      </c>
      <c r="AF221" s="133">
        <v>1.4999999999999999E-2</v>
      </c>
      <c r="AG221" s="133">
        <v>-0.20100000000000001</v>
      </c>
      <c r="AH221" s="133">
        <v>4.8000000000000001E-2</v>
      </c>
      <c r="AI221" s="133">
        <v>1.6E-2</v>
      </c>
      <c r="AJ221" s="133">
        <v>20.9</v>
      </c>
      <c r="AK221" s="133">
        <v>0.19800000000000001</v>
      </c>
      <c r="AL221" s="133">
        <v>6.6000000000000003E-2</v>
      </c>
      <c r="AM221" s="133">
        <v>-0.309</v>
      </c>
      <c r="AN221" s="133">
        <v>0.19800000000000001</v>
      </c>
      <c r="AO221" s="133">
        <v>6.6000000000000003E-2</v>
      </c>
      <c r="AP221" s="133">
        <v>107.011</v>
      </c>
      <c r="AQ221" s="133">
        <v>1.603</v>
      </c>
      <c r="AR221" s="133">
        <v>0.53400000000000003</v>
      </c>
      <c r="AS221" s="133">
        <v>77.447999999999993</v>
      </c>
      <c r="AT221" s="133">
        <v>1.556</v>
      </c>
      <c r="AU221" s="133">
        <v>0.51900000000000002</v>
      </c>
      <c r="AV221" s="133">
        <v>-1</v>
      </c>
      <c r="AW221" s="133">
        <v>1.4E-2</v>
      </c>
      <c r="AX221" s="133">
        <v>5.0000000000000001E-3</v>
      </c>
      <c r="AY221" s="133">
        <v>2.64</v>
      </c>
      <c r="AZ221" s="133">
        <v>1.007950954</v>
      </c>
      <c r="BA221" s="133">
        <v>-8.65</v>
      </c>
      <c r="BB221" s="133">
        <v>-8.31</v>
      </c>
      <c r="BC221" s="133">
        <v>22.3</v>
      </c>
      <c r="BD221" s="133">
        <v>5.0282290803423486E-3</v>
      </c>
      <c r="BE221" s="133" t="s">
        <v>930</v>
      </c>
      <c r="BF221" s="133">
        <v>-0.28399999999999997</v>
      </c>
      <c r="BG221" s="133">
        <v>1.1657029662131464</v>
      </c>
      <c r="BH221" s="133">
        <v>0.9669132655995164</v>
      </c>
      <c r="BI221" s="133">
        <v>0.63500000000000001</v>
      </c>
      <c r="BJ221" s="133">
        <v>8.2000000000000003E-2</v>
      </c>
      <c r="BK221" s="133">
        <v>0.71699999999999997</v>
      </c>
      <c r="BL221" s="133">
        <v>-0.309</v>
      </c>
      <c r="BM221" s="133">
        <v>0</v>
      </c>
    </row>
    <row r="222" spans="1:65" x14ac:dyDescent="0.2">
      <c r="A222" s="132" t="s">
        <v>931</v>
      </c>
      <c r="B222" s="133" t="s">
        <v>932</v>
      </c>
      <c r="C222" s="133" t="s">
        <v>261</v>
      </c>
      <c r="D222" s="133" t="s">
        <v>262</v>
      </c>
      <c r="E222" s="133" t="b">
        <v>0</v>
      </c>
      <c r="F222" s="133" t="s">
        <v>277</v>
      </c>
      <c r="G222" s="133" t="s">
        <v>3</v>
      </c>
      <c r="H222" s="133" t="s">
        <v>264</v>
      </c>
      <c r="I222" s="133" t="s">
        <v>277</v>
      </c>
      <c r="J222" s="133" t="s">
        <v>273</v>
      </c>
      <c r="K222" s="133" t="s">
        <v>777</v>
      </c>
      <c r="L222" s="133">
        <v>90</v>
      </c>
      <c r="M222" s="133">
        <v>9</v>
      </c>
      <c r="N222" s="133">
        <v>9</v>
      </c>
      <c r="O222" s="133">
        <v>-2.16</v>
      </c>
      <c r="P222" s="133">
        <v>0</v>
      </c>
      <c r="Q222" s="133">
        <v>0</v>
      </c>
      <c r="R222" s="133">
        <v>3.62</v>
      </c>
      <c r="S222" s="133">
        <v>0</v>
      </c>
      <c r="T222" s="133">
        <v>0</v>
      </c>
      <c r="U222" s="133">
        <v>34.590000000000003</v>
      </c>
      <c r="V222" s="133">
        <v>0</v>
      </c>
      <c r="W222" s="133">
        <v>0</v>
      </c>
      <c r="X222" s="133">
        <v>1.6579999999999999</v>
      </c>
      <c r="Y222" s="133">
        <v>4.0000000000000001E-3</v>
      </c>
      <c r="Z222" s="133">
        <v>1E-3</v>
      </c>
      <c r="AA222" s="133">
        <v>14.98</v>
      </c>
      <c r="AB222" s="133">
        <v>4.0000000000000001E-3</v>
      </c>
      <c r="AC222" s="133">
        <v>1E-3</v>
      </c>
      <c r="AD222" s="133">
        <v>16.199000000000002</v>
      </c>
      <c r="AE222" s="133">
        <v>6.4000000000000001E-2</v>
      </c>
      <c r="AF222" s="133">
        <v>2.1000000000000001E-2</v>
      </c>
      <c r="AG222" s="133">
        <v>-0.25900000000000001</v>
      </c>
      <c r="AH222" s="133">
        <v>6.2E-2</v>
      </c>
      <c r="AI222" s="133">
        <v>2.1000000000000001E-2</v>
      </c>
      <c r="AJ222" s="133">
        <v>30.273</v>
      </c>
      <c r="AK222" s="133">
        <v>0.215</v>
      </c>
      <c r="AL222" s="133">
        <v>7.1999999999999995E-2</v>
      </c>
      <c r="AM222" s="133">
        <v>8.6999999999999994E-2</v>
      </c>
      <c r="AN222" s="133">
        <v>0.20799999999999999</v>
      </c>
      <c r="AO222" s="133">
        <v>6.9000000000000006E-2</v>
      </c>
      <c r="AP222" s="133">
        <v>116.974</v>
      </c>
      <c r="AQ222" s="133">
        <v>3.8420000000000001</v>
      </c>
      <c r="AR222" s="133">
        <v>1.2809999999999999</v>
      </c>
      <c r="AS222" s="133">
        <v>82.896000000000001</v>
      </c>
      <c r="AT222" s="133">
        <v>3.72</v>
      </c>
      <c r="AU222" s="133">
        <v>1.24</v>
      </c>
      <c r="AV222" s="133">
        <v>-1.0269999999999999</v>
      </c>
      <c r="AW222" s="133">
        <v>1.6E-2</v>
      </c>
      <c r="AX222" s="133">
        <v>5.0000000000000001E-3</v>
      </c>
      <c r="AY222" s="133">
        <v>-2.2400000000000002</v>
      </c>
      <c r="AZ222" s="133">
        <v>1.007950954</v>
      </c>
      <c r="BA222" s="133">
        <v>-4.3</v>
      </c>
      <c r="BB222" s="133">
        <v>-3.94</v>
      </c>
      <c r="BC222" s="133">
        <v>26.8</v>
      </c>
      <c r="BD222" s="133">
        <v>5.0282290803423486E-3</v>
      </c>
      <c r="BE222" s="133" t="s">
        <v>930</v>
      </c>
      <c r="BF222" s="133">
        <v>-0.34</v>
      </c>
      <c r="BG222" s="133">
        <v>1.1543313540534168</v>
      </c>
      <c r="BH222" s="133">
        <v>0.95976037026834782</v>
      </c>
      <c r="BI222" s="133">
        <v>0.56699999999999995</v>
      </c>
      <c r="BJ222" s="133">
        <v>8.2000000000000003E-2</v>
      </c>
      <c r="BK222" s="133">
        <v>0.64900000000000002</v>
      </c>
      <c r="BL222" s="133">
        <v>8.6999999999999994E-2</v>
      </c>
      <c r="BM222" s="133">
        <v>0</v>
      </c>
    </row>
    <row r="223" spans="1:65" x14ac:dyDescent="0.2">
      <c r="A223" s="132" t="s">
        <v>933</v>
      </c>
      <c r="B223" s="133" t="s">
        <v>934</v>
      </c>
      <c r="C223" s="133" t="s">
        <v>261</v>
      </c>
      <c r="D223" s="133" t="s">
        <v>262</v>
      </c>
      <c r="E223" s="133" t="b">
        <v>0</v>
      </c>
      <c r="F223" s="133" t="s">
        <v>907</v>
      </c>
      <c r="G223" s="133" t="s">
        <v>3</v>
      </c>
      <c r="H223" s="133" t="s">
        <v>264</v>
      </c>
      <c r="I223" s="133" t="s">
        <v>265</v>
      </c>
      <c r="J223" s="133" t="s">
        <v>266</v>
      </c>
      <c r="K223" s="133" t="s">
        <v>777</v>
      </c>
      <c r="L223" s="133" t="s">
        <v>3</v>
      </c>
      <c r="M223" s="133">
        <v>9</v>
      </c>
      <c r="N223" s="133">
        <v>9</v>
      </c>
      <c r="O223" s="133">
        <v>1.31</v>
      </c>
      <c r="P223" s="133">
        <v>0</v>
      </c>
      <c r="Q223" s="133">
        <v>0</v>
      </c>
      <c r="R223" s="133">
        <v>8.4</v>
      </c>
      <c r="S223" s="133">
        <v>0</v>
      </c>
      <c r="T223" s="133">
        <v>0</v>
      </c>
      <c r="U223" s="133">
        <v>39.520000000000003</v>
      </c>
      <c r="V223" s="133">
        <v>0</v>
      </c>
      <c r="W223" s="133">
        <v>0</v>
      </c>
      <c r="X223" s="133">
        <v>5.077</v>
      </c>
      <c r="Y223" s="133">
        <v>2E-3</v>
      </c>
      <c r="Z223" s="133">
        <v>1E-3</v>
      </c>
      <c r="AA223" s="133">
        <v>19.815999999999999</v>
      </c>
      <c r="AB223" s="133">
        <v>4.0000000000000001E-3</v>
      </c>
      <c r="AC223" s="133">
        <v>1E-3</v>
      </c>
      <c r="AD223" s="133">
        <v>24.933</v>
      </c>
      <c r="AE223" s="133">
        <v>4.2999999999999997E-2</v>
      </c>
      <c r="AF223" s="133">
        <v>1.4E-2</v>
      </c>
      <c r="AG223" s="133">
        <v>0.11</v>
      </c>
      <c r="AH223" s="133">
        <v>4.1000000000000002E-2</v>
      </c>
      <c r="AI223" s="133">
        <v>1.4E-2</v>
      </c>
      <c r="AJ223" s="133">
        <v>41.063000000000002</v>
      </c>
      <c r="AK223" s="133">
        <v>0.223</v>
      </c>
      <c r="AL223" s="133">
        <v>7.3999999999999996E-2</v>
      </c>
      <c r="AM223" s="133">
        <v>0.998</v>
      </c>
      <c r="AN223" s="133">
        <v>0.214</v>
      </c>
      <c r="AO223" s="133">
        <v>7.0999999999999994E-2</v>
      </c>
      <c r="AP223" s="133">
        <v>104.20399999999999</v>
      </c>
      <c r="AQ223" s="133">
        <v>2.1309999999999998</v>
      </c>
      <c r="AR223" s="133">
        <v>0.71</v>
      </c>
      <c r="AS223" s="133">
        <v>56.718000000000004</v>
      </c>
      <c r="AT223" s="133">
        <v>2.032</v>
      </c>
      <c r="AU223" s="133">
        <v>0.67700000000000005</v>
      </c>
      <c r="AV223" s="133">
        <v>-0.99199999999999999</v>
      </c>
      <c r="AW223" s="133">
        <v>1.7000000000000001E-2</v>
      </c>
      <c r="AX223" s="133">
        <v>6.0000000000000001E-3</v>
      </c>
      <c r="AY223" s="133">
        <v>1.25</v>
      </c>
      <c r="AZ223" s="133" t="s">
        <v>3</v>
      </c>
      <c r="BA223" s="133">
        <v>8.4</v>
      </c>
      <c r="BB223" s="133">
        <v>8.7899999999999991</v>
      </c>
      <c r="BC223" s="133">
        <v>39.93</v>
      </c>
      <c r="BD223" s="133">
        <v>5.0183218969111834E-3</v>
      </c>
      <c r="BE223" s="133" t="s">
        <v>935</v>
      </c>
      <c r="BF223" s="133">
        <v>-1.4999999999999999E-2</v>
      </c>
      <c r="BG223" s="133">
        <v>1.1684468630940581</v>
      </c>
      <c r="BH223" s="133">
        <v>0.96869928840798791</v>
      </c>
      <c r="BI223" s="133">
        <v>0.95099999999999996</v>
      </c>
      <c r="BJ223" s="133" t="s">
        <v>3</v>
      </c>
      <c r="BK223" s="133">
        <v>0.95099999999999996</v>
      </c>
      <c r="BL223" s="133">
        <v>0.998</v>
      </c>
      <c r="BM223" s="133">
        <v>0</v>
      </c>
    </row>
    <row r="224" spans="1:65" x14ac:dyDescent="0.2">
      <c r="A224" s="132" t="s">
        <v>936</v>
      </c>
      <c r="B224" s="133" t="s">
        <v>937</v>
      </c>
      <c r="C224" s="133" t="s">
        <v>261</v>
      </c>
      <c r="D224" s="133" t="s">
        <v>262</v>
      </c>
      <c r="E224" s="133" t="b">
        <v>0</v>
      </c>
      <c r="F224" s="133" t="s">
        <v>285</v>
      </c>
      <c r="G224" s="133" t="s">
        <v>3</v>
      </c>
      <c r="H224" s="133" t="s">
        <v>264</v>
      </c>
      <c r="I224" s="133" t="s">
        <v>286</v>
      </c>
      <c r="J224" s="133" t="s">
        <v>273</v>
      </c>
      <c r="K224" s="133" t="s">
        <v>777</v>
      </c>
      <c r="L224" s="133">
        <v>90</v>
      </c>
      <c r="M224" s="133">
        <v>9</v>
      </c>
      <c r="N224" s="133">
        <v>9</v>
      </c>
      <c r="O224" s="133">
        <v>-10.1</v>
      </c>
      <c r="P224" s="133">
        <v>0</v>
      </c>
      <c r="Q224" s="133">
        <v>0</v>
      </c>
      <c r="R224" s="133">
        <v>-11.26</v>
      </c>
      <c r="S224" s="133">
        <v>0.01</v>
      </c>
      <c r="T224" s="133">
        <v>0</v>
      </c>
      <c r="U224" s="133">
        <v>19.25</v>
      </c>
      <c r="V224" s="133">
        <v>0.01</v>
      </c>
      <c r="W224" s="133">
        <v>0</v>
      </c>
      <c r="X224" s="133">
        <v>-6.3079999999999998</v>
      </c>
      <c r="Y224" s="133">
        <v>3.0000000000000001E-3</v>
      </c>
      <c r="Z224" s="133">
        <v>1E-3</v>
      </c>
      <c r="AA224" s="133">
        <v>-7.0999999999999994E-2</v>
      </c>
      <c r="AB224" s="133">
        <v>6.0000000000000001E-3</v>
      </c>
      <c r="AC224" s="133">
        <v>2E-3</v>
      </c>
      <c r="AD224" s="133">
        <v>-7.2519999999999998</v>
      </c>
      <c r="AE224" s="133">
        <v>3.7999999999999999E-2</v>
      </c>
      <c r="AF224" s="133">
        <v>1.2999999999999999E-2</v>
      </c>
      <c r="AG224" s="133">
        <v>-0.68100000000000005</v>
      </c>
      <c r="AH224" s="133">
        <v>4.1000000000000002E-2</v>
      </c>
      <c r="AI224" s="133">
        <v>1.4E-2</v>
      </c>
      <c r="AJ224" s="133">
        <v>-1.879</v>
      </c>
      <c r="AK224" s="133">
        <v>0.17</v>
      </c>
      <c r="AL224" s="133">
        <v>5.7000000000000002E-2</v>
      </c>
      <c r="AM224" s="133">
        <v>-1.7370000000000001</v>
      </c>
      <c r="AN224" s="133">
        <v>0.17100000000000001</v>
      </c>
      <c r="AO224" s="133">
        <v>5.7000000000000002E-2</v>
      </c>
      <c r="AP224" s="133">
        <v>111.771</v>
      </c>
      <c r="AQ224" s="133">
        <v>1.879</v>
      </c>
      <c r="AR224" s="133">
        <v>0.626</v>
      </c>
      <c r="AS224" s="133">
        <v>119.44799999999999</v>
      </c>
      <c r="AT224" s="133">
        <v>1.889</v>
      </c>
      <c r="AU224" s="133">
        <v>0.63</v>
      </c>
      <c r="AV224" s="133">
        <v>-1.044</v>
      </c>
      <c r="AW224" s="133">
        <v>1.6E-2</v>
      </c>
      <c r="AX224" s="133">
        <v>5.0000000000000001E-3</v>
      </c>
      <c r="AY224" s="133">
        <v>-10.220000000000001</v>
      </c>
      <c r="AZ224" s="133">
        <v>1.007950954</v>
      </c>
      <c r="BA224" s="133">
        <v>-19.059999999999999</v>
      </c>
      <c r="BB224" s="133">
        <v>-18.75</v>
      </c>
      <c r="BC224" s="133">
        <v>11.53</v>
      </c>
      <c r="BD224" s="133">
        <v>5.0692726746330583E-3</v>
      </c>
      <c r="BE224" s="133" t="s">
        <v>938</v>
      </c>
      <c r="BF224" s="133">
        <v>-0.64400000000000002</v>
      </c>
      <c r="BG224" s="133">
        <v>1.1359950274194501</v>
      </c>
      <c r="BH224" s="133">
        <v>0.9516813659563198</v>
      </c>
      <c r="BI224" s="133">
        <v>0.22</v>
      </c>
      <c r="BJ224" s="133">
        <v>8.2000000000000003E-2</v>
      </c>
      <c r="BK224" s="133">
        <v>0.30199999999999999</v>
      </c>
      <c r="BL224" s="133">
        <v>-1.7370000000000001</v>
      </c>
      <c r="BM224" s="133">
        <v>0</v>
      </c>
    </row>
    <row r="225" spans="1:65" x14ac:dyDescent="0.2">
      <c r="A225" s="132" t="s">
        <v>939</v>
      </c>
      <c r="B225" s="133" t="s">
        <v>940</v>
      </c>
      <c r="C225" s="133" t="s">
        <v>261</v>
      </c>
      <c r="D225" s="133" t="s">
        <v>262</v>
      </c>
      <c r="E225" s="133" t="b">
        <v>0</v>
      </c>
      <c r="F225" s="133" t="s">
        <v>280</v>
      </c>
      <c r="G225" s="133" t="s">
        <v>3</v>
      </c>
      <c r="H225" s="133" t="s">
        <v>264</v>
      </c>
      <c r="I225" s="133" t="s">
        <v>281</v>
      </c>
      <c r="J225" s="133" t="s">
        <v>273</v>
      </c>
      <c r="K225" s="133" t="s">
        <v>777</v>
      </c>
      <c r="L225" s="133">
        <v>90</v>
      </c>
      <c r="M225" s="133">
        <v>9</v>
      </c>
      <c r="N225" s="133">
        <v>9</v>
      </c>
      <c r="O225" s="133">
        <v>2.02</v>
      </c>
      <c r="P225" s="133">
        <v>0</v>
      </c>
      <c r="Q225" s="133">
        <v>0</v>
      </c>
      <c r="R225" s="133">
        <v>5.34</v>
      </c>
      <c r="S225" s="133">
        <v>0.01</v>
      </c>
      <c r="T225" s="133">
        <v>0</v>
      </c>
      <c r="U225" s="133">
        <v>36.369999999999997</v>
      </c>
      <c r="V225" s="133">
        <v>0.01</v>
      </c>
      <c r="W225" s="133">
        <v>0</v>
      </c>
      <c r="X225" s="133">
        <v>5.641</v>
      </c>
      <c r="Y225" s="133">
        <v>3.0000000000000001E-3</v>
      </c>
      <c r="Z225" s="133">
        <v>1E-3</v>
      </c>
      <c r="AA225" s="133">
        <v>16.727</v>
      </c>
      <c r="AB225" s="133">
        <v>6.0000000000000001E-3</v>
      </c>
      <c r="AC225" s="133">
        <v>2E-3</v>
      </c>
      <c r="AD225" s="133">
        <v>21.777000000000001</v>
      </c>
      <c r="AE225" s="133">
        <v>0.03</v>
      </c>
      <c r="AF225" s="133">
        <v>0.01</v>
      </c>
      <c r="AG225" s="133">
        <v>-0.56999999999999995</v>
      </c>
      <c r="AH225" s="133">
        <v>2.8000000000000001E-2</v>
      </c>
      <c r="AI225" s="133">
        <v>8.9999999999999993E-3</v>
      </c>
      <c r="AJ225" s="133">
        <v>34.258000000000003</v>
      </c>
      <c r="AK225" s="133">
        <v>9.7000000000000003E-2</v>
      </c>
      <c r="AL225" s="133">
        <v>3.2000000000000001E-2</v>
      </c>
      <c r="AM225" s="133">
        <v>0.50800000000000001</v>
      </c>
      <c r="AN225" s="133">
        <v>9.7000000000000003E-2</v>
      </c>
      <c r="AO225" s="133">
        <v>3.2000000000000001E-2</v>
      </c>
      <c r="AP225" s="133">
        <v>100.27200000000001</v>
      </c>
      <c r="AQ225" s="133">
        <v>1.6830000000000001</v>
      </c>
      <c r="AR225" s="133">
        <v>0.56100000000000005</v>
      </c>
      <c r="AS225" s="133">
        <v>58.616999999999997</v>
      </c>
      <c r="AT225" s="133">
        <v>1.6240000000000001</v>
      </c>
      <c r="AU225" s="133">
        <v>0.54100000000000004</v>
      </c>
      <c r="AV225" s="133">
        <v>-0.94499999999999995</v>
      </c>
      <c r="AW225" s="133">
        <v>1.4E-2</v>
      </c>
      <c r="AX225" s="133">
        <v>5.0000000000000001E-3</v>
      </c>
      <c r="AY225" s="133">
        <v>1.96</v>
      </c>
      <c r="AZ225" s="133">
        <v>1.007950954</v>
      </c>
      <c r="BA225" s="133">
        <v>-2.59</v>
      </c>
      <c r="BB225" s="133">
        <v>-2.23</v>
      </c>
      <c r="BC225" s="133">
        <v>28.57</v>
      </c>
      <c r="BD225" s="133">
        <v>4.9921590890658453E-3</v>
      </c>
      <c r="BE225" s="133" t="s">
        <v>941</v>
      </c>
      <c r="BF225" s="133">
        <v>-0.67900000000000005</v>
      </c>
      <c r="BG225" s="133">
        <v>1.1590314123681698</v>
      </c>
      <c r="BH225" s="133">
        <v>0.9599508174358159</v>
      </c>
      <c r="BI225" s="133">
        <v>0.17299999999999999</v>
      </c>
      <c r="BJ225" s="133">
        <v>8.2000000000000003E-2</v>
      </c>
      <c r="BK225" s="133">
        <v>0.255</v>
      </c>
      <c r="BL225" s="133">
        <v>0.50800000000000001</v>
      </c>
      <c r="BM225" s="133">
        <v>0</v>
      </c>
    </row>
    <row r="226" spans="1:65" x14ac:dyDescent="0.2">
      <c r="A226" s="132" t="s">
        <v>942</v>
      </c>
      <c r="B226" s="133" t="s">
        <v>943</v>
      </c>
      <c r="C226" s="133" t="s">
        <v>261</v>
      </c>
      <c r="D226" s="133" t="s">
        <v>262</v>
      </c>
      <c r="E226" s="133" t="b">
        <v>0</v>
      </c>
      <c r="F226" s="133" t="s">
        <v>944</v>
      </c>
      <c r="G226" s="133" t="s">
        <v>3</v>
      </c>
      <c r="H226" s="133" t="s">
        <v>264</v>
      </c>
      <c r="I226" s="133" t="s">
        <v>265</v>
      </c>
      <c r="J226" s="133" t="s">
        <v>266</v>
      </c>
      <c r="K226" s="133" t="s">
        <v>777</v>
      </c>
      <c r="L226" s="133" t="s">
        <v>3</v>
      </c>
      <c r="M226" s="133">
        <v>9</v>
      </c>
      <c r="N226" s="133">
        <v>9</v>
      </c>
      <c r="O226" s="133">
        <v>1.33</v>
      </c>
      <c r="P226" s="133">
        <v>0</v>
      </c>
      <c r="Q226" s="133">
        <v>0</v>
      </c>
      <c r="R226" s="133">
        <v>8.4700000000000006</v>
      </c>
      <c r="S226" s="133">
        <v>0</v>
      </c>
      <c r="T226" s="133">
        <v>0</v>
      </c>
      <c r="U226" s="133">
        <v>39.590000000000003</v>
      </c>
      <c r="V226" s="133">
        <v>0</v>
      </c>
      <c r="W226" s="133">
        <v>0</v>
      </c>
      <c r="X226" s="133">
        <v>5.0990000000000002</v>
      </c>
      <c r="Y226" s="133">
        <v>3.0000000000000001E-3</v>
      </c>
      <c r="Z226" s="133">
        <v>1E-3</v>
      </c>
      <c r="AA226" s="133">
        <v>19.89</v>
      </c>
      <c r="AB226" s="133">
        <v>3.0000000000000001E-3</v>
      </c>
      <c r="AC226" s="133">
        <v>1E-3</v>
      </c>
      <c r="AD226" s="133">
        <v>25.007000000000001</v>
      </c>
      <c r="AE226" s="133">
        <v>4.4999999999999998E-2</v>
      </c>
      <c r="AF226" s="133">
        <v>1.4999999999999999E-2</v>
      </c>
      <c r="AG226" s="133">
        <v>8.8999999999999996E-2</v>
      </c>
      <c r="AH226" s="133">
        <v>4.3999999999999997E-2</v>
      </c>
      <c r="AI226" s="133">
        <v>1.4999999999999999E-2</v>
      </c>
      <c r="AJ226" s="133">
        <v>41.119</v>
      </c>
      <c r="AK226" s="133">
        <v>0.14899999999999999</v>
      </c>
      <c r="AL226" s="133">
        <v>0.05</v>
      </c>
      <c r="AM226" s="133">
        <v>0.90600000000000003</v>
      </c>
      <c r="AN226" s="133">
        <v>0.14299999999999999</v>
      </c>
      <c r="AO226" s="133">
        <v>4.8000000000000001E-2</v>
      </c>
      <c r="AP226" s="133">
        <v>107.818</v>
      </c>
      <c r="AQ226" s="133">
        <v>1.548</v>
      </c>
      <c r="AR226" s="133">
        <v>0.51600000000000001</v>
      </c>
      <c r="AS226" s="133">
        <v>60</v>
      </c>
      <c r="AT226" s="133">
        <v>1.4850000000000001</v>
      </c>
      <c r="AU226" s="133">
        <v>0.495</v>
      </c>
      <c r="AV226" s="133">
        <v>-1.016</v>
      </c>
      <c r="AW226" s="133">
        <v>1.2999999999999999E-2</v>
      </c>
      <c r="AX226" s="133">
        <v>4.0000000000000001E-3</v>
      </c>
      <c r="AY226" s="133">
        <v>1.27</v>
      </c>
      <c r="AZ226" s="133" t="s">
        <v>3</v>
      </c>
      <c r="BA226" s="133">
        <v>8.4700000000000006</v>
      </c>
      <c r="BB226" s="133">
        <v>8.8800000000000008</v>
      </c>
      <c r="BC226" s="133">
        <v>40.01</v>
      </c>
      <c r="BD226" s="133">
        <v>5.0752833384763354E-3</v>
      </c>
      <c r="BE226" s="133" t="s">
        <v>945</v>
      </c>
      <c r="BF226" s="133">
        <v>-3.7999999999999999E-2</v>
      </c>
      <c r="BG226" s="133">
        <v>1.1566621865689535</v>
      </c>
      <c r="BH226" s="133">
        <v>0.95874923259867073</v>
      </c>
      <c r="BI226" s="133">
        <v>0.91500000000000004</v>
      </c>
      <c r="BJ226" s="133" t="s">
        <v>3</v>
      </c>
      <c r="BK226" s="133">
        <v>0.91500000000000004</v>
      </c>
      <c r="BL226" s="133">
        <v>0.90600000000000003</v>
      </c>
      <c r="BM226" s="133">
        <v>0</v>
      </c>
    </row>
    <row r="227" spans="1:65" x14ac:dyDescent="0.2">
      <c r="A227" s="132" t="s">
        <v>946</v>
      </c>
      <c r="B227" s="133" t="s">
        <v>947</v>
      </c>
      <c r="C227" s="133" t="s">
        <v>261</v>
      </c>
      <c r="D227" s="133" t="s">
        <v>262</v>
      </c>
      <c r="E227" s="133" t="b">
        <v>0</v>
      </c>
      <c r="F227" s="133" t="s">
        <v>323</v>
      </c>
      <c r="G227" s="133" t="s">
        <v>3</v>
      </c>
      <c r="H227" s="133" t="s">
        <v>264</v>
      </c>
      <c r="I227" s="133" t="s">
        <v>324</v>
      </c>
      <c r="J227" s="133" t="s">
        <v>273</v>
      </c>
      <c r="K227" s="133" t="s">
        <v>777</v>
      </c>
      <c r="L227" s="133">
        <v>90</v>
      </c>
      <c r="M227" s="133">
        <v>9</v>
      </c>
      <c r="N227" s="133">
        <v>9</v>
      </c>
      <c r="O227" s="133">
        <v>2.12</v>
      </c>
      <c r="P227" s="133">
        <v>0</v>
      </c>
      <c r="Q227" s="133">
        <v>0</v>
      </c>
      <c r="R227" s="133">
        <v>6.21</v>
      </c>
      <c r="S227" s="133">
        <v>0.01</v>
      </c>
      <c r="T227" s="133">
        <v>0</v>
      </c>
      <c r="U227" s="133">
        <v>37.270000000000003</v>
      </c>
      <c r="V227" s="133">
        <v>0.01</v>
      </c>
      <c r="W227" s="133">
        <v>0</v>
      </c>
      <c r="X227" s="133">
        <v>5.7590000000000003</v>
      </c>
      <c r="Y227" s="133">
        <v>2E-3</v>
      </c>
      <c r="Z227" s="133">
        <v>1E-3</v>
      </c>
      <c r="AA227" s="133">
        <v>17.61</v>
      </c>
      <c r="AB227" s="133">
        <v>5.0000000000000001E-3</v>
      </c>
      <c r="AC227" s="133">
        <v>2E-3</v>
      </c>
      <c r="AD227" s="133">
        <v>22.885999999999999</v>
      </c>
      <c r="AE227" s="133">
        <v>2.5999999999999999E-2</v>
      </c>
      <c r="AF227" s="133">
        <v>8.9999999999999993E-3</v>
      </c>
      <c r="AG227" s="133">
        <v>-0.45900000000000002</v>
      </c>
      <c r="AH227" s="133">
        <v>2.1999999999999999E-2</v>
      </c>
      <c r="AI227" s="133">
        <v>7.0000000000000001E-3</v>
      </c>
      <c r="AJ227" s="133">
        <v>36.021000000000001</v>
      </c>
      <c r="AK227" s="133">
        <v>0.14000000000000001</v>
      </c>
      <c r="AL227" s="133">
        <v>4.7E-2</v>
      </c>
      <c r="AM227" s="133">
        <v>0.47299999999999998</v>
      </c>
      <c r="AN227" s="133">
        <v>0.13300000000000001</v>
      </c>
      <c r="AO227" s="133">
        <v>4.3999999999999997E-2</v>
      </c>
      <c r="AP227" s="133">
        <v>107.94199999999999</v>
      </c>
      <c r="AQ227" s="133">
        <v>2.4359999999999999</v>
      </c>
      <c r="AR227" s="133">
        <v>0.81200000000000006</v>
      </c>
      <c r="AS227" s="133">
        <v>64.046999999999997</v>
      </c>
      <c r="AT227" s="133">
        <v>2.3420000000000001</v>
      </c>
      <c r="AU227" s="133">
        <v>0.78100000000000003</v>
      </c>
      <c r="AV227" s="133">
        <v>-1.0089999999999999</v>
      </c>
      <c r="AW227" s="133">
        <v>2.1999999999999999E-2</v>
      </c>
      <c r="AX227" s="133">
        <v>7.0000000000000001E-3</v>
      </c>
      <c r="AY227" s="133">
        <v>2.06</v>
      </c>
      <c r="AZ227" s="133">
        <v>1.007950954</v>
      </c>
      <c r="BA227" s="133">
        <v>-1.72</v>
      </c>
      <c r="BB227" s="133">
        <v>-1.35</v>
      </c>
      <c r="BC227" s="133">
        <v>29.47</v>
      </c>
      <c r="BD227" s="133">
        <v>4.9662248820909697E-3</v>
      </c>
      <c r="BE227" s="133" t="s">
        <v>948</v>
      </c>
      <c r="BF227" s="133">
        <v>-0.57299999999999995</v>
      </c>
      <c r="BG227" s="133">
        <v>1.16427328164934</v>
      </c>
      <c r="BH227" s="133">
        <v>0.96132774269529009</v>
      </c>
      <c r="BI227" s="133">
        <v>0.29399999999999998</v>
      </c>
      <c r="BJ227" s="133">
        <v>8.2000000000000003E-2</v>
      </c>
      <c r="BK227" s="133">
        <v>0.376</v>
      </c>
      <c r="BL227" s="133">
        <v>0.47299999999999998</v>
      </c>
      <c r="BM227" s="133">
        <v>0</v>
      </c>
    </row>
    <row r="228" spans="1:65" x14ac:dyDescent="0.2">
      <c r="A228" s="132" t="s">
        <v>949</v>
      </c>
      <c r="B228" s="133" t="s">
        <v>950</v>
      </c>
      <c r="C228" s="133" t="s">
        <v>261</v>
      </c>
      <c r="D228" s="133" t="s">
        <v>262</v>
      </c>
      <c r="E228" s="133" t="b">
        <v>0</v>
      </c>
      <c r="F228" s="133" t="s">
        <v>951</v>
      </c>
      <c r="G228" s="133" t="s">
        <v>3</v>
      </c>
      <c r="H228" s="133" t="s">
        <v>264</v>
      </c>
      <c r="I228" s="133" t="s">
        <v>349</v>
      </c>
      <c r="J228" s="133" t="s">
        <v>266</v>
      </c>
      <c r="K228" s="133" t="s">
        <v>777</v>
      </c>
      <c r="L228" s="133" t="s">
        <v>3</v>
      </c>
      <c r="M228" s="133">
        <v>9</v>
      </c>
      <c r="N228" s="133">
        <v>9</v>
      </c>
      <c r="O228" s="133">
        <v>-38.4</v>
      </c>
      <c r="P228" s="133">
        <v>0</v>
      </c>
      <c r="Q228" s="133">
        <v>0</v>
      </c>
      <c r="R228" s="133">
        <v>-3.29</v>
      </c>
      <c r="S228" s="133">
        <v>0.01</v>
      </c>
      <c r="T228" s="133">
        <v>0</v>
      </c>
      <c r="U228" s="133">
        <v>27.47</v>
      </c>
      <c r="V228" s="133">
        <v>0.01</v>
      </c>
      <c r="W228" s="133">
        <v>0</v>
      </c>
      <c r="X228" s="133">
        <v>-32.570999999999998</v>
      </c>
      <c r="Y228" s="133">
        <v>4.0000000000000001E-3</v>
      </c>
      <c r="Z228" s="133">
        <v>1E-3</v>
      </c>
      <c r="AA228" s="133">
        <v>7.9260000000000002</v>
      </c>
      <c r="AB228" s="133">
        <v>8.0000000000000002E-3</v>
      </c>
      <c r="AC228" s="133">
        <v>3.0000000000000001E-3</v>
      </c>
      <c r="AD228" s="133">
        <v>-27.033000000000001</v>
      </c>
      <c r="AE228" s="133">
        <v>1.7000000000000001E-2</v>
      </c>
      <c r="AF228" s="133">
        <v>6.0000000000000001E-3</v>
      </c>
      <c r="AG228" s="133">
        <v>-0.98599999999999999</v>
      </c>
      <c r="AH228" s="133">
        <v>2.5000000000000001E-2</v>
      </c>
      <c r="AI228" s="133">
        <v>8.0000000000000002E-3</v>
      </c>
      <c r="AJ228" s="133">
        <v>14.962999999999999</v>
      </c>
      <c r="AK228" s="133">
        <v>0.188</v>
      </c>
      <c r="AL228" s="133">
        <v>6.3E-2</v>
      </c>
      <c r="AM228" s="133">
        <v>-0.93799999999999994</v>
      </c>
      <c r="AN228" s="133">
        <v>0.19</v>
      </c>
      <c r="AO228" s="133">
        <v>6.3E-2</v>
      </c>
      <c r="AP228" s="133">
        <v>115.68300000000001</v>
      </c>
      <c r="AQ228" s="133">
        <v>3.1720000000000002</v>
      </c>
      <c r="AR228" s="133">
        <v>1.0569999999999999</v>
      </c>
      <c r="AS228" s="133">
        <v>138.011</v>
      </c>
      <c r="AT228" s="133">
        <v>3.2360000000000002</v>
      </c>
      <c r="AU228" s="133">
        <v>1.079</v>
      </c>
      <c r="AV228" s="133">
        <v>-1.091</v>
      </c>
      <c r="AW228" s="133">
        <v>2.3E-2</v>
      </c>
      <c r="AX228" s="133">
        <v>8.0000000000000002E-3</v>
      </c>
      <c r="AY228" s="133">
        <v>-38.659999999999997</v>
      </c>
      <c r="AZ228" s="133" t="s">
        <v>3</v>
      </c>
      <c r="BA228" s="133">
        <v>-3.29</v>
      </c>
      <c r="BB228" s="133">
        <v>-2.92</v>
      </c>
      <c r="BC228" s="133">
        <v>27.85</v>
      </c>
      <c r="BD228" s="133">
        <v>4.9321442529179577E-3</v>
      </c>
      <c r="BE228" s="133" t="s">
        <v>952</v>
      </c>
      <c r="BF228" s="133">
        <v>-0.85299999999999998</v>
      </c>
      <c r="BG228" s="133">
        <v>1.1679161712609092</v>
      </c>
      <c r="BH228" s="133">
        <v>0.96389288664607797</v>
      </c>
      <c r="BI228" s="133">
        <v>-3.2000000000000001E-2</v>
      </c>
      <c r="BJ228" s="133" t="s">
        <v>3</v>
      </c>
      <c r="BK228" s="133">
        <v>-3.2000000000000001E-2</v>
      </c>
      <c r="BL228" s="133">
        <v>-0.93799999999999994</v>
      </c>
      <c r="BM228" s="133">
        <v>0</v>
      </c>
    </row>
    <row r="229" spans="1:65" x14ac:dyDescent="0.2">
      <c r="A229" s="132" t="s">
        <v>953</v>
      </c>
      <c r="B229" s="133" t="s">
        <v>954</v>
      </c>
      <c r="C229" s="133" t="s">
        <v>261</v>
      </c>
      <c r="D229" s="133" t="s">
        <v>262</v>
      </c>
      <c r="E229" s="133" t="b">
        <v>0</v>
      </c>
      <c r="F229" s="133" t="s">
        <v>955</v>
      </c>
      <c r="G229" s="133" t="s">
        <v>3</v>
      </c>
      <c r="H229" s="133" t="s">
        <v>264</v>
      </c>
      <c r="I229" s="133" t="s">
        <v>349</v>
      </c>
      <c r="J229" s="133" t="s">
        <v>266</v>
      </c>
      <c r="K229" s="133" t="s">
        <v>777</v>
      </c>
      <c r="L229" s="133" t="s">
        <v>3</v>
      </c>
      <c r="M229" s="133">
        <v>9</v>
      </c>
      <c r="N229" s="133">
        <v>9</v>
      </c>
      <c r="O229" s="133">
        <v>1.33</v>
      </c>
      <c r="P229" s="133">
        <v>0</v>
      </c>
      <c r="Q229" s="133">
        <v>0</v>
      </c>
      <c r="R229" s="133">
        <v>5.51</v>
      </c>
      <c r="S229" s="133">
        <v>0</v>
      </c>
      <c r="T229" s="133">
        <v>0</v>
      </c>
      <c r="U229" s="133">
        <v>36.54</v>
      </c>
      <c r="V229" s="133">
        <v>0</v>
      </c>
      <c r="W229" s="133">
        <v>0</v>
      </c>
      <c r="X229" s="133">
        <v>4.9980000000000002</v>
      </c>
      <c r="Y229" s="133">
        <v>3.0000000000000001E-3</v>
      </c>
      <c r="Z229" s="133">
        <v>1E-3</v>
      </c>
      <c r="AA229" s="133">
        <v>16.893000000000001</v>
      </c>
      <c r="AB229" s="133">
        <v>4.0000000000000001E-3</v>
      </c>
      <c r="AC229" s="133">
        <v>1E-3</v>
      </c>
      <c r="AD229" s="133">
        <v>21.123000000000001</v>
      </c>
      <c r="AE229" s="133">
        <v>2.9000000000000001E-2</v>
      </c>
      <c r="AF229" s="133">
        <v>0.01</v>
      </c>
      <c r="AG229" s="133">
        <v>-0.71</v>
      </c>
      <c r="AH229" s="133">
        <v>2.5000000000000001E-2</v>
      </c>
      <c r="AI229" s="133">
        <v>8.0000000000000002E-3</v>
      </c>
      <c r="AJ229" s="133">
        <v>34.350999999999999</v>
      </c>
      <c r="AK229" s="133">
        <v>0.126</v>
      </c>
      <c r="AL229" s="133">
        <v>4.2000000000000003E-2</v>
      </c>
      <c r="AM229" s="133">
        <v>0.27</v>
      </c>
      <c r="AN229" s="133">
        <v>0.127</v>
      </c>
      <c r="AO229" s="133">
        <v>4.2000000000000003E-2</v>
      </c>
      <c r="AP229" s="133">
        <v>103.09399999999999</v>
      </c>
      <c r="AQ229" s="133">
        <v>2.4809999999999999</v>
      </c>
      <c r="AR229" s="133">
        <v>0.82699999999999996</v>
      </c>
      <c r="AS229" s="133">
        <v>61.715000000000003</v>
      </c>
      <c r="AT229" s="133">
        <v>2.3839999999999999</v>
      </c>
      <c r="AU229" s="133">
        <v>0.79500000000000004</v>
      </c>
      <c r="AV229" s="133">
        <v>-0.97499999999999998</v>
      </c>
      <c r="AW229" s="133">
        <v>2.1000000000000001E-2</v>
      </c>
      <c r="AX229" s="133">
        <v>7.0000000000000001E-3</v>
      </c>
      <c r="AY229" s="133">
        <v>1.27</v>
      </c>
      <c r="AZ229" s="133" t="s">
        <v>3</v>
      </c>
      <c r="BA229" s="133">
        <v>5.51</v>
      </c>
      <c r="BB229" s="133">
        <v>5.9</v>
      </c>
      <c r="BC229" s="133">
        <v>36.94</v>
      </c>
      <c r="BD229" s="133">
        <v>5.0159029200977983E-3</v>
      </c>
      <c r="BE229" s="133" t="s">
        <v>956</v>
      </c>
      <c r="BF229" s="133">
        <v>-0.81599999999999995</v>
      </c>
      <c r="BG229" s="133">
        <v>1.1679161712609087</v>
      </c>
      <c r="BH229" s="133">
        <v>0.96389288664607775</v>
      </c>
      <c r="BI229" s="133">
        <v>1.0999999999999999E-2</v>
      </c>
      <c r="BJ229" s="133" t="s">
        <v>3</v>
      </c>
      <c r="BK229" s="133">
        <v>1.0999999999999999E-2</v>
      </c>
      <c r="BL229" s="133">
        <v>0.27</v>
      </c>
      <c r="BM229" s="133">
        <v>0</v>
      </c>
    </row>
    <row r="230" spans="1:65" x14ac:dyDescent="0.2">
      <c r="A230" s="132" t="s">
        <v>957</v>
      </c>
      <c r="B230" s="133" t="s">
        <v>958</v>
      </c>
      <c r="C230" s="133" t="s">
        <v>261</v>
      </c>
      <c r="D230" s="133" t="s">
        <v>262</v>
      </c>
      <c r="E230" s="133" t="b">
        <v>0</v>
      </c>
      <c r="F230" s="133" t="s">
        <v>959</v>
      </c>
      <c r="G230" s="133" t="s">
        <v>3</v>
      </c>
      <c r="H230" s="133" t="s">
        <v>264</v>
      </c>
      <c r="I230" s="133" t="s">
        <v>265</v>
      </c>
      <c r="J230" s="133" t="s">
        <v>266</v>
      </c>
      <c r="K230" s="133" t="s">
        <v>777</v>
      </c>
      <c r="L230" s="133" t="s">
        <v>3</v>
      </c>
      <c r="M230" s="133">
        <v>9</v>
      </c>
      <c r="N230" s="133">
        <v>9</v>
      </c>
      <c r="O230" s="133">
        <v>-38.119999999999997</v>
      </c>
      <c r="P230" s="133">
        <v>0</v>
      </c>
      <c r="Q230" s="133">
        <v>0</v>
      </c>
      <c r="R230" s="133">
        <v>-1.87</v>
      </c>
      <c r="S230" s="133">
        <v>0.01</v>
      </c>
      <c r="T230" s="133">
        <v>0</v>
      </c>
      <c r="U230" s="133">
        <v>28.93</v>
      </c>
      <c r="V230" s="133">
        <v>0.01</v>
      </c>
      <c r="W230" s="133">
        <v>0</v>
      </c>
      <c r="X230" s="133">
        <v>-32.264000000000003</v>
      </c>
      <c r="Y230" s="133">
        <v>3.0000000000000001E-3</v>
      </c>
      <c r="Z230" s="133">
        <v>1E-3</v>
      </c>
      <c r="AA230" s="133">
        <v>9.3539999999999992</v>
      </c>
      <c r="AB230" s="133">
        <v>5.0000000000000001E-3</v>
      </c>
      <c r="AC230" s="133">
        <v>2E-3</v>
      </c>
      <c r="AD230" s="133">
        <v>-24.538</v>
      </c>
      <c r="AE230" s="133">
        <v>3.4000000000000002E-2</v>
      </c>
      <c r="AF230" s="133">
        <v>1.0999999999999999E-2</v>
      </c>
      <c r="AG230" s="133">
        <v>-0.14399999999999999</v>
      </c>
      <c r="AH230" s="133">
        <v>3.6999999999999998E-2</v>
      </c>
      <c r="AI230" s="133">
        <v>1.2E-2</v>
      </c>
      <c r="AJ230" s="133">
        <v>18.611000000000001</v>
      </c>
      <c r="AK230" s="133">
        <v>0.159</v>
      </c>
      <c r="AL230" s="133">
        <v>5.2999999999999999E-2</v>
      </c>
      <c r="AM230" s="133">
        <v>-0.18099999999999999</v>
      </c>
      <c r="AN230" s="133">
        <v>0.159</v>
      </c>
      <c r="AO230" s="133">
        <v>5.2999999999999999E-2</v>
      </c>
      <c r="AP230" s="133">
        <v>112.59099999999999</v>
      </c>
      <c r="AQ230" s="133">
        <v>3.8439999999999999</v>
      </c>
      <c r="AR230" s="133">
        <v>1.2809999999999999</v>
      </c>
      <c r="AS230" s="133">
        <v>131.32499999999999</v>
      </c>
      <c r="AT230" s="133">
        <v>3.9140000000000001</v>
      </c>
      <c r="AU230" s="133">
        <v>1.3049999999999999</v>
      </c>
      <c r="AV230" s="133">
        <v>-1.0640000000000001</v>
      </c>
      <c r="AW230" s="133">
        <v>2.9000000000000001E-2</v>
      </c>
      <c r="AX230" s="133">
        <v>0.01</v>
      </c>
      <c r="AY230" s="133">
        <v>-38.380000000000003</v>
      </c>
      <c r="AZ230" s="133" t="s">
        <v>3</v>
      </c>
      <c r="BA230" s="133">
        <v>-1.87</v>
      </c>
      <c r="BB230" s="133">
        <v>-1.5</v>
      </c>
      <c r="BC230" s="133">
        <v>29.31</v>
      </c>
      <c r="BD230" s="133">
        <v>4.981743352786905E-3</v>
      </c>
      <c r="BE230" s="133" t="s">
        <v>960</v>
      </c>
      <c r="BF230" s="133">
        <v>-2.1000000000000001E-2</v>
      </c>
      <c r="BG230" s="133">
        <v>1.167916171260909</v>
      </c>
      <c r="BH230" s="133">
        <v>0.96389288664607786</v>
      </c>
      <c r="BI230" s="133">
        <v>0.93899999999999995</v>
      </c>
      <c r="BJ230" s="133" t="s">
        <v>3</v>
      </c>
      <c r="BK230" s="133">
        <v>0.93899999999999995</v>
      </c>
      <c r="BL230" s="133">
        <v>-0.18099999999999999</v>
      </c>
      <c r="BM230" s="133">
        <v>0</v>
      </c>
    </row>
    <row r="231" spans="1:65" x14ac:dyDescent="0.2">
      <c r="A231" s="132" t="s">
        <v>961</v>
      </c>
      <c r="B231" s="133" t="s">
        <v>962</v>
      </c>
      <c r="C231" s="133" t="s">
        <v>261</v>
      </c>
      <c r="D231" s="133" t="s">
        <v>262</v>
      </c>
      <c r="E231" s="133" t="b">
        <v>0</v>
      </c>
      <c r="F231" s="133" t="s">
        <v>304</v>
      </c>
      <c r="G231" s="133" t="s">
        <v>3</v>
      </c>
      <c r="H231" s="133" t="s">
        <v>264</v>
      </c>
      <c r="I231" s="133" t="s">
        <v>304</v>
      </c>
      <c r="J231" s="133" t="s">
        <v>273</v>
      </c>
      <c r="K231" s="133" t="s">
        <v>777</v>
      </c>
      <c r="L231" s="133">
        <v>90</v>
      </c>
      <c r="M231" s="133">
        <v>9</v>
      </c>
      <c r="N231" s="133">
        <v>9</v>
      </c>
      <c r="O231" s="133">
        <v>-6.17</v>
      </c>
      <c r="P231" s="133">
        <v>0</v>
      </c>
      <c r="Q231" s="133">
        <v>0</v>
      </c>
      <c r="R231" s="133">
        <v>-5.15</v>
      </c>
      <c r="S231" s="133">
        <v>0.01</v>
      </c>
      <c r="T231" s="133">
        <v>0</v>
      </c>
      <c r="U231" s="133">
        <v>25.55</v>
      </c>
      <c r="V231" s="133">
        <v>0.01</v>
      </c>
      <c r="W231" s="133">
        <v>0</v>
      </c>
      <c r="X231" s="133">
        <v>-2.407</v>
      </c>
      <c r="Y231" s="133">
        <v>3.0000000000000001E-3</v>
      </c>
      <c r="Z231" s="133">
        <v>1E-3</v>
      </c>
      <c r="AA231" s="133">
        <v>6.1059999999999999</v>
      </c>
      <c r="AB231" s="133">
        <v>6.0000000000000001E-3</v>
      </c>
      <c r="AC231" s="133">
        <v>2E-3</v>
      </c>
      <c r="AD231" s="133">
        <v>3.2519999999999998</v>
      </c>
      <c r="AE231" s="133">
        <v>4.2000000000000003E-2</v>
      </c>
      <c r="AF231" s="133">
        <v>1.4E-2</v>
      </c>
      <c r="AG231" s="133">
        <v>-0.252</v>
      </c>
      <c r="AH231" s="133">
        <v>4.3999999999999997E-2</v>
      </c>
      <c r="AI231" s="133">
        <v>1.4999999999999999E-2</v>
      </c>
      <c r="AJ231" s="133">
        <v>11.475</v>
      </c>
      <c r="AK231" s="133">
        <v>0.13200000000000001</v>
      </c>
      <c r="AL231" s="133">
        <v>4.3999999999999997E-2</v>
      </c>
      <c r="AM231" s="133">
        <v>-0.76500000000000001</v>
      </c>
      <c r="AN231" s="133">
        <v>0.13</v>
      </c>
      <c r="AO231" s="133">
        <v>4.2999999999999997E-2</v>
      </c>
      <c r="AP231" s="133">
        <v>109.128</v>
      </c>
      <c r="AQ231" s="133">
        <v>2.0249999999999999</v>
      </c>
      <c r="AR231" s="133">
        <v>0.67500000000000004</v>
      </c>
      <c r="AS231" s="133">
        <v>98.756</v>
      </c>
      <c r="AT231" s="133">
        <v>2.0139999999999998</v>
      </c>
      <c r="AU231" s="133">
        <v>0.67100000000000004</v>
      </c>
      <c r="AV231" s="133">
        <v>-1.0269999999999999</v>
      </c>
      <c r="AW231" s="133">
        <v>1.7999999999999999E-2</v>
      </c>
      <c r="AX231" s="133">
        <v>6.0000000000000001E-3</v>
      </c>
      <c r="AY231" s="133">
        <v>-6.27</v>
      </c>
      <c r="AZ231" s="133">
        <v>1.007950954</v>
      </c>
      <c r="BA231" s="133">
        <v>-13</v>
      </c>
      <c r="BB231" s="133">
        <v>-12.67</v>
      </c>
      <c r="BC231" s="133">
        <v>17.8</v>
      </c>
      <c r="BD231" s="133">
        <v>4.9594278217391088E-3</v>
      </c>
      <c r="BE231" s="133" t="s">
        <v>963</v>
      </c>
      <c r="BF231" s="133">
        <v>-0.26900000000000002</v>
      </c>
      <c r="BG231" s="133">
        <v>1.1667089336049965</v>
      </c>
      <c r="BH231" s="133">
        <v>0.96310976156999406</v>
      </c>
      <c r="BI231" s="133">
        <v>0.65</v>
      </c>
      <c r="BJ231" s="133">
        <v>8.2000000000000003E-2</v>
      </c>
      <c r="BK231" s="133">
        <v>0.73199999999999998</v>
      </c>
      <c r="BL231" s="133">
        <v>-0.76500000000000001</v>
      </c>
      <c r="BM231" s="133">
        <v>0</v>
      </c>
    </row>
    <row r="232" spans="1:65" x14ac:dyDescent="0.2">
      <c r="A232" s="132" t="s">
        <v>964</v>
      </c>
      <c r="B232" s="133" t="s">
        <v>965</v>
      </c>
      <c r="C232" s="133" t="s">
        <v>261</v>
      </c>
      <c r="D232" s="133" t="s">
        <v>262</v>
      </c>
      <c r="E232" s="133" t="b">
        <v>0</v>
      </c>
      <c r="F232" s="133" t="s">
        <v>966</v>
      </c>
      <c r="G232" s="133" t="s">
        <v>3</v>
      </c>
      <c r="H232" s="133" t="s">
        <v>264</v>
      </c>
      <c r="I232" s="133" t="s">
        <v>265</v>
      </c>
      <c r="J232" s="133" t="s">
        <v>266</v>
      </c>
      <c r="K232" s="133" t="s">
        <v>777</v>
      </c>
      <c r="L232" s="133" t="s">
        <v>3</v>
      </c>
      <c r="M232" s="133">
        <v>9</v>
      </c>
      <c r="N232" s="133">
        <v>9</v>
      </c>
      <c r="O232" s="133">
        <v>2.0499999999999998</v>
      </c>
      <c r="P232" s="133">
        <v>0</v>
      </c>
      <c r="Q232" s="133">
        <v>0</v>
      </c>
      <c r="R232" s="133">
        <v>-3.27</v>
      </c>
      <c r="S232" s="133">
        <v>0</v>
      </c>
      <c r="T232" s="133">
        <v>0</v>
      </c>
      <c r="U232" s="133">
        <v>27.49</v>
      </c>
      <c r="V232" s="133">
        <v>0</v>
      </c>
      <c r="W232" s="133">
        <v>0</v>
      </c>
      <c r="X232" s="133">
        <v>5.3730000000000002</v>
      </c>
      <c r="Y232" s="133">
        <v>3.0000000000000001E-3</v>
      </c>
      <c r="Z232" s="133">
        <v>1E-3</v>
      </c>
      <c r="AA232" s="133">
        <v>8.0280000000000005</v>
      </c>
      <c r="AB232" s="133">
        <v>5.0000000000000001E-3</v>
      </c>
      <c r="AC232" s="133">
        <v>2E-3</v>
      </c>
      <c r="AD232" s="133">
        <v>13.545999999999999</v>
      </c>
      <c r="AE232" s="133">
        <v>2.9000000000000001E-2</v>
      </c>
      <c r="AF232" s="133">
        <v>0.01</v>
      </c>
      <c r="AG232" s="133">
        <v>6.7000000000000004E-2</v>
      </c>
      <c r="AH232" s="133">
        <v>2.7E-2</v>
      </c>
      <c r="AI232" s="133">
        <v>8.9999999999999993E-3</v>
      </c>
      <c r="AJ232" s="133">
        <v>15.647</v>
      </c>
      <c r="AK232" s="133">
        <v>0.27100000000000002</v>
      </c>
      <c r="AL232" s="133">
        <v>0.09</v>
      </c>
      <c r="AM232" s="133">
        <v>-0.46500000000000002</v>
      </c>
      <c r="AN232" s="133">
        <v>0.26300000000000001</v>
      </c>
      <c r="AO232" s="133">
        <v>8.7999999999999995E-2</v>
      </c>
      <c r="AP232" s="133">
        <v>106.383</v>
      </c>
      <c r="AQ232" s="133">
        <v>3.7210000000000001</v>
      </c>
      <c r="AR232" s="133">
        <v>1.24</v>
      </c>
      <c r="AS232" s="133">
        <v>82.935000000000002</v>
      </c>
      <c r="AT232" s="133">
        <v>3.6419999999999999</v>
      </c>
      <c r="AU232" s="133">
        <v>1.214</v>
      </c>
      <c r="AV232" s="133">
        <v>-1.004</v>
      </c>
      <c r="AW232" s="133">
        <v>2.5999999999999999E-2</v>
      </c>
      <c r="AX232" s="133">
        <v>8.9999999999999993E-3</v>
      </c>
      <c r="AY232" s="133">
        <v>2</v>
      </c>
      <c r="AZ232" s="133" t="s">
        <v>3</v>
      </c>
      <c r="BA232" s="133">
        <v>-3.27</v>
      </c>
      <c r="BB232" s="133">
        <v>-2.9</v>
      </c>
      <c r="BC232" s="133">
        <v>27.87</v>
      </c>
      <c r="BD232" s="133">
        <v>4.9391226883661269E-3</v>
      </c>
      <c r="BE232" s="133" t="s">
        <v>967</v>
      </c>
      <c r="BF232" s="133">
        <v>0</v>
      </c>
      <c r="BG232" s="133">
        <v>1.1622975984537642</v>
      </c>
      <c r="BH232" s="133">
        <v>0.96020007890519032</v>
      </c>
      <c r="BI232" s="133">
        <v>0.96</v>
      </c>
      <c r="BJ232" s="133" t="s">
        <v>3</v>
      </c>
      <c r="BK232" s="133">
        <v>0.96</v>
      </c>
      <c r="BL232" s="133">
        <v>-0.46500000000000002</v>
      </c>
      <c r="BM232" s="133">
        <v>0</v>
      </c>
    </row>
    <row r="233" spans="1:65" x14ac:dyDescent="0.2">
      <c r="A233" s="132" t="s">
        <v>968</v>
      </c>
      <c r="B233" s="133" t="s">
        <v>969</v>
      </c>
      <c r="C233" s="133" t="s">
        <v>261</v>
      </c>
      <c r="D233" s="133" t="s">
        <v>262</v>
      </c>
      <c r="E233" s="133" t="b">
        <v>0</v>
      </c>
      <c r="F233" s="133" t="s">
        <v>970</v>
      </c>
      <c r="G233" s="133" t="s">
        <v>3</v>
      </c>
      <c r="H233" s="133" t="s">
        <v>264</v>
      </c>
      <c r="I233" s="133" t="s">
        <v>349</v>
      </c>
      <c r="J233" s="133" t="s">
        <v>266</v>
      </c>
      <c r="K233" s="133" t="s">
        <v>777</v>
      </c>
      <c r="L233" s="133" t="s">
        <v>3</v>
      </c>
      <c r="M233" s="133">
        <v>9</v>
      </c>
      <c r="N233" s="133">
        <v>9</v>
      </c>
      <c r="O233" s="133">
        <v>-38.6</v>
      </c>
      <c r="P233" s="133">
        <v>0</v>
      </c>
      <c r="Q233" s="133">
        <v>0</v>
      </c>
      <c r="R233" s="133">
        <v>-3.33</v>
      </c>
      <c r="S233" s="133">
        <v>0</v>
      </c>
      <c r="T233" s="133">
        <v>0</v>
      </c>
      <c r="U233" s="133">
        <v>27.43</v>
      </c>
      <c r="V233" s="133">
        <v>0</v>
      </c>
      <c r="W233" s="133">
        <v>0</v>
      </c>
      <c r="X233" s="133">
        <v>-32.762999999999998</v>
      </c>
      <c r="Y233" s="133">
        <v>4.0000000000000001E-3</v>
      </c>
      <c r="Z233" s="133">
        <v>1E-3</v>
      </c>
      <c r="AA233" s="133">
        <v>7.88</v>
      </c>
      <c r="AB233" s="133">
        <v>2E-3</v>
      </c>
      <c r="AC233" s="133">
        <v>1E-3</v>
      </c>
      <c r="AD233" s="133">
        <v>-27.236999999999998</v>
      </c>
      <c r="AE233" s="133">
        <v>3.4000000000000002E-2</v>
      </c>
      <c r="AF233" s="133">
        <v>1.0999999999999999E-2</v>
      </c>
      <c r="AG233" s="133">
        <v>-0.94599999999999995</v>
      </c>
      <c r="AH233" s="133">
        <v>3.5999999999999997E-2</v>
      </c>
      <c r="AI233" s="133">
        <v>1.2E-2</v>
      </c>
      <c r="AJ233" s="133">
        <v>15.004</v>
      </c>
      <c r="AK233" s="133">
        <v>0.20100000000000001</v>
      </c>
      <c r="AL233" s="133">
        <v>6.7000000000000004E-2</v>
      </c>
      <c r="AM233" s="133">
        <v>-0.80600000000000005</v>
      </c>
      <c r="AN233" s="133">
        <v>0.19800000000000001</v>
      </c>
      <c r="AO233" s="133">
        <v>6.6000000000000003E-2</v>
      </c>
      <c r="AP233" s="133">
        <v>120.10299999999999</v>
      </c>
      <c r="AQ233" s="133">
        <v>3.8919999999999999</v>
      </c>
      <c r="AR233" s="133">
        <v>1.2969999999999999</v>
      </c>
      <c r="AS233" s="133">
        <v>142.864</v>
      </c>
      <c r="AT233" s="133">
        <v>3.9769999999999999</v>
      </c>
      <c r="AU233" s="133">
        <v>1.3260000000000001</v>
      </c>
      <c r="AV233" s="133">
        <v>-1.1200000000000001</v>
      </c>
      <c r="AW233" s="133">
        <v>2.5999999999999999E-2</v>
      </c>
      <c r="AX233" s="133">
        <v>8.9999999999999993E-3</v>
      </c>
      <c r="AY233" s="133">
        <v>-38.86</v>
      </c>
      <c r="AZ233" s="133" t="s">
        <v>3</v>
      </c>
      <c r="BA233" s="133">
        <v>-3.33</v>
      </c>
      <c r="BB233" s="133">
        <v>-2.96</v>
      </c>
      <c r="BC233" s="133">
        <v>27.81</v>
      </c>
      <c r="BD233" s="133">
        <v>4.9185377990147118E-3</v>
      </c>
      <c r="BE233" s="133" t="s">
        <v>971</v>
      </c>
      <c r="BF233" s="133">
        <v>-0.81200000000000006</v>
      </c>
      <c r="BG233" s="133">
        <v>1.1622975984537642</v>
      </c>
      <c r="BH233" s="133">
        <v>0.96020007890519032</v>
      </c>
      <c r="BI233" s="133">
        <v>1.6E-2</v>
      </c>
      <c r="BJ233" s="133" t="s">
        <v>3</v>
      </c>
      <c r="BK233" s="133">
        <v>1.6E-2</v>
      </c>
      <c r="BL233" s="133">
        <v>-0.80600000000000005</v>
      </c>
      <c r="BM233" s="133">
        <v>0</v>
      </c>
    </row>
    <row r="234" spans="1:65" x14ac:dyDescent="0.2">
      <c r="A234" s="132" t="s">
        <v>972</v>
      </c>
      <c r="B234" s="133" t="s">
        <v>973</v>
      </c>
      <c r="C234" s="133" t="s">
        <v>261</v>
      </c>
      <c r="D234" s="133" t="s">
        <v>262</v>
      </c>
      <c r="E234" s="133" t="b">
        <v>0</v>
      </c>
      <c r="F234" s="133" t="s">
        <v>301</v>
      </c>
      <c r="G234" s="133" t="s">
        <v>3</v>
      </c>
      <c r="H234" s="133" t="s">
        <v>264</v>
      </c>
      <c r="I234" s="133" t="s">
        <v>301</v>
      </c>
      <c r="J234" s="133" t="s">
        <v>273</v>
      </c>
      <c r="K234" s="133" t="s">
        <v>777</v>
      </c>
      <c r="L234" s="133">
        <v>90</v>
      </c>
      <c r="M234" s="133">
        <v>9</v>
      </c>
      <c r="N234" s="133">
        <v>9</v>
      </c>
      <c r="O234" s="133">
        <v>2.33</v>
      </c>
      <c r="P234" s="133">
        <v>0</v>
      </c>
      <c r="Q234" s="133">
        <v>0</v>
      </c>
      <c r="R234" s="133">
        <v>-1.27</v>
      </c>
      <c r="S234" s="133">
        <v>0</v>
      </c>
      <c r="T234" s="133">
        <v>0</v>
      </c>
      <c r="U234" s="133">
        <v>29.55</v>
      </c>
      <c r="V234" s="133">
        <v>0</v>
      </c>
      <c r="W234" s="133">
        <v>0</v>
      </c>
      <c r="X234" s="133">
        <v>5.7009999999999996</v>
      </c>
      <c r="Y234" s="133">
        <v>3.0000000000000001E-3</v>
      </c>
      <c r="Z234" s="133">
        <v>1E-3</v>
      </c>
      <c r="AA234" s="133">
        <v>10.045</v>
      </c>
      <c r="AB234" s="133">
        <v>4.0000000000000001E-3</v>
      </c>
      <c r="AC234" s="133">
        <v>1E-3</v>
      </c>
      <c r="AD234" s="133">
        <v>15.635999999999999</v>
      </c>
      <c r="AE234" s="133">
        <v>4.3999999999999997E-2</v>
      </c>
      <c r="AF234" s="133">
        <v>1.4999999999999999E-2</v>
      </c>
      <c r="AG234" s="133">
        <v>-0.17699999999999999</v>
      </c>
      <c r="AH234" s="133">
        <v>4.2999999999999997E-2</v>
      </c>
      <c r="AI234" s="133">
        <v>1.4E-2</v>
      </c>
      <c r="AJ234" s="133">
        <v>19.920000000000002</v>
      </c>
      <c r="AK234" s="133">
        <v>0.14299999999999999</v>
      </c>
      <c r="AL234" s="133">
        <v>4.8000000000000001E-2</v>
      </c>
      <c r="AM234" s="133">
        <v>-0.26600000000000001</v>
      </c>
      <c r="AN234" s="133">
        <v>0.14000000000000001</v>
      </c>
      <c r="AO234" s="133">
        <v>4.7E-2</v>
      </c>
      <c r="AP234" s="133">
        <v>110.217</v>
      </c>
      <c r="AQ234" s="133">
        <v>2.0609999999999999</v>
      </c>
      <c r="AR234" s="133">
        <v>0.68700000000000006</v>
      </c>
      <c r="AS234" s="133">
        <v>82.048000000000002</v>
      </c>
      <c r="AT234" s="133">
        <v>2.0049999999999999</v>
      </c>
      <c r="AU234" s="133">
        <v>0.66800000000000004</v>
      </c>
      <c r="AV234" s="133">
        <v>-1.0229999999999999</v>
      </c>
      <c r="AW234" s="133">
        <v>1.7999999999999999E-2</v>
      </c>
      <c r="AX234" s="133">
        <v>6.0000000000000001E-3</v>
      </c>
      <c r="AY234" s="133">
        <v>2.2799999999999998</v>
      </c>
      <c r="AZ234" s="133">
        <v>1.007950954</v>
      </c>
      <c r="BA234" s="133">
        <v>-9.15</v>
      </c>
      <c r="BB234" s="133">
        <v>-8.8000000000000007</v>
      </c>
      <c r="BC234" s="133">
        <v>21.78</v>
      </c>
      <c r="BD234" s="133">
        <v>5.0347362572749493E-3</v>
      </c>
      <c r="BE234" s="133" t="s">
        <v>974</v>
      </c>
      <c r="BF234" s="133">
        <v>-0.255</v>
      </c>
      <c r="BG234" s="133">
        <v>1.1622975984537649</v>
      </c>
      <c r="BH234" s="133">
        <v>0.96020007890519055</v>
      </c>
      <c r="BI234" s="133">
        <v>0.66300000000000003</v>
      </c>
      <c r="BJ234" s="133">
        <v>8.2000000000000003E-2</v>
      </c>
      <c r="BK234" s="133">
        <v>0.745</v>
      </c>
      <c r="BL234" s="133">
        <v>-0.26600000000000001</v>
      </c>
      <c r="BM234" s="133">
        <v>0</v>
      </c>
    </row>
    <row r="235" spans="1:65" x14ac:dyDescent="0.2">
      <c r="A235" s="132" t="s">
        <v>975</v>
      </c>
      <c r="B235" s="133" t="s">
        <v>976</v>
      </c>
      <c r="C235" s="133" t="s">
        <v>261</v>
      </c>
      <c r="D235" s="133" t="s">
        <v>262</v>
      </c>
      <c r="E235" s="133" t="b">
        <v>0</v>
      </c>
      <c r="F235" s="133" t="s">
        <v>977</v>
      </c>
      <c r="G235" s="133" t="s">
        <v>3</v>
      </c>
      <c r="H235" s="133" t="s">
        <v>264</v>
      </c>
      <c r="I235" s="133" t="s">
        <v>265</v>
      </c>
      <c r="J235" s="133" t="s">
        <v>266</v>
      </c>
      <c r="K235" s="133" t="s">
        <v>777</v>
      </c>
      <c r="L235" s="133" t="s">
        <v>3</v>
      </c>
      <c r="M235" s="133">
        <v>9</v>
      </c>
      <c r="N235" s="133">
        <v>9</v>
      </c>
      <c r="O235" s="133">
        <v>2.06</v>
      </c>
      <c r="P235" s="133">
        <v>0</v>
      </c>
      <c r="Q235" s="133">
        <v>0</v>
      </c>
      <c r="R235" s="133">
        <v>-3.15</v>
      </c>
      <c r="S235" s="133">
        <v>0.01</v>
      </c>
      <c r="T235" s="133">
        <v>0</v>
      </c>
      <c r="U235" s="133">
        <v>27.62</v>
      </c>
      <c r="V235" s="133">
        <v>0.01</v>
      </c>
      <c r="W235" s="133">
        <v>0</v>
      </c>
      <c r="X235" s="133">
        <v>5.3819999999999997</v>
      </c>
      <c r="Y235" s="133">
        <v>2E-3</v>
      </c>
      <c r="Z235" s="133">
        <v>1E-3</v>
      </c>
      <c r="AA235" s="133">
        <v>8.1519999999999992</v>
      </c>
      <c r="AB235" s="133">
        <v>1.4E-2</v>
      </c>
      <c r="AC235" s="133">
        <v>5.0000000000000001E-3</v>
      </c>
      <c r="AD235" s="133">
        <v>13.682</v>
      </c>
      <c r="AE235" s="133">
        <v>0.04</v>
      </c>
      <c r="AF235" s="133">
        <v>1.2999999999999999E-2</v>
      </c>
      <c r="AG235" s="133">
        <v>6.9000000000000006E-2</v>
      </c>
      <c r="AH235" s="133">
        <v>3.7999999999999999E-2</v>
      </c>
      <c r="AI235" s="133">
        <v>1.2999999999999999E-2</v>
      </c>
      <c r="AJ235" s="133">
        <v>15.891999999999999</v>
      </c>
      <c r="AK235" s="133">
        <v>0.17299999999999999</v>
      </c>
      <c r="AL235" s="133">
        <v>5.8000000000000003E-2</v>
      </c>
      <c r="AM235" s="133">
        <v>-0.47099999999999997</v>
      </c>
      <c r="AN235" s="133">
        <v>0.16600000000000001</v>
      </c>
      <c r="AO235" s="133">
        <v>5.5E-2</v>
      </c>
      <c r="AP235" s="133">
        <v>117.08</v>
      </c>
      <c r="AQ235" s="133">
        <v>3.0830000000000002</v>
      </c>
      <c r="AR235" s="133">
        <v>1.028</v>
      </c>
      <c r="AS235" s="133">
        <v>93.128</v>
      </c>
      <c r="AT235" s="133">
        <v>3.0350000000000001</v>
      </c>
      <c r="AU235" s="133">
        <v>1.012</v>
      </c>
      <c r="AV235" s="133">
        <v>-1.085</v>
      </c>
      <c r="AW235" s="133">
        <v>2.8000000000000001E-2</v>
      </c>
      <c r="AX235" s="133">
        <v>8.9999999999999993E-3</v>
      </c>
      <c r="AY235" s="133">
        <v>2</v>
      </c>
      <c r="AZ235" s="133" t="s">
        <v>3</v>
      </c>
      <c r="BA235" s="133">
        <v>-3.15</v>
      </c>
      <c r="BB235" s="133">
        <v>-2.78</v>
      </c>
      <c r="BC235" s="133">
        <v>28</v>
      </c>
      <c r="BD235" s="133">
        <v>4.9988974886224675E-3</v>
      </c>
      <c r="BE235" s="133" t="s">
        <v>978</v>
      </c>
      <c r="BF235" s="133">
        <v>0</v>
      </c>
      <c r="BG235" s="133">
        <v>1.162297598453764</v>
      </c>
      <c r="BH235" s="133">
        <v>0.96020007890519021</v>
      </c>
      <c r="BI235" s="133">
        <v>0.96099999999999997</v>
      </c>
      <c r="BJ235" s="133" t="s">
        <v>3</v>
      </c>
      <c r="BK235" s="133">
        <v>0.96099999999999997</v>
      </c>
      <c r="BL235" s="133">
        <v>-0.47099999999999997</v>
      </c>
      <c r="BM235" s="133">
        <v>0</v>
      </c>
    </row>
    <row r="236" spans="1:65" x14ac:dyDescent="0.2">
      <c r="A236" s="132" t="s">
        <v>979</v>
      </c>
      <c r="B236" s="133" t="s">
        <v>980</v>
      </c>
      <c r="C236" s="133" t="s">
        <v>261</v>
      </c>
      <c r="D236" s="133" t="s">
        <v>262</v>
      </c>
      <c r="E236" s="133" t="b">
        <v>0</v>
      </c>
      <c r="F236" s="133" t="s">
        <v>981</v>
      </c>
      <c r="G236" s="133" t="s">
        <v>3</v>
      </c>
      <c r="H236" s="133" t="s">
        <v>264</v>
      </c>
      <c r="I236" s="133" t="s">
        <v>281</v>
      </c>
      <c r="J236" s="133" t="s">
        <v>273</v>
      </c>
      <c r="K236" s="133" t="s">
        <v>777</v>
      </c>
      <c r="L236" s="133">
        <v>90</v>
      </c>
      <c r="M236" s="133">
        <v>9</v>
      </c>
      <c r="N236" s="133">
        <v>9</v>
      </c>
      <c r="O236" s="133">
        <v>2.08</v>
      </c>
      <c r="P236" s="133">
        <v>0</v>
      </c>
      <c r="Q236" s="133">
        <v>0</v>
      </c>
      <c r="R236" s="133">
        <v>5.46</v>
      </c>
      <c r="S236" s="133">
        <v>0.01</v>
      </c>
      <c r="T236" s="133">
        <v>0</v>
      </c>
      <c r="U236" s="133">
        <v>36.49</v>
      </c>
      <c r="V236" s="133">
        <v>0.01</v>
      </c>
      <c r="W236" s="133">
        <v>0</v>
      </c>
      <c r="X236" s="133">
        <v>5.6950000000000003</v>
      </c>
      <c r="Y236" s="133">
        <v>3.0000000000000001E-3</v>
      </c>
      <c r="Z236" s="133">
        <v>1E-3</v>
      </c>
      <c r="AA236" s="133">
        <v>16.852</v>
      </c>
      <c r="AB236" s="133">
        <v>5.0000000000000001E-3</v>
      </c>
      <c r="AC236" s="133">
        <v>2E-3</v>
      </c>
      <c r="AD236" s="133">
        <v>21.957999999999998</v>
      </c>
      <c r="AE236" s="133">
        <v>4.2000000000000003E-2</v>
      </c>
      <c r="AF236" s="133">
        <v>1.4E-2</v>
      </c>
      <c r="AG236" s="133">
        <v>-0.56799999999999995</v>
      </c>
      <c r="AH236" s="133">
        <v>4.2999999999999997E-2</v>
      </c>
      <c r="AI236" s="133">
        <v>1.4E-2</v>
      </c>
      <c r="AJ236" s="133">
        <v>34.290999999999997</v>
      </c>
      <c r="AK236" s="133">
        <v>0.17100000000000001</v>
      </c>
      <c r="AL236" s="133">
        <v>5.7000000000000002E-2</v>
      </c>
      <c r="AM236" s="133">
        <v>0.29399999999999998</v>
      </c>
      <c r="AN236" s="133">
        <v>0.16800000000000001</v>
      </c>
      <c r="AO236" s="133">
        <v>5.6000000000000001E-2</v>
      </c>
      <c r="AP236" s="133">
        <v>115.059</v>
      </c>
      <c r="AQ236" s="133">
        <v>1.2649999999999999</v>
      </c>
      <c r="AR236" s="133">
        <v>0.42199999999999999</v>
      </c>
      <c r="AS236" s="133">
        <v>72.525000000000006</v>
      </c>
      <c r="AT236" s="133">
        <v>1.2150000000000001</v>
      </c>
      <c r="AU236" s="133">
        <v>0.40500000000000003</v>
      </c>
      <c r="AV236" s="133">
        <v>-1.0629999999999999</v>
      </c>
      <c r="AW236" s="133">
        <v>1.0999999999999999E-2</v>
      </c>
      <c r="AX236" s="133">
        <v>4.0000000000000001E-3</v>
      </c>
      <c r="AY236" s="133">
        <v>2.02</v>
      </c>
      <c r="AZ236" s="133">
        <v>1.007950954</v>
      </c>
      <c r="BA236" s="133">
        <v>-2.4700000000000002</v>
      </c>
      <c r="BB236" s="133">
        <v>-2.09</v>
      </c>
      <c r="BC236" s="133">
        <v>28.71</v>
      </c>
      <c r="BD236" s="133">
        <v>5.1250706984924893E-3</v>
      </c>
      <c r="BE236" s="133" t="s">
        <v>982</v>
      </c>
      <c r="BF236" s="133">
        <v>-0.68100000000000005</v>
      </c>
      <c r="BG236" s="133">
        <v>1.1695393276650212</v>
      </c>
      <c r="BH236" s="133">
        <v>0.96379027596934841</v>
      </c>
      <c r="BI236" s="133">
        <v>0.16800000000000001</v>
      </c>
      <c r="BJ236" s="133">
        <v>8.2000000000000003E-2</v>
      </c>
      <c r="BK236" s="133">
        <v>0.25</v>
      </c>
      <c r="BL236" s="133">
        <v>0.29399999999999998</v>
      </c>
      <c r="BM236" s="133">
        <v>0</v>
      </c>
    </row>
    <row r="237" spans="1:65" x14ac:dyDescent="0.2">
      <c r="A237" s="132" t="s">
        <v>983</v>
      </c>
      <c r="B237" s="133" t="s">
        <v>984</v>
      </c>
      <c r="C237" s="133" t="s">
        <v>261</v>
      </c>
      <c r="D237" s="133" t="s">
        <v>262</v>
      </c>
      <c r="E237" s="133" t="b">
        <v>0</v>
      </c>
      <c r="F237" s="133" t="s">
        <v>985</v>
      </c>
      <c r="G237" s="133" t="s">
        <v>3</v>
      </c>
      <c r="H237" s="133" t="s">
        <v>264</v>
      </c>
      <c r="I237" s="133" t="s">
        <v>286</v>
      </c>
      <c r="J237" s="133" t="s">
        <v>273</v>
      </c>
      <c r="K237" s="133" t="s">
        <v>777</v>
      </c>
      <c r="L237" s="133">
        <v>90</v>
      </c>
      <c r="M237" s="133">
        <v>9</v>
      </c>
      <c r="N237" s="133">
        <v>9</v>
      </c>
      <c r="O237" s="133">
        <v>-10</v>
      </c>
      <c r="P237" s="133">
        <v>0</v>
      </c>
      <c r="Q237" s="133">
        <v>0</v>
      </c>
      <c r="R237" s="133">
        <v>-11.05</v>
      </c>
      <c r="S237" s="133">
        <v>0.01</v>
      </c>
      <c r="T237" s="133">
        <v>0</v>
      </c>
      <c r="U237" s="133">
        <v>19.47</v>
      </c>
      <c r="V237" s="133">
        <v>0.01</v>
      </c>
      <c r="W237" s="133">
        <v>0</v>
      </c>
      <c r="X237" s="133">
        <v>-6.2009999999999996</v>
      </c>
      <c r="Y237" s="133">
        <v>2E-3</v>
      </c>
      <c r="Z237" s="133">
        <v>1E-3</v>
      </c>
      <c r="AA237" s="133">
        <v>0.14299999999999999</v>
      </c>
      <c r="AB237" s="133">
        <v>6.0000000000000001E-3</v>
      </c>
      <c r="AC237" s="133">
        <v>2E-3</v>
      </c>
      <c r="AD237" s="133">
        <v>-6.9569999999999999</v>
      </c>
      <c r="AE237" s="133">
        <v>3.2000000000000001E-2</v>
      </c>
      <c r="AF237" s="133">
        <v>1.0999999999999999E-2</v>
      </c>
      <c r="AG237" s="133">
        <v>-0.70399999999999996</v>
      </c>
      <c r="AH237" s="133">
        <v>0.03</v>
      </c>
      <c r="AI237" s="133">
        <v>0.01</v>
      </c>
      <c r="AJ237" s="133">
        <v>-1.403</v>
      </c>
      <c r="AK237" s="133">
        <v>0.21299999999999999</v>
      </c>
      <c r="AL237" s="133">
        <v>7.0999999999999994E-2</v>
      </c>
      <c r="AM237" s="133">
        <v>-1.6879999999999999</v>
      </c>
      <c r="AN237" s="133">
        <v>0.215</v>
      </c>
      <c r="AO237" s="133">
        <v>7.1999999999999995E-2</v>
      </c>
      <c r="AP237" s="133">
        <v>123.666</v>
      </c>
      <c r="AQ237" s="133">
        <v>2.109</v>
      </c>
      <c r="AR237" s="133">
        <v>0.70299999999999996</v>
      </c>
      <c r="AS237" s="133">
        <v>130.822</v>
      </c>
      <c r="AT237" s="133">
        <v>2.1280000000000001</v>
      </c>
      <c r="AU237" s="133">
        <v>0.70899999999999996</v>
      </c>
      <c r="AV237" s="133">
        <v>-1.1459999999999999</v>
      </c>
      <c r="AW237" s="133">
        <v>1.7000000000000001E-2</v>
      </c>
      <c r="AX237" s="133">
        <v>6.0000000000000001E-3</v>
      </c>
      <c r="AY237" s="133">
        <v>-10.1</v>
      </c>
      <c r="AZ237" s="133">
        <v>1.007950954</v>
      </c>
      <c r="BA237" s="133">
        <v>-18.850000000000001</v>
      </c>
      <c r="BB237" s="133">
        <v>-18.559999999999999</v>
      </c>
      <c r="BC237" s="133">
        <v>11.72</v>
      </c>
      <c r="BD237" s="133">
        <v>5.2338464256340457E-3</v>
      </c>
      <c r="BE237" s="133" t="s">
        <v>986</v>
      </c>
      <c r="BF237" s="133">
        <v>-0.66800000000000004</v>
      </c>
      <c r="BG237" s="133">
        <v>1.1630185611815806</v>
      </c>
      <c r="BH237" s="133">
        <v>0.96126833641051246</v>
      </c>
      <c r="BI237" s="133">
        <v>0.184</v>
      </c>
      <c r="BJ237" s="133">
        <v>8.2000000000000003E-2</v>
      </c>
      <c r="BK237" s="133">
        <v>0.26600000000000001</v>
      </c>
      <c r="BL237" s="133">
        <v>-1.6879999999999999</v>
      </c>
      <c r="BM237" s="133">
        <v>0</v>
      </c>
    </row>
    <row r="238" spans="1:65" x14ac:dyDescent="0.2">
      <c r="A238" s="132" t="s">
        <v>987</v>
      </c>
      <c r="B238" s="133" t="s">
        <v>988</v>
      </c>
      <c r="C238" s="133" t="s">
        <v>261</v>
      </c>
      <c r="D238" s="133" t="s">
        <v>262</v>
      </c>
      <c r="E238" s="133" t="b">
        <v>0</v>
      </c>
      <c r="F238" s="133" t="s">
        <v>989</v>
      </c>
      <c r="G238" s="133" t="s">
        <v>3</v>
      </c>
      <c r="H238" s="133" t="s">
        <v>264</v>
      </c>
      <c r="I238" s="133" t="s">
        <v>265</v>
      </c>
      <c r="J238" s="133" t="s">
        <v>266</v>
      </c>
      <c r="K238" s="133" t="s">
        <v>777</v>
      </c>
      <c r="L238" s="133" t="s">
        <v>3</v>
      </c>
      <c r="M238" s="133">
        <v>9</v>
      </c>
      <c r="N238" s="133">
        <v>9</v>
      </c>
      <c r="O238" s="133">
        <v>-38.17</v>
      </c>
      <c r="P238" s="133">
        <v>0</v>
      </c>
      <c r="Q238" s="133">
        <v>0</v>
      </c>
      <c r="R238" s="133">
        <v>-1.56</v>
      </c>
      <c r="S238" s="133">
        <v>0.01</v>
      </c>
      <c r="T238" s="133">
        <v>0</v>
      </c>
      <c r="U238" s="133">
        <v>29.26</v>
      </c>
      <c r="V238" s="133">
        <v>0.01</v>
      </c>
      <c r="W238" s="133">
        <v>0</v>
      </c>
      <c r="X238" s="133">
        <v>-32.295999999999999</v>
      </c>
      <c r="Y238" s="133">
        <v>4.0000000000000001E-3</v>
      </c>
      <c r="Z238" s="133">
        <v>1E-3</v>
      </c>
      <c r="AA238" s="133">
        <v>9.6739999999999995</v>
      </c>
      <c r="AB238" s="133">
        <v>8.9999999999999993E-3</v>
      </c>
      <c r="AC238" s="133">
        <v>3.0000000000000001E-3</v>
      </c>
      <c r="AD238" s="133">
        <v>-24.265999999999998</v>
      </c>
      <c r="AE238" s="133">
        <v>4.1000000000000002E-2</v>
      </c>
      <c r="AF238" s="133">
        <v>1.4E-2</v>
      </c>
      <c r="AG238" s="133">
        <v>-0.14199999999999999</v>
      </c>
      <c r="AH238" s="133">
        <v>3.9E-2</v>
      </c>
      <c r="AI238" s="133">
        <v>1.2999999999999999E-2</v>
      </c>
      <c r="AJ238" s="133">
        <v>19.193999999999999</v>
      </c>
      <c r="AK238" s="133">
        <v>0.214</v>
      </c>
      <c r="AL238" s="133">
        <v>7.0999999999999994E-2</v>
      </c>
      <c r="AM238" s="133">
        <v>-0.24399999999999999</v>
      </c>
      <c r="AN238" s="133">
        <v>0.21099999999999999</v>
      </c>
      <c r="AO238" s="133">
        <v>7.0000000000000007E-2</v>
      </c>
      <c r="AP238" s="133">
        <v>112.83</v>
      </c>
      <c r="AQ238" s="133">
        <v>3</v>
      </c>
      <c r="AR238" s="133">
        <v>1</v>
      </c>
      <c r="AS238" s="133">
        <v>130.90199999999999</v>
      </c>
      <c r="AT238" s="133">
        <v>3.0579999999999998</v>
      </c>
      <c r="AU238" s="133">
        <v>1.0189999999999999</v>
      </c>
      <c r="AV238" s="133">
        <v>-1.032</v>
      </c>
      <c r="AW238" s="133">
        <v>2.4E-2</v>
      </c>
      <c r="AX238" s="133">
        <v>8.0000000000000002E-3</v>
      </c>
      <c r="AY238" s="133">
        <v>-38.42</v>
      </c>
      <c r="AZ238" s="133" t="s">
        <v>3</v>
      </c>
      <c r="BA238" s="133">
        <v>-1.56</v>
      </c>
      <c r="BB238" s="133">
        <v>-1.18</v>
      </c>
      <c r="BC238" s="133">
        <v>29.64</v>
      </c>
      <c r="BD238" s="133">
        <v>5.3268631174947971E-3</v>
      </c>
      <c r="BE238" s="133" t="s">
        <v>990</v>
      </c>
      <c r="BF238" s="133">
        <v>-1.2999999999999999E-2</v>
      </c>
      <c r="BG238" s="133">
        <v>1.1658568555399236</v>
      </c>
      <c r="BH238" s="133">
        <v>0.96227819855086327</v>
      </c>
      <c r="BI238" s="133">
        <v>0.94699999999999995</v>
      </c>
      <c r="BJ238" s="133" t="s">
        <v>3</v>
      </c>
      <c r="BK238" s="133">
        <v>0.94699999999999995</v>
      </c>
      <c r="BL238" s="133">
        <v>-0.24399999999999999</v>
      </c>
      <c r="BM238" s="133">
        <v>0</v>
      </c>
    </row>
    <row r="239" spans="1:65" x14ac:dyDescent="0.2">
      <c r="A239" s="132" t="s">
        <v>991</v>
      </c>
      <c r="B239" s="133" t="s">
        <v>992</v>
      </c>
      <c r="C239" s="133" t="s">
        <v>261</v>
      </c>
      <c r="D239" s="133" t="s">
        <v>262</v>
      </c>
      <c r="E239" s="133" t="b">
        <v>0</v>
      </c>
      <c r="F239" s="133" t="s">
        <v>294</v>
      </c>
      <c r="G239" s="133" t="s">
        <v>3</v>
      </c>
      <c r="H239" s="133" t="s">
        <v>264</v>
      </c>
      <c r="I239" s="133" t="s">
        <v>295</v>
      </c>
      <c r="J239" s="133" t="s">
        <v>273</v>
      </c>
      <c r="K239" s="133" t="s">
        <v>777</v>
      </c>
      <c r="L239" s="133">
        <v>90</v>
      </c>
      <c r="M239" s="133">
        <v>9</v>
      </c>
      <c r="N239" s="133">
        <v>9</v>
      </c>
      <c r="O239" s="133">
        <v>1.72</v>
      </c>
      <c r="P239" s="133">
        <v>0</v>
      </c>
      <c r="Q239" s="133">
        <v>0</v>
      </c>
      <c r="R239" s="133">
        <v>5.74</v>
      </c>
      <c r="S239" s="133">
        <v>0.01</v>
      </c>
      <c r="T239" s="133">
        <v>0</v>
      </c>
      <c r="U239" s="133">
        <v>36.770000000000003</v>
      </c>
      <c r="V239" s="133">
        <v>0.01</v>
      </c>
      <c r="W239" s="133">
        <v>0</v>
      </c>
      <c r="X239" s="133">
        <v>5.3680000000000003</v>
      </c>
      <c r="Y239" s="133">
        <v>3.0000000000000001E-3</v>
      </c>
      <c r="Z239" s="133">
        <v>1E-3</v>
      </c>
      <c r="AA239" s="133">
        <v>17.126999999999999</v>
      </c>
      <c r="AB239" s="133">
        <v>7.0000000000000001E-3</v>
      </c>
      <c r="AC239" s="133">
        <v>2E-3</v>
      </c>
      <c r="AD239" s="133">
        <v>22.291</v>
      </c>
      <c r="AE239" s="133">
        <v>2.9000000000000001E-2</v>
      </c>
      <c r="AF239" s="133">
        <v>0.01</v>
      </c>
      <c r="AG239" s="133">
        <v>-0.17399999999999999</v>
      </c>
      <c r="AH239" s="133">
        <v>3.2000000000000001E-2</v>
      </c>
      <c r="AI239" s="133">
        <v>1.0999999999999999E-2</v>
      </c>
      <c r="AJ239" s="133">
        <v>35.369999999999997</v>
      </c>
      <c r="AK239" s="133">
        <v>0.2</v>
      </c>
      <c r="AL239" s="133">
        <v>6.7000000000000004E-2</v>
      </c>
      <c r="AM239" s="133">
        <v>0.79500000000000004</v>
      </c>
      <c r="AN239" s="133">
        <v>0.184</v>
      </c>
      <c r="AO239" s="133">
        <v>6.0999999999999999E-2</v>
      </c>
      <c r="AP239" s="133">
        <v>102.384</v>
      </c>
      <c r="AQ239" s="133">
        <v>2.4390000000000001</v>
      </c>
      <c r="AR239" s="133">
        <v>0.81299999999999994</v>
      </c>
      <c r="AS239" s="133">
        <v>60.136000000000003</v>
      </c>
      <c r="AT239" s="133">
        <v>2.3410000000000002</v>
      </c>
      <c r="AU239" s="133">
        <v>0.78</v>
      </c>
      <c r="AV239" s="133">
        <v>-0.94299999999999995</v>
      </c>
      <c r="AW239" s="133">
        <v>2.1000000000000001E-2</v>
      </c>
      <c r="AX239" s="133">
        <v>7.0000000000000001E-3</v>
      </c>
      <c r="AY239" s="133">
        <v>1.67</v>
      </c>
      <c r="AZ239" s="133">
        <v>1.007950954</v>
      </c>
      <c r="BA239" s="133">
        <v>-2.2000000000000002</v>
      </c>
      <c r="BB239" s="133">
        <v>-1.81</v>
      </c>
      <c r="BC239" s="133">
        <v>28.99</v>
      </c>
      <c r="BD239" s="133">
        <v>5.3209319226606988E-3</v>
      </c>
      <c r="BE239" s="133" t="s">
        <v>993</v>
      </c>
      <c r="BF239" s="133">
        <v>-0.29199999999999998</v>
      </c>
      <c r="BG239" s="133">
        <v>1.1815160041287329</v>
      </c>
      <c r="BH239" s="133">
        <v>0.9677057685012499</v>
      </c>
      <c r="BI239" s="133">
        <v>0.622</v>
      </c>
      <c r="BJ239" s="133">
        <v>8.2000000000000003E-2</v>
      </c>
      <c r="BK239" s="133">
        <v>0.70399999999999996</v>
      </c>
      <c r="BL239" s="133">
        <v>0.79500000000000004</v>
      </c>
      <c r="BM239" s="133">
        <v>0</v>
      </c>
    </row>
    <row r="240" spans="1:65" x14ac:dyDescent="0.2">
      <c r="A240" s="132" t="s">
        <v>994</v>
      </c>
      <c r="B240" s="133" t="s">
        <v>995</v>
      </c>
      <c r="C240" s="133" t="s">
        <v>261</v>
      </c>
      <c r="D240" s="133" t="s">
        <v>262</v>
      </c>
      <c r="E240" s="133" t="b">
        <v>0</v>
      </c>
      <c r="F240" s="133" t="s">
        <v>271</v>
      </c>
      <c r="G240" s="133" t="s">
        <v>3</v>
      </c>
      <c r="H240" s="133" t="s">
        <v>264</v>
      </c>
      <c r="I240" s="133" t="s">
        <v>272</v>
      </c>
      <c r="J240" s="133" t="s">
        <v>273</v>
      </c>
      <c r="K240" s="133" t="s">
        <v>777</v>
      </c>
      <c r="L240" s="133">
        <v>90</v>
      </c>
      <c r="M240" s="133">
        <v>9</v>
      </c>
      <c r="N240" s="133">
        <v>9</v>
      </c>
      <c r="O240" s="133">
        <v>-10.09</v>
      </c>
      <c r="P240" s="133">
        <v>0</v>
      </c>
      <c r="Q240" s="133">
        <v>0</v>
      </c>
      <c r="R240" s="133">
        <v>-11.02</v>
      </c>
      <c r="S240" s="133">
        <v>0.01</v>
      </c>
      <c r="T240" s="133">
        <v>0</v>
      </c>
      <c r="U240" s="133">
        <v>19.5</v>
      </c>
      <c r="V240" s="133">
        <v>0.01</v>
      </c>
      <c r="W240" s="133">
        <v>0</v>
      </c>
      <c r="X240" s="133">
        <v>-6.2859999999999996</v>
      </c>
      <c r="Y240" s="133">
        <v>2E-3</v>
      </c>
      <c r="Z240" s="133">
        <v>1E-3</v>
      </c>
      <c r="AA240" s="133">
        <v>0.17399999999999999</v>
      </c>
      <c r="AB240" s="133">
        <v>7.0000000000000001E-3</v>
      </c>
      <c r="AC240" s="133">
        <v>2E-3</v>
      </c>
      <c r="AD240" s="133">
        <v>-6.8049999999999997</v>
      </c>
      <c r="AE240" s="133">
        <v>2.7E-2</v>
      </c>
      <c r="AF240" s="133">
        <v>8.9999999999999993E-3</v>
      </c>
      <c r="AG240" s="133">
        <v>-0.49399999999999999</v>
      </c>
      <c r="AH240" s="133">
        <v>3.1E-2</v>
      </c>
      <c r="AI240" s="133">
        <v>0.01</v>
      </c>
      <c r="AJ240" s="133">
        <v>-1.151</v>
      </c>
      <c r="AK240" s="133">
        <v>0.249</v>
      </c>
      <c r="AL240" s="133">
        <v>8.3000000000000004E-2</v>
      </c>
      <c r="AM240" s="133">
        <v>-1.4990000000000001</v>
      </c>
      <c r="AN240" s="133">
        <v>0.25</v>
      </c>
      <c r="AO240" s="133">
        <v>8.3000000000000004E-2</v>
      </c>
      <c r="AP240" s="133">
        <v>107.301</v>
      </c>
      <c r="AQ240" s="133">
        <v>1.67</v>
      </c>
      <c r="AR240" s="133">
        <v>0.55700000000000005</v>
      </c>
      <c r="AS240" s="133">
        <v>114.38500000000001</v>
      </c>
      <c r="AT240" s="133">
        <v>1.6879999999999999</v>
      </c>
      <c r="AU240" s="133">
        <v>0.56299999999999994</v>
      </c>
      <c r="AV240" s="133">
        <v>-1.008</v>
      </c>
      <c r="AW240" s="133">
        <v>1.4999999999999999E-2</v>
      </c>
      <c r="AX240" s="133">
        <v>5.0000000000000001E-3</v>
      </c>
      <c r="AY240" s="133">
        <v>-10.199999999999999</v>
      </c>
      <c r="AZ240" s="133">
        <v>1.007950954</v>
      </c>
      <c r="BA240" s="133">
        <v>-18.82</v>
      </c>
      <c r="BB240" s="133">
        <v>-18.559999999999999</v>
      </c>
      <c r="BC240" s="133">
        <v>11.73</v>
      </c>
      <c r="BD240" s="133">
        <v>5.3209319226606988E-3</v>
      </c>
      <c r="BE240" s="133" t="s">
        <v>993</v>
      </c>
      <c r="BF240" s="133">
        <v>-0.45800000000000002</v>
      </c>
      <c r="BG240" s="133">
        <v>1.1826217880630343</v>
      </c>
      <c r="BH240" s="133">
        <v>0.96667937563804152</v>
      </c>
      <c r="BI240" s="133">
        <v>0.42499999999999999</v>
      </c>
      <c r="BJ240" s="133">
        <v>8.2000000000000003E-2</v>
      </c>
      <c r="BK240" s="133">
        <v>0.50700000000000001</v>
      </c>
      <c r="BL240" s="133">
        <v>-1.4990000000000001</v>
      </c>
      <c r="BM240" s="133">
        <v>0</v>
      </c>
    </row>
    <row r="241" spans="1:65" x14ac:dyDescent="0.2">
      <c r="A241" s="132" t="s">
        <v>996</v>
      </c>
      <c r="B241" s="133" t="s">
        <v>997</v>
      </c>
      <c r="C241" s="133" t="s">
        <v>261</v>
      </c>
      <c r="D241" s="133" t="s">
        <v>262</v>
      </c>
      <c r="E241" s="133" t="b">
        <v>0</v>
      </c>
      <c r="F241" s="133" t="s">
        <v>998</v>
      </c>
      <c r="G241" s="133" t="s">
        <v>3</v>
      </c>
      <c r="H241" s="133" t="s">
        <v>264</v>
      </c>
      <c r="I241" s="133" t="s">
        <v>265</v>
      </c>
      <c r="J241" s="133" t="s">
        <v>266</v>
      </c>
      <c r="K241" s="133" t="s">
        <v>777</v>
      </c>
      <c r="L241" s="133" t="s">
        <v>3</v>
      </c>
      <c r="M241" s="133">
        <v>9</v>
      </c>
      <c r="N241" s="133">
        <v>9</v>
      </c>
      <c r="O241" s="133">
        <v>2</v>
      </c>
      <c r="P241" s="133">
        <v>0</v>
      </c>
      <c r="Q241" s="133">
        <v>0</v>
      </c>
      <c r="R241" s="133">
        <v>-3.57</v>
      </c>
      <c r="S241" s="133">
        <v>0.01</v>
      </c>
      <c r="T241" s="133">
        <v>0</v>
      </c>
      <c r="U241" s="133">
        <v>27.18</v>
      </c>
      <c r="V241" s="133">
        <v>0.01</v>
      </c>
      <c r="W241" s="133">
        <v>0</v>
      </c>
      <c r="X241" s="133">
        <v>5.3079999999999998</v>
      </c>
      <c r="Y241" s="133">
        <v>2E-3</v>
      </c>
      <c r="Z241" s="133">
        <v>1E-3</v>
      </c>
      <c r="AA241" s="133">
        <v>7.7279999999999998</v>
      </c>
      <c r="AB241" s="133">
        <v>6.0000000000000001E-3</v>
      </c>
      <c r="AC241" s="133">
        <v>2E-3</v>
      </c>
      <c r="AD241" s="133">
        <v>13.178000000000001</v>
      </c>
      <c r="AE241" s="133">
        <v>4.2999999999999997E-2</v>
      </c>
      <c r="AF241" s="133">
        <v>1.4E-2</v>
      </c>
      <c r="AG241" s="133">
        <v>6.2E-2</v>
      </c>
      <c r="AH241" s="133">
        <v>4.2999999999999997E-2</v>
      </c>
      <c r="AI241" s="133">
        <v>1.4E-2</v>
      </c>
      <c r="AJ241" s="133">
        <v>14.901999999999999</v>
      </c>
      <c r="AK241" s="133">
        <v>0.24099999999999999</v>
      </c>
      <c r="AL241" s="133">
        <v>0.08</v>
      </c>
      <c r="AM241" s="133">
        <v>-0.60399999999999998</v>
      </c>
      <c r="AN241" s="133">
        <v>0.23499999999999999</v>
      </c>
      <c r="AO241" s="133">
        <v>7.8E-2</v>
      </c>
      <c r="AP241" s="133">
        <v>121.229</v>
      </c>
      <c r="AQ241" s="133">
        <v>5.9269999999999996</v>
      </c>
      <c r="AR241" s="133">
        <v>1.976</v>
      </c>
      <c r="AS241" s="133">
        <v>98.182000000000002</v>
      </c>
      <c r="AT241" s="133">
        <v>5.8079999999999998</v>
      </c>
      <c r="AU241" s="133">
        <v>1.9359999999999999</v>
      </c>
      <c r="AV241" s="133">
        <v>-1.1000000000000001</v>
      </c>
      <c r="AW241" s="133">
        <v>2.7E-2</v>
      </c>
      <c r="AX241" s="133">
        <v>8.9999999999999993E-3</v>
      </c>
      <c r="AY241" s="133">
        <v>1.96</v>
      </c>
      <c r="AZ241" s="133" t="s">
        <v>3</v>
      </c>
      <c r="BA241" s="133">
        <v>-3.57</v>
      </c>
      <c r="BB241" s="133">
        <v>-3.17</v>
      </c>
      <c r="BC241" s="133">
        <v>27.59</v>
      </c>
      <c r="BD241" s="133">
        <v>5.2299950460103876E-3</v>
      </c>
      <c r="BE241" s="133" t="s">
        <v>999</v>
      </c>
      <c r="BF241" s="133">
        <v>-7.0000000000000001E-3</v>
      </c>
      <c r="BG241" s="133">
        <v>1.1809261925770456</v>
      </c>
      <c r="BH241" s="133">
        <v>0.96513219555427721</v>
      </c>
      <c r="BI241" s="133">
        <v>0.95699999999999996</v>
      </c>
      <c r="BJ241" s="133" t="s">
        <v>3</v>
      </c>
      <c r="BK241" s="133">
        <v>0.95699999999999996</v>
      </c>
      <c r="BL241" s="133">
        <v>-0.60399999999999998</v>
      </c>
      <c r="BM241" s="133">
        <v>0</v>
      </c>
    </row>
    <row r="242" spans="1:65" x14ac:dyDescent="0.2">
      <c r="A242" s="132" t="s">
        <v>1000</v>
      </c>
      <c r="B242" s="133" t="s">
        <v>1001</v>
      </c>
      <c r="C242" s="133" t="s">
        <v>261</v>
      </c>
      <c r="D242" s="133" t="s">
        <v>262</v>
      </c>
      <c r="E242" s="133" t="b">
        <v>0</v>
      </c>
      <c r="F242" s="133" t="s">
        <v>1002</v>
      </c>
      <c r="G242" s="133" t="s">
        <v>3</v>
      </c>
      <c r="H242" s="133" t="s">
        <v>264</v>
      </c>
      <c r="I242" s="133" t="s">
        <v>349</v>
      </c>
      <c r="J242" s="133" t="s">
        <v>266</v>
      </c>
      <c r="K242" s="133" t="s">
        <v>777</v>
      </c>
      <c r="L242" s="133" t="s">
        <v>3</v>
      </c>
      <c r="M242" s="133">
        <v>9</v>
      </c>
      <c r="N242" s="133">
        <v>9</v>
      </c>
      <c r="O242" s="133">
        <v>2.0099999999999998</v>
      </c>
      <c r="P242" s="133">
        <v>0</v>
      </c>
      <c r="Q242" s="133">
        <v>0</v>
      </c>
      <c r="R242" s="133">
        <v>-5.89</v>
      </c>
      <c r="S242" s="133">
        <v>0</v>
      </c>
      <c r="T242" s="133">
        <v>0</v>
      </c>
      <c r="U242" s="133">
        <v>24.79</v>
      </c>
      <c r="V242" s="133">
        <v>0</v>
      </c>
      <c r="W242" s="133">
        <v>0</v>
      </c>
      <c r="X242" s="133">
        <v>5.2359999999999998</v>
      </c>
      <c r="Y242" s="133">
        <v>4.0000000000000001E-3</v>
      </c>
      <c r="Z242" s="133">
        <v>1E-3</v>
      </c>
      <c r="AA242" s="133">
        <v>5.3769999999999998</v>
      </c>
      <c r="AB242" s="133">
        <v>4.0000000000000001E-3</v>
      </c>
      <c r="AC242" s="133">
        <v>1E-3</v>
      </c>
      <c r="AD242" s="133">
        <v>10.012</v>
      </c>
      <c r="AE242" s="133">
        <v>3.7999999999999999E-2</v>
      </c>
      <c r="AF242" s="133">
        <v>1.2999999999999999E-2</v>
      </c>
      <c r="AG242" s="133">
        <v>-0.69799999999999995</v>
      </c>
      <c r="AH242" s="133">
        <v>3.9E-2</v>
      </c>
      <c r="AI242" s="133">
        <v>1.2999999999999999E-2</v>
      </c>
      <c r="AJ242" s="133">
        <v>9.891</v>
      </c>
      <c r="AK242" s="133">
        <v>0.19700000000000001</v>
      </c>
      <c r="AL242" s="133">
        <v>6.6000000000000003E-2</v>
      </c>
      <c r="AM242" s="133">
        <v>-0.88300000000000001</v>
      </c>
      <c r="AN242" s="133">
        <v>0.19</v>
      </c>
      <c r="AO242" s="133">
        <v>6.3E-2</v>
      </c>
      <c r="AP242" s="133">
        <v>115.795</v>
      </c>
      <c r="AQ242" s="133">
        <v>5.1779999999999999</v>
      </c>
      <c r="AR242" s="133">
        <v>1.726</v>
      </c>
      <c r="AS242" s="133">
        <v>97.971000000000004</v>
      </c>
      <c r="AT242" s="133">
        <v>5.0990000000000002</v>
      </c>
      <c r="AU242" s="133">
        <v>1.7</v>
      </c>
      <c r="AV242" s="133">
        <v>-1.046</v>
      </c>
      <c r="AW242" s="133">
        <v>3.6999999999999998E-2</v>
      </c>
      <c r="AX242" s="133">
        <v>1.2E-2</v>
      </c>
      <c r="AY242" s="133">
        <v>1.97</v>
      </c>
      <c r="AZ242" s="133" t="s">
        <v>3</v>
      </c>
      <c r="BA242" s="133">
        <v>-5.89</v>
      </c>
      <c r="BB242" s="133">
        <v>-5.52</v>
      </c>
      <c r="BC242" s="133">
        <v>25.17</v>
      </c>
      <c r="BD242" s="133">
        <v>5.289003955525012E-3</v>
      </c>
      <c r="BE242" s="133" t="s">
        <v>1003</v>
      </c>
      <c r="BF242" s="133">
        <v>-0.751</v>
      </c>
      <c r="BG242" s="133">
        <v>1.1809261925770458</v>
      </c>
      <c r="BH242" s="133">
        <v>0.96513219555427732</v>
      </c>
      <c r="BI242" s="133">
        <v>7.8E-2</v>
      </c>
      <c r="BJ242" s="133" t="s">
        <v>3</v>
      </c>
      <c r="BK242" s="133">
        <v>7.8E-2</v>
      </c>
      <c r="BL242" s="133">
        <v>-0.88300000000000001</v>
      </c>
      <c r="BM242" s="133">
        <v>0</v>
      </c>
    </row>
    <row r="243" spans="1:65" x14ac:dyDescent="0.2">
      <c r="A243" s="132" t="s">
        <v>1004</v>
      </c>
      <c r="B243" s="133" t="s">
        <v>1005</v>
      </c>
      <c r="C243" s="133" t="s">
        <v>261</v>
      </c>
      <c r="D243" s="133" t="s">
        <v>262</v>
      </c>
      <c r="E243" s="133" t="b">
        <v>0</v>
      </c>
      <c r="F243" s="133" t="s">
        <v>1006</v>
      </c>
      <c r="G243" s="133" t="s">
        <v>3</v>
      </c>
      <c r="H243" s="133" t="s">
        <v>264</v>
      </c>
      <c r="I243" s="133" t="s">
        <v>349</v>
      </c>
      <c r="J243" s="133" t="s">
        <v>266</v>
      </c>
      <c r="K243" s="133" t="s">
        <v>777</v>
      </c>
      <c r="L243" s="133" t="s">
        <v>3</v>
      </c>
      <c r="M243" s="133">
        <v>9</v>
      </c>
      <c r="N243" s="133">
        <v>9</v>
      </c>
      <c r="O243" s="133">
        <v>-37.6</v>
      </c>
      <c r="P243" s="133">
        <v>0.01</v>
      </c>
      <c r="Q243" s="133">
        <v>0</v>
      </c>
      <c r="R243" s="133">
        <v>-7.29</v>
      </c>
      <c r="S243" s="133">
        <v>0.01</v>
      </c>
      <c r="T243" s="133">
        <v>0</v>
      </c>
      <c r="U243" s="133">
        <v>23.35</v>
      </c>
      <c r="V243" s="133">
        <v>0.01</v>
      </c>
      <c r="W243" s="133">
        <v>0</v>
      </c>
      <c r="X243" s="133">
        <v>-31.957999999999998</v>
      </c>
      <c r="Y243" s="133">
        <v>7.0000000000000001E-3</v>
      </c>
      <c r="Z243" s="133">
        <v>2E-3</v>
      </c>
      <c r="AA243" s="133">
        <v>3.887</v>
      </c>
      <c r="AB243" s="133">
        <v>5.0000000000000001E-3</v>
      </c>
      <c r="AC243" s="133">
        <v>2E-3</v>
      </c>
      <c r="AD243" s="133">
        <v>-30.158000000000001</v>
      </c>
      <c r="AE243" s="133">
        <v>6.4000000000000001E-2</v>
      </c>
      <c r="AF243" s="133">
        <v>2.1000000000000001E-2</v>
      </c>
      <c r="AG243" s="133">
        <v>-0.91</v>
      </c>
      <c r="AH243" s="133">
        <v>5.8000000000000003E-2</v>
      </c>
      <c r="AI243" s="133">
        <v>1.9E-2</v>
      </c>
      <c r="AJ243" s="133">
        <v>6.6929999999999996</v>
      </c>
      <c r="AK243" s="133">
        <v>0.224</v>
      </c>
      <c r="AL243" s="133">
        <v>7.4999999999999997E-2</v>
      </c>
      <c r="AM243" s="133">
        <v>-1.087</v>
      </c>
      <c r="AN243" s="133">
        <v>0.22600000000000001</v>
      </c>
      <c r="AO243" s="133">
        <v>7.4999999999999997E-2</v>
      </c>
      <c r="AP243" s="133">
        <v>118.39400000000001</v>
      </c>
      <c r="AQ243" s="133">
        <v>1.5329999999999999</v>
      </c>
      <c r="AR243" s="133">
        <v>0.51100000000000001</v>
      </c>
      <c r="AS243" s="133">
        <v>149.03200000000001</v>
      </c>
      <c r="AT243" s="133">
        <v>1.587</v>
      </c>
      <c r="AU243" s="133">
        <v>0.52900000000000003</v>
      </c>
      <c r="AV243" s="133">
        <v>-1.097</v>
      </c>
      <c r="AW243" s="133">
        <v>1.4999999999999999E-2</v>
      </c>
      <c r="AX243" s="133">
        <v>5.0000000000000001E-3</v>
      </c>
      <c r="AY243" s="133">
        <v>-37.880000000000003</v>
      </c>
      <c r="AZ243" s="133" t="s">
        <v>3</v>
      </c>
      <c r="BA243" s="133">
        <v>-7.29</v>
      </c>
      <c r="BB243" s="133">
        <v>-6.93</v>
      </c>
      <c r="BC243" s="133">
        <v>23.72</v>
      </c>
      <c r="BD243" s="133">
        <v>5.3349084815747143E-3</v>
      </c>
      <c r="BE243" s="133" t="s">
        <v>1007</v>
      </c>
      <c r="BF243" s="133">
        <v>-0.75</v>
      </c>
      <c r="BG243" s="133">
        <v>1.1809261925770458</v>
      </c>
      <c r="BH243" s="133">
        <v>0.96513219555427732</v>
      </c>
      <c r="BI243" s="133">
        <v>0.08</v>
      </c>
      <c r="BJ243" s="133" t="s">
        <v>3</v>
      </c>
      <c r="BK243" s="133">
        <v>0.08</v>
      </c>
      <c r="BL243" s="133">
        <v>-1.087</v>
      </c>
      <c r="BM243" s="133">
        <v>0</v>
      </c>
    </row>
    <row r="244" spans="1:65" x14ac:dyDescent="0.2">
      <c r="A244" s="132" t="s">
        <v>1008</v>
      </c>
      <c r="B244" s="133" t="s">
        <v>1009</v>
      </c>
      <c r="C244" s="133" t="s">
        <v>261</v>
      </c>
      <c r="D244" s="133" t="s">
        <v>262</v>
      </c>
      <c r="E244" s="133" t="b">
        <v>0</v>
      </c>
      <c r="F244" s="133" t="s">
        <v>959</v>
      </c>
      <c r="G244" s="133" t="s">
        <v>3</v>
      </c>
      <c r="H244" s="133" t="s">
        <v>264</v>
      </c>
      <c r="I244" s="133" t="s">
        <v>265</v>
      </c>
      <c r="J244" s="133" t="s">
        <v>266</v>
      </c>
      <c r="K244" s="133" t="s">
        <v>777</v>
      </c>
      <c r="L244" s="133" t="s">
        <v>3</v>
      </c>
      <c r="M244" s="133">
        <v>9</v>
      </c>
      <c r="N244" s="133">
        <v>9</v>
      </c>
      <c r="O244" s="133">
        <v>-38.090000000000003</v>
      </c>
      <c r="P244" s="133">
        <v>0</v>
      </c>
      <c r="Q244" s="133">
        <v>0</v>
      </c>
      <c r="R244" s="133">
        <v>-1.96</v>
      </c>
      <c r="S244" s="133">
        <v>0.01</v>
      </c>
      <c r="T244" s="133">
        <v>0</v>
      </c>
      <c r="U244" s="133">
        <v>28.84</v>
      </c>
      <c r="V244" s="133">
        <v>0.01</v>
      </c>
      <c r="W244" s="133">
        <v>0</v>
      </c>
      <c r="X244" s="133">
        <v>-32.234999999999999</v>
      </c>
      <c r="Y244" s="133">
        <v>4.0000000000000001E-3</v>
      </c>
      <c r="Z244" s="133">
        <v>1E-3</v>
      </c>
      <c r="AA244" s="133">
        <v>9.266</v>
      </c>
      <c r="AB244" s="133">
        <v>5.0000000000000001E-3</v>
      </c>
      <c r="AC244" s="133">
        <v>2E-3</v>
      </c>
      <c r="AD244" s="133">
        <v>-24.597999999999999</v>
      </c>
      <c r="AE244" s="133">
        <v>0.03</v>
      </c>
      <c r="AF244" s="133">
        <v>0.01</v>
      </c>
      <c r="AG244" s="133">
        <v>-0.151</v>
      </c>
      <c r="AH244" s="133">
        <v>3.1E-2</v>
      </c>
      <c r="AI244" s="133">
        <v>0.01</v>
      </c>
      <c r="AJ244" s="133">
        <v>18.283999999999999</v>
      </c>
      <c r="AK244" s="133">
        <v>0.14099999999999999</v>
      </c>
      <c r="AL244" s="133">
        <v>4.7E-2</v>
      </c>
      <c r="AM244" s="133">
        <v>-0.32800000000000001</v>
      </c>
      <c r="AN244" s="133">
        <v>0.14000000000000001</v>
      </c>
      <c r="AO244" s="133">
        <v>4.7E-2</v>
      </c>
      <c r="AP244" s="133">
        <v>112.331</v>
      </c>
      <c r="AQ244" s="133">
        <v>1.92</v>
      </c>
      <c r="AR244" s="133">
        <v>0.64</v>
      </c>
      <c r="AS244" s="133">
        <v>131.21600000000001</v>
      </c>
      <c r="AT244" s="133">
        <v>1.952</v>
      </c>
      <c r="AU244" s="133">
        <v>0.65100000000000002</v>
      </c>
      <c r="AV244" s="133">
        <v>-1.0469999999999999</v>
      </c>
      <c r="AW244" s="133">
        <v>1.7999999999999999E-2</v>
      </c>
      <c r="AX244" s="133">
        <v>6.0000000000000001E-3</v>
      </c>
      <c r="AY244" s="133">
        <v>-38.369999999999997</v>
      </c>
      <c r="AZ244" s="133" t="s">
        <v>3</v>
      </c>
      <c r="BA244" s="133">
        <v>-1.96</v>
      </c>
      <c r="BB244" s="133">
        <v>-1.55</v>
      </c>
      <c r="BC244" s="133">
        <v>29.26</v>
      </c>
      <c r="BD244" s="133">
        <v>5.5289269161695378E-3</v>
      </c>
      <c r="BE244" s="133" t="s">
        <v>1010</v>
      </c>
      <c r="BF244" s="133">
        <v>-1.4999999999999999E-2</v>
      </c>
      <c r="BG244" s="133">
        <v>1.1809261925770458</v>
      </c>
      <c r="BH244" s="133">
        <v>0.96513219555427732</v>
      </c>
      <c r="BI244" s="133">
        <v>0.94799999999999995</v>
      </c>
      <c r="BJ244" s="133" t="s">
        <v>3</v>
      </c>
      <c r="BK244" s="133">
        <v>0.94799999999999995</v>
      </c>
      <c r="BL244" s="133">
        <v>-0.32800000000000001</v>
      </c>
      <c r="BM244" s="133">
        <v>0</v>
      </c>
    </row>
    <row r="245" spans="1:65" x14ac:dyDescent="0.2">
      <c r="A245" s="132" t="s">
        <v>1011</v>
      </c>
      <c r="B245" s="133" t="s">
        <v>1012</v>
      </c>
      <c r="C245" s="133" t="s">
        <v>261</v>
      </c>
      <c r="D245" s="133" t="s">
        <v>262</v>
      </c>
      <c r="E245" s="133" t="b">
        <v>0</v>
      </c>
      <c r="F245" s="133" t="s">
        <v>1013</v>
      </c>
      <c r="G245" s="133" t="s">
        <v>3</v>
      </c>
      <c r="H245" s="133" t="s">
        <v>264</v>
      </c>
      <c r="I245" s="133" t="s">
        <v>265</v>
      </c>
      <c r="J245" s="133" t="s">
        <v>266</v>
      </c>
      <c r="K245" s="133" t="s">
        <v>777</v>
      </c>
      <c r="L245" s="133" t="s">
        <v>3</v>
      </c>
      <c r="M245" s="133">
        <v>9</v>
      </c>
      <c r="N245" s="133">
        <v>9</v>
      </c>
      <c r="O245" s="133">
        <v>2.17</v>
      </c>
      <c r="P245" s="133">
        <v>0</v>
      </c>
      <c r="Q245" s="133">
        <v>0</v>
      </c>
      <c r="R245" s="133">
        <v>-2.97</v>
      </c>
      <c r="S245" s="133">
        <v>0</v>
      </c>
      <c r="T245" s="133">
        <v>0</v>
      </c>
      <c r="U245" s="133">
        <v>27.8</v>
      </c>
      <c r="V245" s="133">
        <v>0.01</v>
      </c>
      <c r="W245" s="133">
        <v>0</v>
      </c>
      <c r="X245" s="133">
        <v>5.4889999999999999</v>
      </c>
      <c r="Y245" s="133">
        <v>2E-3</v>
      </c>
      <c r="Z245" s="133">
        <v>1E-3</v>
      </c>
      <c r="AA245" s="133">
        <v>8.33</v>
      </c>
      <c r="AB245" s="133">
        <v>5.0000000000000001E-3</v>
      </c>
      <c r="AC245" s="133">
        <v>2E-3</v>
      </c>
      <c r="AD245" s="133">
        <v>13.955</v>
      </c>
      <c r="AE245" s="133">
        <v>4.7E-2</v>
      </c>
      <c r="AF245" s="133">
        <v>1.6E-2</v>
      </c>
      <c r="AG245" s="133">
        <v>5.6000000000000001E-2</v>
      </c>
      <c r="AH245" s="133">
        <v>4.7E-2</v>
      </c>
      <c r="AI245" s="133">
        <v>1.6E-2</v>
      </c>
      <c r="AJ245" s="133">
        <v>16.391999999999999</v>
      </c>
      <c r="AK245" s="133">
        <v>0.219</v>
      </c>
      <c r="AL245" s="133">
        <v>7.2999999999999995E-2</v>
      </c>
      <c r="AM245" s="133">
        <v>-0.33200000000000002</v>
      </c>
      <c r="AN245" s="133">
        <v>0.21099999999999999</v>
      </c>
      <c r="AO245" s="133">
        <v>7.0000000000000007E-2</v>
      </c>
      <c r="AP245" s="133">
        <v>106.01</v>
      </c>
      <c r="AQ245" s="133">
        <v>2.3780000000000001</v>
      </c>
      <c r="AR245" s="133">
        <v>0.79300000000000004</v>
      </c>
      <c r="AS245" s="133">
        <v>81.799000000000007</v>
      </c>
      <c r="AT245" s="133">
        <v>2.323</v>
      </c>
      <c r="AU245" s="133">
        <v>0.77400000000000002</v>
      </c>
      <c r="AV245" s="133">
        <v>-0.99099999999999999</v>
      </c>
      <c r="AW245" s="133">
        <v>1.9E-2</v>
      </c>
      <c r="AX245" s="133">
        <v>6.0000000000000001E-3</v>
      </c>
      <c r="AY245" s="133">
        <v>2.13</v>
      </c>
      <c r="AZ245" s="133" t="s">
        <v>3</v>
      </c>
      <c r="BA245" s="133">
        <v>-2.97</v>
      </c>
      <c r="BB245" s="133">
        <v>-2.57</v>
      </c>
      <c r="BC245" s="133">
        <v>28.21</v>
      </c>
      <c r="BD245" s="133">
        <v>5.4148465760149866E-3</v>
      </c>
      <c r="BE245" s="133" t="s">
        <v>1014</v>
      </c>
      <c r="BF245" s="133">
        <v>-1.9E-2</v>
      </c>
      <c r="BG245" s="133">
        <v>1.1809261925770458</v>
      </c>
      <c r="BH245" s="133">
        <v>0.96513219555427732</v>
      </c>
      <c r="BI245" s="133">
        <v>0.94199999999999995</v>
      </c>
      <c r="BJ245" s="133" t="s">
        <v>3</v>
      </c>
      <c r="BK245" s="133">
        <v>0.94199999999999995</v>
      </c>
      <c r="BL245" s="133">
        <v>-0.33200000000000002</v>
      </c>
      <c r="BM245" s="133">
        <v>0</v>
      </c>
    </row>
    <row r="246" spans="1:65" x14ac:dyDescent="0.2">
      <c r="A246" s="132" t="s">
        <v>1015</v>
      </c>
      <c r="B246" s="133" t="s">
        <v>1016</v>
      </c>
      <c r="C246" s="133" t="s">
        <v>261</v>
      </c>
      <c r="D246" s="133" t="s">
        <v>262</v>
      </c>
      <c r="E246" s="133" t="b">
        <v>0</v>
      </c>
      <c r="F246" s="133" t="s">
        <v>1017</v>
      </c>
      <c r="G246" s="133" t="s">
        <v>3</v>
      </c>
      <c r="H246" s="133" t="s">
        <v>264</v>
      </c>
      <c r="I246" s="133" t="s">
        <v>349</v>
      </c>
      <c r="J246" s="133" t="s">
        <v>266</v>
      </c>
      <c r="K246" s="133" t="s">
        <v>777</v>
      </c>
      <c r="L246" s="133" t="s">
        <v>3</v>
      </c>
      <c r="M246" s="133">
        <v>9</v>
      </c>
      <c r="N246" s="133">
        <v>9</v>
      </c>
      <c r="O246" s="133">
        <v>2.0699999999999998</v>
      </c>
      <c r="P246" s="133">
        <v>0</v>
      </c>
      <c r="Q246" s="133">
        <v>0</v>
      </c>
      <c r="R246" s="133">
        <v>-4.46</v>
      </c>
      <c r="S246" s="133">
        <v>0</v>
      </c>
      <c r="T246" s="133">
        <v>0</v>
      </c>
      <c r="U246" s="133">
        <v>26.26</v>
      </c>
      <c r="V246" s="133">
        <v>0</v>
      </c>
      <c r="W246" s="133">
        <v>0</v>
      </c>
      <c r="X246" s="133">
        <v>5.3440000000000003</v>
      </c>
      <c r="Y246" s="133">
        <v>3.0000000000000001E-3</v>
      </c>
      <c r="Z246" s="133">
        <v>1E-3</v>
      </c>
      <c r="AA246" s="133">
        <v>6.8230000000000004</v>
      </c>
      <c r="AB246" s="133">
        <v>4.0000000000000001E-3</v>
      </c>
      <c r="AC246" s="133">
        <v>1E-3</v>
      </c>
      <c r="AD246" s="133">
        <v>11.5</v>
      </c>
      <c r="AE246" s="133">
        <v>5.0999999999999997E-2</v>
      </c>
      <c r="AF246" s="133">
        <v>1.7000000000000001E-2</v>
      </c>
      <c r="AG246" s="133">
        <v>-0.749</v>
      </c>
      <c r="AH246" s="133">
        <v>5.1999999999999998E-2</v>
      </c>
      <c r="AI246" s="133">
        <v>1.7000000000000001E-2</v>
      </c>
      <c r="AJ246" s="133">
        <v>12.628</v>
      </c>
      <c r="AK246" s="133">
        <v>8.5000000000000006E-2</v>
      </c>
      <c r="AL246" s="133">
        <v>2.8000000000000001E-2</v>
      </c>
      <c r="AM246" s="133">
        <v>-1.0489999999999999</v>
      </c>
      <c r="AN246" s="133">
        <v>8.6999999999999994E-2</v>
      </c>
      <c r="AO246" s="133">
        <v>2.9000000000000001E-2</v>
      </c>
      <c r="AP246" s="133">
        <v>111.41500000000001</v>
      </c>
      <c r="AQ246" s="133">
        <v>2.556</v>
      </c>
      <c r="AR246" s="133">
        <v>0.85199999999999998</v>
      </c>
      <c r="AS246" s="133">
        <v>90.451999999999998</v>
      </c>
      <c r="AT246" s="133">
        <v>2.504</v>
      </c>
      <c r="AU246" s="133">
        <v>0.83499999999999996</v>
      </c>
      <c r="AV246" s="133">
        <v>-1.038</v>
      </c>
      <c r="AW246" s="133">
        <v>1.7000000000000001E-2</v>
      </c>
      <c r="AX246" s="133">
        <v>6.0000000000000001E-3</v>
      </c>
      <c r="AY246" s="133">
        <v>2.0299999999999998</v>
      </c>
      <c r="AZ246" s="133" t="s">
        <v>3</v>
      </c>
      <c r="BA246" s="133">
        <v>-4.46</v>
      </c>
      <c r="BB246" s="133">
        <v>-4.08</v>
      </c>
      <c r="BC246" s="133">
        <v>26.66</v>
      </c>
      <c r="BD246" s="133">
        <v>5.3440570278248684E-3</v>
      </c>
      <c r="BE246" s="133" t="s">
        <v>1018</v>
      </c>
      <c r="BF246" s="133">
        <v>-0.81</v>
      </c>
      <c r="BG246" s="133">
        <v>1.180926192577046</v>
      </c>
      <c r="BH246" s="133">
        <v>0.96513219555427754</v>
      </c>
      <c r="BI246" s="133">
        <v>8.0000000000000002E-3</v>
      </c>
      <c r="BJ246" s="133" t="s">
        <v>3</v>
      </c>
      <c r="BK246" s="133">
        <v>8.0000000000000002E-3</v>
      </c>
      <c r="BL246" s="133">
        <v>-1.0489999999999999</v>
      </c>
      <c r="BM246" s="133">
        <v>0</v>
      </c>
    </row>
    <row r="247" spans="1:65" x14ac:dyDescent="0.2">
      <c r="A247" s="132" t="s">
        <v>1019</v>
      </c>
      <c r="B247" s="133" t="s">
        <v>1020</v>
      </c>
      <c r="C247" s="133" t="s">
        <v>261</v>
      </c>
      <c r="D247" s="133" t="s">
        <v>262</v>
      </c>
      <c r="E247" s="133" t="b">
        <v>0</v>
      </c>
      <c r="F247" s="133" t="s">
        <v>1021</v>
      </c>
      <c r="G247" s="133" t="s">
        <v>3</v>
      </c>
      <c r="H247" s="133" t="s">
        <v>264</v>
      </c>
      <c r="I247" s="133" t="s">
        <v>349</v>
      </c>
      <c r="J247" s="133" t="s">
        <v>266</v>
      </c>
      <c r="K247" s="133" t="s">
        <v>777</v>
      </c>
      <c r="L247" s="133" t="s">
        <v>3</v>
      </c>
      <c r="M247" s="133">
        <v>9</v>
      </c>
      <c r="N247" s="133">
        <v>9</v>
      </c>
      <c r="O247" s="133">
        <v>-37.51</v>
      </c>
      <c r="P247" s="133">
        <v>0</v>
      </c>
      <c r="Q247" s="133">
        <v>0</v>
      </c>
      <c r="R247" s="133">
        <v>7.87</v>
      </c>
      <c r="S247" s="133">
        <v>0</v>
      </c>
      <c r="T247" s="133">
        <v>0</v>
      </c>
      <c r="U247" s="133">
        <v>38.979999999999997</v>
      </c>
      <c r="V247" s="133">
        <v>0</v>
      </c>
      <c r="W247" s="133">
        <v>0</v>
      </c>
      <c r="X247" s="133">
        <v>-31.355</v>
      </c>
      <c r="Y247" s="133">
        <v>3.0000000000000001E-3</v>
      </c>
      <c r="Z247" s="133">
        <v>1E-3</v>
      </c>
      <c r="AA247" s="133">
        <v>19.201000000000001</v>
      </c>
      <c r="AB247" s="133">
        <v>4.0000000000000001E-3</v>
      </c>
      <c r="AC247" s="133">
        <v>1E-3</v>
      </c>
      <c r="AD247" s="133">
        <v>-14.939</v>
      </c>
      <c r="AE247" s="133">
        <v>3.7999999999999999E-2</v>
      </c>
      <c r="AF247" s="133">
        <v>1.2999999999999999E-2</v>
      </c>
      <c r="AG247" s="133">
        <v>-0.85899999999999999</v>
      </c>
      <c r="AH247" s="133">
        <v>0.04</v>
      </c>
      <c r="AI247" s="133">
        <v>1.2999999999999999E-2</v>
      </c>
      <c r="AJ247" s="133">
        <v>39.558</v>
      </c>
      <c r="AK247" s="133">
        <v>0.186</v>
      </c>
      <c r="AL247" s="133">
        <v>6.2E-2</v>
      </c>
      <c r="AM247" s="133">
        <v>0.75800000000000001</v>
      </c>
      <c r="AN247" s="133">
        <v>0.182</v>
      </c>
      <c r="AO247" s="133">
        <v>6.0999999999999999E-2</v>
      </c>
      <c r="AP247" s="133">
        <v>119.035</v>
      </c>
      <c r="AQ247" s="133">
        <v>1.4590000000000001</v>
      </c>
      <c r="AR247" s="133">
        <v>0.48599999999999999</v>
      </c>
      <c r="AS247" s="133">
        <v>115.27200000000001</v>
      </c>
      <c r="AT247" s="133">
        <v>1.452</v>
      </c>
      <c r="AU247" s="133">
        <v>0.48399999999999999</v>
      </c>
      <c r="AV247" s="133">
        <v>-1.117</v>
      </c>
      <c r="AW247" s="133">
        <v>1.2999999999999999E-2</v>
      </c>
      <c r="AX247" s="133">
        <v>4.0000000000000001E-3</v>
      </c>
      <c r="AY247" s="133">
        <v>-37.799999999999997</v>
      </c>
      <c r="AZ247" s="133" t="s">
        <v>3</v>
      </c>
      <c r="BA247" s="133">
        <v>7.87</v>
      </c>
      <c r="BB247" s="133">
        <v>8.3699999999999992</v>
      </c>
      <c r="BC247" s="133">
        <v>39.49</v>
      </c>
      <c r="BD247" s="133">
        <v>5.2083088516382383E-3</v>
      </c>
      <c r="BE247" s="133" t="s">
        <v>1022</v>
      </c>
      <c r="BF247" s="133">
        <v>-0.78100000000000003</v>
      </c>
      <c r="BG247" s="133">
        <v>1.1809261925770458</v>
      </c>
      <c r="BH247" s="133">
        <v>0.96513219555427732</v>
      </c>
      <c r="BI247" s="133">
        <v>4.2999999999999997E-2</v>
      </c>
      <c r="BJ247" s="133" t="s">
        <v>3</v>
      </c>
      <c r="BK247" s="133">
        <v>4.2999999999999997E-2</v>
      </c>
      <c r="BL247" s="133">
        <v>0.75800000000000001</v>
      </c>
      <c r="BM247" s="133">
        <v>0</v>
      </c>
    </row>
    <row r="248" spans="1:65" x14ac:dyDescent="0.2">
      <c r="A248" s="132" t="s">
        <v>1023</v>
      </c>
      <c r="B248" s="133" t="s">
        <v>1024</v>
      </c>
      <c r="C248" s="133" t="s">
        <v>261</v>
      </c>
      <c r="D248" s="133" t="s">
        <v>262</v>
      </c>
      <c r="E248" s="133" t="b">
        <v>0</v>
      </c>
      <c r="F248" s="133" t="s">
        <v>285</v>
      </c>
      <c r="G248" s="133" t="s">
        <v>3</v>
      </c>
      <c r="H248" s="133" t="s">
        <v>264</v>
      </c>
      <c r="I248" s="133" t="s">
        <v>286</v>
      </c>
      <c r="J248" s="133" t="s">
        <v>273</v>
      </c>
      <c r="K248" s="133" t="s">
        <v>777</v>
      </c>
      <c r="L248" s="133">
        <v>90</v>
      </c>
      <c r="M248" s="133">
        <v>9</v>
      </c>
      <c r="N248" s="133">
        <v>9</v>
      </c>
      <c r="O248" s="133">
        <v>-10.02</v>
      </c>
      <c r="P248" s="133">
        <v>0</v>
      </c>
      <c r="Q248" s="133">
        <v>0</v>
      </c>
      <c r="R248" s="133">
        <v>-11</v>
      </c>
      <c r="S248" s="133">
        <v>0</v>
      </c>
      <c r="T248" s="133">
        <v>0</v>
      </c>
      <c r="U248" s="133">
        <v>19.52</v>
      </c>
      <c r="V248" s="133">
        <v>0.01</v>
      </c>
      <c r="W248" s="133">
        <v>0</v>
      </c>
      <c r="X248" s="133">
        <v>-6.22</v>
      </c>
      <c r="Y248" s="133">
        <v>2E-3</v>
      </c>
      <c r="Z248" s="133">
        <v>1E-3</v>
      </c>
      <c r="AA248" s="133">
        <v>0.193</v>
      </c>
      <c r="AB248" s="133">
        <v>5.0000000000000001E-3</v>
      </c>
      <c r="AC248" s="133">
        <v>2E-3</v>
      </c>
      <c r="AD248" s="133">
        <v>-6.9409999999999998</v>
      </c>
      <c r="AE248" s="133">
        <v>2.5999999999999999E-2</v>
      </c>
      <c r="AF248" s="133">
        <v>8.9999999999999993E-3</v>
      </c>
      <c r="AG248" s="133">
        <v>-0.71799999999999997</v>
      </c>
      <c r="AH248" s="133">
        <v>2.3E-2</v>
      </c>
      <c r="AI248" s="133">
        <v>8.0000000000000002E-3</v>
      </c>
      <c r="AJ248" s="133">
        <v>-0.73499999999999999</v>
      </c>
      <c r="AK248" s="133">
        <v>0.11600000000000001</v>
      </c>
      <c r="AL248" s="133">
        <v>3.9E-2</v>
      </c>
      <c r="AM248" s="133">
        <v>-1.121</v>
      </c>
      <c r="AN248" s="133">
        <v>0.11</v>
      </c>
      <c r="AO248" s="133">
        <v>3.6999999999999998E-2</v>
      </c>
      <c r="AP248" s="133">
        <v>123.104</v>
      </c>
      <c r="AQ248" s="133">
        <v>2.1960000000000002</v>
      </c>
      <c r="AR248" s="133">
        <v>0.73199999999999998</v>
      </c>
      <c r="AS248" s="133">
        <v>130.166</v>
      </c>
      <c r="AT248" s="133">
        <v>2.218</v>
      </c>
      <c r="AU248" s="133">
        <v>0.73899999999999999</v>
      </c>
      <c r="AV248" s="133">
        <v>-1.1259999999999999</v>
      </c>
      <c r="AW248" s="133">
        <v>0.02</v>
      </c>
      <c r="AX248" s="133">
        <v>7.0000000000000001E-3</v>
      </c>
      <c r="AY248" s="133">
        <v>-10.130000000000001</v>
      </c>
      <c r="AZ248" s="133">
        <v>1.007950954</v>
      </c>
      <c r="BA248" s="133">
        <v>-18.8</v>
      </c>
      <c r="BB248" s="133">
        <v>-18.55</v>
      </c>
      <c r="BC248" s="133">
        <v>11.74</v>
      </c>
      <c r="BD248" s="133">
        <v>5.0357984509737412E-3</v>
      </c>
      <c r="BE248" s="133" t="s">
        <v>1025</v>
      </c>
      <c r="BF248" s="133">
        <v>-0.68300000000000005</v>
      </c>
      <c r="BG248" s="133">
        <v>1.1900132601341478</v>
      </c>
      <c r="BH248" s="133">
        <v>0.96900527139162473</v>
      </c>
      <c r="BI248" s="133">
        <v>0.156</v>
      </c>
      <c r="BJ248" s="133">
        <v>8.2000000000000003E-2</v>
      </c>
      <c r="BK248" s="133">
        <v>0.23799999999999999</v>
      </c>
      <c r="BL248" s="133">
        <v>-1.121</v>
      </c>
      <c r="BM248" s="133">
        <v>0</v>
      </c>
    </row>
    <row r="249" spans="1:65" x14ac:dyDescent="0.2">
      <c r="A249" s="132" t="s">
        <v>1026</v>
      </c>
      <c r="B249" s="133" t="s">
        <v>1027</v>
      </c>
      <c r="C249" s="133" t="s">
        <v>261</v>
      </c>
      <c r="D249" s="133" t="s">
        <v>262</v>
      </c>
      <c r="E249" s="133" t="b">
        <v>0</v>
      </c>
      <c r="F249" s="133" t="s">
        <v>1028</v>
      </c>
      <c r="G249" s="133" t="s">
        <v>3</v>
      </c>
      <c r="H249" s="133" t="s">
        <v>264</v>
      </c>
      <c r="I249" s="133" t="s">
        <v>265</v>
      </c>
      <c r="J249" s="133" t="s">
        <v>266</v>
      </c>
      <c r="K249" s="133" t="s">
        <v>777</v>
      </c>
      <c r="L249" s="133" t="s">
        <v>3</v>
      </c>
      <c r="M249" s="133">
        <v>9</v>
      </c>
      <c r="N249" s="133">
        <v>9</v>
      </c>
      <c r="O249" s="133">
        <v>-37.5</v>
      </c>
      <c r="P249" s="133">
        <v>0</v>
      </c>
      <c r="Q249" s="133">
        <v>0</v>
      </c>
      <c r="R249" s="133">
        <v>-3.78</v>
      </c>
      <c r="S249" s="133">
        <v>0</v>
      </c>
      <c r="T249" s="133">
        <v>0</v>
      </c>
      <c r="U249" s="133">
        <v>26.96</v>
      </c>
      <c r="V249" s="133">
        <v>0</v>
      </c>
      <c r="W249" s="133">
        <v>0</v>
      </c>
      <c r="X249" s="133">
        <v>-31.745000000000001</v>
      </c>
      <c r="Y249" s="133">
        <v>4.0000000000000001E-3</v>
      </c>
      <c r="Z249" s="133">
        <v>1E-3</v>
      </c>
      <c r="AA249" s="133">
        <v>7.423</v>
      </c>
      <c r="AB249" s="133">
        <v>3.0000000000000001E-3</v>
      </c>
      <c r="AC249" s="133">
        <v>1E-3</v>
      </c>
      <c r="AD249" s="133">
        <v>-25.875</v>
      </c>
      <c r="AE249" s="133">
        <v>4.1000000000000002E-2</v>
      </c>
      <c r="AF249" s="133">
        <v>1.4E-2</v>
      </c>
      <c r="AG249" s="133">
        <v>-0.188</v>
      </c>
      <c r="AH249" s="133">
        <v>4.2999999999999997E-2</v>
      </c>
      <c r="AI249" s="133">
        <v>1.4E-2</v>
      </c>
      <c r="AJ249" s="133">
        <v>14.332000000000001</v>
      </c>
      <c r="AK249" s="133">
        <v>0.17599999999999999</v>
      </c>
      <c r="AL249" s="133">
        <v>5.8999999999999997E-2</v>
      </c>
      <c r="AM249" s="133">
        <v>-0.56200000000000006</v>
      </c>
      <c r="AN249" s="133">
        <v>0.17499999999999999</v>
      </c>
      <c r="AO249" s="133">
        <v>5.8000000000000003E-2</v>
      </c>
      <c r="AP249" s="133">
        <v>118.248</v>
      </c>
      <c r="AQ249" s="133">
        <v>2.48</v>
      </c>
      <c r="AR249" s="133">
        <v>0.82699999999999996</v>
      </c>
      <c r="AS249" s="133">
        <v>140.70699999999999</v>
      </c>
      <c r="AT249" s="133">
        <v>2.5310000000000001</v>
      </c>
      <c r="AU249" s="133">
        <v>0.84399999999999997</v>
      </c>
      <c r="AV249" s="133">
        <v>-1.1040000000000001</v>
      </c>
      <c r="AW249" s="133">
        <v>1.4E-2</v>
      </c>
      <c r="AX249" s="133">
        <v>5.0000000000000001E-3</v>
      </c>
      <c r="AY249" s="133">
        <v>-37.770000000000003</v>
      </c>
      <c r="AZ249" s="133" t="s">
        <v>3</v>
      </c>
      <c r="BA249" s="133">
        <v>-3.78</v>
      </c>
      <c r="BB249" s="133">
        <v>-3.41</v>
      </c>
      <c r="BC249" s="133">
        <v>27.35</v>
      </c>
      <c r="BD249" s="133">
        <v>4.911061135328831E-3</v>
      </c>
      <c r="BE249" s="133" t="s">
        <v>1029</v>
      </c>
      <c r="BF249" s="133">
        <v>-6.0999999999999999E-2</v>
      </c>
      <c r="BG249" s="133">
        <v>1.1864701387957088</v>
      </c>
      <c r="BH249" s="133">
        <v>0.96884489536247131</v>
      </c>
      <c r="BI249" s="133">
        <v>0.89700000000000002</v>
      </c>
      <c r="BJ249" s="133" t="s">
        <v>3</v>
      </c>
      <c r="BK249" s="133">
        <v>0.89700000000000002</v>
      </c>
      <c r="BL249" s="133">
        <v>-0.56200000000000006</v>
      </c>
      <c r="BM249" s="133">
        <v>0</v>
      </c>
    </row>
    <row r="250" spans="1:65" x14ac:dyDescent="0.2">
      <c r="A250" s="132" t="s">
        <v>1030</v>
      </c>
      <c r="B250" s="133" t="s">
        <v>1031</v>
      </c>
      <c r="C250" s="133" t="s">
        <v>261</v>
      </c>
      <c r="D250" s="133" t="s">
        <v>262</v>
      </c>
      <c r="E250" s="133" t="b">
        <v>0</v>
      </c>
      <c r="F250" s="133" t="s">
        <v>271</v>
      </c>
      <c r="G250" s="133" t="s">
        <v>3</v>
      </c>
      <c r="H250" s="133" t="s">
        <v>264</v>
      </c>
      <c r="I250" s="133" t="s">
        <v>272</v>
      </c>
      <c r="J250" s="133" t="s">
        <v>273</v>
      </c>
      <c r="K250" s="133" t="s">
        <v>777</v>
      </c>
      <c r="L250" s="133">
        <v>90</v>
      </c>
      <c r="M250" s="133">
        <v>9</v>
      </c>
      <c r="N250" s="133">
        <v>9</v>
      </c>
      <c r="O250" s="133">
        <v>-10.08</v>
      </c>
      <c r="P250" s="133">
        <v>0</v>
      </c>
      <c r="Q250" s="133">
        <v>0</v>
      </c>
      <c r="R250" s="133">
        <v>-11.06</v>
      </c>
      <c r="S250" s="133">
        <v>0.01</v>
      </c>
      <c r="T250" s="133">
        <v>0</v>
      </c>
      <c r="U250" s="133">
        <v>19.46</v>
      </c>
      <c r="V250" s="133">
        <v>0.01</v>
      </c>
      <c r="W250" s="133">
        <v>0</v>
      </c>
      <c r="X250" s="133">
        <v>-6.2789999999999999</v>
      </c>
      <c r="Y250" s="133">
        <v>1E-3</v>
      </c>
      <c r="Z250" s="133">
        <v>0</v>
      </c>
      <c r="AA250" s="133">
        <v>0.13300000000000001</v>
      </c>
      <c r="AB250" s="133">
        <v>5.0000000000000001E-3</v>
      </c>
      <c r="AC250" s="133">
        <v>2E-3</v>
      </c>
      <c r="AD250" s="133">
        <v>-6.83</v>
      </c>
      <c r="AE250" s="133">
        <v>2.7E-2</v>
      </c>
      <c r="AF250" s="133">
        <v>8.9999999999999993E-3</v>
      </c>
      <c r="AG250" s="133">
        <v>-0.48599999999999999</v>
      </c>
      <c r="AH250" s="133">
        <v>2.7E-2</v>
      </c>
      <c r="AI250" s="133">
        <v>8.9999999999999993E-3</v>
      </c>
      <c r="AJ250" s="133">
        <v>-1.538</v>
      </c>
      <c r="AK250" s="133">
        <v>0.20300000000000001</v>
      </c>
      <c r="AL250" s="133">
        <v>6.8000000000000005E-2</v>
      </c>
      <c r="AM250" s="133">
        <v>-1.804</v>
      </c>
      <c r="AN250" s="133">
        <v>0.20399999999999999</v>
      </c>
      <c r="AO250" s="133">
        <v>6.8000000000000005E-2</v>
      </c>
      <c r="AP250" s="133">
        <v>114.29</v>
      </c>
      <c r="AQ250" s="133">
        <v>2.3530000000000002</v>
      </c>
      <c r="AR250" s="133">
        <v>0.78400000000000003</v>
      </c>
      <c r="AS250" s="133">
        <v>121.501</v>
      </c>
      <c r="AT250" s="133">
        <v>2.3690000000000002</v>
      </c>
      <c r="AU250" s="133">
        <v>0.79</v>
      </c>
      <c r="AV250" s="133">
        <v>-1.0620000000000001</v>
      </c>
      <c r="AW250" s="133">
        <v>0.02</v>
      </c>
      <c r="AX250" s="133">
        <v>7.0000000000000001E-3</v>
      </c>
      <c r="AY250" s="133">
        <v>-10.19</v>
      </c>
      <c r="AZ250" s="133">
        <v>1.007950954</v>
      </c>
      <c r="BA250" s="133">
        <v>-18.86</v>
      </c>
      <c r="BB250" s="133">
        <v>-18.62</v>
      </c>
      <c r="BC250" s="133">
        <v>11.66</v>
      </c>
      <c r="BD250" s="133">
        <v>4.9767996281778019E-3</v>
      </c>
      <c r="BE250" s="133" t="s">
        <v>1032</v>
      </c>
      <c r="BF250" s="133">
        <v>-0.45200000000000001</v>
      </c>
      <c r="BG250" s="133">
        <v>1.1822271564387046</v>
      </c>
      <c r="BH250" s="133">
        <v>0.96738718968314386</v>
      </c>
      <c r="BI250" s="133">
        <v>0.433</v>
      </c>
      <c r="BJ250" s="133">
        <v>8.2000000000000003E-2</v>
      </c>
      <c r="BK250" s="133">
        <v>0.51500000000000001</v>
      </c>
      <c r="BL250" s="133">
        <v>-1.804</v>
      </c>
      <c r="BM250" s="133">
        <v>0</v>
      </c>
    </row>
    <row r="251" spans="1:65" x14ac:dyDescent="0.2">
      <c r="A251" s="132" t="s">
        <v>1033</v>
      </c>
      <c r="B251" s="133" t="s">
        <v>1034</v>
      </c>
      <c r="C251" s="133" t="s">
        <v>261</v>
      </c>
      <c r="D251" s="133" t="s">
        <v>262</v>
      </c>
      <c r="E251" s="133" t="b">
        <v>0</v>
      </c>
      <c r="F251" s="133" t="s">
        <v>277</v>
      </c>
      <c r="G251" s="133" t="s">
        <v>3</v>
      </c>
      <c r="H251" s="133" t="s">
        <v>264</v>
      </c>
      <c r="I251" s="133" t="s">
        <v>277</v>
      </c>
      <c r="J251" s="133" t="s">
        <v>273</v>
      </c>
      <c r="K251" s="133" t="s">
        <v>777</v>
      </c>
      <c r="L251" s="133">
        <v>90</v>
      </c>
      <c r="M251" s="133">
        <v>9</v>
      </c>
      <c r="N251" s="133">
        <v>9</v>
      </c>
      <c r="O251" s="133">
        <v>-2.2200000000000002</v>
      </c>
      <c r="P251" s="133">
        <v>0</v>
      </c>
      <c r="Q251" s="133">
        <v>0</v>
      </c>
      <c r="R251" s="133">
        <v>3.58</v>
      </c>
      <c r="S251" s="133">
        <v>0</v>
      </c>
      <c r="T251" s="133">
        <v>0</v>
      </c>
      <c r="U251" s="133">
        <v>34.549999999999997</v>
      </c>
      <c r="V251" s="133">
        <v>0</v>
      </c>
      <c r="W251" s="133">
        <v>0</v>
      </c>
      <c r="X251" s="133">
        <v>1.6040000000000001</v>
      </c>
      <c r="Y251" s="133">
        <v>1E-3</v>
      </c>
      <c r="Z251" s="133">
        <v>0</v>
      </c>
      <c r="AA251" s="133">
        <v>14.942</v>
      </c>
      <c r="AB251" s="133">
        <v>3.0000000000000001E-3</v>
      </c>
      <c r="AC251" s="133">
        <v>1E-3</v>
      </c>
      <c r="AD251" s="133">
        <v>16.172000000000001</v>
      </c>
      <c r="AE251" s="133">
        <v>4.3999999999999997E-2</v>
      </c>
      <c r="AF251" s="133">
        <v>1.4999999999999999E-2</v>
      </c>
      <c r="AG251" s="133">
        <v>-0.193</v>
      </c>
      <c r="AH251" s="133">
        <v>4.3999999999999997E-2</v>
      </c>
      <c r="AI251" s="133">
        <v>1.4999999999999999E-2</v>
      </c>
      <c r="AJ251" s="133">
        <v>30.527000000000001</v>
      </c>
      <c r="AK251" s="133">
        <v>0.18099999999999999</v>
      </c>
      <c r="AL251" s="133">
        <v>0.06</v>
      </c>
      <c r="AM251" s="133">
        <v>0.40799999999999997</v>
      </c>
      <c r="AN251" s="133">
        <v>0.17699999999999999</v>
      </c>
      <c r="AO251" s="133">
        <v>5.8999999999999997E-2</v>
      </c>
      <c r="AP251" s="133">
        <v>115.59399999999999</v>
      </c>
      <c r="AQ251" s="133">
        <v>1.548</v>
      </c>
      <c r="AR251" s="133">
        <v>0.51600000000000001</v>
      </c>
      <c r="AS251" s="133">
        <v>81.7</v>
      </c>
      <c r="AT251" s="133">
        <v>1.5</v>
      </c>
      <c r="AU251" s="133">
        <v>0.5</v>
      </c>
      <c r="AV251" s="133">
        <v>-1.071</v>
      </c>
      <c r="AW251" s="133">
        <v>1.4E-2</v>
      </c>
      <c r="AX251" s="133">
        <v>5.0000000000000001E-3</v>
      </c>
      <c r="AY251" s="133">
        <v>-2.29</v>
      </c>
      <c r="AZ251" s="133">
        <v>1.007950954</v>
      </c>
      <c r="BA251" s="133">
        <v>-4.33</v>
      </c>
      <c r="BB251" s="133">
        <v>-3.96</v>
      </c>
      <c r="BC251" s="133">
        <v>26.77</v>
      </c>
      <c r="BD251" s="133">
        <v>4.9767996281778019E-3</v>
      </c>
      <c r="BE251" s="133" t="s">
        <v>1032</v>
      </c>
      <c r="BF251" s="133">
        <v>-0.27300000000000002</v>
      </c>
      <c r="BG251" s="133">
        <v>1.1941651708918581</v>
      </c>
      <c r="BH251" s="133">
        <v>0.97438843255686536</v>
      </c>
      <c r="BI251" s="133">
        <v>0.64800000000000002</v>
      </c>
      <c r="BJ251" s="133">
        <v>8.2000000000000003E-2</v>
      </c>
      <c r="BK251" s="133">
        <v>0.73</v>
      </c>
      <c r="BL251" s="133">
        <v>0.40799999999999997</v>
      </c>
      <c r="BM251" s="133">
        <v>0</v>
      </c>
    </row>
    <row r="252" spans="1:65" x14ac:dyDescent="0.2">
      <c r="A252" s="132" t="s">
        <v>1035</v>
      </c>
      <c r="B252" s="133" t="s">
        <v>1036</v>
      </c>
      <c r="C252" s="133" t="s">
        <v>261</v>
      </c>
      <c r="D252" s="133" t="s">
        <v>262</v>
      </c>
      <c r="E252" s="133" t="b">
        <v>0</v>
      </c>
      <c r="F252" s="133" t="s">
        <v>1037</v>
      </c>
      <c r="G252" s="133" t="s">
        <v>3</v>
      </c>
      <c r="H252" s="133" t="s">
        <v>264</v>
      </c>
      <c r="I252" s="133" t="s">
        <v>349</v>
      </c>
      <c r="J252" s="133" t="s">
        <v>266</v>
      </c>
      <c r="K252" s="133" t="s">
        <v>777</v>
      </c>
      <c r="L252" s="133" t="s">
        <v>3</v>
      </c>
      <c r="M252" s="133">
        <v>9</v>
      </c>
      <c r="N252" s="133">
        <v>9</v>
      </c>
      <c r="O252" s="133">
        <v>1.77</v>
      </c>
      <c r="P252" s="133">
        <v>0</v>
      </c>
      <c r="Q252" s="133">
        <v>0</v>
      </c>
      <c r="R252" s="133">
        <v>2.0499999999999998</v>
      </c>
      <c r="S252" s="133">
        <v>0.01</v>
      </c>
      <c r="T252" s="133">
        <v>0</v>
      </c>
      <c r="U252" s="133">
        <v>32.979999999999997</v>
      </c>
      <c r="V252" s="133">
        <v>0.01</v>
      </c>
      <c r="W252" s="133">
        <v>0</v>
      </c>
      <c r="X252" s="133">
        <v>5.2949999999999999</v>
      </c>
      <c r="Y252" s="133">
        <v>2E-3</v>
      </c>
      <c r="Z252" s="133">
        <v>1E-3</v>
      </c>
      <c r="AA252" s="133">
        <v>13.404</v>
      </c>
      <c r="AB252" s="133">
        <v>6.0000000000000001E-3</v>
      </c>
      <c r="AC252" s="133">
        <v>2E-3</v>
      </c>
      <c r="AD252" s="133">
        <v>18.007999999999999</v>
      </c>
      <c r="AE252" s="133">
        <v>4.5999999999999999E-2</v>
      </c>
      <c r="AF252" s="133">
        <v>1.4999999999999999E-2</v>
      </c>
      <c r="AG252" s="133">
        <v>-0.69099999999999995</v>
      </c>
      <c r="AH252" s="133">
        <v>4.5999999999999999E-2</v>
      </c>
      <c r="AI252" s="133">
        <v>1.4999999999999999E-2</v>
      </c>
      <c r="AJ252" s="133">
        <v>26.959</v>
      </c>
      <c r="AK252" s="133">
        <v>0.14499999999999999</v>
      </c>
      <c r="AL252" s="133">
        <v>4.8000000000000001E-2</v>
      </c>
      <c r="AM252" s="133">
        <v>-2.8000000000000001E-2</v>
      </c>
      <c r="AN252" s="133">
        <v>0.14199999999999999</v>
      </c>
      <c r="AO252" s="133">
        <v>4.7E-2</v>
      </c>
      <c r="AP252" s="133">
        <v>114.18600000000001</v>
      </c>
      <c r="AQ252" s="133">
        <v>3.4950000000000001</v>
      </c>
      <c r="AR252" s="133">
        <v>1.165</v>
      </c>
      <c r="AS252" s="133">
        <v>79.319999999999993</v>
      </c>
      <c r="AT252" s="133">
        <v>3.3959999999999999</v>
      </c>
      <c r="AU252" s="133">
        <v>1.1319999999999999</v>
      </c>
      <c r="AV252" s="133">
        <v>-1.0449999999999999</v>
      </c>
      <c r="AW252" s="133">
        <v>2.3E-2</v>
      </c>
      <c r="AX252" s="133">
        <v>8.0000000000000002E-3</v>
      </c>
      <c r="AY252" s="133">
        <v>1.73</v>
      </c>
      <c r="AZ252" s="133" t="s">
        <v>3</v>
      </c>
      <c r="BA252" s="133">
        <v>2.0499999999999998</v>
      </c>
      <c r="BB252" s="133">
        <v>2.4900000000000002</v>
      </c>
      <c r="BC252" s="133">
        <v>33.42</v>
      </c>
      <c r="BD252" s="133">
        <v>5.0587411680370811E-3</v>
      </c>
      <c r="BE252" s="133" t="s">
        <v>1038</v>
      </c>
      <c r="BF252" s="133">
        <v>-0.78200000000000003</v>
      </c>
      <c r="BG252" s="133">
        <v>1.1583745878410356</v>
      </c>
      <c r="BH252" s="133">
        <v>0.95451699696236647</v>
      </c>
      <c r="BI252" s="133">
        <v>4.9000000000000002E-2</v>
      </c>
      <c r="BJ252" s="133" t="s">
        <v>3</v>
      </c>
      <c r="BK252" s="133">
        <v>4.9000000000000002E-2</v>
      </c>
      <c r="BL252" s="133">
        <v>-2.8000000000000001E-2</v>
      </c>
      <c r="BM252" s="133">
        <v>0</v>
      </c>
    </row>
    <row r="253" spans="1:65" x14ac:dyDescent="0.2">
      <c r="A253" s="132" t="s">
        <v>1039</v>
      </c>
      <c r="B253" s="133" t="s">
        <v>1040</v>
      </c>
      <c r="C253" s="133" t="s">
        <v>261</v>
      </c>
      <c r="D253" s="133" t="s">
        <v>262</v>
      </c>
      <c r="E253" s="133" t="b">
        <v>0</v>
      </c>
      <c r="F253" s="133" t="s">
        <v>1041</v>
      </c>
      <c r="G253" s="133" t="s">
        <v>3</v>
      </c>
      <c r="H253" s="133" t="s">
        <v>264</v>
      </c>
      <c r="I253" s="133" t="s">
        <v>1042</v>
      </c>
      <c r="J253" s="133" t="s">
        <v>273</v>
      </c>
      <c r="K253" s="133" t="s">
        <v>777</v>
      </c>
      <c r="L253" s="133">
        <v>90</v>
      </c>
      <c r="M253" s="133">
        <v>9</v>
      </c>
      <c r="N253" s="133">
        <v>9</v>
      </c>
      <c r="O253" s="133">
        <v>2.0499999999999998</v>
      </c>
      <c r="P253" s="133">
        <v>0</v>
      </c>
      <c r="Q253" s="133">
        <v>0</v>
      </c>
      <c r="R253" s="133">
        <v>5.54</v>
      </c>
      <c r="S253" s="133">
        <v>0</v>
      </c>
      <c r="T253" s="133">
        <v>0</v>
      </c>
      <c r="U253" s="133">
        <v>36.57</v>
      </c>
      <c r="V253" s="133">
        <v>0</v>
      </c>
      <c r="W253" s="133">
        <v>0</v>
      </c>
      <c r="X253" s="133">
        <v>5.6689999999999996</v>
      </c>
      <c r="Y253" s="133">
        <v>4.0000000000000001E-3</v>
      </c>
      <c r="Z253" s="133">
        <v>1E-3</v>
      </c>
      <c r="AA253" s="133">
        <v>16.925000000000001</v>
      </c>
      <c r="AB253" s="133">
        <v>4.0000000000000001E-3</v>
      </c>
      <c r="AC253" s="133">
        <v>1E-3</v>
      </c>
      <c r="AD253" s="133">
        <v>22.164999999999999</v>
      </c>
      <c r="AE253" s="133">
        <v>3.6999999999999998E-2</v>
      </c>
      <c r="AF253" s="133">
        <v>1.2E-2</v>
      </c>
      <c r="AG253" s="133">
        <v>-0.41099999999999998</v>
      </c>
      <c r="AH253" s="133">
        <v>3.7999999999999999E-2</v>
      </c>
      <c r="AI253" s="133">
        <v>1.2999999999999999E-2</v>
      </c>
      <c r="AJ253" s="133">
        <v>34.802999999999997</v>
      </c>
      <c r="AK253" s="133">
        <v>0.17799999999999999</v>
      </c>
      <c r="AL253" s="133">
        <v>5.8999999999999997E-2</v>
      </c>
      <c r="AM253" s="133">
        <v>0.64500000000000002</v>
      </c>
      <c r="AN253" s="133">
        <v>0.17299999999999999</v>
      </c>
      <c r="AO253" s="133">
        <v>5.8000000000000003E-2</v>
      </c>
      <c r="AP253" s="133">
        <v>108.33199999999999</v>
      </c>
      <c r="AQ253" s="133">
        <v>2.0880000000000001</v>
      </c>
      <c r="AR253" s="133">
        <v>0.69599999999999995</v>
      </c>
      <c r="AS253" s="133">
        <v>65.933000000000007</v>
      </c>
      <c r="AT253" s="133">
        <v>2.008</v>
      </c>
      <c r="AU253" s="133">
        <v>0.66900000000000004</v>
      </c>
      <c r="AV253" s="133">
        <v>-1.0029999999999999</v>
      </c>
      <c r="AW253" s="133">
        <v>1.9E-2</v>
      </c>
      <c r="AX253" s="133">
        <v>6.0000000000000001E-3</v>
      </c>
      <c r="AY253" s="133">
        <v>2</v>
      </c>
      <c r="AZ253" s="133">
        <v>1.007950954</v>
      </c>
      <c r="BA253" s="133">
        <v>-2.4</v>
      </c>
      <c r="BB253" s="133">
        <v>-2.0099999999999998</v>
      </c>
      <c r="BC253" s="133">
        <v>28.79</v>
      </c>
      <c r="BD253" s="133">
        <v>5.076648398002627E-3</v>
      </c>
      <c r="BE253" s="133" t="s">
        <v>1043</v>
      </c>
      <c r="BF253" s="133">
        <v>-0.52300000000000002</v>
      </c>
      <c r="BG253" s="133">
        <v>1.1583745878410359</v>
      </c>
      <c r="BH253" s="133">
        <v>0.9545169969623668</v>
      </c>
      <c r="BI253" s="133">
        <v>0.34899999999999998</v>
      </c>
      <c r="BJ253" s="133">
        <v>8.2000000000000003E-2</v>
      </c>
      <c r="BK253" s="133">
        <v>0.43099999999999999</v>
      </c>
      <c r="BL253" s="133">
        <v>0.64500000000000002</v>
      </c>
      <c r="BM253" s="133">
        <v>0</v>
      </c>
    </row>
    <row r="254" spans="1:65" x14ac:dyDescent="0.2">
      <c r="A254" s="132" t="s">
        <v>1044</v>
      </c>
      <c r="B254" s="133" t="s">
        <v>1045</v>
      </c>
      <c r="C254" s="133" t="s">
        <v>261</v>
      </c>
      <c r="D254" s="133" t="s">
        <v>262</v>
      </c>
      <c r="E254" s="133" t="b">
        <v>0</v>
      </c>
      <c r="F254" s="133" t="s">
        <v>1046</v>
      </c>
      <c r="G254" s="133" t="s">
        <v>3</v>
      </c>
      <c r="H254" s="133" t="s">
        <v>264</v>
      </c>
      <c r="I254" s="133" t="s">
        <v>349</v>
      </c>
      <c r="J254" s="133" t="s">
        <v>266</v>
      </c>
      <c r="K254" s="133" t="s">
        <v>777</v>
      </c>
      <c r="L254" s="133" t="s">
        <v>3</v>
      </c>
      <c r="M254" s="133">
        <v>9</v>
      </c>
      <c r="N254" s="133">
        <v>9</v>
      </c>
      <c r="O254" s="133">
        <v>-37.68</v>
      </c>
      <c r="P254" s="133">
        <v>0</v>
      </c>
      <c r="Q254" s="133">
        <v>0</v>
      </c>
      <c r="R254" s="133">
        <v>-5.94</v>
      </c>
      <c r="S254" s="133">
        <v>0</v>
      </c>
      <c r="T254" s="133">
        <v>0</v>
      </c>
      <c r="U254" s="133">
        <v>24.74</v>
      </c>
      <c r="V254" s="133">
        <v>0</v>
      </c>
      <c r="W254" s="133">
        <v>0</v>
      </c>
      <c r="X254" s="133">
        <v>-31.988</v>
      </c>
      <c r="Y254" s="133">
        <v>4.0000000000000001E-3</v>
      </c>
      <c r="Z254" s="133">
        <v>1E-3</v>
      </c>
      <c r="AA254" s="133">
        <v>5.2469999999999999</v>
      </c>
      <c r="AB254" s="133">
        <v>4.0000000000000001E-3</v>
      </c>
      <c r="AC254" s="133">
        <v>1E-3</v>
      </c>
      <c r="AD254" s="133">
        <v>-28.908999999999999</v>
      </c>
      <c r="AE254" s="133">
        <v>4.1000000000000002E-2</v>
      </c>
      <c r="AF254" s="133">
        <v>1.4E-2</v>
      </c>
      <c r="AG254" s="133">
        <v>-0.92200000000000004</v>
      </c>
      <c r="AH254" s="133">
        <v>3.6999999999999998E-2</v>
      </c>
      <c r="AI254" s="133">
        <v>1.2E-2</v>
      </c>
      <c r="AJ254" s="133">
        <v>9.4369999999999994</v>
      </c>
      <c r="AK254" s="133">
        <v>0.193</v>
      </c>
      <c r="AL254" s="133">
        <v>6.4000000000000001E-2</v>
      </c>
      <c r="AM254" s="133">
        <v>-1.073</v>
      </c>
      <c r="AN254" s="133">
        <v>0.186</v>
      </c>
      <c r="AO254" s="133">
        <v>6.2E-2</v>
      </c>
      <c r="AP254" s="133">
        <v>119.143</v>
      </c>
      <c r="AQ254" s="133">
        <v>3.387</v>
      </c>
      <c r="AR254" s="133">
        <v>1.129</v>
      </c>
      <c r="AS254" s="133">
        <v>146.78700000000001</v>
      </c>
      <c r="AT254" s="133">
        <v>3.48</v>
      </c>
      <c r="AU254" s="133">
        <v>1.1599999999999999</v>
      </c>
      <c r="AV254" s="133">
        <v>-1.1120000000000001</v>
      </c>
      <c r="AW254" s="133">
        <v>2.5999999999999999E-2</v>
      </c>
      <c r="AX254" s="133">
        <v>8.9999999999999993E-3</v>
      </c>
      <c r="AY254" s="133">
        <v>-37.96</v>
      </c>
      <c r="AZ254" s="133" t="s">
        <v>3</v>
      </c>
      <c r="BA254" s="133">
        <v>-5.94</v>
      </c>
      <c r="BB254" s="133">
        <v>-5.58</v>
      </c>
      <c r="BC254" s="133">
        <v>25.1</v>
      </c>
      <c r="BD254" s="133">
        <v>5.066567606465287E-3</v>
      </c>
      <c r="BE254" s="133" t="s">
        <v>1047</v>
      </c>
      <c r="BF254" s="133">
        <v>-0.77500000000000002</v>
      </c>
      <c r="BG254" s="133">
        <v>1.1583745878410361</v>
      </c>
      <c r="BH254" s="133">
        <v>0.95451699696236703</v>
      </c>
      <c r="BI254" s="133">
        <v>5.7000000000000002E-2</v>
      </c>
      <c r="BJ254" s="133" t="s">
        <v>3</v>
      </c>
      <c r="BK254" s="133">
        <v>5.7000000000000002E-2</v>
      </c>
      <c r="BL254" s="133">
        <v>-1.073</v>
      </c>
      <c r="BM254" s="133">
        <v>0</v>
      </c>
    </row>
    <row r="255" spans="1:65" x14ac:dyDescent="0.2">
      <c r="A255" s="132" t="s">
        <v>1048</v>
      </c>
      <c r="B255" s="133" t="s">
        <v>1049</v>
      </c>
      <c r="C255" s="133" t="s">
        <v>261</v>
      </c>
      <c r="D255" s="133" t="s">
        <v>262</v>
      </c>
      <c r="E255" s="133" t="b">
        <v>0</v>
      </c>
      <c r="F255" s="133" t="s">
        <v>280</v>
      </c>
      <c r="G255" s="133" t="s">
        <v>3</v>
      </c>
      <c r="H255" s="133" t="s">
        <v>264</v>
      </c>
      <c r="I255" s="133" t="s">
        <v>281</v>
      </c>
      <c r="J255" s="133" t="s">
        <v>273</v>
      </c>
      <c r="K255" s="133" t="s">
        <v>777</v>
      </c>
      <c r="L255" s="133">
        <v>90</v>
      </c>
      <c r="M255" s="133">
        <v>9</v>
      </c>
      <c r="N255" s="133">
        <v>9</v>
      </c>
      <c r="O255" s="133">
        <v>2.0699999999999998</v>
      </c>
      <c r="P255" s="133">
        <v>0</v>
      </c>
      <c r="Q255" s="133">
        <v>0</v>
      </c>
      <c r="R255" s="133">
        <v>5.4</v>
      </c>
      <c r="S255" s="133">
        <v>0</v>
      </c>
      <c r="T255" s="133">
        <v>0</v>
      </c>
      <c r="U255" s="133">
        <v>36.43</v>
      </c>
      <c r="V255" s="133">
        <v>0.01</v>
      </c>
      <c r="W255" s="133">
        <v>0</v>
      </c>
      <c r="X255" s="133">
        <v>5.6920000000000002</v>
      </c>
      <c r="Y255" s="133">
        <v>2E-3</v>
      </c>
      <c r="Z255" s="133">
        <v>1E-3</v>
      </c>
      <c r="AA255" s="133">
        <v>16.788</v>
      </c>
      <c r="AB255" s="133">
        <v>5.0000000000000001E-3</v>
      </c>
      <c r="AC255" s="133">
        <v>2E-3</v>
      </c>
      <c r="AD255" s="133">
        <v>21.920999999999999</v>
      </c>
      <c r="AE255" s="133">
        <v>3.3000000000000002E-2</v>
      </c>
      <c r="AF255" s="133">
        <v>1.0999999999999999E-2</v>
      </c>
      <c r="AG255" s="133">
        <v>-0.54</v>
      </c>
      <c r="AH255" s="133">
        <v>3.1E-2</v>
      </c>
      <c r="AI255" s="133">
        <v>0.01</v>
      </c>
      <c r="AJ255" s="133">
        <v>34.399000000000001</v>
      </c>
      <c r="AK255" s="133">
        <v>0.156</v>
      </c>
      <c r="AL255" s="133">
        <v>5.1999999999999998E-2</v>
      </c>
      <c r="AM255" s="133">
        <v>0.52400000000000002</v>
      </c>
      <c r="AN255" s="133">
        <v>0.14799999999999999</v>
      </c>
      <c r="AO255" s="133">
        <v>4.9000000000000002E-2</v>
      </c>
      <c r="AP255" s="133">
        <v>108.16800000000001</v>
      </c>
      <c r="AQ255" s="133">
        <v>2.1539999999999999</v>
      </c>
      <c r="AR255" s="133">
        <v>0.71799999999999997</v>
      </c>
      <c r="AS255" s="133">
        <v>66.031999999999996</v>
      </c>
      <c r="AT255" s="133">
        <v>2.0750000000000002</v>
      </c>
      <c r="AU255" s="133">
        <v>0.69199999999999995</v>
      </c>
      <c r="AV255" s="133">
        <v>-1.0109999999999999</v>
      </c>
      <c r="AW255" s="133">
        <v>1.7000000000000001E-2</v>
      </c>
      <c r="AX255" s="133">
        <v>6.0000000000000001E-3</v>
      </c>
      <c r="AY255" s="133">
        <v>2.04</v>
      </c>
      <c r="AZ255" s="133">
        <v>1.007950954</v>
      </c>
      <c r="BA255" s="133">
        <v>-2.5299999999999998</v>
      </c>
      <c r="BB255" s="133">
        <v>-2.14</v>
      </c>
      <c r="BC255" s="133">
        <v>28.65</v>
      </c>
      <c r="BD255" s="133">
        <v>4.9818784534086148E-3</v>
      </c>
      <c r="BE255" s="133" t="s">
        <v>1050</v>
      </c>
      <c r="BF255" s="133">
        <v>-0.64900000000000002</v>
      </c>
      <c r="BG255" s="133">
        <v>1.1653347240717766</v>
      </c>
      <c r="BH255" s="133">
        <v>0.96019027974334614</v>
      </c>
      <c r="BI255" s="133">
        <v>0.20399999999999999</v>
      </c>
      <c r="BJ255" s="133">
        <v>8.2000000000000003E-2</v>
      </c>
      <c r="BK255" s="133">
        <v>0.28599999999999998</v>
      </c>
      <c r="BL255" s="133">
        <v>0.52400000000000002</v>
      </c>
      <c r="BM255" s="133">
        <v>0</v>
      </c>
    </row>
    <row r="256" spans="1:65" x14ac:dyDescent="0.2">
      <c r="A256" s="132" t="s">
        <v>1051</v>
      </c>
      <c r="B256" s="133" t="s">
        <v>1052</v>
      </c>
      <c r="C256" s="133" t="s">
        <v>261</v>
      </c>
      <c r="D256" s="133" t="s">
        <v>262</v>
      </c>
      <c r="E256" s="133" t="b">
        <v>0</v>
      </c>
      <c r="F256" s="133" t="s">
        <v>285</v>
      </c>
      <c r="G256" s="133" t="s">
        <v>3</v>
      </c>
      <c r="H256" s="133" t="s">
        <v>264</v>
      </c>
      <c r="I256" s="133" t="s">
        <v>286</v>
      </c>
      <c r="J256" s="133" t="s">
        <v>273</v>
      </c>
      <c r="K256" s="133" t="s">
        <v>777</v>
      </c>
      <c r="L256" s="133">
        <v>90</v>
      </c>
      <c r="M256" s="133">
        <v>9</v>
      </c>
      <c r="N256" s="133">
        <v>9</v>
      </c>
      <c r="O256" s="133">
        <v>-10.039999999999999</v>
      </c>
      <c r="P256" s="133">
        <v>0</v>
      </c>
      <c r="Q256" s="133">
        <v>0</v>
      </c>
      <c r="R256" s="133">
        <v>-10.94</v>
      </c>
      <c r="S256" s="133">
        <v>0</v>
      </c>
      <c r="T256" s="133">
        <v>0</v>
      </c>
      <c r="U256" s="133">
        <v>19.59</v>
      </c>
      <c r="V256" s="133">
        <v>0</v>
      </c>
      <c r="W256" s="133">
        <v>0</v>
      </c>
      <c r="X256" s="133">
        <v>-6.2380000000000004</v>
      </c>
      <c r="Y256" s="133">
        <v>4.0000000000000001E-3</v>
      </c>
      <c r="Z256" s="133">
        <v>1E-3</v>
      </c>
      <c r="AA256" s="133">
        <v>0.25800000000000001</v>
      </c>
      <c r="AB256" s="133">
        <v>3.0000000000000001E-3</v>
      </c>
      <c r="AC256" s="133">
        <v>1E-3</v>
      </c>
      <c r="AD256" s="133">
        <v>-6.8659999999999997</v>
      </c>
      <c r="AE256" s="133">
        <v>0.03</v>
      </c>
      <c r="AF256" s="133">
        <v>0.01</v>
      </c>
      <c r="AG256" s="133">
        <v>-0.68700000000000006</v>
      </c>
      <c r="AH256" s="133">
        <v>3.2000000000000001E-2</v>
      </c>
      <c r="AI256" s="133">
        <v>1.0999999999999999E-2</v>
      </c>
      <c r="AJ256" s="133">
        <v>-1.226</v>
      </c>
      <c r="AK256" s="133">
        <v>0.16</v>
      </c>
      <c r="AL256" s="133">
        <v>5.2999999999999999E-2</v>
      </c>
      <c r="AM256" s="133">
        <v>-1.74</v>
      </c>
      <c r="AN256" s="133">
        <v>0.159</v>
      </c>
      <c r="AO256" s="133">
        <v>5.2999999999999999E-2</v>
      </c>
      <c r="AP256" s="133">
        <v>114.05</v>
      </c>
      <c r="AQ256" s="133">
        <v>2.5209999999999999</v>
      </c>
      <c r="AR256" s="133">
        <v>0.84</v>
      </c>
      <c r="AS256" s="133">
        <v>120.93600000000001</v>
      </c>
      <c r="AT256" s="133">
        <v>2.5409999999999999</v>
      </c>
      <c r="AU256" s="133">
        <v>0.84699999999999998</v>
      </c>
      <c r="AV256" s="133">
        <v>-1.069</v>
      </c>
      <c r="AW256" s="133">
        <v>2.1999999999999999E-2</v>
      </c>
      <c r="AX256" s="133">
        <v>7.0000000000000001E-3</v>
      </c>
      <c r="AY256" s="133">
        <v>-10.15</v>
      </c>
      <c r="AZ256" s="133">
        <v>1.007950954</v>
      </c>
      <c r="BA256" s="133">
        <v>-18.739999999999998</v>
      </c>
      <c r="BB256" s="133">
        <v>-18.510000000000002</v>
      </c>
      <c r="BC256" s="133">
        <v>11.78</v>
      </c>
      <c r="BD256" s="133">
        <v>4.941653492291343E-3</v>
      </c>
      <c r="BE256" s="133" t="s">
        <v>1053</v>
      </c>
      <c r="BF256" s="133">
        <v>-0.65300000000000002</v>
      </c>
      <c r="BG256" s="133">
        <v>1.1692084600699686</v>
      </c>
      <c r="BH256" s="133">
        <v>0.96199775337061166</v>
      </c>
      <c r="BI256" s="133">
        <v>0.19900000000000001</v>
      </c>
      <c r="BJ256" s="133">
        <v>8.2000000000000003E-2</v>
      </c>
      <c r="BK256" s="133">
        <v>0.28100000000000003</v>
      </c>
      <c r="BL256" s="133">
        <v>-1.74</v>
      </c>
      <c r="BM256" s="133">
        <v>0</v>
      </c>
    </row>
    <row r="257" spans="1:65" x14ac:dyDescent="0.2">
      <c r="A257" s="132" t="s">
        <v>1054</v>
      </c>
      <c r="B257" s="133" t="s">
        <v>1055</v>
      </c>
      <c r="C257" s="133" t="s">
        <v>261</v>
      </c>
      <c r="D257" s="133" t="s">
        <v>262</v>
      </c>
      <c r="E257" s="133" t="b">
        <v>0</v>
      </c>
      <c r="F257" s="133" t="s">
        <v>1056</v>
      </c>
      <c r="G257" s="133" t="s">
        <v>3</v>
      </c>
      <c r="H257" s="133" t="s">
        <v>264</v>
      </c>
      <c r="I257" s="133" t="s">
        <v>265</v>
      </c>
      <c r="J257" s="133" t="s">
        <v>266</v>
      </c>
      <c r="K257" s="133" t="s">
        <v>777</v>
      </c>
      <c r="L257" s="133" t="s">
        <v>3</v>
      </c>
      <c r="M257" s="133">
        <v>9</v>
      </c>
      <c r="N257" s="133">
        <v>9</v>
      </c>
      <c r="O257" s="133">
        <v>-37.39</v>
      </c>
      <c r="P257" s="133">
        <v>0</v>
      </c>
      <c r="Q257" s="133">
        <v>0</v>
      </c>
      <c r="R257" s="133">
        <v>-3.83</v>
      </c>
      <c r="S257" s="133">
        <v>0</v>
      </c>
      <c r="T257" s="133">
        <v>0</v>
      </c>
      <c r="U257" s="133">
        <v>26.92</v>
      </c>
      <c r="V257" s="133">
        <v>0</v>
      </c>
      <c r="W257" s="133">
        <v>0</v>
      </c>
      <c r="X257" s="133">
        <v>-31.646999999999998</v>
      </c>
      <c r="Y257" s="133">
        <v>3.0000000000000001E-3</v>
      </c>
      <c r="Z257" s="133">
        <v>1E-3</v>
      </c>
      <c r="AA257" s="133">
        <v>7.383</v>
      </c>
      <c r="AB257" s="133">
        <v>4.0000000000000001E-3</v>
      </c>
      <c r="AC257" s="133">
        <v>1E-3</v>
      </c>
      <c r="AD257" s="133">
        <v>-25.835000000000001</v>
      </c>
      <c r="AE257" s="133">
        <v>3.6999999999999998E-2</v>
      </c>
      <c r="AF257" s="133">
        <v>1.2E-2</v>
      </c>
      <c r="AG257" s="133">
        <v>-0.21199999999999999</v>
      </c>
      <c r="AH257" s="133">
        <v>0.04</v>
      </c>
      <c r="AI257" s="133">
        <v>1.2999999999999999E-2</v>
      </c>
      <c r="AJ257" s="133">
        <v>14.403</v>
      </c>
      <c r="AK257" s="133">
        <v>0.13400000000000001</v>
      </c>
      <c r="AL257" s="133">
        <v>4.4999999999999998E-2</v>
      </c>
      <c r="AM257" s="133">
        <v>-0.41099999999999998</v>
      </c>
      <c r="AN257" s="133">
        <v>0.13100000000000001</v>
      </c>
      <c r="AO257" s="133">
        <v>4.3999999999999997E-2</v>
      </c>
      <c r="AP257" s="133">
        <v>109.758</v>
      </c>
      <c r="AQ257" s="133">
        <v>1.42</v>
      </c>
      <c r="AR257" s="133">
        <v>0.47299999999999998</v>
      </c>
      <c r="AS257" s="133">
        <v>132.01300000000001</v>
      </c>
      <c r="AT257" s="133">
        <v>1.452</v>
      </c>
      <c r="AU257" s="133">
        <v>0.48399999999999999</v>
      </c>
      <c r="AV257" s="133">
        <v>-1.0249999999999999</v>
      </c>
      <c r="AW257" s="133">
        <v>0.01</v>
      </c>
      <c r="AX257" s="133">
        <v>3.0000000000000001E-3</v>
      </c>
      <c r="AY257" s="133">
        <v>-37.68</v>
      </c>
      <c r="AZ257" s="133" t="s">
        <v>3</v>
      </c>
      <c r="BA257" s="133">
        <v>-3.83</v>
      </c>
      <c r="BB257" s="133">
        <v>-3.46</v>
      </c>
      <c r="BC257" s="133">
        <v>27.3</v>
      </c>
      <c r="BD257" s="133">
        <v>4.9431872936114537E-3</v>
      </c>
      <c r="BE257" s="133" t="s">
        <v>1057</v>
      </c>
      <c r="BF257" s="133">
        <v>-8.4000000000000005E-2</v>
      </c>
      <c r="BG257" s="133">
        <v>1.1774510599861228</v>
      </c>
      <c r="BH257" s="133">
        <v>0.96490719436560912</v>
      </c>
      <c r="BI257" s="133">
        <v>0.86599999999999999</v>
      </c>
      <c r="BJ257" s="133" t="s">
        <v>3</v>
      </c>
      <c r="BK257" s="133">
        <v>0.86599999999999999</v>
      </c>
      <c r="BL257" s="133">
        <v>-0.41099999999999998</v>
      </c>
      <c r="BM257" s="133">
        <v>0</v>
      </c>
    </row>
    <row r="258" spans="1:65" x14ac:dyDescent="0.2">
      <c r="A258" s="132" t="s">
        <v>1058</v>
      </c>
      <c r="B258" s="133" t="s">
        <v>1059</v>
      </c>
      <c r="C258" s="133" t="s">
        <v>261</v>
      </c>
      <c r="D258" s="133" t="s">
        <v>262</v>
      </c>
      <c r="E258" s="133" t="b">
        <v>0</v>
      </c>
      <c r="F258" s="133" t="s">
        <v>294</v>
      </c>
      <c r="G258" s="133" t="s">
        <v>3</v>
      </c>
      <c r="H258" s="133" t="s">
        <v>264</v>
      </c>
      <c r="I258" s="133" t="s">
        <v>295</v>
      </c>
      <c r="J258" s="133" t="s">
        <v>273</v>
      </c>
      <c r="K258" s="133" t="s">
        <v>777</v>
      </c>
      <c r="L258" s="133">
        <v>90</v>
      </c>
      <c r="M258" s="133">
        <v>9</v>
      </c>
      <c r="N258" s="133">
        <v>9</v>
      </c>
      <c r="O258" s="133">
        <v>1.72</v>
      </c>
      <c r="P258" s="133">
        <v>0</v>
      </c>
      <c r="Q258" s="133">
        <v>0</v>
      </c>
      <c r="R258" s="133">
        <v>5.78</v>
      </c>
      <c r="S258" s="133">
        <v>0</v>
      </c>
      <c r="T258" s="133">
        <v>0</v>
      </c>
      <c r="U258" s="133">
        <v>36.82</v>
      </c>
      <c r="V258" s="133">
        <v>0</v>
      </c>
      <c r="W258" s="133">
        <v>0</v>
      </c>
      <c r="X258" s="133">
        <v>5.37</v>
      </c>
      <c r="Y258" s="133">
        <v>3.0000000000000001E-3</v>
      </c>
      <c r="Z258" s="133">
        <v>1E-3</v>
      </c>
      <c r="AA258" s="133">
        <v>17.175000000000001</v>
      </c>
      <c r="AB258" s="133">
        <v>4.0000000000000001E-3</v>
      </c>
      <c r="AC258" s="133">
        <v>1E-3</v>
      </c>
      <c r="AD258" s="133">
        <v>22.347000000000001</v>
      </c>
      <c r="AE258" s="133">
        <v>0.03</v>
      </c>
      <c r="AF258" s="133">
        <v>0.01</v>
      </c>
      <c r="AG258" s="133">
        <v>-0.16600000000000001</v>
      </c>
      <c r="AH258" s="133">
        <v>3.2000000000000001E-2</v>
      </c>
      <c r="AI258" s="133">
        <v>1.0999999999999999E-2</v>
      </c>
      <c r="AJ258" s="133">
        <v>35.543999999999997</v>
      </c>
      <c r="AK258" s="133">
        <v>0.19900000000000001</v>
      </c>
      <c r="AL258" s="133">
        <v>6.6000000000000003E-2</v>
      </c>
      <c r="AM258" s="133">
        <v>0.87</v>
      </c>
      <c r="AN258" s="133">
        <v>0.19600000000000001</v>
      </c>
      <c r="AO258" s="133">
        <v>6.5000000000000002E-2</v>
      </c>
      <c r="AP258" s="133">
        <v>98.228999999999999</v>
      </c>
      <c r="AQ258" s="133">
        <v>1.724</v>
      </c>
      <c r="AR258" s="133">
        <v>0.57499999999999996</v>
      </c>
      <c r="AS258" s="133">
        <v>56.042000000000002</v>
      </c>
      <c r="AT258" s="133">
        <v>1.66</v>
      </c>
      <c r="AU258" s="133">
        <v>0.55300000000000005</v>
      </c>
      <c r="AV258" s="133">
        <v>-0.92100000000000004</v>
      </c>
      <c r="AW258" s="133">
        <v>1.4999999999999999E-2</v>
      </c>
      <c r="AX258" s="133">
        <v>5.0000000000000001E-3</v>
      </c>
      <c r="AY258" s="133">
        <v>1.67</v>
      </c>
      <c r="AZ258" s="133">
        <v>1.007950954</v>
      </c>
      <c r="BA258" s="133">
        <v>-2.15</v>
      </c>
      <c r="BB258" s="133">
        <v>-1.76</v>
      </c>
      <c r="BC258" s="133">
        <v>29.04</v>
      </c>
      <c r="BD258" s="133">
        <v>5.1104389199771736E-3</v>
      </c>
      <c r="BE258" s="133" t="s">
        <v>1060</v>
      </c>
      <c r="BF258" s="133">
        <v>-0.28100000000000003</v>
      </c>
      <c r="BG258" s="133">
        <v>1.1822428303311012</v>
      </c>
      <c r="BH258" s="133">
        <v>0.96746476929003777</v>
      </c>
      <c r="BI258" s="133">
        <v>0.63600000000000001</v>
      </c>
      <c r="BJ258" s="133">
        <v>8.2000000000000003E-2</v>
      </c>
      <c r="BK258" s="133">
        <v>0.71799999999999997</v>
      </c>
      <c r="BL258" s="133">
        <v>0.87</v>
      </c>
      <c r="BM258" s="133">
        <v>0</v>
      </c>
    </row>
    <row r="259" spans="1:65" x14ac:dyDescent="0.2">
      <c r="A259" s="132" t="s">
        <v>1061</v>
      </c>
      <c r="B259" s="133" t="s">
        <v>1062</v>
      </c>
      <c r="C259" s="133" t="s">
        <v>261</v>
      </c>
      <c r="D259" s="133" t="s">
        <v>262</v>
      </c>
      <c r="E259" s="133" t="b">
        <v>0</v>
      </c>
      <c r="F259" s="133" t="s">
        <v>271</v>
      </c>
      <c r="G259" s="133" t="s">
        <v>3</v>
      </c>
      <c r="H259" s="133" t="s">
        <v>264</v>
      </c>
      <c r="I259" s="133" t="s">
        <v>272</v>
      </c>
      <c r="J259" s="133" t="s">
        <v>273</v>
      </c>
      <c r="K259" s="133" t="s">
        <v>777</v>
      </c>
      <c r="L259" s="133">
        <v>90</v>
      </c>
      <c r="M259" s="133">
        <v>9</v>
      </c>
      <c r="N259" s="133">
        <v>9</v>
      </c>
      <c r="O259" s="133">
        <v>-10.1</v>
      </c>
      <c r="P259" s="133">
        <v>0</v>
      </c>
      <c r="Q259" s="133">
        <v>0</v>
      </c>
      <c r="R259" s="133">
        <v>-11.17</v>
      </c>
      <c r="S259" s="133">
        <v>0.01</v>
      </c>
      <c r="T259" s="133">
        <v>0</v>
      </c>
      <c r="U259" s="133">
        <v>19.350000000000001</v>
      </c>
      <c r="V259" s="133">
        <v>0.01</v>
      </c>
      <c r="W259" s="133">
        <v>0</v>
      </c>
      <c r="X259" s="133">
        <v>-6.3029999999999999</v>
      </c>
      <c r="Y259" s="133">
        <v>3.0000000000000001E-3</v>
      </c>
      <c r="Z259" s="133">
        <v>1E-3</v>
      </c>
      <c r="AA259" s="133">
        <v>2.5000000000000001E-2</v>
      </c>
      <c r="AB259" s="133">
        <v>6.0000000000000001E-3</v>
      </c>
      <c r="AC259" s="133">
        <v>2E-3</v>
      </c>
      <c r="AD259" s="133">
        <v>-6.9690000000000003</v>
      </c>
      <c r="AE259" s="133">
        <v>3.5999999999999997E-2</v>
      </c>
      <c r="AF259" s="133">
        <v>1.2E-2</v>
      </c>
      <c r="AG259" s="133">
        <v>-0.495</v>
      </c>
      <c r="AH259" s="133">
        <v>3.7999999999999999E-2</v>
      </c>
      <c r="AI259" s="133">
        <v>1.2999999999999999E-2</v>
      </c>
      <c r="AJ259" s="133">
        <v>-1.629</v>
      </c>
      <c r="AK259" s="133">
        <v>0.214</v>
      </c>
      <c r="AL259" s="133">
        <v>7.0999999999999994E-2</v>
      </c>
      <c r="AM259" s="133">
        <v>-1.679</v>
      </c>
      <c r="AN259" s="133">
        <v>0.218</v>
      </c>
      <c r="AO259" s="133">
        <v>7.2999999999999995E-2</v>
      </c>
      <c r="AP259" s="133">
        <v>108.512</v>
      </c>
      <c r="AQ259" s="133">
        <v>0.92400000000000004</v>
      </c>
      <c r="AR259" s="133">
        <v>0.308</v>
      </c>
      <c r="AS259" s="133">
        <v>115.95</v>
      </c>
      <c r="AT259" s="133">
        <v>0.93500000000000005</v>
      </c>
      <c r="AU259" s="133">
        <v>0.312</v>
      </c>
      <c r="AV259" s="133">
        <v>-1.008</v>
      </c>
      <c r="AW259" s="133">
        <v>8.9999999999999993E-3</v>
      </c>
      <c r="AX259" s="133">
        <v>3.0000000000000001E-3</v>
      </c>
      <c r="AY259" s="133">
        <v>-10.220000000000001</v>
      </c>
      <c r="AZ259" s="133">
        <v>1.007950954</v>
      </c>
      <c r="BA259" s="133">
        <v>-18.97</v>
      </c>
      <c r="BB259" s="133">
        <v>-18.79</v>
      </c>
      <c r="BC259" s="133">
        <v>11.49</v>
      </c>
      <c r="BD259" s="133">
        <v>5.1104389199771736E-3</v>
      </c>
      <c r="BE259" s="133" t="s">
        <v>1060</v>
      </c>
      <c r="BF259" s="133">
        <v>-0.46</v>
      </c>
      <c r="BG259" s="133">
        <v>1.1632055868328568</v>
      </c>
      <c r="BH259" s="133">
        <v>0.95526060716444883</v>
      </c>
      <c r="BI259" s="133">
        <v>0.42099999999999999</v>
      </c>
      <c r="BJ259" s="133">
        <v>8.2000000000000003E-2</v>
      </c>
      <c r="BK259" s="133">
        <v>0.503</v>
      </c>
      <c r="BL259" s="133">
        <v>-1.679</v>
      </c>
      <c r="BM259" s="133">
        <v>0</v>
      </c>
    </row>
    <row r="260" spans="1:65" x14ac:dyDescent="0.2">
      <c r="A260" s="132" t="s">
        <v>1063</v>
      </c>
      <c r="B260" s="133" t="s">
        <v>1064</v>
      </c>
      <c r="C260" s="133" t="s">
        <v>261</v>
      </c>
      <c r="D260" s="133" t="s">
        <v>262</v>
      </c>
      <c r="E260" s="133" t="b">
        <v>0</v>
      </c>
      <c r="F260" s="133" t="s">
        <v>1065</v>
      </c>
      <c r="G260" s="133" t="s">
        <v>3</v>
      </c>
      <c r="H260" s="133" t="s">
        <v>264</v>
      </c>
      <c r="I260" s="133" t="s">
        <v>265</v>
      </c>
      <c r="J260" s="133" t="s">
        <v>266</v>
      </c>
      <c r="K260" s="133" t="s">
        <v>777</v>
      </c>
      <c r="L260" s="133" t="s">
        <v>3</v>
      </c>
      <c r="M260" s="133">
        <v>9</v>
      </c>
      <c r="N260" s="133">
        <v>9</v>
      </c>
      <c r="O260" s="133">
        <v>1.67</v>
      </c>
      <c r="P260" s="133">
        <v>0</v>
      </c>
      <c r="Q260" s="133">
        <v>0</v>
      </c>
      <c r="R260" s="133">
        <v>4.83</v>
      </c>
      <c r="S260" s="133">
        <v>0</v>
      </c>
      <c r="T260" s="133">
        <v>0</v>
      </c>
      <c r="U260" s="133">
        <v>35.840000000000003</v>
      </c>
      <c r="V260" s="133">
        <v>0</v>
      </c>
      <c r="W260" s="133">
        <v>0</v>
      </c>
      <c r="X260" s="133">
        <v>5.2930000000000001</v>
      </c>
      <c r="Y260" s="133">
        <v>2E-3</v>
      </c>
      <c r="Z260" s="133">
        <v>1E-3</v>
      </c>
      <c r="AA260" s="133">
        <v>16.213999999999999</v>
      </c>
      <c r="AB260" s="133">
        <v>3.0000000000000001E-3</v>
      </c>
      <c r="AC260" s="133">
        <v>1E-3</v>
      </c>
      <c r="AD260" s="133">
        <v>21.55</v>
      </c>
      <c r="AE260" s="133">
        <v>3.2000000000000001E-2</v>
      </c>
      <c r="AF260" s="133">
        <v>1.0999999999999999E-2</v>
      </c>
      <c r="AG260" s="133">
        <v>6.2E-2</v>
      </c>
      <c r="AH260" s="133">
        <v>3.1E-2</v>
      </c>
      <c r="AI260" s="133">
        <v>0.01</v>
      </c>
      <c r="AJ260" s="133">
        <v>33.234999999999999</v>
      </c>
      <c r="AK260" s="133">
        <v>0.184</v>
      </c>
      <c r="AL260" s="133">
        <v>6.0999999999999999E-2</v>
      </c>
      <c r="AM260" s="133">
        <v>0.52800000000000002</v>
      </c>
      <c r="AN260" s="133">
        <v>0.18</v>
      </c>
      <c r="AO260" s="133">
        <v>0.06</v>
      </c>
      <c r="AP260" s="133">
        <v>107.557</v>
      </c>
      <c r="AQ260" s="133">
        <v>2.5019999999999998</v>
      </c>
      <c r="AR260" s="133">
        <v>0.83399999999999996</v>
      </c>
      <c r="AS260" s="133">
        <v>67.08</v>
      </c>
      <c r="AT260" s="133">
        <v>2.4119999999999999</v>
      </c>
      <c r="AU260" s="133">
        <v>0.80400000000000005</v>
      </c>
      <c r="AV260" s="133">
        <v>-1.0049999999999999</v>
      </c>
      <c r="AW260" s="133">
        <v>1.9E-2</v>
      </c>
      <c r="AX260" s="133">
        <v>6.0000000000000001E-3</v>
      </c>
      <c r="AY260" s="133">
        <v>1.62</v>
      </c>
      <c r="AZ260" s="133" t="s">
        <v>3</v>
      </c>
      <c r="BA260" s="133">
        <v>4.83</v>
      </c>
      <c r="BB260" s="133">
        <v>5.28</v>
      </c>
      <c r="BC260" s="133">
        <v>36.299999999999997</v>
      </c>
      <c r="BD260" s="133">
        <v>5.1538879525462782E-3</v>
      </c>
      <c r="BE260" s="133" t="s">
        <v>1066</v>
      </c>
      <c r="BF260" s="133">
        <v>-4.9000000000000002E-2</v>
      </c>
      <c r="BG260" s="133">
        <v>1.1760030879796872</v>
      </c>
      <c r="BH260" s="133">
        <v>0.96149758272341923</v>
      </c>
      <c r="BI260" s="133">
        <v>0.90400000000000003</v>
      </c>
      <c r="BJ260" s="133" t="s">
        <v>3</v>
      </c>
      <c r="BK260" s="133">
        <v>0.90400000000000003</v>
      </c>
      <c r="BL260" s="133">
        <v>0.52800000000000002</v>
      </c>
      <c r="BM260" s="133">
        <v>0</v>
      </c>
    </row>
    <row r="261" spans="1:65" x14ac:dyDescent="0.2">
      <c r="A261" s="132" t="s">
        <v>1067</v>
      </c>
      <c r="B261" s="133" t="s">
        <v>1068</v>
      </c>
      <c r="C261" s="133" t="s">
        <v>261</v>
      </c>
      <c r="D261" s="133" t="s">
        <v>262</v>
      </c>
      <c r="E261" s="133" t="b">
        <v>0</v>
      </c>
      <c r="F261" s="133" t="s">
        <v>1069</v>
      </c>
      <c r="G261" s="133" t="s">
        <v>3</v>
      </c>
      <c r="H261" s="133" t="s">
        <v>264</v>
      </c>
      <c r="I261" s="133" t="s">
        <v>324</v>
      </c>
      <c r="J261" s="133" t="s">
        <v>273</v>
      </c>
      <c r="K261" s="133" t="s">
        <v>777</v>
      </c>
      <c r="L261" s="133">
        <v>90</v>
      </c>
      <c r="M261" s="133">
        <v>9</v>
      </c>
      <c r="N261" s="133">
        <v>9</v>
      </c>
      <c r="O261" s="133">
        <v>2.2000000000000002</v>
      </c>
      <c r="P261" s="133">
        <v>0</v>
      </c>
      <c r="Q261" s="133">
        <v>0</v>
      </c>
      <c r="R261" s="133">
        <v>6.05</v>
      </c>
      <c r="S261" s="133">
        <v>0</v>
      </c>
      <c r="T261" s="133">
        <v>0</v>
      </c>
      <c r="U261" s="133">
        <v>37.1</v>
      </c>
      <c r="V261" s="133">
        <v>0</v>
      </c>
      <c r="W261" s="133">
        <v>0</v>
      </c>
      <c r="X261" s="133">
        <v>5.8280000000000003</v>
      </c>
      <c r="Y261" s="133">
        <v>3.0000000000000001E-3</v>
      </c>
      <c r="Z261" s="133">
        <v>1E-3</v>
      </c>
      <c r="AA261" s="133">
        <v>17.448</v>
      </c>
      <c r="AB261" s="133">
        <v>5.0000000000000001E-3</v>
      </c>
      <c r="AC261" s="133">
        <v>2E-3</v>
      </c>
      <c r="AD261" s="133">
        <v>22.81</v>
      </c>
      <c r="AE261" s="133">
        <v>5.3999999999999999E-2</v>
      </c>
      <c r="AF261" s="133">
        <v>1.7999999999999999E-2</v>
      </c>
      <c r="AG261" s="133">
        <v>-0.44800000000000001</v>
      </c>
      <c r="AH261" s="133">
        <v>5.2999999999999999E-2</v>
      </c>
      <c r="AI261" s="133">
        <v>1.7999999999999999E-2</v>
      </c>
      <c r="AJ261" s="133">
        <v>35.831000000000003</v>
      </c>
      <c r="AK261" s="133">
        <v>0.109</v>
      </c>
      <c r="AL261" s="133">
        <v>3.5999999999999997E-2</v>
      </c>
      <c r="AM261" s="133">
        <v>0.61</v>
      </c>
      <c r="AN261" s="133">
        <v>0.108</v>
      </c>
      <c r="AO261" s="133">
        <v>3.5999999999999997E-2</v>
      </c>
      <c r="AP261" s="133">
        <v>106.301</v>
      </c>
      <c r="AQ261" s="133">
        <v>2.0950000000000002</v>
      </c>
      <c r="AR261" s="133">
        <v>0.69799999999999995</v>
      </c>
      <c r="AS261" s="133">
        <v>62.726999999999997</v>
      </c>
      <c r="AT261" s="133">
        <v>2.0129999999999999</v>
      </c>
      <c r="AU261" s="133">
        <v>0.67100000000000004</v>
      </c>
      <c r="AV261" s="133">
        <v>-0.99099999999999999</v>
      </c>
      <c r="AW261" s="133">
        <v>1.7000000000000001E-2</v>
      </c>
      <c r="AX261" s="133">
        <v>6.0000000000000001E-3</v>
      </c>
      <c r="AY261" s="133">
        <v>2.14</v>
      </c>
      <c r="AZ261" s="133">
        <v>1.007950954</v>
      </c>
      <c r="BA261" s="133">
        <v>-1.88</v>
      </c>
      <c r="BB261" s="133">
        <v>-1.51</v>
      </c>
      <c r="BC261" s="133">
        <v>29.3</v>
      </c>
      <c r="BD261" s="133">
        <v>5.0523056628680781E-3</v>
      </c>
      <c r="BE261" s="133" t="s">
        <v>1070</v>
      </c>
      <c r="BF261" s="133">
        <v>-0.56299999999999994</v>
      </c>
      <c r="BG261" s="133">
        <v>1.1892649126684158</v>
      </c>
      <c r="BH261" s="133">
        <v>0.96649000288925913</v>
      </c>
      <c r="BI261" s="133">
        <v>0.29699999999999999</v>
      </c>
      <c r="BJ261" s="133">
        <v>8.2000000000000003E-2</v>
      </c>
      <c r="BK261" s="133">
        <v>0.379</v>
      </c>
      <c r="BL261" s="133">
        <v>0.61</v>
      </c>
      <c r="BM261" s="133">
        <v>0</v>
      </c>
    </row>
    <row r="262" spans="1:65" x14ac:dyDescent="0.2">
      <c r="A262" s="132" t="s">
        <v>1071</v>
      </c>
      <c r="B262" s="133" t="s">
        <v>1072</v>
      </c>
      <c r="C262" s="133" t="s">
        <v>261</v>
      </c>
      <c r="D262" s="133" t="s">
        <v>262</v>
      </c>
      <c r="E262" s="133" t="b">
        <v>0</v>
      </c>
      <c r="F262" s="133" t="s">
        <v>1002</v>
      </c>
      <c r="G262" s="133" t="s">
        <v>3</v>
      </c>
      <c r="H262" s="133" t="s">
        <v>264</v>
      </c>
      <c r="I262" s="133" t="s">
        <v>349</v>
      </c>
      <c r="J262" s="133" t="s">
        <v>266</v>
      </c>
      <c r="K262" s="133" t="s">
        <v>777</v>
      </c>
      <c r="L262" s="133" t="s">
        <v>3</v>
      </c>
      <c r="M262" s="133">
        <v>9</v>
      </c>
      <c r="N262" s="133">
        <v>9</v>
      </c>
      <c r="O262" s="133">
        <v>2.25</v>
      </c>
      <c r="P262" s="133">
        <v>0</v>
      </c>
      <c r="Q262" s="133">
        <v>0</v>
      </c>
      <c r="R262" s="133">
        <v>-4.53</v>
      </c>
      <c r="S262" s="133">
        <v>0</v>
      </c>
      <c r="T262" s="133">
        <v>0</v>
      </c>
      <c r="U262" s="133">
        <v>26.19</v>
      </c>
      <c r="V262" s="133">
        <v>0</v>
      </c>
      <c r="W262" s="133">
        <v>0</v>
      </c>
      <c r="X262" s="133">
        <v>5.5140000000000002</v>
      </c>
      <c r="Y262" s="133">
        <v>2E-3</v>
      </c>
      <c r="Z262" s="133">
        <v>1E-3</v>
      </c>
      <c r="AA262" s="133">
        <v>6.7549999999999999</v>
      </c>
      <c r="AB262" s="133">
        <v>4.0000000000000001E-3</v>
      </c>
      <c r="AC262" s="133">
        <v>1E-3</v>
      </c>
      <c r="AD262" s="133">
        <v>11.596</v>
      </c>
      <c r="AE262" s="133">
        <v>4.9000000000000002E-2</v>
      </c>
      <c r="AF262" s="133">
        <v>1.6E-2</v>
      </c>
      <c r="AG262" s="133">
        <v>-0.76100000000000001</v>
      </c>
      <c r="AH262" s="133">
        <v>0.05</v>
      </c>
      <c r="AI262" s="133">
        <v>1.7000000000000001E-2</v>
      </c>
      <c r="AJ262" s="133">
        <v>12.651</v>
      </c>
      <c r="AK262" s="133">
        <v>0.11600000000000001</v>
      </c>
      <c r="AL262" s="133">
        <v>3.9E-2</v>
      </c>
      <c r="AM262" s="133">
        <v>-0.89200000000000002</v>
      </c>
      <c r="AN262" s="133">
        <v>0.111</v>
      </c>
      <c r="AO262" s="133">
        <v>3.6999999999999998E-2</v>
      </c>
      <c r="AP262" s="133">
        <v>111.15300000000001</v>
      </c>
      <c r="AQ262" s="133">
        <v>4.16</v>
      </c>
      <c r="AR262" s="133">
        <v>1.387</v>
      </c>
      <c r="AS262" s="133">
        <v>90.144000000000005</v>
      </c>
      <c r="AT262" s="133">
        <v>4.0789999999999997</v>
      </c>
      <c r="AU262" s="133">
        <v>1.36</v>
      </c>
      <c r="AV262" s="133">
        <v>-1.0289999999999999</v>
      </c>
      <c r="AW262" s="133">
        <v>2.7E-2</v>
      </c>
      <c r="AX262" s="133">
        <v>8.9999999999999993E-3</v>
      </c>
      <c r="AY262" s="133">
        <v>2.2000000000000002</v>
      </c>
      <c r="AZ262" s="133" t="s">
        <v>3</v>
      </c>
      <c r="BA262" s="133">
        <v>-4.53</v>
      </c>
      <c r="BB262" s="133">
        <v>-4.1900000000000004</v>
      </c>
      <c r="BC262" s="133">
        <v>26.54</v>
      </c>
      <c r="BD262" s="133">
        <v>5.1149251900477867E-3</v>
      </c>
      <c r="BE262" s="133" t="s">
        <v>1073</v>
      </c>
      <c r="BF262" s="133">
        <v>-0.82099999999999995</v>
      </c>
      <c r="BG262" s="133">
        <v>1.192761755882219</v>
      </c>
      <c r="BH262" s="133">
        <v>0.96785698273809506</v>
      </c>
      <c r="BI262" s="133">
        <v>-1.0999999999999999E-2</v>
      </c>
      <c r="BJ262" s="133" t="s">
        <v>3</v>
      </c>
      <c r="BK262" s="133">
        <v>-1.0999999999999999E-2</v>
      </c>
      <c r="BL262" s="133">
        <v>-0.89200000000000002</v>
      </c>
      <c r="BM262" s="133">
        <v>0</v>
      </c>
    </row>
    <row r="263" spans="1:65" x14ac:dyDescent="0.2">
      <c r="A263" s="132" t="s">
        <v>1074</v>
      </c>
      <c r="B263" s="133" t="s">
        <v>1075</v>
      </c>
      <c r="C263" s="133" t="s">
        <v>261</v>
      </c>
      <c r="D263" s="133" t="s">
        <v>262</v>
      </c>
      <c r="E263" s="133" t="b">
        <v>0</v>
      </c>
      <c r="F263" s="133" t="s">
        <v>301</v>
      </c>
      <c r="G263" s="133" t="s">
        <v>3</v>
      </c>
      <c r="H263" s="133" t="s">
        <v>264</v>
      </c>
      <c r="I263" s="133" t="s">
        <v>301</v>
      </c>
      <c r="J263" s="133" t="s">
        <v>273</v>
      </c>
      <c r="K263" s="133" t="s">
        <v>777</v>
      </c>
      <c r="L263" s="133">
        <v>90</v>
      </c>
      <c r="M263" s="133">
        <v>9</v>
      </c>
      <c r="N263" s="133">
        <v>9</v>
      </c>
      <c r="O263" s="133">
        <v>2.62</v>
      </c>
      <c r="P263" s="133">
        <v>0</v>
      </c>
      <c r="Q263" s="133">
        <v>0</v>
      </c>
      <c r="R263" s="133">
        <v>-0.51</v>
      </c>
      <c r="S263" s="133">
        <v>0.01</v>
      </c>
      <c r="T263" s="133">
        <v>0</v>
      </c>
      <c r="U263" s="133">
        <v>30.33</v>
      </c>
      <c r="V263" s="133">
        <v>0.01</v>
      </c>
      <c r="W263" s="133">
        <v>0</v>
      </c>
      <c r="X263" s="133">
        <v>5.9989999999999997</v>
      </c>
      <c r="Y263" s="133">
        <v>2E-3</v>
      </c>
      <c r="Z263" s="133">
        <v>1E-3</v>
      </c>
      <c r="AA263" s="133">
        <v>10.817</v>
      </c>
      <c r="AB263" s="133">
        <v>6.0000000000000001E-3</v>
      </c>
      <c r="AC263" s="133">
        <v>2E-3</v>
      </c>
      <c r="AD263" s="133">
        <v>16.675000000000001</v>
      </c>
      <c r="AE263" s="133">
        <v>3.7999999999999999E-2</v>
      </c>
      <c r="AF263" s="133">
        <v>1.2999999999999999E-2</v>
      </c>
      <c r="AG263" s="133">
        <v>-0.21099999999999999</v>
      </c>
      <c r="AH263" s="133">
        <v>3.7999999999999999E-2</v>
      </c>
      <c r="AI263" s="133">
        <v>1.2999999999999999E-2</v>
      </c>
      <c r="AJ263" s="133">
        <v>21.552</v>
      </c>
      <c r="AK263" s="133">
        <v>0.26600000000000001</v>
      </c>
      <c r="AL263" s="133">
        <v>8.8999999999999996E-2</v>
      </c>
      <c r="AM263" s="133">
        <v>-0.19500000000000001</v>
      </c>
      <c r="AN263" s="133">
        <v>0.25800000000000001</v>
      </c>
      <c r="AO263" s="133">
        <v>8.5999999999999993E-2</v>
      </c>
      <c r="AP263" s="133">
        <v>108.71299999999999</v>
      </c>
      <c r="AQ263" s="133">
        <v>1.2490000000000001</v>
      </c>
      <c r="AR263" s="133">
        <v>0.41599999999999998</v>
      </c>
      <c r="AS263" s="133">
        <v>78.62</v>
      </c>
      <c r="AT263" s="133">
        <v>1.218</v>
      </c>
      <c r="AU263" s="133">
        <v>0.40600000000000003</v>
      </c>
      <c r="AV263" s="133">
        <v>-1.0089999999999999</v>
      </c>
      <c r="AW263" s="133">
        <v>8.9999999999999993E-3</v>
      </c>
      <c r="AX263" s="133">
        <v>3.0000000000000001E-3</v>
      </c>
      <c r="AY263" s="133">
        <v>2.57</v>
      </c>
      <c r="AZ263" s="133">
        <v>1.007950954</v>
      </c>
      <c r="BA263" s="133">
        <v>-8.39</v>
      </c>
      <c r="BB263" s="133">
        <v>-8.09</v>
      </c>
      <c r="BC263" s="133">
        <v>22.52</v>
      </c>
      <c r="BD263" s="133">
        <v>5.0826296271289815E-3</v>
      </c>
      <c r="BE263" s="133" t="s">
        <v>1076</v>
      </c>
      <c r="BF263" s="133">
        <v>-0.29599999999999999</v>
      </c>
      <c r="BG263" s="133">
        <v>1.192761755882219</v>
      </c>
      <c r="BH263" s="133">
        <v>0.96785698273809484</v>
      </c>
      <c r="BI263" s="133">
        <v>0.61499999999999999</v>
      </c>
      <c r="BJ263" s="133">
        <v>8.2000000000000003E-2</v>
      </c>
      <c r="BK263" s="133">
        <v>0.69699999999999995</v>
      </c>
      <c r="BL263" s="133">
        <v>-0.19500000000000001</v>
      </c>
      <c r="BM263" s="133">
        <v>0</v>
      </c>
    </row>
    <row r="264" spans="1:65" x14ac:dyDescent="0.2">
      <c r="A264" s="132" t="s">
        <v>1077</v>
      </c>
      <c r="B264" s="133" t="s">
        <v>1078</v>
      </c>
      <c r="C264" s="133" t="s">
        <v>261</v>
      </c>
      <c r="D264" s="133" t="s">
        <v>262</v>
      </c>
      <c r="E264" s="133" t="b">
        <v>0</v>
      </c>
      <c r="F264" s="133" t="s">
        <v>1079</v>
      </c>
      <c r="G264" s="133" t="s">
        <v>3</v>
      </c>
      <c r="H264" s="133" t="s">
        <v>264</v>
      </c>
      <c r="I264" s="133" t="s">
        <v>349</v>
      </c>
      <c r="J264" s="133" t="s">
        <v>266</v>
      </c>
      <c r="K264" s="133" t="s">
        <v>777</v>
      </c>
      <c r="L264" s="133" t="s">
        <v>3</v>
      </c>
      <c r="M264" s="133">
        <v>9</v>
      </c>
      <c r="N264" s="133">
        <v>9</v>
      </c>
      <c r="O264" s="133">
        <v>-37.53</v>
      </c>
      <c r="P264" s="133">
        <v>0</v>
      </c>
      <c r="Q264" s="133">
        <v>0</v>
      </c>
      <c r="R264" s="133">
        <v>-6.1</v>
      </c>
      <c r="S264" s="133">
        <v>0.01</v>
      </c>
      <c r="T264" s="133">
        <v>0</v>
      </c>
      <c r="U264" s="133">
        <v>24.58</v>
      </c>
      <c r="V264" s="133">
        <v>0.01</v>
      </c>
      <c r="W264" s="133">
        <v>0</v>
      </c>
      <c r="X264" s="133">
        <v>-31.853999999999999</v>
      </c>
      <c r="Y264" s="133">
        <v>4.0000000000000001E-3</v>
      </c>
      <c r="Z264" s="133">
        <v>1E-3</v>
      </c>
      <c r="AA264" s="133">
        <v>5.0890000000000004</v>
      </c>
      <c r="AB264" s="133">
        <v>7.0000000000000001E-3</v>
      </c>
      <c r="AC264" s="133">
        <v>2E-3</v>
      </c>
      <c r="AD264" s="133">
        <v>-28.928999999999998</v>
      </c>
      <c r="AE264" s="133">
        <v>0.04</v>
      </c>
      <c r="AF264" s="133">
        <v>1.2999999999999999E-2</v>
      </c>
      <c r="AG264" s="133">
        <v>-0.93200000000000005</v>
      </c>
      <c r="AH264" s="133">
        <v>3.7999999999999999E-2</v>
      </c>
      <c r="AI264" s="133">
        <v>1.2999999999999999E-2</v>
      </c>
      <c r="AJ264" s="133">
        <v>9.0939999999999994</v>
      </c>
      <c r="AK264" s="133">
        <v>0.189</v>
      </c>
      <c r="AL264" s="133">
        <v>6.3E-2</v>
      </c>
      <c r="AM264" s="133">
        <v>-1.0980000000000001</v>
      </c>
      <c r="AN264" s="133">
        <v>0.187</v>
      </c>
      <c r="AO264" s="133">
        <v>6.2E-2</v>
      </c>
      <c r="AP264" s="133">
        <v>121.572</v>
      </c>
      <c r="AQ264" s="133">
        <v>3.2480000000000002</v>
      </c>
      <c r="AR264" s="133">
        <v>1.083</v>
      </c>
      <c r="AS264" s="133">
        <v>149.459</v>
      </c>
      <c r="AT264" s="133">
        <v>3.3380000000000001</v>
      </c>
      <c r="AU264" s="133">
        <v>1.113</v>
      </c>
      <c r="AV264" s="133">
        <v>-1.127</v>
      </c>
      <c r="AW264" s="133">
        <v>2.3E-2</v>
      </c>
      <c r="AX264" s="133">
        <v>8.0000000000000002E-3</v>
      </c>
      <c r="AY264" s="133">
        <v>-37.81</v>
      </c>
      <c r="AZ264" s="133" t="s">
        <v>3</v>
      </c>
      <c r="BA264" s="133">
        <v>-6.1</v>
      </c>
      <c r="BB264" s="133">
        <v>-5.77</v>
      </c>
      <c r="BC264" s="133">
        <v>24.91</v>
      </c>
      <c r="BD264" s="133">
        <v>5.1259228702240055E-3</v>
      </c>
      <c r="BE264" s="133" t="s">
        <v>1080</v>
      </c>
      <c r="BF264" s="133">
        <v>-0.78400000000000003</v>
      </c>
      <c r="BG264" s="133">
        <v>1.1927617558822192</v>
      </c>
      <c r="BH264" s="133">
        <v>0.96785698273809495</v>
      </c>
      <c r="BI264" s="133">
        <v>3.3000000000000002E-2</v>
      </c>
      <c r="BJ264" s="133" t="s">
        <v>3</v>
      </c>
      <c r="BK264" s="133">
        <v>3.3000000000000002E-2</v>
      </c>
      <c r="BL264" s="133">
        <v>-1.0980000000000001</v>
      </c>
      <c r="BM264" s="133">
        <v>0</v>
      </c>
    </row>
    <row r="265" spans="1:65" x14ac:dyDescent="0.2">
      <c r="A265" s="132" t="s">
        <v>1081</v>
      </c>
      <c r="B265" s="133" t="s">
        <v>1082</v>
      </c>
      <c r="C265" s="133" t="s">
        <v>261</v>
      </c>
      <c r="D265" s="133" t="s">
        <v>262</v>
      </c>
      <c r="E265" s="133" t="b">
        <v>0</v>
      </c>
      <c r="F265" s="133" t="s">
        <v>285</v>
      </c>
      <c r="G265" s="133" t="s">
        <v>3</v>
      </c>
      <c r="H265" s="133" t="s">
        <v>264</v>
      </c>
      <c r="I265" s="133" t="s">
        <v>286</v>
      </c>
      <c r="J265" s="133" t="s">
        <v>273</v>
      </c>
      <c r="K265" s="133" t="s">
        <v>777</v>
      </c>
      <c r="L265" s="133">
        <v>90</v>
      </c>
      <c r="M265" s="133">
        <v>9</v>
      </c>
      <c r="N265" s="133">
        <v>9</v>
      </c>
      <c r="O265" s="133">
        <v>-10.210000000000001</v>
      </c>
      <c r="P265" s="133">
        <v>0</v>
      </c>
      <c r="Q265" s="133">
        <v>0</v>
      </c>
      <c r="R265" s="133">
        <v>-11</v>
      </c>
      <c r="S265" s="133">
        <v>0.01</v>
      </c>
      <c r="T265" s="133">
        <v>0</v>
      </c>
      <c r="U265" s="133">
        <v>19.52</v>
      </c>
      <c r="V265" s="133">
        <v>0.01</v>
      </c>
      <c r="W265" s="133">
        <v>0</v>
      </c>
      <c r="X265" s="133">
        <v>-6.399</v>
      </c>
      <c r="Y265" s="133">
        <v>2E-3</v>
      </c>
      <c r="Z265" s="133">
        <v>1E-3</v>
      </c>
      <c r="AA265" s="133">
        <v>0.192</v>
      </c>
      <c r="AB265" s="133">
        <v>6.0000000000000001E-3</v>
      </c>
      <c r="AC265" s="133">
        <v>2E-3</v>
      </c>
      <c r="AD265" s="133">
        <v>-7.0739999999999998</v>
      </c>
      <c r="AE265" s="133">
        <v>5.0999999999999997E-2</v>
      </c>
      <c r="AF265" s="133">
        <v>1.7000000000000001E-2</v>
      </c>
      <c r="AG265" s="133">
        <v>-0.66500000000000004</v>
      </c>
      <c r="AH265" s="133">
        <v>5.1999999999999998E-2</v>
      </c>
      <c r="AI265" s="133">
        <v>1.7000000000000001E-2</v>
      </c>
      <c r="AJ265" s="133">
        <v>-1.3420000000000001</v>
      </c>
      <c r="AK265" s="133">
        <v>0.17499999999999999</v>
      </c>
      <c r="AL265" s="133">
        <v>5.8000000000000003E-2</v>
      </c>
      <c r="AM265" s="133">
        <v>-1.7250000000000001</v>
      </c>
      <c r="AN265" s="133">
        <v>0.18</v>
      </c>
      <c r="AO265" s="133">
        <v>0.06</v>
      </c>
      <c r="AP265" s="133">
        <v>113.629</v>
      </c>
      <c r="AQ265" s="133">
        <v>2.4649999999999999</v>
      </c>
      <c r="AR265" s="133">
        <v>0.82199999999999995</v>
      </c>
      <c r="AS265" s="133">
        <v>120.85</v>
      </c>
      <c r="AT265" s="133">
        <v>2.4849999999999999</v>
      </c>
      <c r="AU265" s="133">
        <v>0.82799999999999996</v>
      </c>
      <c r="AV265" s="133">
        <v>-1.0569999999999999</v>
      </c>
      <c r="AW265" s="133">
        <v>2.3E-2</v>
      </c>
      <c r="AX265" s="133">
        <v>8.0000000000000002E-3</v>
      </c>
      <c r="AY265" s="133">
        <v>-10.35</v>
      </c>
      <c r="AZ265" s="133">
        <v>1.007950954</v>
      </c>
      <c r="BA265" s="133">
        <v>-18.8</v>
      </c>
      <c r="BB265" s="133">
        <v>-18.61</v>
      </c>
      <c r="BC265" s="133">
        <v>11.67</v>
      </c>
      <c r="BD265" s="133">
        <v>5.1491783787126601E-3</v>
      </c>
      <c r="BE265" s="133" t="s">
        <v>1083</v>
      </c>
      <c r="BF265" s="133">
        <v>-0.628</v>
      </c>
      <c r="BG265" s="133">
        <v>1.1778810814112668</v>
      </c>
      <c r="BH265" s="133">
        <v>0.96317697173551875</v>
      </c>
      <c r="BI265" s="133">
        <v>0.223</v>
      </c>
      <c r="BJ265" s="133">
        <v>8.2000000000000003E-2</v>
      </c>
      <c r="BK265" s="133">
        <v>0.30499999999999999</v>
      </c>
      <c r="BL265" s="133">
        <v>-1.7250000000000001</v>
      </c>
      <c r="BM265" s="133">
        <v>0</v>
      </c>
    </row>
    <row r="266" spans="1:65" x14ac:dyDescent="0.2">
      <c r="A266" s="132" t="s">
        <v>1084</v>
      </c>
      <c r="B266" s="133" t="s">
        <v>1085</v>
      </c>
      <c r="C266" s="133" t="s">
        <v>261</v>
      </c>
      <c r="D266" s="133" t="s">
        <v>262</v>
      </c>
      <c r="E266" s="133" t="b">
        <v>0</v>
      </c>
      <c r="F266" s="133" t="s">
        <v>1086</v>
      </c>
      <c r="G266" s="133" t="s">
        <v>3</v>
      </c>
      <c r="H266" s="133" t="s">
        <v>264</v>
      </c>
      <c r="I266" s="133" t="s">
        <v>265</v>
      </c>
      <c r="J266" s="133" t="s">
        <v>266</v>
      </c>
      <c r="K266" s="133" t="s">
        <v>777</v>
      </c>
      <c r="L266" s="133" t="s">
        <v>3</v>
      </c>
      <c r="M266" s="133">
        <v>9</v>
      </c>
      <c r="N266" s="133">
        <v>9</v>
      </c>
      <c r="O266" s="133">
        <v>-37.69</v>
      </c>
      <c r="P266" s="133">
        <v>0</v>
      </c>
      <c r="Q266" s="133">
        <v>0</v>
      </c>
      <c r="R266" s="133">
        <v>-5.07</v>
      </c>
      <c r="S266" s="133">
        <v>0.01</v>
      </c>
      <c r="T266" s="133">
        <v>0</v>
      </c>
      <c r="U266" s="133">
        <v>25.64</v>
      </c>
      <c r="V266" s="133">
        <v>0.01</v>
      </c>
      <c r="W266" s="133">
        <v>0</v>
      </c>
      <c r="X266" s="133">
        <v>-31.968</v>
      </c>
      <c r="Y266" s="133">
        <v>4.0000000000000001E-3</v>
      </c>
      <c r="Z266" s="133">
        <v>1E-3</v>
      </c>
      <c r="AA266" s="133">
        <v>6.1289999999999996</v>
      </c>
      <c r="AB266" s="133">
        <v>6.0000000000000001E-3</v>
      </c>
      <c r="AC266" s="133">
        <v>2E-3</v>
      </c>
      <c r="AD266" s="133">
        <v>-27.265000000000001</v>
      </c>
      <c r="AE266" s="133">
        <v>4.2000000000000003E-2</v>
      </c>
      <c r="AF266" s="133">
        <v>1.4E-2</v>
      </c>
      <c r="AG266" s="133">
        <v>-0.115</v>
      </c>
      <c r="AH266" s="133">
        <v>4.1000000000000002E-2</v>
      </c>
      <c r="AI266" s="133">
        <v>1.4E-2</v>
      </c>
      <c r="AJ266" s="133">
        <v>11.603999999999999</v>
      </c>
      <c r="AK266" s="133">
        <v>0.28799999999999998</v>
      </c>
      <c r="AL266" s="133">
        <v>9.6000000000000002E-2</v>
      </c>
      <c r="AM266" s="133">
        <v>-0.68300000000000005</v>
      </c>
      <c r="AN266" s="133">
        <v>0.27800000000000002</v>
      </c>
      <c r="AO266" s="133">
        <v>9.2999999999999999E-2</v>
      </c>
      <c r="AP266" s="133">
        <v>123.69799999999999</v>
      </c>
      <c r="AQ266" s="133">
        <v>3.5230000000000001</v>
      </c>
      <c r="AR266" s="133">
        <v>1.1739999999999999</v>
      </c>
      <c r="AS266" s="133">
        <v>149.446</v>
      </c>
      <c r="AT266" s="133">
        <v>3.6139999999999999</v>
      </c>
      <c r="AU266" s="133">
        <v>1.2050000000000001</v>
      </c>
      <c r="AV266" s="133">
        <v>-1.1299999999999999</v>
      </c>
      <c r="AW266" s="133">
        <v>2.5999999999999999E-2</v>
      </c>
      <c r="AX266" s="133">
        <v>8.9999999999999993E-3</v>
      </c>
      <c r="AY266" s="133">
        <v>-37.99</v>
      </c>
      <c r="AZ266" s="133" t="s">
        <v>3</v>
      </c>
      <c r="BA266" s="133">
        <v>-5.07</v>
      </c>
      <c r="BB266" s="133">
        <v>-4.72</v>
      </c>
      <c r="BC266" s="133">
        <v>26</v>
      </c>
      <c r="BD266" s="133">
        <v>5.0486211448903338E-3</v>
      </c>
      <c r="BE266" s="133" t="s">
        <v>1087</v>
      </c>
      <c r="BF266" s="133">
        <v>2.3E-2</v>
      </c>
      <c r="BG266" s="133">
        <v>1.1950893451932647</v>
      </c>
      <c r="BH266" s="133">
        <v>0.96918081680072576</v>
      </c>
      <c r="BI266" s="133">
        <v>0.997</v>
      </c>
      <c r="BJ266" s="133" t="s">
        <v>3</v>
      </c>
      <c r="BK266" s="133">
        <v>0.997</v>
      </c>
      <c r="BL266" s="133">
        <v>-0.68300000000000005</v>
      </c>
      <c r="BM266" s="133">
        <v>0</v>
      </c>
    </row>
    <row r="267" spans="1:65" x14ac:dyDescent="0.2">
      <c r="A267" s="132" t="s">
        <v>1088</v>
      </c>
      <c r="B267" s="133" t="s">
        <v>1089</v>
      </c>
      <c r="C267" s="133" t="s">
        <v>261</v>
      </c>
      <c r="D267" s="133" t="s">
        <v>262</v>
      </c>
      <c r="E267" s="133" t="b">
        <v>0</v>
      </c>
      <c r="F267" s="133" t="s">
        <v>1090</v>
      </c>
      <c r="G267" s="133" t="s">
        <v>3</v>
      </c>
      <c r="H267" s="133" t="s">
        <v>264</v>
      </c>
      <c r="I267" s="133" t="s">
        <v>265</v>
      </c>
      <c r="J267" s="133" t="s">
        <v>266</v>
      </c>
      <c r="K267" s="133" t="s">
        <v>777</v>
      </c>
      <c r="L267" s="133" t="s">
        <v>3</v>
      </c>
      <c r="M267" s="133">
        <v>9</v>
      </c>
      <c r="N267" s="133">
        <v>9</v>
      </c>
      <c r="O267" s="133">
        <v>0.35</v>
      </c>
      <c r="P267" s="133">
        <v>0</v>
      </c>
      <c r="Q267" s="133">
        <v>0</v>
      </c>
      <c r="R267" s="133">
        <v>2.34</v>
      </c>
      <c r="S267" s="133">
        <v>0</v>
      </c>
      <c r="T267" s="133">
        <v>0</v>
      </c>
      <c r="U267" s="133">
        <v>33.270000000000003</v>
      </c>
      <c r="V267" s="133">
        <v>0</v>
      </c>
      <c r="W267" s="133">
        <v>0</v>
      </c>
      <c r="X267" s="133">
        <v>3.9649999999999999</v>
      </c>
      <c r="Y267" s="133">
        <v>3.0000000000000001E-3</v>
      </c>
      <c r="Z267" s="133">
        <v>1E-3</v>
      </c>
      <c r="AA267" s="133">
        <v>13.689</v>
      </c>
      <c r="AB267" s="133">
        <v>4.0000000000000001E-3</v>
      </c>
      <c r="AC267" s="133">
        <v>1E-3</v>
      </c>
      <c r="AD267" s="133">
        <v>17.690000000000001</v>
      </c>
      <c r="AE267" s="133">
        <v>3.9E-2</v>
      </c>
      <c r="AF267" s="133">
        <v>1.2999999999999999E-2</v>
      </c>
      <c r="AG267" s="133">
        <v>8.5999999999999993E-2</v>
      </c>
      <c r="AH267" s="133">
        <v>4.1000000000000002E-2</v>
      </c>
      <c r="AI267" s="133">
        <v>1.4E-2</v>
      </c>
      <c r="AJ267" s="133">
        <v>27.776</v>
      </c>
      <c r="AK267" s="133">
        <v>0.27600000000000002</v>
      </c>
      <c r="AL267" s="133">
        <v>9.1999999999999998E-2</v>
      </c>
      <c r="AM267" s="133">
        <v>0.20399999999999999</v>
      </c>
      <c r="AN267" s="133">
        <v>0.27</v>
      </c>
      <c r="AO267" s="133">
        <v>0.09</v>
      </c>
      <c r="AP267" s="133">
        <v>113.39100000000001</v>
      </c>
      <c r="AQ267" s="133">
        <v>3.7930000000000001</v>
      </c>
      <c r="AR267" s="133">
        <v>1.264</v>
      </c>
      <c r="AS267" s="133">
        <v>79.474999999999994</v>
      </c>
      <c r="AT267" s="133">
        <v>3.673</v>
      </c>
      <c r="AU267" s="133">
        <v>1.224</v>
      </c>
      <c r="AV267" s="133">
        <v>-1.0429999999999999</v>
      </c>
      <c r="AW267" s="133">
        <v>2.1999999999999999E-2</v>
      </c>
      <c r="AX267" s="133">
        <v>7.0000000000000001E-3</v>
      </c>
      <c r="AY267" s="133">
        <v>0.28999999999999998</v>
      </c>
      <c r="AZ267" s="133" t="s">
        <v>3</v>
      </c>
      <c r="BA267" s="133">
        <v>2.34</v>
      </c>
      <c r="BB267" s="133">
        <v>2.77</v>
      </c>
      <c r="BC267" s="133">
        <v>33.71</v>
      </c>
      <c r="BD267" s="133">
        <v>4.6364597830554875E-3</v>
      </c>
      <c r="BE267" s="133" t="s">
        <v>1091</v>
      </c>
      <c r="BF267" s="133">
        <v>4.0000000000000001E-3</v>
      </c>
      <c r="BG267" s="133">
        <v>1.1950893451932647</v>
      </c>
      <c r="BH267" s="133">
        <v>0.96918081680072599</v>
      </c>
      <c r="BI267" s="133">
        <v>0.97399999999999998</v>
      </c>
      <c r="BJ267" s="133" t="s">
        <v>3</v>
      </c>
      <c r="BK267" s="133">
        <v>0.97399999999999998</v>
      </c>
      <c r="BL267" s="133">
        <v>0.20399999999999999</v>
      </c>
      <c r="BM267" s="133">
        <v>0</v>
      </c>
    </row>
    <row r="268" spans="1:65" x14ac:dyDescent="0.2">
      <c r="A268" s="132" t="s">
        <v>1092</v>
      </c>
      <c r="B268" s="133" t="s">
        <v>1093</v>
      </c>
      <c r="C268" s="133" t="s">
        <v>261</v>
      </c>
      <c r="D268" s="133" t="s">
        <v>262</v>
      </c>
      <c r="E268" s="133" t="b">
        <v>0</v>
      </c>
      <c r="F268" s="133" t="s">
        <v>1094</v>
      </c>
      <c r="G268" s="133" t="s">
        <v>3</v>
      </c>
      <c r="H268" s="133" t="s">
        <v>264</v>
      </c>
      <c r="I268" s="133" t="s">
        <v>1095</v>
      </c>
      <c r="J268" s="133" t="s">
        <v>1096</v>
      </c>
      <c r="K268" s="133" t="s">
        <v>777</v>
      </c>
      <c r="L268" s="133">
        <v>90</v>
      </c>
      <c r="M268" s="133">
        <v>9</v>
      </c>
      <c r="N268" s="133">
        <v>9</v>
      </c>
      <c r="O268" s="133">
        <v>1.99</v>
      </c>
      <c r="P268" s="133">
        <v>0</v>
      </c>
      <c r="Q268" s="133">
        <v>0</v>
      </c>
      <c r="R268" s="133">
        <v>0.99</v>
      </c>
      <c r="S268" s="133">
        <v>0</v>
      </c>
      <c r="T268" s="133">
        <v>0</v>
      </c>
      <c r="U268" s="133">
        <v>31.88</v>
      </c>
      <c r="V268" s="133">
        <v>0</v>
      </c>
      <c r="W268" s="133">
        <v>0</v>
      </c>
      <c r="X268" s="133">
        <v>5.46</v>
      </c>
      <c r="Y268" s="133">
        <v>2E-3</v>
      </c>
      <c r="Z268" s="133">
        <v>1E-3</v>
      </c>
      <c r="AA268" s="133">
        <v>12.33</v>
      </c>
      <c r="AB268" s="133">
        <v>4.0000000000000001E-3</v>
      </c>
      <c r="AC268" s="133">
        <v>1E-3</v>
      </c>
      <c r="AD268" s="133">
        <v>17.55</v>
      </c>
      <c r="AE268" s="133">
        <v>5.7000000000000002E-2</v>
      </c>
      <c r="AF268" s="133">
        <v>1.9E-2</v>
      </c>
      <c r="AG268" s="133">
        <v>-0.26800000000000002</v>
      </c>
      <c r="AH268" s="133">
        <v>5.6000000000000001E-2</v>
      </c>
      <c r="AI268" s="133">
        <v>1.9E-2</v>
      </c>
      <c r="AJ268" s="133">
        <v>24.81</v>
      </c>
      <c r="AK268" s="133">
        <v>0.13100000000000001</v>
      </c>
      <c r="AL268" s="133">
        <v>4.3999999999999997E-2</v>
      </c>
      <c r="AM268" s="133">
        <v>-2E-3</v>
      </c>
      <c r="AN268" s="133">
        <v>0.128</v>
      </c>
      <c r="AO268" s="133">
        <v>4.2999999999999997E-2</v>
      </c>
      <c r="AP268" s="133">
        <v>110.697</v>
      </c>
      <c r="AQ268" s="133">
        <v>1.905</v>
      </c>
      <c r="AR268" s="133">
        <v>0.63500000000000001</v>
      </c>
      <c r="AS268" s="133">
        <v>77.995999999999995</v>
      </c>
      <c r="AT268" s="133">
        <v>1.8520000000000001</v>
      </c>
      <c r="AU268" s="133">
        <v>0.61699999999999999</v>
      </c>
      <c r="AV268" s="133">
        <v>-1.0209999999999999</v>
      </c>
      <c r="AW268" s="133">
        <v>1.9E-2</v>
      </c>
      <c r="AX268" s="133">
        <v>6.0000000000000001E-3</v>
      </c>
      <c r="AY268" s="133">
        <v>1.94</v>
      </c>
      <c r="AZ268" s="133">
        <v>1.0093000000000001</v>
      </c>
      <c r="BA268" s="133">
        <v>-8.23</v>
      </c>
      <c r="BB268" s="133">
        <v>-7.92</v>
      </c>
      <c r="BC268" s="133">
        <v>22.69</v>
      </c>
      <c r="BD268" s="133">
        <v>4.6515257914001877E-3</v>
      </c>
      <c r="BE268" s="133" t="s">
        <v>1097</v>
      </c>
      <c r="BF268" s="133">
        <v>-0.35</v>
      </c>
      <c r="BG268" s="133">
        <v>1.1950893451932647</v>
      </c>
      <c r="BH268" s="133">
        <v>0.96918081680072599</v>
      </c>
      <c r="BI268" s="133">
        <v>0.55100000000000005</v>
      </c>
      <c r="BJ268" s="133">
        <v>8.2000000000000003E-2</v>
      </c>
      <c r="BK268" s="133">
        <v>0.63300000000000001</v>
      </c>
      <c r="BL268" s="133">
        <v>-2E-3</v>
      </c>
      <c r="BM268" s="133">
        <v>0</v>
      </c>
    </row>
    <row r="269" spans="1:65" x14ac:dyDescent="0.2">
      <c r="A269" s="132" t="s">
        <v>1098</v>
      </c>
      <c r="B269" s="133" t="s">
        <v>1099</v>
      </c>
      <c r="C269" s="133" t="s">
        <v>261</v>
      </c>
      <c r="D269" s="133" t="s">
        <v>262</v>
      </c>
      <c r="E269" s="133" t="b">
        <v>0</v>
      </c>
      <c r="F269" s="133" t="s">
        <v>324</v>
      </c>
      <c r="G269" s="133" t="s">
        <v>3</v>
      </c>
      <c r="H269" s="133" t="s">
        <v>264</v>
      </c>
      <c r="I269" s="133" t="s">
        <v>324</v>
      </c>
      <c r="J269" s="133" t="s">
        <v>273</v>
      </c>
      <c r="K269" s="133" t="s">
        <v>777</v>
      </c>
      <c r="L269" s="133">
        <v>90</v>
      </c>
      <c r="M269" s="133">
        <v>9</v>
      </c>
      <c r="N269" s="133">
        <v>9</v>
      </c>
      <c r="O269" s="133">
        <v>2</v>
      </c>
      <c r="P269" s="133">
        <v>0</v>
      </c>
      <c r="Q269" s="133">
        <v>0</v>
      </c>
      <c r="R269" s="133">
        <v>5.94</v>
      </c>
      <c r="S269" s="133">
        <v>0</v>
      </c>
      <c r="T269" s="133">
        <v>0</v>
      </c>
      <c r="U269" s="133">
        <v>36.979999999999997</v>
      </c>
      <c r="V269" s="133">
        <v>0</v>
      </c>
      <c r="W269" s="133">
        <v>0</v>
      </c>
      <c r="X269" s="133">
        <v>5.6379999999999999</v>
      </c>
      <c r="Y269" s="133">
        <v>4.0000000000000001E-3</v>
      </c>
      <c r="Z269" s="133">
        <v>1E-3</v>
      </c>
      <c r="AA269" s="133">
        <v>17.332999999999998</v>
      </c>
      <c r="AB269" s="133">
        <v>4.0000000000000001E-3</v>
      </c>
      <c r="AC269" s="133">
        <v>1E-3</v>
      </c>
      <c r="AD269" s="133">
        <v>22.488</v>
      </c>
      <c r="AE269" s="133">
        <v>4.2000000000000003E-2</v>
      </c>
      <c r="AF269" s="133">
        <v>1.4E-2</v>
      </c>
      <c r="AG269" s="133">
        <v>-0.45800000000000002</v>
      </c>
      <c r="AH269" s="133">
        <v>4.1000000000000002E-2</v>
      </c>
      <c r="AI269" s="133">
        <v>1.4E-2</v>
      </c>
      <c r="AJ269" s="133">
        <v>35.723999999999997</v>
      </c>
      <c r="AK269" s="133">
        <v>0.125</v>
      </c>
      <c r="AL269" s="133">
        <v>4.2000000000000003E-2</v>
      </c>
      <c r="AM269" s="133">
        <v>0.73099999999999998</v>
      </c>
      <c r="AN269" s="133">
        <v>0.123</v>
      </c>
      <c r="AO269" s="133">
        <v>4.1000000000000002E-2</v>
      </c>
      <c r="AP269" s="133">
        <v>104.922</v>
      </c>
      <c r="AQ269" s="133">
        <v>2.2410000000000001</v>
      </c>
      <c r="AR269" s="133">
        <v>0.747</v>
      </c>
      <c r="AS269" s="133">
        <v>61.85</v>
      </c>
      <c r="AT269" s="133">
        <v>2.1520000000000001</v>
      </c>
      <c r="AU269" s="133">
        <v>0.71699999999999997</v>
      </c>
      <c r="AV269" s="133">
        <v>-0.99199999999999999</v>
      </c>
      <c r="AW269" s="133">
        <v>1.7999999999999999E-2</v>
      </c>
      <c r="AX269" s="133">
        <v>6.0000000000000001E-3</v>
      </c>
      <c r="AY269" s="133">
        <v>1.95</v>
      </c>
      <c r="AZ269" s="133">
        <v>1.007950954</v>
      </c>
      <c r="BA269" s="133">
        <v>-1.99</v>
      </c>
      <c r="BB269" s="133">
        <v>-1.61</v>
      </c>
      <c r="BC269" s="133">
        <v>29.2</v>
      </c>
      <c r="BD269" s="133">
        <v>4.6515257914001877E-3</v>
      </c>
      <c r="BE269" s="133" t="s">
        <v>1097</v>
      </c>
      <c r="BF269" s="133">
        <v>-0.56200000000000006</v>
      </c>
      <c r="BG269" s="133">
        <v>1.1958294189515919</v>
      </c>
      <c r="BH269" s="133">
        <v>0.96943315208092684</v>
      </c>
      <c r="BI269" s="133">
        <v>0.29699999999999999</v>
      </c>
      <c r="BJ269" s="133">
        <v>8.2000000000000003E-2</v>
      </c>
      <c r="BK269" s="133">
        <v>0.379</v>
      </c>
      <c r="BL269" s="133">
        <v>0.73099999999999998</v>
      </c>
      <c r="BM269" s="133">
        <v>0</v>
      </c>
    </row>
    <row r="270" spans="1:65" x14ac:dyDescent="0.2">
      <c r="A270" s="132" t="s">
        <v>1100</v>
      </c>
      <c r="B270" s="133" t="s">
        <v>1101</v>
      </c>
      <c r="C270" s="133" t="s">
        <v>261</v>
      </c>
      <c r="D270" s="133" t="s">
        <v>262</v>
      </c>
      <c r="E270" s="133" t="b">
        <v>0</v>
      </c>
      <c r="F270" s="133" t="s">
        <v>1102</v>
      </c>
      <c r="G270" s="133" t="s">
        <v>3</v>
      </c>
      <c r="H270" s="133" t="s">
        <v>264</v>
      </c>
      <c r="I270" s="133" t="s">
        <v>349</v>
      </c>
      <c r="J270" s="133" t="s">
        <v>266</v>
      </c>
      <c r="K270" s="133" t="s">
        <v>777</v>
      </c>
      <c r="L270" s="133" t="s">
        <v>3</v>
      </c>
      <c r="M270" s="133">
        <v>9</v>
      </c>
      <c r="N270" s="133">
        <v>9</v>
      </c>
      <c r="O270" s="133">
        <v>2.11</v>
      </c>
      <c r="P270" s="133">
        <v>0</v>
      </c>
      <c r="Q270" s="133">
        <v>0</v>
      </c>
      <c r="R270" s="133">
        <v>-5.01</v>
      </c>
      <c r="S270" s="133">
        <v>0.01</v>
      </c>
      <c r="T270" s="133">
        <v>0</v>
      </c>
      <c r="U270" s="133">
        <v>25.7</v>
      </c>
      <c r="V270" s="133">
        <v>0.01</v>
      </c>
      <c r="W270" s="133">
        <v>0</v>
      </c>
      <c r="X270" s="133">
        <v>5.3630000000000004</v>
      </c>
      <c r="Y270" s="133">
        <v>2E-3</v>
      </c>
      <c r="Z270" s="133">
        <v>1E-3</v>
      </c>
      <c r="AA270" s="133">
        <v>6.27</v>
      </c>
      <c r="AB270" s="133">
        <v>7.0000000000000001E-3</v>
      </c>
      <c r="AC270" s="133">
        <v>2E-3</v>
      </c>
      <c r="AD270" s="133">
        <v>10.973000000000001</v>
      </c>
      <c r="AE270" s="133">
        <v>3.7999999999999999E-2</v>
      </c>
      <c r="AF270" s="133">
        <v>1.2999999999999999E-2</v>
      </c>
      <c r="AG270" s="133">
        <v>-0.749</v>
      </c>
      <c r="AH270" s="133">
        <v>3.6999999999999998E-2</v>
      </c>
      <c r="AI270" s="133">
        <v>1.2E-2</v>
      </c>
      <c r="AJ270" s="133">
        <v>11.619</v>
      </c>
      <c r="AK270" s="133">
        <v>0.24299999999999999</v>
      </c>
      <c r="AL270" s="133">
        <v>8.1000000000000003E-2</v>
      </c>
      <c r="AM270" s="133">
        <v>-0.94799999999999995</v>
      </c>
      <c r="AN270" s="133">
        <v>0.24199999999999999</v>
      </c>
      <c r="AO270" s="133">
        <v>8.1000000000000003E-2</v>
      </c>
      <c r="AP270" s="133">
        <v>108.161</v>
      </c>
      <c r="AQ270" s="133">
        <v>3.31</v>
      </c>
      <c r="AR270" s="133">
        <v>1.103</v>
      </c>
      <c r="AS270" s="133">
        <v>88.414000000000001</v>
      </c>
      <c r="AT270" s="133">
        <v>3.2589999999999999</v>
      </c>
      <c r="AU270" s="133">
        <v>1.0860000000000001</v>
      </c>
      <c r="AV270" s="133">
        <v>-1.0249999999999999</v>
      </c>
      <c r="AW270" s="133">
        <v>2.3E-2</v>
      </c>
      <c r="AX270" s="133">
        <v>8.0000000000000002E-3</v>
      </c>
      <c r="AY270" s="133">
        <v>2.06</v>
      </c>
      <c r="AZ270" s="133" t="s">
        <v>3</v>
      </c>
      <c r="BA270" s="133">
        <v>-5.01</v>
      </c>
      <c r="BB270" s="133">
        <v>-4.66</v>
      </c>
      <c r="BC270" s="133">
        <v>26.05</v>
      </c>
      <c r="BD270" s="133">
        <v>4.6892306334198929E-3</v>
      </c>
      <c r="BE270" s="133" t="s">
        <v>1103</v>
      </c>
      <c r="BF270" s="133">
        <v>-0.8</v>
      </c>
      <c r="BG270" s="133">
        <v>1.1927345610816633</v>
      </c>
      <c r="BH270" s="133">
        <v>0.9669497524495978</v>
      </c>
      <c r="BI270" s="133">
        <v>1.2999999999999999E-2</v>
      </c>
      <c r="BJ270" s="133" t="s">
        <v>3</v>
      </c>
      <c r="BK270" s="133">
        <v>1.2999999999999999E-2</v>
      </c>
      <c r="BL270" s="133">
        <v>-0.94799999999999995</v>
      </c>
      <c r="BM270" s="133">
        <v>0</v>
      </c>
    </row>
    <row r="271" spans="1:65" x14ac:dyDescent="0.2">
      <c r="A271" s="132" t="s">
        <v>1104</v>
      </c>
      <c r="B271" s="133" t="s">
        <v>1105</v>
      </c>
      <c r="C271" s="133" t="s">
        <v>261</v>
      </c>
      <c r="D271" s="133" t="s">
        <v>262</v>
      </c>
      <c r="E271" s="133" t="b">
        <v>0</v>
      </c>
      <c r="F271" s="133" t="s">
        <v>1106</v>
      </c>
      <c r="G271" s="133" t="s">
        <v>3</v>
      </c>
      <c r="H271" s="133" t="s">
        <v>264</v>
      </c>
      <c r="I271" s="133" t="s">
        <v>349</v>
      </c>
      <c r="J271" s="133" t="s">
        <v>266</v>
      </c>
      <c r="K271" s="133" t="s">
        <v>777</v>
      </c>
      <c r="L271" s="133" t="s">
        <v>3</v>
      </c>
      <c r="M271" s="133">
        <v>9</v>
      </c>
      <c r="N271" s="133">
        <v>9</v>
      </c>
      <c r="O271" s="133">
        <v>-37.47</v>
      </c>
      <c r="P271" s="133">
        <v>0.01</v>
      </c>
      <c r="Q271" s="133">
        <v>0</v>
      </c>
      <c r="R271" s="133">
        <v>-5.41</v>
      </c>
      <c r="S271" s="133">
        <v>0</v>
      </c>
      <c r="T271" s="133">
        <v>0</v>
      </c>
      <c r="U271" s="133">
        <v>25.28</v>
      </c>
      <c r="V271" s="133">
        <v>0</v>
      </c>
      <c r="W271" s="133">
        <v>0</v>
      </c>
      <c r="X271" s="133">
        <v>-31.771000000000001</v>
      </c>
      <c r="Y271" s="133">
        <v>5.0000000000000001E-3</v>
      </c>
      <c r="Z271" s="133">
        <v>2E-3</v>
      </c>
      <c r="AA271" s="133">
        <v>5.78</v>
      </c>
      <c r="AB271" s="133">
        <v>3.0000000000000001E-3</v>
      </c>
      <c r="AC271" s="133">
        <v>1E-3</v>
      </c>
      <c r="AD271" s="133">
        <v>-28.190999999999999</v>
      </c>
      <c r="AE271" s="133">
        <v>3.3000000000000002E-2</v>
      </c>
      <c r="AF271" s="133">
        <v>1.0999999999999999E-2</v>
      </c>
      <c r="AG271" s="133">
        <v>-0.93600000000000005</v>
      </c>
      <c r="AH271" s="133">
        <v>3.4000000000000002E-2</v>
      </c>
      <c r="AI271" s="133">
        <v>1.0999999999999999E-2</v>
      </c>
      <c r="AJ271" s="133">
        <v>10.27</v>
      </c>
      <c r="AK271" s="133">
        <v>0.151</v>
      </c>
      <c r="AL271" s="133">
        <v>0.05</v>
      </c>
      <c r="AM271" s="133">
        <v>-1.3089999999999999</v>
      </c>
      <c r="AN271" s="133">
        <v>0.151</v>
      </c>
      <c r="AO271" s="133">
        <v>0.05</v>
      </c>
      <c r="AP271" s="133">
        <v>144.203</v>
      </c>
      <c r="AQ271" s="133">
        <v>3.6429999999999998</v>
      </c>
      <c r="AR271" s="133">
        <v>1.214</v>
      </c>
      <c r="AS271" s="133">
        <v>170.965</v>
      </c>
      <c r="AT271" s="133">
        <v>3.7349999999999999</v>
      </c>
      <c r="AU271" s="133">
        <v>1.2450000000000001</v>
      </c>
      <c r="AV271" s="133">
        <v>-1.3260000000000001</v>
      </c>
      <c r="AW271" s="133">
        <v>2.5000000000000001E-2</v>
      </c>
      <c r="AX271" s="133">
        <v>8.0000000000000002E-3</v>
      </c>
      <c r="AY271" s="133">
        <v>-37.770000000000003</v>
      </c>
      <c r="AZ271" s="133" t="s">
        <v>3</v>
      </c>
      <c r="BA271" s="133">
        <v>-5.41</v>
      </c>
      <c r="BB271" s="133">
        <v>-5.07</v>
      </c>
      <c r="BC271" s="133">
        <v>25.63</v>
      </c>
      <c r="BD271" s="133">
        <v>4.6920500260223151E-3</v>
      </c>
      <c r="BE271" s="133" t="s">
        <v>1107</v>
      </c>
      <c r="BF271" s="133">
        <v>-0.80300000000000005</v>
      </c>
      <c r="BG271" s="133">
        <v>1.1927345610816631</v>
      </c>
      <c r="BH271" s="133">
        <v>0.9669497524495978</v>
      </c>
      <c r="BI271" s="133">
        <v>8.9999999999999993E-3</v>
      </c>
      <c r="BJ271" s="133" t="s">
        <v>3</v>
      </c>
      <c r="BK271" s="133">
        <v>8.9999999999999993E-3</v>
      </c>
      <c r="BL271" s="133">
        <v>-1.3089999999999999</v>
      </c>
      <c r="BM271" s="133">
        <v>0</v>
      </c>
    </row>
    <row r="272" spans="1:65" x14ac:dyDescent="0.2">
      <c r="A272" s="132" t="s">
        <v>1108</v>
      </c>
      <c r="B272" s="133" t="s">
        <v>1109</v>
      </c>
      <c r="C272" s="133" t="s">
        <v>261</v>
      </c>
      <c r="D272" s="133" t="s">
        <v>262</v>
      </c>
      <c r="E272" s="133" t="b">
        <v>0</v>
      </c>
      <c r="F272" s="133" t="s">
        <v>1110</v>
      </c>
      <c r="G272" s="133" t="s">
        <v>3</v>
      </c>
      <c r="H272" s="133" t="s">
        <v>264</v>
      </c>
      <c r="I272" s="133" t="s">
        <v>265</v>
      </c>
      <c r="J272" s="133" t="s">
        <v>266</v>
      </c>
      <c r="K272" s="133" t="s">
        <v>777</v>
      </c>
      <c r="L272" s="133" t="s">
        <v>3</v>
      </c>
      <c r="M272" s="133">
        <v>9</v>
      </c>
      <c r="N272" s="133">
        <v>9</v>
      </c>
      <c r="O272" s="133">
        <v>-37.24</v>
      </c>
      <c r="P272" s="133">
        <v>0</v>
      </c>
      <c r="Q272" s="133">
        <v>0</v>
      </c>
      <c r="R272" s="133">
        <v>2.57</v>
      </c>
      <c r="S272" s="133">
        <v>0</v>
      </c>
      <c r="T272" s="133">
        <v>0</v>
      </c>
      <c r="U272" s="133">
        <v>33.51</v>
      </c>
      <c r="V272" s="133">
        <v>0</v>
      </c>
      <c r="W272" s="133">
        <v>0</v>
      </c>
      <c r="X272" s="133">
        <v>-31.285</v>
      </c>
      <c r="Y272" s="133">
        <v>4.0000000000000001E-3</v>
      </c>
      <c r="Z272" s="133">
        <v>1E-3</v>
      </c>
      <c r="AA272" s="133">
        <v>13.843999999999999</v>
      </c>
      <c r="AB272" s="133">
        <v>4.0000000000000001E-3</v>
      </c>
      <c r="AC272" s="133">
        <v>1E-3</v>
      </c>
      <c r="AD272" s="133">
        <v>-19.257999999999999</v>
      </c>
      <c r="AE272" s="133">
        <v>6.3E-2</v>
      </c>
      <c r="AF272" s="133">
        <v>2.1000000000000001E-2</v>
      </c>
      <c r="AG272" s="133">
        <v>-0.151</v>
      </c>
      <c r="AH272" s="133">
        <v>6.5000000000000002E-2</v>
      </c>
      <c r="AI272" s="133">
        <v>2.1999999999999999E-2</v>
      </c>
      <c r="AJ272" s="133">
        <v>28.189</v>
      </c>
      <c r="AK272" s="133">
        <v>0.14799999999999999</v>
      </c>
      <c r="AL272" s="133">
        <v>4.9000000000000002E-2</v>
      </c>
      <c r="AM272" s="133">
        <v>0.3</v>
      </c>
      <c r="AN272" s="133">
        <v>0.14199999999999999</v>
      </c>
      <c r="AO272" s="133">
        <v>4.7E-2</v>
      </c>
      <c r="AP272" s="133">
        <v>115.681</v>
      </c>
      <c r="AQ272" s="133">
        <v>4.7839999999999998</v>
      </c>
      <c r="AR272" s="133">
        <v>1.595</v>
      </c>
      <c r="AS272" s="133">
        <v>123.40600000000001</v>
      </c>
      <c r="AT272" s="133">
        <v>4.82</v>
      </c>
      <c r="AU272" s="133">
        <v>1.607</v>
      </c>
      <c r="AV272" s="133">
        <v>-1.1000000000000001</v>
      </c>
      <c r="AW272" s="133">
        <v>2.5999999999999999E-2</v>
      </c>
      <c r="AX272" s="133">
        <v>8.9999999999999993E-3</v>
      </c>
      <c r="AY272" s="133">
        <v>-37.54</v>
      </c>
      <c r="AZ272" s="133" t="s">
        <v>3</v>
      </c>
      <c r="BA272" s="133">
        <v>2.57</v>
      </c>
      <c r="BB272" s="133">
        <v>3</v>
      </c>
      <c r="BC272" s="133">
        <v>33.950000000000003</v>
      </c>
      <c r="BD272" s="133">
        <v>4.6623086344818416E-3</v>
      </c>
      <c r="BE272" s="133" t="s">
        <v>1111</v>
      </c>
      <c r="BF272" s="133">
        <v>-6.0999999999999999E-2</v>
      </c>
      <c r="BG272" s="133">
        <v>1.1927345610816629</v>
      </c>
      <c r="BH272" s="133">
        <v>0.96694975244959747</v>
      </c>
      <c r="BI272" s="133">
        <v>0.89400000000000002</v>
      </c>
      <c r="BJ272" s="133" t="s">
        <v>3</v>
      </c>
      <c r="BK272" s="133">
        <v>0.89400000000000002</v>
      </c>
      <c r="BL272" s="133">
        <v>0.3</v>
      </c>
      <c r="BM272" s="133">
        <v>0</v>
      </c>
    </row>
    <row r="273" spans="1:65" x14ac:dyDescent="0.2">
      <c r="A273" s="132" t="s">
        <v>1112</v>
      </c>
      <c r="B273" s="133" t="s">
        <v>1113</v>
      </c>
      <c r="C273" s="133" t="s">
        <v>261</v>
      </c>
      <c r="D273" s="133" t="s">
        <v>262</v>
      </c>
      <c r="E273" s="133" t="b">
        <v>0</v>
      </c>
      <c r="F273" s="133" t="s">
        <v>271</v>
      </c>
      <c r="G273" s="133" t="s">
        <v>3</v>
      </c>
      <c r="H273" s="133" t="s">
        <v>264</v>
      </c>
      <c r="I273" s="133" t="s">
        <v>272</v>
      </c>
      <c r="J273" s="133" t="s">
        <v>273</v>
      </c>
      <c r="K273" s="133" t="s">
        <v>777</v>
      </c>
      <c r="L273" s="133">
        <v>90</v>
      </c>
      <c r="M273" s="133">
        <v>9</v>
      </c>
      <c r="N273" s="133">
        <v>9</v>
      </c>
      <c r="O273" s="133">
        <v>-10.09</v>
      </c>
      <c r="P273" s="133">
        <v>0</v>
      </c>
      <c r="Q273" s="133">
        <v>0</v>
      </c>
      <c r="R273" s="133">
        <v>-11.04</v>
      </c>
      <c r="S273" s="133">
        <v>0</v>
      </c>
      <c r="T273" s="133">
        <v>0</v>
      </c>
      <c r="U273" s="133">
        <v>19.48</v>
      </c>
      <c r="V273" s="133">
        <v>0</v>
      </c>
      <c r="W273" s="133">
        <v>0</v>
      </c>
      <c r="X273" s="133">
        <v>-6.2910000000000004</v>
      </c>
      <c r="Y273" s="133">
        <v>4.0000000000000001E-3</v>
      </c>
      <c r="Z273" s="133">
        <v>1E-3</v>
      </c>
      <c r="AA273" s="133">
        <v>0.15</v>
      </c>
      <c r="AB273" s="133">
        <v>4.0000000000000001E-3</v>
      </c>
      <c r="AC273" s="133">
        <v>1E-3</v>
      </c>
      <c r="AD273" s="133">
        <v>-6.8239999999999998</v>
      </c>
      <c r="AE273" s="133">
        <v>0.02</v>
      </c>
      <c r="AF273" s="133">
        <v>7.0000000000000001E-3</v>
      </c>
      <c r="AG273" s="133">
        <v>-0.48299999999999998</v>
      </c>
      <c r="AH273" s="133">
        <v>2.1000000000000001E-2</v>
      </c>
      <c r="AI273" s="133">
        <v>7.0000000000000001E-3</v>
      </c>
      <c r="AJ273" s="133">
        <v>-1.329</v>
      </c>
      <c r="AK273" s="133">
        <v>0.216</v>
      </c>
      <c r="AL273" s="133">
        <v>7.1999999999999995E-2</v>
      </c>
      <c r="AM273" s="133">
        <v>-1.6279999999999999</v>
      </c>
      <c r="AN273" s="133">
        <v>0.218</v>
      </c>
      <c r="AO273" s="133">
        <v>7.2999999999999995E-2</v>
      </c>
      <c r="AP273" s="133">
        <v>109.892</v>
      </c>
      <c r="AQ273" s="133">
        <v>1.6419999999999999</v>
      </c>
      <c r="AR273" s="133">
        <v>0.54700000000000004</v>
      </c>
      <c r="AS273" s="133">
        <v>117.053</v>
      </c>
      <c r="AT273" s="133">
        <v>1.649</v>
      </c>
      <c r="AU273" s="133">
        <v>0.55000000000000004</v>
      </c>
      <c r="AV273" s="133">
        <v>-1.04</v>
      </c>
      <c r="AW273" s="133">
        <v>1.2E-2</v>
      </c>
      <c r="AX273" s="133">
        <v>4.0000000000000001E-3</v>
      </c>
      <c r="AY273" s="133">
        <v>-10.220000000000001</v>
      </c>
      <c r="AZ273" s="133">
        <v>1.007950954</v>
      </c>
      <c r="BA273" s="133">
        <v>-18.84</v>
      </c>
      <c r="BB273" s="133">
        <v>-18.649999999999999</v>
      </c>
      <c r="BC273" s="133">
        <v>11.64</v>
      </c>
      <c r="BD273" s="133">
        <v>4.7083371427788434E-3</v>
      </c>
      <c r="BE273" s="133" t="s">
        <v>1114</v>
      </c>
      <c r="BF273" s="133">
        <v>-0.45100000000000001</v>
      </c>
      <c r="BG273" s="133">
        <v>1.210739329270031</v>
      </c>
      <c r="BH273" s="133">
        <v>0.97721923466560456</v>
      </c>
      <c r="BI273" s="133">
        <v>0.43099999999999999</v>
      </c>
      <c r="BJ273" s="133">
        <v>8.2000000000000003E-2</v>
      </c>
      <c r="BK273" s="133">
        <v>0.51300000000000001</v>
      </c>
      <c r="BL273" s="133">
        <v>-1.6279999999999999</v>
      </c>
      <c r="BM273" s="133">
        <v>0</v>
      </c>
    </row>
    <row r="274" spans="1:65" x14ac:dyDescent="0.2">
      <c r="A274" s="132" t="s">
        <v>1115</v>
      </c>
      <c r="B274" s="133" t="s">
        <v>1116</v>
      </c>
      <c r="C274" s="133" t="s">
        <v>261</v>
      </c>
      <c r="D274" s="133" t="s">
        <v>262</v>
      </c>
      <c r="E274" s="133" t="b">
        <v>0</v>
      </c>
      <c r="F274" s="133" t="s">
        <v>1117</v>
      </c>
      <c r="G274" s="133" t="s">
        <v>3</v>
      </c>
      <c r="H274" s="133" t="s">
        <v>264</v>
      </c>
      <c r="I274" s="133" t="s">
        <v>265</v>
      </c>
      <c r="J274" s="133" t="s">
        <v>266</v>
      </c>
      <c r="K274" s="133" t="s">
        <v>777</v>
      </c>
      <c r="L274" s="133" t="s">
        <v>3</v>
      </c>
      <c r="M274" s="133">
        <v>9</v>
      </c>
      <c r="N274" s="133">
        <v>9</v>
      </c>
      <c r="O274" s="133">
        <v>2</v>
      </c>
      <c r="P274" s="133">
        <v>0</v>
      </c>
      <c r="Q274" s="133">
        <v>0</v>
      </c>
      <c r="R274" s="133">
        <v>4.63</v>
      </c>
      <c r="S274" s="133">
        <v>0.01</v>
      </c>
      <c r="T274" s="133">
        <v>0</v>
      </c>
      <c r="U274" s="133">
        <v>35.64</v>
      </c>
      <c r="V274" s="133">
        <v>0.01</v>
      </c>
      <c r="W274" s="133">
        <v>0</v>
      </c>
      <c r="X274" s="133">
        <v>5.5979999999999999</v>
      </c>
      <c r="Y274" s="133">
        <v>2E-3</v>
      </c>
      <c r="Z274" s="133">
        <v>1E-3</v>
      </c>
      <c r="AA274" s="133">
        <v>16.012</v>
      </c>
      <c r="AB274" s="133">
        <v>7.0000000000000001E-3</v>
      </c>
      <c r="AC274" s="133">
        <v>2E-3</v>
      </c>
      <c r="AD274" s="133">
        <v>21.702000000000002</v>
      </c>
      <c r="AE274" s="133">
        <v>6.4000000000000001E-2</v>
      </c>
      <c r="AF274" s="133">
        <v>2.1000000000000001E-2</v>
      </c>
      <c r="AG274" s="133">
        <v>9.2999999999999999E-2</v>
      </c>
      <c r="AH274" s="133">
        <v>6.5000000000000002E-2</v>
      </c>
      <c r="AI274" s="133">
        <v>2.1999999999999999E-2</v>
      </c>
      <c r="AJ274" s="133">
        <v>32.856000000000002</v>
      </c>
      <c r="AK274" s="133">
        <v>0.246</v>
      </c>
      <c r="AL274" s="133">
        <v>8.2000000000000003E-2</v>
      </c>
      <c r="AM274" s="133">
        <v>0.55800000000000005</v>
      </c>
      <c r="AN274" s="133">
        <v>0.23799999999999999</v>
      </c>
      <c r="AO274" s="133">
        <v>7.9000000000000001E-2</v>
      </c>
      <c r="AP274" s="133">
        <v>102.78700000000001</v>
      </c>
      <c r="AQ274" s="133">
        <v>3.4830000000000001</v>
      </c>
      <c r="AR274" s="133">
        <v>1.161</v>
      </c>
      <c r="AS274" s="133">
        <v>62.554000000000002</v>
      </c>
      <c r="AT274" s="133">
        <v>3.3439999999999999</v>
      </c>
      <c r="AU274" s="133">
        <v>1.115</v>
      </c>
      <c r="AV274" s="133">
        <v>-0.98499999999999999</v>
      </c>
      <c r="AW274" s="133">
        <v>0.02</v>
      </c>
      <c r="AX274" s="133">
        <v>7.0000000000000001E-3</v>
      </c>
      <c r="AY274" s="133">
        <v>1.96</v>
      </c>
      <c r="AZ274" s="133" t="s">
        <v>3</v>
      </c>
      <c r="BA274" s="133">
        <v>4.63</v>
      </c>
      <c r="BB274" s="133">
        <v>5.1100000000000003</v>
      </c>
      <c r="BC274" s="133">
        <v>36.119999999999997</v>
      </c>
      <c r="BD274" s="133">
        <v>4.620333026146041E-3</v>
      </c>
      <c r="BE274" s="133" t="s">
        <v>1118</v>
      </c>
      <c r="BF274" s="133">
        <v>-7.0000000000000001E-3</v>
      </c>
      <c r="BG274" s="133">
        <v>1.2254652810137003</v>
      </c>
      <c r="BH274" s="133">
        <v>0.98335662916905464</v>
      </c>
      <c r="BI274" s="133">
        <v>0.97499999999999998</v>
      </c>
      <c r="BJ274" s="133" t="s">
        <v>3</v>
      </c>
      <c r="BK274" s="133">
        <v>0.97499999999999998</v>
      </c>
      <c r="BL274" s="133">
        <v>0.55800000000000005</v>
      </c>
      <c r="BM274" s="133">
        <v>0</v>
      </c>
    </row>
    <row r="275" spans="1:65" x14ac:dyDescent="0.2">
      <c r="A275" s="132" t="s">
        <v>1119</v>
      </c>
      <c r="B275" s="133" t="s">
        <v>1120</v>
      </c>
      <c r="C275" s="133" t="s">
        <v>261</v>
      </c>
      <c r="D275" s="133" t="s">
        <v>262</v>
      </c>
      <c r="E275" s="133" t="b">
        <v>0</v>
      </c>
      <c r="F275" s="133" t="s">
        <v>1094</v>
      </c>
      <c r="G275" s="133" t="s">
        <v>3</v>
      </c>
      <c r="H275" s="133" t="s">
        <v>264</v>
      </c>
      <c r="I275" s="133" t="s">
        <v>1095</v>
      </c>
      <c r="J275" s="133" t="s">
        <v>1096</v>
      </c>
      <c r="K275" s="133" t="s">
        <v>777</v>
      </c>
      <c r="L275" s="133">
        <v>90</v>
      </c>
      <c r="M275" s="133">
        <v>9</v>
      </c>
      <c r="N275" s="133">
        <v>9</v>
      </c>
      <c r="O275" s="133">
        <v>1.88</v>
      </c>
      <c r="P275" s="133">
        <v>0</v>
      </c>
      <c r="Q275" s="133">
        <v>0</v>
      </c>
      <c r="R275" s="133">
        <v>0.83</v>
      </c>
      <c r="S275" s="133">
        <v>0</v>
      </c>
      <c r="T275" s="133">
        <v>0</v>
      </c>
      <c r="U275" s="133">
        <v>31.71</v>
      </c>
      <c r="V275" s="133">
        <v>0</v>
      </c>
      <c r="W275" s="133">
        <v>0</v>
      </c>
      <c r="X275" s="133">
        <v>5.351</v>
      </c>
      <c r="Y275" s="133">
        <v>2E-3</v>
      </c>
      <c r="Z275" s="133">
        <v>1E-3</v>
      </c>
      <c r="AA275" s="133">
        <v>12.167</v>
      </c>
      <c r="AB275" s="133">
        <v>5.0000000000000001E-3</v>
      </c>
      <c r="AC275" s="133">
        <v>2E-3</v>
      </c>
      <c r="AD275" s="133">
        <v>17.257999999999999</v>
      </c>
      <c r="AE275" s="133">
        <v>3.9E-2</v>
      </c>
      <c r="AF275" s="133">
        <v>1.2999999999999999E-2</v>
      </c>
      <c r="AG275" s="133">
        <v>-0.28499999999999998</v>
      </c>
      <c r="AH275" s="133">
        <v>3.7999999999999999E-2</v>
      </c>
      <c r="AI275" s="133">
        <v>1.2999999999999999E-2</v>
      </c>
      <c r="AJ275" s="133">
        <v>24.623000000000001</v>
      </c>
      <c r="AK275" s="133">
        <v>0.19800000000000001</v>
      </c>
      <c r="AL275" s="133">
        <v>6.6000000000000003E-2</v>
      </c>
      <c r="AM275" s="133">
        <v>0.13800000000000001</v>
      </c>
      <c r="AN275" s="133">
        <v>0.19900000000000001</v>
      </c>
      <c r="AO275" s="133">
        <v>6.6000000000000003E-2</v>
      </c>
      <c r="AP275" s="133">
        <v>102.571</v>
      </c>
      <c r="AQ275" s="133">
        <v>2.5070000000000001</v>
      </c>
      <c r="AR275" s="133">
        <v>0.83599999999999997</v>
      </c>
      <c r="AS275" s="133">
        <v>70.570999999999998</v>
      </c>
      <c r="AT275" s="133">
        <v>2.4390000000000001</v>
      </c>
      <c r="AU275" s="133">
        <v>0.81299999999999994</v>
      </c>
      <c r="AV275" s="133">
        <v>-0.98099999999999998</v>
      </c>
      <c r="AW275" s="133">
        <v>2.1999999999999999E-2</v>
      </c>
      <c r="AX275" s="133">
        <v>7.0000000000000001E-3</v>
      </c>
      <c r="AY275" s="133">
        <v>1.83</v>
      </c>
      <c r="AZ275" s="133">
        <v>1.0093000000000001</v>
      </c>
      <c r="BA275" s="133">
        <v>-8.39</v>
      </c>
      <c r="BB275" s="133">
        <v>-8.08</v>
      </c>
      <c r="BC275" s="133">
        <v>22.53</v>
      </c>
      <c r="BD275" s="133">
        <v>4.5650156448981856E-3</v>
      </c>
      <c r="BE275" s="133" t="s">
        <v>1121</v>
      </c>
      <c r="BF275" s="133">
        <v>-0.36399999999999999</v>
      </c>
      <c r="BG275" s="133">
        <v>1.2254652810136997</v>
      </c>
      <c r="BH275" s="133">
        <v>0.98335662916905453</v>
      </c>
      <c r="BI275" s="133">
        <v>0.53700000000000003</v>
      </c>
      <c r="BJ275" s="133">
        <v>8.2000000000000003E-2</v>
      </c>
      <c r="BK275" s="133">
        <v>0.61899999999999999</v>
      </c>
      <c r="BL275" s="133">
        <v>0.13800000000000001</v>
      </c>
      <c r="BM275" s="133">
        <v>0</v>
      </c>
    </row>
    <row r="276" spans="1:65" x14ac:dyDescent="0.2">
      <c r="A276" s="132" t="s">
        <v>1122</v>
      </c>
      <c r="B276" s="133" t="s">
        <v>1123</v>
      </c>
      <c r="C276" s="133" t="s">
        <v>261</v>
      </c>
      <c r="D276" s="133" t="s">
        <v>262</v>
      </c>
      <c r="E276" s="133" t="b">
        <v>0</v>
      </c>
      <c r="F276" s="133" t="s">
        <v>1124</v>
      </c>
      <c r="G276" s="133" t="s">
        <v>3</v>
      </c>
      <c r="H276" s="133" t="s">
        <v>264</v>
      </c>
      <c r="I276" s="133" t="s">
        <v>349</v>
      </c>
      <c r="J276" s="133" t="s">
        <v>266</v>
      </c>
      <c r="K276" s="133" t="s">
        <v>777</v>
      </c>
      <c r="L276" s="133" t="s">
        <v>3</v>
      </c>
      <c r="M276" s="133">
        <v>9</v>
      </c>
      <c r="N276" s="133">
        <v>9</v>
      </c>
      <c r="O276" s="133">
        <v>1.79</v>
      </c>
      <c r="P276" s="133">
        <v>0</v>
      </c>
      <c r="Q276" s="133">
        <v>0</v>
      </c>
      <c r="R276" s="133">
        <v>2.41</v>
      </c>
      <c r="S276" s="133">
        <v>0</v>
      </c>
      <c r="T276" s="133">
        <v>0</v>
      </c>
      <c r="U276" s="133">
        <v>33.35</v>
      </c>
      <c r="V276" s="133">
        <v>0</v>
      </c>
      <c r="W276" s="133">
        <v>0</v>
      </c>
      <c r="X276" s="133">
        <v>5.319</v>
      </c>
      <c r="Y276" s="133">
        <v>3.0000000000000001E-3</v>
      </c>
      <c r="Z276" s="133">
        <v>1E-3</v>
      </c>
      <c r="AA276" s="133">
        <v>13.766999999999999</v>
      </c>
      <c r="AB276" s="133">
        <v>4.0000000000000001E-3</v>
      </c>
      <c r="AC276" s="133">
        <v>1E-3</v>
      </c>
      <c r="AD276" s="133">
        <v>18.376999999999999</v>
      </c>
      <c r="AE276" s="133">
        <v>4.2000000000000003E-2</v>
      </c>
      <c r="AF276" s="133">
        <v>1.4E-2</v>
      </c>
      <c r="AG276" s="133">
        <v>-0.70599999999999996</v>
      </c>
      <c r="AH276" s="133">
        <v>4.2000000000000003E-2</v>
      </c>
      <c r="AI276" s="133">
        <v>1.4E-2</v>
      </c>
      <c r="AJ276" s="133">
        <v>27.625</v>
      </c>
      <c r="AK276" s="133">
        <v>0.22800000000000001</v>
      </c>
      <c r="AL276" s="133">
        <v>7.5999999999999998E-2</v>
      </c>
      <c r="AM276" s="133">
        <v>-9.6000000000000002E-2</v>
      </c>
      <c r="AN276" s="133">
        <v>0.221</v>
      </c>
      <c r="AO276" s="133">
        <v>7.3999999999999996E-2</v>
      </c>
      <c r="AP276" s="133">
        <v>112.41500000000001</v>
      </c>
      <c r="AQ276" s="133">
        <v>4.335</v>
      </c>
      <c r="AR276" s="133">
        <v>1.4450000000000001</v>
      </c>
      <c r="AS276" s="133">
        <v>76.816999999999993</v>
      </c>
      <c r="AT276" s="133">
        <v>4.194</v>
      </c>
      <c r="AU276" s="133">
        <v>1.3979999999999999</v>
      </c>
      <c r="AV276" s="133">
        <v>-1.0629999999999999</v>
      </c>
      <c r="AW276" s="133">
        <v>2.5000000000000001E-2</v>
      </c>
      <c r="AX276" s="133">
        <v>8.0000000000000002E-3</v>
      </c>
      <c r="AY276" s="133">
        <v>1.74</v>
      </c>
      <c r="AZ276" s="133" t="s">
        <v>3</v>
      </c>
      <c r="BA276" s="133">
        <v>2.41</v>
      </c>
      <c r="BB276" s="133">
        <v>2.86</v>
      </c>
      <c r="BC276" s="133">
        <v>33.799999999999997</v>
      </c>
      <c r="BD276" s="133">
        <v>4.6104403877056995E-3</v>
      </c>
      <c r="BE276" s="133" t="s">
        <v>1125</v>
      </c>
      <c r="BF276" s="133">
        <v>-0.79100000000000004</v>
      </c>
      <c r="BG276" s="133">
        <v>1.2254652810136997</v>
      </c>
      <c r="BH276" s="133">
        <v>0.98335662916905431</v>
      </c>
      <c r="BI276" s="133">
        <v>1.4E-2</v>
      </c>
      <c r="BJ276" s="133" t="s">
        <v>3</v>
      </c>
      <c r="BK276" s="133">
        <v>1.4E-2</v>
      </c>
      <c r="BL276" s="133">
        <v>-9.6000000000000002E-2</v>
      </c>
      <c r="BM276" s="133">
        <v>0</v>
      </c>
    </row>
    <row r="277" spans="1:65" x14ac:dyDescent="0.2">
      <c r="A277" s="132" t="s">
        <v>1126</v>
      </c>
      <c r="B277" s="133" t="s">
        <v>1127</v>
      </c>
      <c r="C277" s="133" t="s">
        <v>261</v>
      </c>
      <c r="D277" s="133" t="s">
        <v>262</v>
      </c>
      <c r="E277" s="133" t="b">
        <v>0</v>
      </c>
      <c r="F277" s="133" t="s">
        <v>324</v>
      </c>
      <c r="G277" s="133" t="s">
        <v>3</v>
      </c>
      <c r="H277" s="133" t="s">
        <v>264</v>
      </c>
      <c r="I277" s="133" t="s">
        <v>324</v>
      </c>
      <c r="J277" s="133" t="s">
        <v>273</v>
      </c>
      <c r="K277" s="133" t="s">
        <v>777</v>
      </c>
      <c r="L277" s="133">
        <v>90</v>
      </c>
      <c r="M277" s="133">
        <v>9</v>
      </c>
      <c r="N277" s="133">
        <v>9</v>
      </c>
      <c r="O277" s="133">
        <v>2.12</v>
      </c>
      <c r="P277" s="133">
        <v>0</v>
      </c>
      <c r="Q277" s="133">
        <v>0</v>
      </c>
      <c r="R277" s="133">
        <v>6.19</v>
      </c>
      <c r="S277" s="133">
        <v>0</v>
      </c>
      <c r="T277" s="133">
        <v>0</v>
      </c>
      <c r="U277" s="133">
        <v>37.24</v>
      </c>
      <c r="V277" s="133">
        <v>0</v>
      </c>
      <c r="W277" s="133">
        <v>0</v>
      </c>
      <c r="X277" s="133">
        <v>5.758</v>
      </c>
      <c r="Y277" s="133">
        <v>4.0000000000000001E-3</v>
      </c>
      <c r="Z277" s="133">
        <v>1E-3</v>
      </c>
      <c r="AA277" s="133">
        <v>17.582000000000001</v>
      </c>
      <c r="AB277" s="133">
        <v>2E-3</v>
      </c>
      <c r="AC277" s="133">
        <v>1E-3</v>
      </c>
      <c r="AD277" s="133">
        <v>22.837</v>
      </c>
      <c r="AE277" s="133">
        <v>3.9E-2</v>
      </c>
      <c r="AF277" s="133">
        <v>1.2999999999999999E-2</v>
      </c>
      <c r="AG277" s="133">
        <v>-0.47899999999999998</v>
      </c>
      <c r="AH277" s="133">
        <v>0.04</v>
      </c>
      <c r="AI277" s="133">
        <v>1.2999999999999999E-2</v>
      </c>
      <c r="AJ277" s="133">
        <v>36.259</v>
      </c>
      <c r="AK277" s="133">
        <v>0.23400000000000001</v>
      </c>
      <c r="AL277" s="133">
        <v>7.8E-2</v>
      </c>
      <c r="AM277" s="133">
        <v>0.75900000000000001</v>
      </c>
      <c r="AN277" s="133">
        <v>0.22800000000000001</v>
      </c>
      <c r="AO277" s="133">
        <v>7.5999999999999998E-2</v>
      </c>
      <c r="AP277" s="133">
        <v>107.07299999999999</v>
      </c>
      <c r="AQ277" s="133">
        <v>1.528</v>
      </c>
      <c r="AR277" s="133">
        <v>0.50900000000000001</v>
      </c>
      <c r="AS277" s="133">
        <v>63.271999999999998</v>
      </c>
      <c r="AT277" s="133">
        <v>1.4690000000000001</v>
      </c>
      <c r="AU277" s="133">
        <v>0.49</v>
      </c>
      <c r="AV277" s="133">
        <v>-1.0209999999999999</v>
      </c>
      <c r="AW277" s="133">
        <v>1.4E-2</v>
      </c>
      <c r="AX277" s="133">
        <v>5.0000000000000001E-3</v>
      </c>
      <c r="AY277" s="133">
        <v>2.0699999999999998</v>
      </c>
      <c r="AZ277" s="133">
        <v>1.007950954</v>
      </c>
      <c r="BA277" s="133">
        <v>-1.75</v>
      </c>
      <c r="BB277" s="133">
        <v>-1.36</v>
      </c>
      <c r="BC277" s="133">
        <v>29.46</v>
      </c>
      <c r="BD277" s="133">
        <v>4.6845876555336478E-3</v>
      </c>
      <c r="BE277" s="133" t="s">
        <v>1128</v>
      </c>
      <c r="BF277" s="133">
        <v>-0.58599999999999997</v>
      </c>
      <c r="BG277" s="133">
        <v>1.2390099225366342</v>
      </c>
      <c r="BH277" s="133">
        <v>0.98651817364010597</v>
      </c>
      <c r="BI277" s="133">
        <v>0.26</v>
      </c>
      <c r="BJ277" s="133">
        <v>8.2000000000000003E-2</v>
      </c>
      <c r="BK277" s="133">
        <v>0.34200000000000003</v>
      </c>
      <c r="BL277" s="133">
        <v>0.75900000000000001</v>
      </c>
      <c r="BM277" s="133">
        <v>0</v>
      </c>
    </row>
    <row r="278" spans="1:65" x14ac:dyDescent="0.2">
      <c r="A278" s="132" t="s">
        <v>1129</v>
      </c>
      <c r="B278" s="133" t="s">
        <v>1130</v>
      </c>
      <c r="C278" s="133" t="s">
        <v>261</v>
      </c>
      <c r="D278" s="133" t="s">
        <v>262</v>
      </c>
      <c r="E278" s="133" t="b">
        <v>0</v>
      </c>
      <c r="F278" s="133" t="s">
        <v>301</v>
      </c>
      <c r="G278" s="133" t="s">
        <v>3</v>
      </c>
      <c r="H278" s="133" t="s">
        <v>264</v>
      </c>
      <c r="I278" s="133" t="s">
        <v>301</v>
      </c>
      <c r="J278" s="133" t="s">
        <v>273</v>
      </c>
      <c r="K278" s="133" t="s">
        <v>777</v>
      </c>
      <c r="L278" s="133">
        <v>90</v>
      </c>
      <c r="M278" s="133">
        <v>9</v>
      </c>
      <c r="N278" s="133">
        <v>9</v>
      </c>
      <c r="O278" s="133">
        <v>2.68</v>
      </c>
      <c r="P278" s="133">
        <v>0</v>
      </c>
      <c r="Q278" s="133">
        <v>0</v>
      </c>
      <c r="R278" s="133">
        <v>-0.65</v>
      </c>
      <c r="S278" s="133">
        <v>0</v>
      </c>
      <c r="T278" s="133">
        <v>0</v>
      </c>
      <c r="U278" s="133">
        <v>30.19</v>
      </c>
      <c r="V278" s="133">
        <v>0</v>
      </c>
      <c r="W278" s="133">
        <v>0</v>
      </c>
      <c r="X278" s="133">
        <v>6.0549999999999997</v>
      </c>
      <c r="Y278" s="133">
        <v>3.0000000000000001E-3</v>
      </c>
      <c r="Z278" s="133">
        <v>1E-3</v>
      </c>
      <c r="AA278" s="133">
        <v>10.675000000000001</v>
      </c>
      <c r="AB278" s="133">
        <v>2E-3</v>
      </c>
      <c r="AC278" s="133">
        <v>1E-3</v>
      </c>
      <c r="AD278" s="133">
        <v>16.579000000000001</v>
      </c>
      <c r="AE278" s="133">
        <v>5.1999999999999998E-2</v>
      </c>
      <c r="AF278" s="133">
        <v>1.7000000000000001E-2</v>
      </c>
      <c r="AG278" s="133">
        <v>-0.224</v>
      </c>
      <c r="AH278" s="133">
        <v>5.1999999999999998E-2</v>
      </c>
      <c r="AI278" s="133">
        <v>1.7000000000000001E-2</v>
      </c>
      <c r="AJ278" s="133">
        <v>21.353999999999999</v>
      </c>
      <c r="AK278" s="133">
        <v>0.13400000000000001</v>
      </c>
      <c r="AL278" s="133">
        <v>4.4999999999999998E-2</v>
      </c>
      <c r="AM278" s="133">
        <v>-0.107</v>
      </c>
      <c r="AN278" s="133">
        <v>0.13</v>
      </c>
      <c r="AO278" s="133">
        <v>4.2999999999999997E-2</v>
      </c>
      <c r="AP278" s="133">
        <v>110.307</v>
      </c>
      <c r="AQ278" s="133">
        <v>1.365</v>
      </c>
      <c r="AR278" s="133">
        <v>0.45500000000000002</v>
      </c>
      <c r="AS278" s="133">
        <v>80.406999999999996</v>
      </c>
      <c r="AT278" s="133">
        <v>1.327</v>
      </c>
      <c r="AU278" s="133">
        <v>0.442</v>
      </c>
      <c r="AV278" s="133">
        <v>-1.044</v>
      </c>
      <c r="AW278" s="133">
        <v>1.2E-2</v>
      </c>
      <c r="AX278" s="133">
        <v>4.0000000000000001E-3</v>
      </c>
      <c r="AY278" s="133">
        <v>2.64</v>
      </c>
      <c r="AZ278" s="133">
        <v>1.007950954</v>
      </c>
      <c r="BA278" s="133">
        <v>-8.5299999999999994</v>
      </c>
      <c r="BB278" s="133">
        <v>-8.2200000000000006</v>
      </c>
      <c r="BC278" s="133">
        <v>22.38</v>
      </c>
      <c r="BD278" s="133">
        <v>4.6845876555336478E-3</v>
      </c>
      <c r="BE278" s="133" t="s">
        <v>1128</v>
      </c>
      <c r="BF278" s="133">
        <v>-0.30199999999999999</v>
      </c>
      <c r="BG278" s="133">
        <v>1.2301677671723472</v>
      </c>
      <c r="BH278" s="133">
        <v>0.98332915644321217</v>
      </c>
      <c r="BI278" s="133">
        <v>0.61199999999999999</v>
      </c>
      <c r="BJ278" s="133">
        <v>8.2000000000000003E-2</v>
      </c>
      <c r="BK278" s="133">
        <v>0.69399999999999995</v>
      </c>
      <c r="BL278" s="133">
        <v>-0.107</v>
      </c>
      <c r="BM278" s="133">
        <v>0</v>
      </c>
    </row>
    <row r="279" spans="1:65" x14ac:dyDescent="0.2">
      <c r="A279" s="132" t="s">
        <v>1131</v>
      </c>
      <c r="B279" s="133" t="s">
        <v>1132</v>
      </c>
      <c r="C279" s="133" t="s">
        <v>261</v>
      </c>
      <c r="D279" s="133" t="s">
        <v>262</v>
      </c>
      <c r="E279" s="133" t="b">
        <v>0</v>
      </c>
      <c r="F279" s="133" t="s">
        <v>1006</v>
      </c>
      <c r="G279" s="133" t="s">
        <v>3</v>
      </c>
      <c r="H279" s="133" t="s">
        <v>264</v>
      </c>
      <c r="I279" s="133" t="s">
        <v>349</v>
      </c>
      <c r="J279" s="133" t="s">
        <v>266</v>
      </c>
      <c r="K279" s="133" t="s">
        <v>777</v>
      </c>
      <c r="L279" s="133" t="s">
        <v>3</v>
      </c>
      <c r="M279" s="133">
        <v>9</v>
      </c>
      <c r="N279" s="133">
        <v>9</v>
      </c>
      <c r="O279" s="133">
        <v>-37.36</v>
      </c>
      <c r="P279" s="133">
        <v>0.01</v>
      </c>
      <c r="Q279" s="133">
        <v>0</v>
      </c>
      <c r="R279" s="133">
        <v>-5.31</v>
      </c>
      <c r="S279" s="133">
        <v>0.01</v>
      </c>
      <c r="T279" s="133">
        <v>0</v>
      </c>
      <c r="U279" s="133">
        <v>25.39</v>
      </c>
      <c r="V279" s="133">
        <v>0.01</v>
      </c>
      <c r="W279" s="133">
        <v>0</v>
      </c>
      <c r="X279" s="133">
        <v>-31.663</v>
      </c>
      <c r="Y279" s="133">
        <v>5.0000000000000001E-3</v>
      </c>
      <c r="Z279" s="133">
        <v>2E-3</v>
      </c>
      <c r="AA279" s="133">
        <v>5.883</v>
      </c>
      <c r="AB279" s="133">
        <v>7.0000000000000001E-3</v>
      </c>
      <c r="AC279" s="133">
        <v>2E-3</v>
      </c>
      <c r="AD279" s="133">
        <v>-27.981999999999999</v>
      </c>
      <c r="AE279" s="133">
        <v>3.1E-2</v>
      </c>
      <c r="AF279" s="133">
        <v>0.01</v>
      </c>
      <c r="AG279" s="133">
        <v>-0.93600000000000005</v>
      </c>
      <c r="AH279" s="133">
        <v>3.4000000000000002E-2</v>
      </c>
      <c r="AI279" s="133">
        <v>1.0999999999999999E-2</v>
      </c>
      <c r="AJ279" s="133">
        <v>10.933999999999999</v>
      </c>
      <c r="AK279" s="133">
        <v>0.192</v>
      </c>
      <c r="AL279" s="133">
        <v>6.4000000000000001E-2</v>
      </c>
      <c r="AM279" s="133">
        <v>-0.85699999999999998</v>
      </c>
      <c r="AN279" s="133">
        <v>0.17899999999999999</v>
      </c>
      <c r="AO279" s="133">
        <v>0.06</v>
      </c>
      <c r="AP279" s="133">
        <v>114.929</v>
      </c>
      <c r="AQ279" s="133">
        <v>2.9329999999999998</v>
      </c>
      <c r="AR279" s="133">
        <v>0.97799999999999998</v>
      </c>
      <c r="AS279" s="133">
        <v>140.63999999999999</v>
      </c>
      <c r="AT279" s="133">
        <v>3.016</v>
      </c>
      <c r="AU279" s="133">
        <v>1.0049999999999999</v>
      </c>
      <c r="AV279" s="133">
        <v>-1.091</v>
      </c>
      <c r="AW279" s="133">
        <v>0.02</v>
      </c>
      <c r="AX279" s="133">
        <v>7.0000000000000001E-3</v>
      </c>
      <c r="AY279" s="133">
        <v>-37.64</v>
      </c>
      <c r="AZ279" s="133" t="s">
        <v>3</v>
      </c>
      <c r="BA279" s="133">
        <v>-5.31</v>
      </c>
      <c r="BB279" s="133">
        <v>-4.96</v>
      </c>
      <c r="BC279" s="133">
        <v>25.75</v>
      </c>
      <c r="BD279" s="133">
        <v>4.7013423972425937E-3</v>
      </c>
      <c r="BE279" s="133" t="s">
        <v>1133</v>
      </c>
      <c r="BF279" s="133">
        <v>-0.80400000000000005</v>
      </c>
      <c r="BG279" s="133">
        <v>1.2301677671723468</v>
      </c>
      <c r="BH279" s="133">
        <v>0.98332915644321184</v>
      </c>
      <c r="BI279" s="133">
        <v>-6.0000000000000001E-3</v>
      </c>
      <c r="BJ279" s="133" t="s">
        <v>3</v>
      </c>
      <c r="BK279" s="133">
        <v>-6.0000000000000001E-3</v>
      </c>
      <c r="BL279" s="133">
        <v>-0.85699999999999998</v>
      </c>
      <c r="BM279" s="133">
        <v>0</v>
      </c>
    </row>
    <row r="280" spans="1:65" x14ac:dyDescent="0.2">
      <c r="A280" s="132" t="s">
        <v>1134</v>
      </c>
      <c r="B280" s="133" t="s">
        <v>1135</v>
      </c>
      <c r="C280" s="133" t="s">
        <v>261</v>
      </c>
      <c r="D280" s="133" t="s">
        <v>262</v>
      </c>
      <c r="E280" s="133" t="b">
        <v>0</v>
      </c>
      <c r="F280" s="133" t="s">
        <v>1136</v>
      </c>
      <c r="G280" s="133" t="s">
        <v>3</v>
      </c>
      <c r="H280" s="133" t="s">
        <v>264</v>
      </c>
      <c r="I280" s="133" t="s">
        <v>265</v>
      </c>
      <c r="J280" s="133" t="s">
        <v>266</v>
      </c>
      <c r="K280" s="133" t="s">
        <v>777</v>
      </c>
      <c r="L280" s="133" t="s">
        <v>3</v>
      </c>
      <c r="M280" s="133">
        <v>9</v>
      </c>
      <c r="N280" s="133">
        <v>9</v>
      </c>
      <c r="O280" s="133">
        <v>-37.01</v>
      </c>
      <c r="P280" s="133">
        <v>0</v>
      </c>
      <c r="Q280" s="133">
        <v>0</v>
      </c>
      <c r="R280" s="133">
        <v>2.86</v>
      </c>
      <c r="S280" s="133">
        <v>0</v>
      </c>
      <c r="T280" s="133">
        <v>0</v>
      </c>
      <c r="U280" s="133">
        <v>33.81</v>
      </c>
      <c r="V280" s="133">
        <v>0</v>
      </c>
      <c r="W280" s="133">
        <v>0</v>
      </c>
      <c r="X280" s="133">
        <v>-31.058</v>
      </c>
      <c r="Y280" s="133">
        <v>3.0000000000000001E-3</v>
      </c>
      <c r="Z280" s="133">
        <v>1E-3</v>
      </c>
      <c r="AA280" s="133">
        <v>14.138</v>
      </c>
      <c r="AB280" s="133">
        <v>4.0000000000000001E-3</v>
      </c>
      <c r="AC280" s="133">
        <v>1E-3</v>
      </c>
      <c r="AD280" s="133">
        <v>-18.731000000000002</v>
      </c>
      <c r="AE280" s="133">
        <v>3.4000000000000002E-2</v>
      </c>
      <c r="AF280" s="133">
        <v>1.0999999999999999E-2</v>
      </c>
      <c r="AG280" s="133">
        <v>-0.14099999999999999</v>
      </c>
      <c r="AH280" s="133">
        <v>3.5999999999999997E-2</v>
      </c>
      <c r="AI280" s="133">
        <v>1.2E-2</v>
      </c>
      <c r="AJ280" s="133">
        <v>28.664999999999999</v>
      </c>
      <c r="AK280" s="133">
        <v>0.23599999999999999</v>
      </c>
      <c r="AL280" s="133">
        <v>7.9000000000000001E-2</v>
      </c>
      <c r="AM280" s="133">
        <v>0.183</v>
      </c>
      <c r="AN280" s="133">
        <v>0.23100000000000001</v>
      </c>
      <c r="AO280" s="133">
        <v>7.6999999999999999E-2</v>
      </c>
      <c r="AP280" s="133">
        <v>121.773</v>
      </c>
      <c r="AQ280" s="133">
        <v>2.6970000000000001</v>
      </c>
      <c r="AR280" s="133">
        <v>0.89900000000000002</v>
      </c>
      <c r="AS280" s="133">
        <v>128.61600000000001</v>
      </c>
      <c r="AT280" s="133">
        <v>2.714</v>
      </c>
      <c r="AU280" s="133">
        <v>0.90500000000000003</v>
      </c>
      <c r="AV280" s="133">
        <v>-1.145</v>
      </c>
      <c r="AW280" s="133">
        <v>1.7999999999999999E-2</v>
      </c>
      <c r="AX280" s="133">
        <v>6.0000000000000001E-3</v>
      </c>
      <c r="AY280" s="133">
        <v>-37.299999999999997</v>
      </c>
      <c r="AZ280" s="133" t="s">
        <v>3</v>
      </c>
      <c r="BA280" s="133">
        <v>2.86</v>
      </c>
      <c r="BB280" s="133">
        <v>3.31</v>
      </c>
      <c r="BC280" s="133">
        <v>34.270000000000003</v>
      </c>
      <c r="BD280" s="133">
        <v>4.6938518597731752E-3</v>
      </c>
      <c r="BE280" s="133" t="s">
        <v>1137</v>
      </c>
      <c r="BF280" s="133">
        <v>-5.2999999999999999E-2</v>
      </c>
      <c r="BG280" s="133">
        <v>1.230167767172347</v>
      </c>
      <c r="BH280" s="133">
        <v>0.98332915644321217</v>
      </c>
      <c r="BI280" s="133">
        <v>0.91800000000000004</v>
      </c>
      <c r="BJ280" s="133" t="s">
        <v>3</v>
      </c>
      <c r="BK280" s="133">
        <v>0.91800000000000004</v>
      </c>
      <c r="BL280" s="133">
        <v>0.183</v>
      </c>
      <c r="BM280" s="133">
        <v>0</v>
      </c>
    </row>
    <row r="281" spans="1:65" x14ac:dyDescent="0.2">
      <c r="A281" s="132" t="s">
        <v>1138</v>
      </c>
      <c r="B281" s="133" t="s">
        <v>1139</v>
      </c>
      <c r="C281" s="133" t="s">
        <v>261</v>
      </c>
      <c r="D281" s="133" t="s">
        <v>262</v>
      </c>
      <c r="E281" s="133" t="b">
        <v>0</v>
      </c>
      <c r="F281" s="133" t="s">
        <v>1094</v>
      </c>
      <c r="G281" s="133" t="s">
        <v>3</v>
      </c>
      <c r="H281" s="133" t="s">
        <v>264</v>
      </c>
      <c r="I281" s="133" t="s">
        <v>1095</v>
      </c>
      <c r="J281" s="133" t="s">
        <v>1096</v>
      </c>
      <c r="K281" s="133" t="s">
        <v>777</v>
      </c>
      <c r="L281" s="133">
        <v>90</v>
      </c>
      <c r="M281" s="133">
        <v>9</v>
      </c>
      <c r="N281" s="133">
        <v>9</v>
      </c>
      <c r="O281" s="133">
        <v>2.0099999999999998</v>
      </c>
      <c r="P281" s="133">
        <v>0</v>
      </c>
      <c r="Q281" s="133">
        <v>0</v>
      </c>
      <c r="R281" s="133">
        <v>1.02</v>
      </c>
      <c r="S281" s="133">
        <v>0</v>
      </c>
      <c r="T281" s="133">
        <v>0</v>
      </c>
      <c r="U281" s="133">
        <v>31.92</v>
      </c>
      <c r="V281" s="133">
        <v>0</v>
      </c>
      <c r="W281" s="133">
        <v>0</v>
      </c>
      <c r="X281" s="133">
        <v>5.4790000000000001</v>
      </c>
      <c r="Y281" s="133">
        <v>4.0000000000000001E-3</v>
      </c>
      <c r="Z281" s="133">
        <v>1E-3</v>
      </c>
      <c r="AA281" s="133">
        <v>12.366</v>
      </c>
      <c r="AB281" s="133">
        <v>4.0000000000000001E-3</v>
      </c>
      <c r="AC281" s="133">
        <v>1E-3</v>
      </c>
      <c r="AD281" s="133">
        <v>17.568999999999999</v>
      </c>
      <c r="AE281" s="133">
        <v>0.02</v>
      </c>
      <c r="AF281" s="133">
        <v>7.0000000000000001E-3</v>
      </c>
      <c r="AG281" s="133">
        <v>-0.30399999999999999</v>
      </c>
      <c r="AH281" s="133">
        <v>2.3E-2</v>
      </c>
      <c r="AI281" s="133">
        <v>8.0000000000000002E-3</v>
      </c>
      <c r="AJ281" s="133">
        <v>24.957000000000001</v>
      </c>
      <c r="AK281" s="133">
        <v>0.187</v>
      </c>
      <c r="AL281" s="133">
        <v>6.2E-2</v>
      </c>
      <c r="AM281" s="133">
        <v>7.0999999999999994E-2</v>
      </c>
      <c r="AN281" s="133">
        <v>0.185</v>
      </c>
      <c r="AO281" s="133">
        <v>6.2E-2</v>
      </c>
      <c r="AP281" s="133">
        <v>106.002</v>
      </c>
      <c r="AQ281" s="133">
        <v>2.3519999999999999</v>
      </c>
      <c r="AR281" s="133">
        <v>0.78400000000000003</v>
      </c>
      <c r="AS281" s="133">
        <v>73.341999999999999</v>
      </c>
      <c r="AT281" s="133">
        <v>2.2789999999999999</v>
      </c>
      <c r="AU281" s="133">
        <v>0.76</v>
      </c>
      <c r="AV281" s="133">
        <v>-1.0029999999999999</v>
      </c>
      <c r="AW281" s="133">
        <v>0.02</v>
      </c>
      <c r="AX281" s="133">
        <v>7.0000000000000001E-3</v>
      </c>
      <c r="AY281" s="133">
        <v>1.96</v>
      </c>
      <c r="AZ281" s="133">
        <v>1.0093000000000001</v>
      </c>
      <c r="BA281" s="133">
        <v>-8.1999999999999993</v>
      </c>
      <c r="BB281" s="133">
        <v>-7.89</v>
      </c>
      <c r="BC281" s="133">
        <v>22.73</v>
      </c>
      <c r="BD281" s="133">
        <v>4.7598320239594224E-3</v>
      </c>
      <c r="BE281" s="133" t="s">
        <v>1140</v>
      </c>
      <c r="BF281" s="133">
        <v>-0.38800000000000001</v>
      </c>
      <c r="BG281" s="133">
        <v>1.2301677671723472</v>
      </c>
      <c r="BH281" s="133">
        <v>0.98332915644321217</v>
      </c>
      <c r="BI281" s="133">
        <v>0.50600000000000001</v>
      </c>
      <c r="BJ281" s="133">
        <v>8.2000000000000003E-2</v>
      </c>
      <c r="BK281" s="133">
        <v>0.58799999999999997</v>
      </c>
      <c r="BL281" s="133">
        <v>7.0999999999999994E-2</v>
      </c>
      <c r="BM281" s="133">
        <v>0</v>
      </c>
    </row>
    <row r="282" spans="1:65" x14ac:dyDescent="0.2">
      <c r="A282" s="132" t="s">
        <v>1141</v>
      </c>
      <c r="B282" s="133" t="s">
        <v>1142</v>
      </c>
      <c r="C282" s="133" t="s">
        <v>261</v>
      </c>
      <c r="D282" s="133" t="s">
        <v>262</v>
      </c>
      <c r="E282" s="133" t="b">
        <v>0</v>
      </c>
      <c r="F282" s="133" t="s">
        <v>1143</v>
      </c>
      <c r="G282" s="133" t="s">
        <v>3</v>
      </c>
      <c r="H282" s="133" t="s">
        <v>264</v>
      </c>
      <c r="I282" s="133" t="s">
        <v>324</v>
      </c>
      <c r="J282" s="133" t="s">
        <v>273</v>
      </c>
      <c r="K282" s="133" t="s">
        <v>777</v>
      </c>
      <c r="L282" s="133">
        <v>90</v>
      </c>
      <c r="M282" s="133">
        <v>9</v>
      </c>
      <c r="N282" s="133">
        <v>9</v>
      </c>
      <c r="O282" s="133">
        <v>2.06</v>
      </c>
      <c r="P282" s="133">
        <v>0</v>
      </c>
      <c r="Q282" s="133">
        <v>0</v>
      </c>
      <c r="R282" s="133">
        <v>6.11</v>
      </c>
      <c r="S282" s="133">
        <v>0</v>
      </c>
      <c r="T282" s="133">
        <v>0</v>
      </c>
      <c r="U282" s="133">
        <v>37.159999999999997</v>
      </c>
      <c r="V282" s="133">
        <v>0</v>
      </c>
      <c r="W282" s="133">
        <v>0</v>
      </c>
      <c r="X282" s="133">
        <v>5.7050000000000001</v>
      </c>
      <c r="Y282" s="133">
        <v>2E-3</v>
      </c>
      <c r="Z282" s="133">
        <v>1E-3</v>
      </c>
      <c r="AA282" s="133">
        <v>17.507000000000001</v>
      </c>
      <c r="AB282" s="133">
        <v>3.0000000000000001E-3</v>
      </c>
      <c r="AC282" s="133">
        <v>1E-3</v>
      </c>
      <c r="AD282" s="133">
        <v>22.738</v>
      </c>
      <c r="AE282" s="133">
        <v>5.7000000000000002E-2</v>
      </c>
      <c r="AF282" s="133">
        <v>1.9E-2</v>
      </c>
      <c r="AG282" s="133">
        <v>-0.44800000000000001</v>
      </c>
      <c r="AH282" s="133">
        <v>5.3999999999999999E-2</v>
      </c>
      <c r="AI282" s="133">
        <v>1.7999999999999999E-2</v>
      </c>
      <c r="AJ282" s="133">
        <v>35.963000000000001</v>
      </c>
      <c r="AK282" s="133">
        <v>0.27400000000000002</v>
      </c>
      <c r="AL282" s="133">
        <v>9.0999999999999998E-2</v>
      </c>
      <c r="AM282" s="133">
        <v>0.621</v>
      </c>
      <c r="AN282" s="133">
        <v>0.26800000000000002</v>
      </c>
      <c r="AO282" s="133">
        <v>8.8999999999999996E-2</v>
      </c>
      <c r="AP282" s="133">
        <v>111.58199999999999</v>
      </c>
      <c r="AQ282" s="133">
        <v>2.5179999999999998</v>
      </c>
      <c r="AR282" s="133">
        <v>0.83899999999999997</v>
      </c>
      <c r="AS282" s="133">
        <v>67.816999999999993</v>
      </c>
      <c r="AT282" s="133">
        <v>2.419</v>
      </c>
      <c r="AU282" s="133">
        <v>0.80600000000000005</v>
      </c>
      <c r="AV282" s="133">
        <v>-1.0429999999999999</v>
      </c>
      <c r="AW282" s="133">
        <v>0.02</v>
      </c>
      <c r="AX282" s="133">
        <v>7.0000000000000001E-3</v>
      </c>
      <c r="AY282" s="133">
        <v>2.02</v>
      </c>
      <c r="AZ282" s="133">
        <v>1.007950954</v>
      </c>
      <c r="BA282" s="133">
        <v>-1.82</v>
      </c>
      <c r="BB282" s="133">
        <v>-1.43</v>
      </c>
      <c r="BC282" s="133">
        <v>29.38</v>
      </c>
      <c r="BD282" s="133">
        <v>4.7598320239594224E-3</v>
      </c>
      <c r="BE282" s="133" t="s">
        <v>1140</v>
      </c>
      <c r="BF282" s="133">
        <v>-0.55700000000000005</v>
      </c>
      <c r="BG282" s="133">
        <v>1.2163018823993097</v>
      </c>
      <c r="BH282" s="133">
        <v>0.97504504688376603</v>
      </c>
      <c r="BI282" s="133">
        <v>0.29799999999999999</v>
      </c>
      <c r="BJ282" s="133">
        <v>8.2000000000000003E-2</v>
      </c>
      <c r="BK282" s="133">
        <v>0.38</v>
      </c>
      <c r="BL282" s="133">
        <v>0.621</v>
      </c>
      <c r="BM282" s="133">
        <v>0</v>
      </c>
    </row>
    <row r="283" spans="1:65" x14ac:dyDescent="0.2">
      <c r="A283" s="132" t="s">
        <v>1144</v>
      </c>
      <c r="B283" s="133" t="s">
        <v>1145</v>
      </c>
      <c r="C283" s="133" t="s">
        <v>261</v>
      </c>
      <c r="D283" s="133" t="s">
        <v>262</v>
      </c>
      <c r="E283" s="133" t="b">
        <v>0</v>
      </c>
      <c r="F283" s="133" t="s">
        <v>301</v>
      </c>
      <c r="G283" s="133" t="s">
        <v>3</v>
      </c>
      <c r="H283" s="133" t="s">
        <v>264</v>
      </c>
      <c r="I283" s="133" t="s">
        <v>301</v>
      </c>
      <c r="J283" s="133" t="s">
        <v>273</v>
      </c>
      <c r="K283" s="133" t="s">
        <v>777</v>
      </c>
      <c r="L283" s="133">
        <v>90</v>
      </c>
      <c r="M283" s="133">
        <v>9</v>
      </c>
      <c r="N283" s="133">
        <v>9</v>
      </c>
      <c r="O283" s="133">
        <v>2.61</v>
      </c>
      <c r="P283" s="133">
        <v>0</v>
      </c>
      <c r="Q283" s="133">
        <v>0</v>
      </c>
      <c r="R283" s="133">
        <v>-0.76</v>
      </c>
      <c r="S283" s="133">
        <v>0.01</v>
      </c>
      <c r="T283" s="133">
        <v>0</v>
      </c>
      <c r="U283" s="133">
        <v>30.08</v>
      </c>
      <c r="V283" s="133">
        <v>0.01</v>
      </c>
      <c r="W283" s="133">
        <v>0</v>
      </c>
      <c r="X283" s="133">
        <v>5.9859999999999998</v>
      </c>
      <c r="Y283" s="133">
        <v>3.0000000000000001E-3</v>
      </c>
      <c r="Z283" s="133">
        <v>1E-3</v>
      </c>
      <c r="AA283" s="133">
        <v>10.569000000000001</v>
      </c>
      <c r="AB283" s="133">
        <v>5.0000000000000001E-3</v>
      </c>
      <c r="AC283" s="133">
        <v>2E-3</v>
      </c>
      <c r="AD283" s="133">
        <v>16.434000000000001</v>
      </c>
      <c r="AE283" s="133">
        <v>2.7E-2</v>
      </c>
      <c r="AF283" s="133">
        <v>8.9999999999999993E-3</v>
      </c>
      <c r="AG283" s="133">
        <v>-0.193</v>
      </c>
      <c r="AH283" s="133">
        <v>2.5999999999999999E-2</v>
      </c>
      <c r="AI283" s="133">
        <v>8.9999999999999993E-3</v>
      </c>
      <c r="AJ283" s="133">
        <v>21.088999999999999</v>
      </c>
      <c r="AK283" s="133">
        <v>0.25700000000000001</v>
      </c>
      <c r="AL283" s="133">
        <v>8.5999999999999993E-2</v>
      </c>
      <c r="AM283" s="133">
        <v>-0.157</v>
      </c>
      <c r="AN283" s="133">
        <v>0.255</v>
      </c>
      <c r="AO283" s="133">
        <v>8.5000000000000006E-2</v>
      </c>
      <c r="AP283" s="133">
        <v>111.76300000000001</v>
      </c>
      <c r="AQ283" s="133">
        <v>2.165</v>
      </c>
      <c r="AR283" s="133">
        <v>0.72199999999999998</v>
      </c>
      <c r="AS283" s="133">
        <v>82.126000000000005</v>
      </c>
      <c r="AT283" s="133">
        <v>2.1040000000000001</v>
      </c>
      <c r="AU283" s="133">
        <v>0.70099999999999996</v>
      </c>
      <c r="AV283" s="133">
        <v>-1.054</v>
      </c>
      <c r="AW283" s="133">
        <v>1.9E-2</v>
      </c>
      <c r="AX283" s="133">
        <v>6.0000000000000001E-3</v>
      </c>
      <c r="AY283" s="133">
        <v>2.57</v>
      </c>
      <c r="AZ283" s="133">
        <v>1.007950954</v>
      </c>
      <c r="BA283" s="133">
        <v>-8.64</v>
      </c>
      <c r="BB283" s="133">
        <v>-8.33</v>
      </c>
      <c r="BC283" s="133">
        <v>22.27</v>
      </c>
      <c r="BD283" s="133">
        <v>4.7598320239594224E-3</v>
      </c>
      <c r="BE283" s="133" t="s">
        <v>1140</v>
      </c>
      <c r="BF283" s="133">
        <v>-0.27100000000000002</v>
      </c>
      <c r="BG283" s="133">
        <v>1.2361246899510738</v>
      </c>
      <c r="BH283" s="133">
        <v>0.98689194676321235</v>
      </c>
      <c r="BI283" s="133">
        <v>0.65100000000000002</v>
      </c>
      <c r="BJ283" s="133">
        <v>8.2000000000000003E-2</v>
      </c>
      <c r="BK283" s="133">
        <v>0.73299999999999998</v>
      </c>
      <c r="BL283" s="133">
        <v>-0.157</v>
      </c>
      <c r="BM283" s="133">
        <v>0</v>
      </c>
    </row>
    <row r="284" spans="1:65" x14ac:dyDescent="0.2">
      <c r="A284" s="132" t="s">
        <v>1146</v>
      </c>
      <c r="B284" s="133" t="s">
        <v>1147</v>
      </c>
      <c r="C284" s="133" t="s">
        <v>261</v>
      </c>
      <c r="D284" s="133" t="s">
        <v>262</v>
      </c>
      <c r="E284" s="133" t="b">
        <v>0</v>
      </c>
      <c r="F284" s="133" t="s">
        <v>1006</v>
      </c>
      <c r="G284" s="133" t="s">
        <v>3</v>
      </c>
      <c r="H284" s="133" t="s">
        <v>264</v>
      </c>
      <c r="I284" s="133" t="s">
        <v>349</v>
      </c>
      <c r="J284" s="133" t="s">
        <v>266</v>
      </c>
      <c r="K284" s="133" t="s">
        <v>777</v>
      </c>
      <c r="L284" s="133" t="s">
        <v>3</v>
      </c>
      <c r="M284" s="133">
        <v>9</v>
      </c>
      <c r="N284" s="133">
        <v>9</v>
      </c>
      <c r="O284" s="133">
        <v>-37.22</v>
      </c>
      <c r="P284" s="133">
        <v>0</v>
      </c>
      <c r="Q284" s="133">
        <v>0</v>
      </c>
      <c r="R284" s="133">
        <v>-4.09</v>
      </c>
      <c r="S284" s="133">
        <v>0</v>
      </c>
      <c r="T284" s="133">
        <v>0</v>
      </c>
      <c r="U284" s="133">
        <v>26.64</v>
      </c>
      <c r="V284" s="133">
        <v>0</v>
      </c>
      <c r="W284" s="133">
        <v>0</v>
      </c>
      <c r="X284" s="133">
        <v>-31.495999999999999</v>
      </c>
      <c r="Y284" s="133">
        <v>4.0000000000000001E-3</v>
      </c>
      <c r="Z284" s="133">
        <v>1E-3</v>
      </c>
      <c r="AA284" s="133">
        <v>7.1150000000000002</v>
      </c>
      <c r="AB284" s="133">
        <v>3.0000000000000001E-3</v>
      </c>
      <c r="AC284" s="133">
        <v>1E-3</v>
      </c>
      <c r="AD284" s="133">
        <v>-26.637</v>
      </c>
      <c r="AE284" s="133">
        <v>3.7999999999999999E-2</v>
      </c>
      <c r="AF284" s="133">
        <v>1.2999999999999999E-2</v>
      </c>
      <c r="AG284" s="133">
        <v>-0.93400000000000005</v>
      </c>
      <c r="AH284" s="133">
        <v>3.6999999999999998E-2</v>
      </c>
      <c r="AI284" s="133">
        <v>1.2E-2</v>
      </c>
      <c r="AJ284" s="133">
        <v>13.532</v>
      </c>
      <c r="AK284" s="133">
        <v>0.25600000000000001</v>
      </c>
      <c r="AL284" s="133">
        <v>8.5000000000000006E-2</v>
      </c>
      <c r="AM284" s="133">
        <v>-0.73799999999999999</v>
      </c>
      <c r="AN284" s="133">
        <v>0.252</v>
      </c>
      <c r="AO284" s="133">
        <v>8.4000000000000005E-2</v>
      </c>
      <c r="AP284" s="133">
        <v>117.34099999999999</v>
      </c>
      <c r="AQ284" s="133">
        <v>2.427</v>
      </c>
      <c r="AR284" s="133">
        <v>0.80900000000000005</v>
      </c>
      <c r="AS284" s="133">
        <v>140.154</v>
      </c>
      <c r="AT284" s="133">
        <v>2.4750000000000001</v>
      </c>
      <c r="AU284" s="133">
        <v>0.82499999999999996</v>
      </c>
      <c r="AV284" s="133">
        <v>-1.105</v>
      </c>
      <c r="AW284" s="133">
        <v>1.4E-2</v>
      </c>
      <c r="AX284" s="133">
        <v>5.0000000000000001E-3</v>
      </c>
      <c r="AY284" s="133">
        <v>-37.51</v>
      </c>
      <c r="AZ284" s="133" t="s">
        <v>3</v>
      </c>
      <c r="BA284" s="133">
        <v>-4.09</v>
      </c>
      <c r="BB284" s="133">
        <v>-3.73</v>
      </c>
      <c r="BC284" s="133">
        <v>27.02</v>
      </c>
      <c r="BD284" s="133">
        <v>4.7594585990829554E-3</v>
      </c>
      <c r="BE284" s="133" t="s">
        <v>1148</v>
      </c>
      <c r="BF284" s="133">
        <v>-0.80700000000000005</v>
      </c>
      <c r="BG284" s="133">
        <v>1.2361246899510738</v>
      </c>
      <c r="BH284" s="133">
        <v>0.98689194676321224</v>
      </c>
      <c r="BI284" s="133">
        <v>-1.0999999999999999E-2</v>
      </c>
      <c r="BJ284" s="133" t="s">
        <v>3</v>
      </c>
      <c r="BK284" s="133">
        <v>-1.0999999999999999E-2</v>
      </c>
      <c r="BL284" s="133">
        <v>-0.73799999999999999</v>
      </c>
      <c r="BM284" s="133">
        <v>0</v>
      </c>
    </row>
    <row r="285" spans="1:65" x14ac:dyDescent="0.2">
      <c r="A285" s="132" t="s">
        <v>1149</v>
      </c>
      <c r="B285" s="133" t="s">
        <v>1150</v>
      </c>
      <c r="C285" s="133" t="s">
        <v>261</v>
      </c>
      <c r="D285" s="133" t="s">
        <v>262</v>
      </c>
      <c r="E285" s="133" t="b">
        <v>0</v>
      </c>
      <c r="F285" s="133" t="s">
        <v>1151</v>
      </c>
      <c r="G285" s="133" t="s">
        <v>3</v>
      </c>
      <c r="H285" s="133" t="s">
        <v>264</v>
      </c>
      <c r="I285" s="133" t="s">
        <v>265</v>
      </c>
      <c r="J285" s="133" t="s">
        <v>266</v>
      </c>
      <c r="K285" s="133" t="s">
        <v>777</v>
      </c>
      <c r="L285" s="133" t="s">
        <v>3</v>
      </c>
      <c r="M285" s="133">
        <v>9</v>
      </c>
      <c r="N285" s="133">
        <v>9</v>
      </c>
      <c r="O285" s="133">
        <v>-38.840000000000003</v>
      </c>
      <c r="P285" s="133">
        <v>0</v>
      </c>
      <c r="Q285" s="133">
        <v>0</v>
      </c>
      <c r="R285" s="133">
        <v>-6.32</v>
      </c>
      <c r="S285" s="133">
        <v>0.01</v>
      </c>
      <c r="T285" s="133">
        <v>0</v>
      </c>
      <c r="U285" s="133">
        <v>24.34</v>
      </c>
      <c r="V285" s="133">
        <v>0.01</v>
      </c>
      <c r="W285" s="133">
        <v>0</v>
      </c>
      <c r="X285" s="133">
        <v>-33.088999999999999</v>
      </c>
      <c r="Y285" s="133">
        <v>4.0000000000000001E-3</v>
      </c>
      <c r="Z285" s="133">
        <v>1E-3</v>
      </c>
      <c r="AA285" s="133">
        <v>4.8570000000000002</v>
      </c>
      <c r="AB285" s="133">
        <v>7.0000000000000001E-3</v>
      </c>
      <c r="AC285" s="133">
        <v>2E-3</v>
      </c>
      <c r="AD285" s="133">
        <v>-29.64</v>
      </c>
      <c r="AE285" s="133">
        <v>2.1000000000000001E-2</v>
      </c>
      <c r="AF285" s="133">
        <v>7.0000000000000001E-3</v>
      </c>
      <c r="AG285" s="133">
        <v>-0.11899999999999999</v>
      </c>
      <c r="AH285" s="133">
        <v>2.3E-2</v>
      </c>
      <c r="AI285" s="133">
        <v>8.0000000000000002E-3</v>
      </c>
      <c r="AJ285" s="133">
        <v>8.9600000000000009</v>
      </c>
      <c r="AK285" s="133">
        <v>0.17199999999999999</v>
      </c>
      <c r="AL285" s="133">
        <v>5.7000000000000002E-2</v>
      </c>
      <c r="AM285" s="133">
        <v>-0.76900000000000002</v>
      </c>
      <c r="AN285" s="133">
        <v>0.16200000000000001</v>
      </c>
      <c r="AO285" s="133">
        <v>5.3999999999999999E-2</v>
      </c>
      <c r="AP285" s="133">
        <v>114.898</v>
      </c>
      <c r="AQ285" s="133">
        <v>2.0979999999999999</v>
      </c>
      <c r="AR285" s="133">
        <v>0.69899999999999995</v>
      </c>
      <c r="AS285" s="133">
        <v>144.697</v>
      </c>
      <c r="AT285" s="133">
        <v>2.169</v>
      </c>
      <c r="AU285" s="133">
        <v>0.72299999999999998</v>
      </c>
      <c r="AV285" s="133">
        <v>-1.0840000000000001</v>
      </c>
      <c r="AW285" s="133">
        <v>1.4999999999999999E-2</v>
      </c>
      <c r="AX285" s="133">
        <v>5.0000000000000001E-3</v>
      </c>
      <c r="AY285" s="133">
        <v>-39.14</v>
      </c>
      <c r="AZ285" s="133" t="s">
        <v>3</v>
      </c>
      <c r="BA285" s="133">
        <v>-6.32</v>
      </c>
      <c r="BB285" s="133">
        <v>-5.98</v>
      </c>
      <c r="BC285" s="133">
        <v>24.69</v>
      </c>
      <c r="BD285" s="133">
        <v>4.8294127357473198E-3</v>
      </c>
      <c r="BE285" s="133" t="s">
        <v>1152</v>
      </c>
      <c r="BF285" s="133">
        <v>2.4E-2</v>
      </c>
      <c r="BG285" s="133">
        <v>1.2361246899510729</v>
      </c>
      <c r="BH285" s="133">
        <v>0.9868919467632119</v>
      </c>
      <c r="BI285" s="133">
        <v>1.0169999999999999</v>
      </c>
      <c r="BJ285" s="133" t="s">
        <v>3</v>
      </c>
      <c r="BK285" s="133">
        <v>1.0169999999999999</v>
      </c>
      <c r="BL285" s="133">
        <v>-0.76900000000000002</v>
      </c>
      <c r="BM285" s="133">
        <v>0</v>
      </c>
    </row>
    <row r="286" spans="1:65" x14ac:dyDescent="0.2">
      <c r="A286" s="132" t="s">
        <v>1153</v>
      </c>
      <c r="B286" s="133" t="s">
        <v>1154</v>
      </c>
      <c r="C286" s="133" t="s">
        <v>261</v>
      </c>
      <c r="D286" s="133" t="s">
        <v>262</v>
      </c>
      <c r="E286" s="133" t="b">
        <v>0</v>
      </c>
      <c r="F286" s="133" t="s">
        <v>1155</v>
      </c>
      <c r="G286" s="133" t="s">
        <v>3</v>
      </c>
      <c r="H286" s="133" t="s">
        <v>264</v>
      </c>
      <c r="I286" s="133" t="s">
        <v>265</v>
      </c>
      <c r="J286" s="133" t="s">
        <v>266</v>
      </c>
      <c r="K286" s="133" t="s">
        <v>777</v>
      </c>
      <c r="L286" s="133" t="s">
        <v>3</v>
      </c>
      <c r="M286" s="133">
        <v>9</v>
      </c>
      <c r="N286" s="133">
        <v>9</v>
      </c>
      <c r="O286" s="133">
        <v>2.1</v>
      </c>
      <c r="P286" s="133">
        <v>0</v>
      </c>
      <c r="Q286" s="133">
        <v>0</v>
      </c>
      <c r="R286" s="133">
        <v>5.35</v>
      </c>
      <c r="S286" s="133">
        <v>0</v>
      </c>
      <c r="T286" s="133">
        <v>0</v>
      </c>
      <c r="U286" s="133">
        <v>36.369999999999997</v>
      </c>
      <c r="V286" s="133">
        <v>0</v>
      </c>
      <c r="W286" s="133">
        <v>0</v>
      </c>
      <c r="X286" s="133">
        <v>5.7169999999999996</v>
      </c>
      <c r="Y286" s="133">
        <v>3.0000000000000001E-3</v>
      </c>
      <c r="Z286" s="133">
        <v>1E-3</v>
      </c>
      <c r="AA286" s="133">
        <v>16.733000000000001</v>
      </c>
      <c r="AB286" s="133">
        <v>4.0000000000000001E-3</v>
      </c>
      <c r="AC286" s="133">
        <v>1E-3</v>
      </c>
      <c r="AD286" s="133">
        <v>22.481999999999999</v>
      </c>
      <c r="AE286" s="133">
        <v>5.8999999999999997E-2</v>
      </c>
      <c r="AF286" s="133">
        <v>0.02</v>
      </c>
      <c r="AG286" s="133">
        <v>3.5999999999999997E-2</v>
      </c>
      <c r="AH286" s="133">
        <v>5.8000000000000003E-2</v>
      </c>
      <c r="AI286" s="133">
        <v>1.9E-2</v>
      </c>
      <c r="AJ286" s="133">
        <v>34.021000000000001</v>
      </c>
      <c r="AK286" s="133">
        <v>0.29699999999999999</v>
      </c>
      <c r="AL286" s="133">
        <v>9.9000000000000005E-2</v>
      </c>
      <c r="AM286" s="133">
        <v>0.26600000000000001</v>
      </c>
      <c r="AN286" s="133">
        <v>0.28799999999999998</v>
      </c>
      <c r="AO286" s="133">
        <v>9.6000000000000002E-2</v>
      </c>
      <c r="AP286" s="133">
        <v>143.05199999999999</v>
      </c>
      <c r="AQ286" s="133">
        <v>4.1849999999999996</v>
      </c>
      <c r="AR286" s="133">
        <v>1.395</v>
      </c>
      <c r="AS286" s="133">
        <v>99.677000000000007</v>
      </c>
      <c r="AT286" s="133">
        <v>4.0330000000000004</v>
      </c>
      <c r="AU286" s="133">
        <v>1.3440000000000001</v>
      </c>
      <c r="AV286" s="133">
        <v>-1.2889999999999999</v>
      </c>
      <c r="AW286" s="133">
        <v>2.1999999999999999E-2</v>
      </c>
      <c r="AX286" s="133">
        <v>7.0000000000000001E-3</v>
      </c>
      <c r="AY286" s="133">
        <v>2.06</v>
      </c>
      <c r="AZ286" s="133" t="s">
        <v>3</v>
      </c>
      <c r="BA286" s="133">
        <v>5.35</v>
      </c>
      <c r="BB286" s="133">
        <v>5.83</v>
      </c>
      <c r="BC286" s="133">
        <v>36.869999999999997</v>
      </c>
      <c r="BD286" s="133">
        <v>4.8713202730909493E-3</v>
      </c>
      <c r="BE286" s="133" t="s">
        <v>1156</v>
      </c>
      <c r="BF286" s="133">
        <v>-7.2999999999999995E-2</v>
      </c>
      <c r="BG286" s="133">
        <v>1.2361246899510736</v>
      </c>
      <c r="BH286" s="133">
        <v>0.9868919467632119</v>
      </c>
      <c r="BI286" s="133">
        <v>0.89600000000000002</v>
      </c>
      <c r="BJ286" s="133" t="s">
        <v>3</v>
      </c>
      <c r="BK286" s="133">
        <v>0.89600000000000002</v>
      </c>
      <c r="BL286" s="133">
        <v>0.26600000000000001</v>
      </c>
      <c r="BM286" s="133">
        <v>0</v>
      </c>
    </row>
    <row r="287" spans="1:65" x14ac:dyDescent="0.2">
      <c r="A287" s="132" t="s">
        <v>1157</v>
      </c>
      <c r="B287" s="133" t="s">
        <v>1158</v>
      </c>
      <c r="C287" s="133" t="s">
        <v>261</v>
      </c>
      <c r="D287" s="133" t="s">
        <v>262</v>
      </c>
      <c r="E287" s="133" t="b">
        <v>0</v>
      </c>
      <c r="F287" s="133" t="s">
        <v>294</v>
      </c>
      <c r="G287" s="133" t="s">
        <v>3</v>
      </c>
      <c r="H287" s="133" t="s">
        <v>264</v>
      </c>
      <c r="I287" s="133" t="s">
        <v>295</v>
      </c>
      <c r="J287" s="133" t="s">
        <v>273</v>
      </c>
      <c r="K287" s="133" t="s">
        <v>777</v>
      </c>
      <c r="L287" s="133">
        <v>90</v>
      </c>
      <c r="M287" s="133">
        <v>9</v>
      </c>
      <c r="N287" s="133">
        <v>9</v>
      </c>
      <c r="O287" s="133">
        <v>1.65</v>
      </c>
      <c r="P287" s="133">
        <v>0</v>
      </c>
      <c r="Q287" s="133">
        <v>0</v>
      </c>
      <c r="R287" s="133">
        <v>5.65</v>
      </c>
      <c r="S287" s="133">
        <v>0</v>
      </c>
      <c r="T287" s="133">
        <v>0</v>
      </c>
      <c r="U287" s="133">
        <v>36.68</v>
      </c>
      <c r="V287" s="133">
        <v>0</v>
      </c>
      <c r="W287" s="133">
        <v>0</v>
      </c>
      <c r="X287" s="133">
        <v>5.3049999999999997</v>
      </c>
      <c r="Y287" s="133">
        <v>4.0000000000000001E-3</v>
      </c>
      <c r="Z287" s="133">
        <v>1E-3</v>
      </c>
      <c r="AA287" s="133">
        <v>17.035</v>
      </c>
      <c r="AB287" s="133">
        <v>4.0000000000000001E-3</v>
      </c>
      <c r="AC287" s="133">
        <v>1E-3</v>
      </c>
      <c r="AD287" s="133">
        <v>22.102</v>
      </c>
      <c r="AE287" s="133">
        <v>2.5999999999999999E-2</v>
      </c>
      <c r="AF287" s="133">
        <v>8.9999999999999993E-3</v>
      </c>
      <c r="AG287" s="133">
        <v>-0.20499999999999999</v>
      </c>
      <c r="AH287" s="133">
        <v>2.7E-2</v>
      </c>
      <c r="AI287" s="133">
        <v>8.9999999999999993E-3</v>
      </c>
      <c r="AJ287" s="133">
        <v>34.893000000000001</v>
      </c>
      <c r="AK287" s="133">
        <v>0.27</v>
      </c>
      <c r="AL287" s="133">
        <v>0.09</v>
      </c>
      <c r="AM287" s="133">
        <v>0.51500000000000001</v>
      </c>
      <c r="AN287" s="133">
        <v>0.26</v>
      </c>
      <c r="AO287" s="133">
        <v>8.6999999999999994E-2</v>
      </c>
      <c r="AP287" s="133">
        <v>136.328</v>
      </c>
      <c r="AQ287" s="133">
        <v>2.3849999999999998</v>
      </c>
      <c r="AR287" s="133">
        <v>0.79500000000000004</v>
      </c>
      <c r="AS287" s="133">
        <v>93.046999999999997</v>
      </c>
      <c r="AT287" s="133">
        <v>2.2930000000000001</v>
      </c>
      <c r="AU287" s="133">
        <v>0.76400000000000001</v>
      </c>
      <c r="AV287" s="133">
        <v>-1.2509999999999999</v>
      </c>
      <c r="AW287" s="133">
        <v>1.7999999999999999E-2</v>
      </c>
      <c r="AX287" s="133">
        <v>6.0000000000000001E-3</v>
      </c>
      <c r="AY287" s="133">
        <v>1.6</v>
      </c>
      <c r="AZ287" s="133">
        <v>1.007950954</v>
      </c>
      <c r="BA287" s="133">
        <v>-2.29</v>
      </c>
      <c r="BB287" s="133">
        <v>-1.92</v>
      </c>
      <c r="BC287" s="133">
        <v>28.89</v>
      </c>
      <c r="BD287" s="133">
        <v>4.6806336830919094E-3</v>
      </c>
      <c r="BE287" s="133" t="s">
        <v>1159</v>
      </c>
      <c r="BF287" s="133">
        <v>-0.308</v>
      </c>
      <c r="BG287" s="133">
        <v>1.2151408936718942</v>
      </c>
      <c r="BH287" s="133">
        <v>0.97466194899571357</v>
      </c>
      <c r="BI287" s="133">
        <v>0.6</v>
      </c>
      <c r="BJ287" s="133">
        <v>8.2000000000000003E-2</v>
      </c>
      <c r="BK287" s="133">
        <v>0.68200000000000005</v>
      </c>
      <c r="BL287" s="133">
        <v>0.51500000000000001</v>
      </c>
      <c r="BM287" s="133">
        <v>0</v>
      </c>
    </row>
    <row r="288" spans="1:65" x14ac:dyDescent="0.2">
      <c r="A288" s="132" t="s">
        <v>1160</v>
      </c>
      <c r="B288" s="133" t="s">
        <v>1161</v>
      </c>
      <c r="C288" s="133" t="s">
        <v>261</v>
      </c>
      <c r="D288" s="133" t="s">
        <v>262</v>
      </c>
      <c r="E288" s="133" t="b">
        <v>0</v>
      </c>
      <c r="F288" s="133" t="s">
        <v>1162</v>
      </c>
      <c r="G288" s="133" t="s">
        <v>3</v>
      </c>
      <c r="H288" s="133" t="s">
        <v>264</v>
      </c>
      <c r="I288" s="133" t="s">
        <v>349</v>
      </c>
      <c r="J288" s="133" t="s">
        <v>266</v>
      </c>
      <c r="K288" s="133" t="s">
        <v>777</v>
      </c>
      <c r="L288" s="133" t="s">
        <v>3</v>
      </c>
      <c r="M288" s="133">
        <v>9</v>
      </c>
      <c r="N288" s="133">
        <v>9</v>
      </c>
      <c r="O288" s="133">
        <v>3.01</v>
      </c>
      <c r="P288" s="133">
        <v>0</v>
      </c>
      <c r="Q288" s="133">
        <v>0</v>
      </c>
      <c r="R288" s="133">
        <v>4.0999999999999996</v>
      </c>
      <c r="S288" s="133">
        <v>0.01</v>
      </c>
      <c r="T288" s="133">
        <v>0</v>
      </c>
      <c r="U288" s="133">
        <v>35.08</v>
      </c>
      <c r="V288" s="133">
        <v>0.01</v>
      </c>
      <c r="W288" s="133">
        <v>0</v>
      </c>
      <c r="X288" s="133">
        <v>6.52</v>
      </c>
      <c r="Y288" s="133">
        <v>2E-3</v>
      </c>
      <c r="Z288" s="133">
        <v>1E-3</v>
      </c>
      <c r="AA288" s="133">
        <v>15.472</v>
      </c>
      <c r="AB288" s="133">
        <v>8.0000000000000002E-3</v>
      </c>
      <c r="AC288" s="133">
        <v>3.0000000000000001E-3</v>
      </c>
      <c r="AD288" s="133">
        <v>21.334</v>
      </c>
      <c r="AE288" s="133">
        <v>1.9E-2</v>
      </c>
      <c r="AF288" s="133">
        <v>6.0000000000000001E-3</v>
      </c>
      <c r="AG288" s="133">
        <v>-0.69099999999999995</v>
      </c>
      <c r="AH288" s="133">
        <v>2.4E-2</v>
      </c>
      <c r="AI288" s="133">
        <v>8.0000000000000002E-3</v>
      </c>
      <c r="AJ288" s="133">
        <v>31.369</v>
      </c>
      <c r="AK288" s="133">
        <v>0.17</v>
      </c>
      <c r="AL288" s="133">
        <v>5.7000000000000002E-2</v>
      </c>
      <c r="AM288" s="133">
        <v>0.18</v>
      </c>
      <c r="AN288" s="133">
        <v>0.16200000000000001</v>
      </c>
      <c r="AO288" s="133">
        <v>5.3999999999999999E-2</v>
      </c>
      <c r="AP288" s="133">
        <v>111.291</v>
      </c>
      <c r="AQ288" s="133">
        <v>3.2029999999999998</v>
      </c>
      <c r="AR288" s="133">
        <v>1.0680000000000001</v>
      </c>
      <c r="AS288" s="133">
        <v>70.819999999999993</v>
      </c>
      <c r="AT288" s="133">
        <v>3.0750000000000002</v>
      </c>
      <c r="AU288" s="133">
        <v>1.0249999999999999</v>
      </c>
      <c r="AV288" s="133">
        <v>-1.0429999999999999</v>
      </c>
      <c r="AW288" s="133">
        <v>1.9E-2</v>
      </c>
      <c r="AX288" s="133">
        <v>6.0000000000000001E-3</v>
      </c>
      <c r="AY288" s="133">
        <v>2.97</v>
      </c>
      <c r="AZ288" s="133" t="s">
        <v>3</v>
      </c>
      <c r="BA288" s="133">
        <v>4.0999999999999996</v>
      </c>
      <c r="BB288" s="133">
        <v>4.55</v>
      </c>
      <c r="BC288" s="133">
        <v>35.549999999999997</v>
      </c>
      <c r="BD288" s="133">
        <v>4.7333570310128612E-3</v>
      </c>
      <c r="BE288" s="133" t="s">
        <v>1163</v>
      </c>
      <c r="BF288" s="133">
        <v>-0.79100000000000004</v>
      </c>
      <c r="BG288" s="133">
        <v>1.2253791834860914</v>
      </c>
      <c r="BH288" s="133">
        <v>0.98063333963986077</v>
      </c>
      <c r="BI288" s="133">
        <v>1.0999999999999999E-2</v>
      </c>
      <c r="BJ288" s="133" t="s">
        <v>3</v>
      </c>
      <c r="BK288" s="133">
        <v>1.0999999999999999E-2</v>
      </c>
      <c r="BL288" s="133">
        <v>0.18</v>
      </c>
      <c r="BM288" s="133">
        <v>0</v>
      </c>
    </row>
    <row r="289" spans="1:65" x14ac:dyDescent="0.2">
      <c r="A289" s="132" t="s">
        <v>1164</v>
      </c>
      <c r="B289" s="133" t="s">
        <v>1165</v>
      </c>
      <c r="C289" s="133" t="s">
        <v>261</v>
      </c>
      <c r="D289" s="133" t="s">
        <v>262</v>
      </c>
      <c r="E289" s="133" t="b">
        <v>0</v>
      </c>
      <c r="F289" s="133" t="s">
        <v>1069</v>
      </c>
      <c r="G289" s="133" t="s">
        <v>3</v>
      </c>
      <c r="H289" s="133" t="s">
        <v>264</v>
      </c>
      <c r="I289" s="133" t="s">
        <v>324</v>
      </c>
      <c r="J289" s="133" t="s">
        <v>273</v>
      </c>
      <c r="K289" s="133" t="s">
        <v>777</v>
      </c>
      <c r="L289" s="133">
        <v>90</v>
      </c>
      <c r="M289" s="133">
        <v>9</v>
      </c>
      <c r="N289" s="133">
        <v>9</v>
      </c>
      <c r="O289" s="133">
        <v>2.0699999999999998</v>
      </c>
      <c r="P289" s="133">
        <v>0</v>
      </c>
      <c r="Q289" s="133">
        <v>0</v>
      </c>
      <c r="R289" s="133">
        <v>6.16</v>
      </c>
      <c r="S289" s="133">
        <v>0.01</v>
      </c>
      <c r="T289" s="133">
        <v>0</v>
      </c>
      <c r="U289" s="133">
        <v>37.21</v>
      </c>
      <c r="V289" s="133">
        <v>0.01</v>
      </c>
      <c r="W289" s="133">
        <v>0</v>
      </c>
      <c r="X289" s="133">
        <v>5.7119999999999997</v>
      </c>
      <c r="Y289" s="133">
        <v>2E-3</v>
      </c>
      <c r="Z289" s="133">
        <v>1E-3</v>
      </c>
      <c r="AA289" s="133">
        <v>17.550999999999998</v>
      </c>
      <c r="AB289" s="133">
        <v>5.0000000000000001E-3</v>
      </c>
      <c r="AC289" s="133">
        <v>2E-3</v>
      </c>
      <c r="AD289" s="133">
        <v>22.765999999999998</v>
      </c>
      <c r="AE289" s="133">
        <v>4.7E-2</v>
      </c>
      <c r="AF289" s="133">
        <v>1.6E-2</v>
      </c>
      <c r="AG289" s="133">
        <v>-0.47099999999999997</v>
      </c>
      <c r="AH289" s="133">
        <v>4.3999999999999997E-2</v>
      </c>
      <c r="AI289" s="133">
        <v>1.4999999999999999E-2</v>
      </c>
      <c r="AJ289" s="133">
        <v>36.331000000000003</v>
      </c>
      <c r="AK289" s="133">
        <v>0.26200000000000001</v>
      </c>
      <c r="AL289" s="133">
        <v>8.6999999999999994E-2</v>
      </c>
      <c r="AM289" s="133">
        <v>0.89</v>
      </c>
      <c r="AN289" s="133">
        <v>0.25700000000000001</v>
      </c>
      <c r="AO289" s="133">
        <v>8.5999999999999993E-2</v>
      </c>
      <c r="AP289" s="133">
        <v>107.01300000000001</v>
      </c>
      <c r="AQ289" s="133">
        <v>1.9650000000000001</v>
      </c>
      <c r="AR289" s="133">
        <v>0.65500000000000003</v>
      </c>
      <c r="AS289" s="133">
        <v>63.33</v>
      </c>
      <c r="AT289" s="133">
        <v>1.895</v>
      </c>
      <c r="AU289" s="133">
        <v>0.63200000000000001</v>
      </c>
      <c r="AV289" s="133">
        <v>-1.0109999999999999</v>
      </c>
      <c r="AW289" s="133">
        <v>1.7999999999999999E-2</v>
      </c>
      <c r="AX289" s="133">
        <v>6.0000000000000001E-3</v>
      </c>
      <c r="AY289" s="133">
        <v>2.02</v>
      </c>
      <c r="AZ289" s="133">
        <v>1.007950954</v>
      </c>
      <c r="BA289" s="133">
        <v>-1.78</v>
      </c>
      <c r="BB289" s="133">
        <v>-1.39</v>
      </c>
      <c r="BC289" s="133">
        <v>29.42</v>
      </c>
      <c r="BD289" s="133">
        <v>4.7569578964459817E-3</v>
      </c>
      <c r="BE289" s="133" t="s">
        <v>1166</v>
      </c>
      <c r="BF289" s="133">
        <v>-0.57899999999999996</v>
      </c>
      <c r="BG289" s="133">
        <v>1.2397584136252109</v>
      </c>
      <c r="BH289" s="133">
        <v>0.98674482298997601</v>
      </c>
      <c r="BI289" s="133">
        <v>0.26900000000000002</v>
      </c>
      <c r="BJ289" s="133">
        <v>8.2000000000000003E-2</v>
      </c>
      <c r="BK289" s="133">
        <v>0.35099999999999998</v>
      </c>
      <c r="BL289" s="133">
        <v>0.89</v>
      </c>
      <c r="BM289" s="133">
        <v>0</v>
      </c>
    </row>
    <row r="290" spans="1:65" x14ac:dyDescent="0.2">
      <c r="A290" s="132" t="s">
        <v>1167</v>
      </c>
      <c r="B290" s="133" t="s">
        <v>1168</v>
      </c>
      <c r="C290" s="133" t="s">
        <v>261</v>
      </c>
      <c r="D290" s="133" t="s">
        <v>262</v>
      </c>
      <c r="E290" s="133" t="b">
        <v>0</v>
      </c>
      <c r="F290" s="133" t="s">
        <v>1169</v>
      </c>
      <c r="G290" s="133" t="s">
        <v>3</v>
      </c>
      <c r="H290" s="133" t="s">
        <v>264</v>
      </c>
      <c r="I290" s="133" t="s">
        <v>1095</v>
      </c>
      <c r="J290" s="133" t="s">
        <v>1096</v>
      </c>
      <c r="K290" s="133" t="s">
        <v>777</v>
      </c>
      <c r="L290" s="133">
        <v>90</v>
      </c>
      <c r="M290" s="133">
        <v>9</v>
      </c>
      <c r="N290" s="133">
        <v>9</v>
      </c>
      <c r="O290" s="133">
        <v>2.12</v>
      </c>
      <c r="P290" s="133">
        <v>0</v>
      </c>
      <c r="Q290" s="133">
        <v>0</v>
      </c>
      <c r="R290" s="133">
        <v>1.27</v>
      </c>
      <c r="S290" s="133">
        <v>0</v>
      </c>
      <c r="T290" s="133">
        <v>0</v>
      </c>
      <c r="U290" s="133">
        <v>32.17</v>
      </c>
      <c r="V290" s="133">
        <v>0</v>
      </c>
      <c r="W290" s="133">
        <v>0</v>
      </c>
      <c r="X290" s="133">
        <v>5.5949999999999998</v>
      </c>
      <c r="Y290" s="133">
        <v>2E-3</v>
      </c>
      <c r="Z290" s="133">
        <v>1E-3</v>
      </c>
      <c r="AA290" s="133">
        <v>12.611000000000001</v>
      </c>
      <c r="AB290" s="133">
        <v>4.0000000000000001E-3</v>
      </c>
      <c r="AC290" s="133">
        <v>1E-3</v>
      </c>
      <c r="AD290" s="133">
        <v>17.940999999999999</v>
      </c>
      <c r="AE290" s="133">
        <v>3.2000000000000001E-2</v>
      </c>
      <c r="AF290" s="133">
        <v>1.0999999999999999E-2</v>
      </c>
      <c r="AG290" s="133">
        <v>-0.29499999999999998</v>
      </c>
      <c r="AH290" s="133">
        <v>2.9000000000000001E-2</v>
      </c>
      <c r="AI290" s="133">
        <v>0.01</v>
      </c>
      <c r="AJ290" s="133">
        <v>25.565000000000001</v>
      </c>
      <c r="AK290" s="133">
        <v>0.17199999999999999</v>
      </c>
      <c r="AL290" s="133">
        <v>5.7000000000000002E-2</v>
      </c>
      <c r="AM290" s="133">
        <v>0.17899999999999999</v>
      </c>
      <c r="AN290" s="133">
        <v>0.16600000000000001</v>
      </c>
      <c r="AO290" s="133">
        <v>5.5E-2</v>
      </c>
      <c r="AP290" s="133">
        <v>111.29900000000001</v>
      </c>
      <c r="AQ290" s="133">
        <v>1.623</v>
      </c>
      <c r="AR290" s="133">
        <v>0.54100000000000004</v>
      </c>
      <c r="AS290" s="133">
        <v>77.837000000000003</v>
      </c>
      <c r="AT290" s="133">
        <v>1.58</v>
      </c>
      <c r="AU290" s="133">
        <v>0.52700000000000002</v>
      </c>
      <c r="AV290" s="133">
        <v>-1.0449999999999999</v>
      </c>
      <c r="AW290" s="133">
        <v>1.4999999999999999E-2</v>
      </c>
      <c r="AX290" s="133">
        <v>5.0000000000000001E-3</v>
      </c>
      <c r="AY290" s="133">
        <v>2.08</v>
      </c>
      <c r="AZ290" s="133">
        <v>1.0093000000000001</v>
      </c>
      <c r="BA290" s="133">
        <v>-7.96</v>
      </c>
      <c r="BB290" s="133">
        <v>-7.64</v>
      </c>
      <c r="BC290" s="133">
        <v>22.98</v>
      </c>
      <c r="BD290" s="133">
        <v>4.7569578964459817E-3</v>
      </c>
      <c r="BE290" s="133" t="s">
        <v>1166</v>
      </c>
      <c r="BF290" s="133">
        <v>-0.38</v>
      </c>
      <c r="BG290" s="133">
        <v>1.2329265750333895</v>
      </c>
      <c r="BH290" s="133">
        <v>0.98501339205560723</v>
      </c>
      <c r="BI290" s="133">
        <v>0.51600000000000001</v>
      </c>
      <c r="BJ290" s="133">
        <v>8.2000000000000003E-2</v>
      </c>
      <c r="BK290" s="133">
        <v>0.59799999999999998</v>
      </c>
      <c r="BL290" s="133">
        <v>0.17899999999999999</v>
      </c>
      <c r="BM290" s="133">
        <v>0</v>
      </c>
    </row>
    <row r="291" spans="1:65" x14ac:dyDescent="0.2">
      <c r="A291" s="132" t="s">
        <v>1170</v>
      </c>
      <c r="B291" s="133" t="s">
        <v>1171</v>
      </c>
      <c r="C291" s="133" t="s">
        <v>261</v>
      </c>
      <c r="D291" s="133" t="s">
        <v>262</v>
      </c>
      <c r="E291" s="133" t="b">
        <v>0</v>
      </c>
      <c r="F291" s="133" t="s">
        <v>1172</v>
      </c>
      <c r="G291" s="133" t="s">
        <v>3</v>
      </c>
      <c r="H291" s="133" t="s">
        <v>264</v>
      </c>
      <c r="I291" s="133" t="s">
        <v>349</v>
      </c>
      <c r="J291" s="133" t="s">
        <v>266</v>
      </c>
      <c r="K291" s="133" t="s">
        <v>777</v>
      </c>
      <c r="L291" s="133" t="s">
        <v>3</v>
      </c>
      <c r="M291" s="133">
        <v>9</v>
      </c>
      <c r="N291" s="133">
        <v>9</v>
      </c>
      <c r="O291" s="133">
        <v>-37.47</v>
      </c>
      <c r="P291" s="133">
        <v>0.01</v>
      </c>
      <c r="Q291" s="133">
        <v>0</v>
      </c>
      <c r="R291" s="133">
        <v>-4.8</v>
      </c>
      <c r="S291" s="133">
        <v>0.01</v>
      </c>
      <c r="T291" s="133">
        <v>0</v>
      </c>
      <c r="U291" s="133">
        <v>25.92</v>
      </c>
      <c r="V291" s="133">
        <v>0.01</v>
      </c>
      <c r="W291" s="133">
        <v>0</v>
      </c>
      <c r="X291" s="133">
        <v>-31.754999999999999</v>
      </c>
      <c r="Y291" s="133">
        <v>7.0000000000000001E-3</v>
      </c>
      <c r="Z291" s="133">
        <v>2E-3</v>
      </c>
      <c r="AA291" s="133">
        <v>6.4009999999999998</v>
      </c>
      <c r="AB291" s="133">
        <v>6.0000000000000001E-3</v>
      </c>
      <c r="AC291" s="133">
        <v>2E-3</v>
      </c>
      <c r="AD291" s="133">
        <v>-27.568999999999999</v>
      </c>
      <c r="AE291" s="133">
        <v>3.4000000000000002E-2</v>
      </c>
      <c r="AF291" s="133">
        <v>1.0999999999999999E-2</v>
      </c>
      <c r="AG291" s="133">
        <v>-0.92</v>
      </c>
      <c r="AH291" s="133">
        <v>3.6999999999999998E-2</v>
      </c>
      <c r="AI291" s="133">
        <v>1.2E-2</v>
      </c>
      <c r="AJ291" s="133">
        <v>11.958</v>
      </c>
      <c r="AK291" s="133">
        <v>0.158</v>
      </c>
      <c r="AL291" s="133">
        <v>5.2999999999999999E-2</v>
      </c>
      <c r="AM291" s="133">
        <v>-0.875</v>
      </c>
      <c r="AN291" s="133">
        <v>0.154</v>
      </c>
      <c r="AO291" s="133">
        <v>5.0999999999999997E-2</v>
      </c>
      <c r="AP291" s="133">
        <v>116.199</v>
      </c>
      <c r="AQ291" s="133">
        <v>3.629</v>
      </c>
      <c r="AR291" s="133">
        <v>1.21</v>
      </c>
      <c r="AS291" s="133">
        <v>140.90199999999999</v>
      </c>
      <c r="AT291" s="133">
        <v>3.7189999999999999</v>
      </c>
      <c r="AU291" s="133">
        <v>1.24</v>
      </c>
      <c r="AV291" s="133">
        <v>-1.109</v>
      </c>
      <c r="AW291" s="133">
        <v>2.1999999999999999E-2</v>
      </c>
      <c r="AX291" s="133">
        <v>7.0000000000000001E-3</v>
      </c>
      <c r="AY291" s="133">
        <v>-37.76</v>
      </c>
      <c r="AZ291" s="133" t="s">
        <v>3</v>
      </c>
      <c r="BA291" s="133">
        <v>-4.8</v>
      </c>
      <c r="BB291" s="133">
        <v>-4.4400000000000004</v>
      </c>
      <c r="BC291" s="133">
        <v>26.28</v>
      </c>
      <c r="BD291" s="133">
        <v>4.6326354732627766E-3</v>
      </c>
      <c r="BE291" s="133" t="s">
        <v>1173</v>
      </c>
      <c r="BF291" s="133">
        <v>-0.79200000000000004</v>
      </c>
      <c r="BG291" s="133">
        <v>1.2329265750333895</v>
      </c>
      <c r="BH291" s="133">
        <v>0.98501339205560723</v>
      </c>
      <c r="BI291" s="133">
        <v>8.9999999999999993E-3</v>
      </c>
      <c r="BJ291" s="133" t="s">
        <v>3</v>
      </c>
      <c r="BK291" s="133">
        <v>8.9999999999999993E-3</v>
      </c>
      <c r="BL291" s="133">
        <v>-0.875</v>
      </c>
      <c r="BM291" s="133">
        <v>0</v>
      </c>
    </row>
    <row r="292" spans="1:65" x14ac:dyDescent="0.2">
      <c r="A292" s="132" t="s">
        <v>1174</v>
      </c>
      <c r="B292" s="133" t="s">
        <v>1175</v>
      </c>
      <c r="C292" s="133" t="s">
        <v>261</v>
      </c>
      <c r="D292" s="133" t="s">
        <v>262</v>
      </c>
      <c r="E292" s="133" t="b">
        <v>0</v>
      </c>
      <c r="F292" s="133" t="s">
        <v>271</v>
      </c>
      <c r="G292" s="133" t="s">
        <v>3</v>
      </c>
      <c r="H292" s="133" t="s">
        <v>264</v>
      </c>
      <c r="I292" s="133" t="s">
        <v>272</v>
      </c>
      <c r="J292" s="133" t="s">
        <v>273</v>
      </c>
      <c r="K292" s="133" t="s">
        <v>777</v>
      </c>
      <c r="L292" s="133">
        <v>90</v>
      </c>
      <c r="M292" s="133">
        <v>9</v>
      </c>
      <c r="N292" s="133">
        <v>9</v>
      </c>
      <c r="O292" s="133">
        <v>-10.15</v>
      </c>
      <c r="P292" s="133">
        <v>0</v>
      </c>
      <c r="Q292" s="133">
        <v>0</v>
      </c>
      <c r="R292" s="133">
        <v>-10.92</v>
      </c>
      <c r="S292" s="133">
        <v>0.01</v>
      </c>
      <c r="T292" s="133">
        <v>0</v>
      </c>
      <c r="U292" s="133">
        <v>19.61</v>
      </c>
      <c r="V292" s="133">
        <v>0.01</v>
      </c>
      <c r="W292" s="133">
        <v>0</v>
      </c>
      <c r="X292" s="133">
        <v>-6.3380000000000001</v>
      </c>
      <c r="Y292" s="133">
        <v>2E-3</v>
      </c>
      <c r="Z292" s="133">
        <v>1E-3</v>
      </c>
      <c r="AA292" s="133">
        <v>0.27700000000000002</v>
      </c>
      <c r="AB292" s="133">
        <v>5.0000000000000001E-3</v>
      </c>
      <c r="AC292" s="133">
        <v>2E-3</v>
      </c>
      <c r="AD292" s="133">
        <v>-6.7320000000000002</v>
      </c>
      <c r="AE292" s="133">
        <v>2.1999999999999999E-2</v>
      </c>
      <c r="AF292" s="133">
        <v>7.0000000000000001E-3</v>
      </c>
      <c r="AG292" s="133">
        <v>-0.46800000000000003</v>
      </c>
      <c r="AH292" s="133">
        <v>2.3E-2</v>
      </c>
      <c r="AI292" s="133">
        <v>8.0000000000000002E-3</v>
      </c>
      <c r="AJ292" s="133">
        <v>-1.0209999999999999</v>
      </c>
      <c r="AK292" s="133">
        <v>0.13800000000000001</v>
      </c>
      <c r="AL292" s="133">
        <v>4.5999999999999999E-2</v>
      </c>
      <c r="AM292" s="133">
        <v>-1.5740000000000001</v>
      </c>
      <c r="AN292" s="133">
        <v>0.13600000000000001</v>
      </c>
      <c r="AO292" s="133">
        <v>4.4999999999999998E-2</v>
      </c>
      <c r="AP292" s="133">
        <v>110.66800000000001</v>
      </c>
      <c r="AQ292" s="133">
        <v>1.8160000000000001</v>
      </c>
      <c r="AR292" s="133">
        <v>0.60499999999999998</v>
      </c>
      <c r="AS292" s="133">
        <v>117.611</v>
      </c>
      <c r="AT292" s="133">
        <v>1.829</v>
      </c>
      <c r="AU292" s="133">
        <v>0.61</v>
      </c>
      <c r="AV292" s="133">
        <v>-1.0569999999999999</v>
      </c>
      <c r="AW292" s="133">
        <v>1.4999999999999999E-2</v>
      </c>
      <c r="AX292" s="133">
        <v>5.0000000000000001E-3</v>
      </c>
      <c r="AY292" s="133">
        <v>-10.27</v>
      </c>
      <c r="AZ292" s="133">
        <v>1.007950954</v>
      </c>
      <c r="BA292" s="133">
        <v>-18.72</v>
      </c>
      <c r="BB292" s="133">
        <v>-18.5</v>
      </c>
      <c r="BC292" s="133">
        <v>11.78</v>
      </c>
      <c r="BD292" s="133">
        <v>4.6024624607582734E-3</v>
      </c>
      <c r="BE292" s="133" t="s">
        <v>1176</v>
      </c>
      <c r="BF292" s="133">
        <v>-0.437</v>
      </c>
      <c r="BG292" s="133">
        <v>1.2332924118867163</v>
      </c>
      <c r="BH292" s="133">
        <v>0.98602090951885113</v>
      </c>
      <c r="BI292" s="133">
        <v>0.44700000000000001</v>
      </c>
      <c r="BJ292" s="133">
        <v>8.2000000000000003E-2</v>
      </c>
      <c r="BK292" s="133">
        <v>0.52900000000000003</v>
      </c>
      <c r="BL292" s="133">
        <v>-1.5740000000000001</v>
      </c>
      <c r="BM292" s="133">
        <v>0</v>
      </c>
    </row>
    <row r="293" spans="1:65" x14ac:dyDescent="0.2">
      <c r="A293" s="132" t="s">
        <v>1177</v>
      </c>
      <c r="B293" s="133" t="s">
        <v>1178</v>
      </c>
      <c r="C293" s="133" t="s">
        <v>261</v>
      </c>
      <c r="D293" s="133" t="s">
        <v>262</v>
      </c>
      <c r="E293" s="133" t="b">
        <v>0</v>
      </c>
      <c r="F293" s="133" t="s">
        <v>277</v>
      </c>
      <c r="G293" s="133" t="s">
        <v>3</v>
      </c>
      <c r="H293" s="133" t="s">
        <v>264</v>
      </c>
      <c r="I293" s="133" t="s">
        <v>277</v>
      </c>
      <c r="J293" s="133" t="s">
        <v>273</v>
      </c>
      <c r="K293" s="133" t="s">
        <v>777</v>
      </c>
      <c r="L293" s="133">
        <v>90</v>
      </c>
      <c r="M293" s="133">
        <v>9</v>
      </c>
      <c r="N293" s="133">
        <v>9</v>
      </c>
      <c r="O293" s="133">
        <v>-2.19</v>
      </c>
      <c r="P293" s="133">
        <v>0</v>
      </c>
      <c r="Q293" s="133">
        <v>0</v>
      </c>
      <c r="R293" s="133">
        <v>3.72</v>
      </c>
      <c r="S293" s="133">
        <v>0</v>
      </c>
      <c r="T293" s="133">
        <v>0</v>
      </c>
      <c r="U293" s="133">
        <v>34.69</v>
      </c>
      <c r="V293" s="133">
        <v>0</v>
      </c>
      <c r="W293" s="133">
        <v>0</v>
      </c>
      <c r="X293" s="133">
        <v>1.6339999999999999</v>
      </c>
      <c r="Y293" s="133">
        <v>2E-3</v>
      </c>
      <c r="Z293" s="133">
        <v>1E-3</v>
      </c>
      <c r="AA293" s="133">
        <v>15.079000000000001</v>
      </c>
      <c r="AB293" s="133">
        <v>4.0000000000000001E-3</v>
      </c>
      <c r="AC293" s="133">
        <v>1E-3</v>
      </c>
      <c r="AD293" s="133">
        <v>16.321000000000002</v>
      </c>
      <c r="AE293" s="133">
        <v>4.5999999999999999E-2</v>
      </c>
      <c r="AF293" s="133">
        <v>1.4999999999999999E-2</v>
      </c>
      <c r="AG293" s="133">
        <v>-0.21</v>
      </c>
      <c r="AH293" s="133">
        <v>4.2999999999999997E-2</v>
      </c>
      <c r="AI293" s="133">
        <v>1.4E-2</v>
      </c>
      <c r="AJ293" s="133">
        <v>30.79</v>
      </c>
      <c r="AK293" s="133">
        <v>0.13500000000000001</v>
      </c>
      <c r="AL293" s="133">
        <v>4.4999999999999998E-2</v>
      </c>
      <c r="AM293" s="133">
        <v>0.39200000000000002</v>
      </c>
      <c r="AN293" s="133">
        <v>0.127</v>
      </c>
      <c r="AO293" s="133">
        <v>4.2000000000000003E-2</v>
      </c>
      <c r="AP293" s="133">
        <v>104.247</v>
      </c>
      <c r="AQ293" s="133">
        <v>1.798</v>
      </c>
      <c r="AR293" s="133">
        <v>0.59899999999999998</v>
      </c>
      <c r="AS293" s="133">
        <v>70.378</v>
      </c>
      <c r="AT293" s="133">
        <v>1.746</v>
      </c>
      <c r="AU293" s="133">
        <v>0.58199999999999996</v>
      </c>
      <c r="AV293" s="133">
        <v>-0.997</v>
      </c>
      <c r="AW293" s="133">
        <v>1.6E-2</v>
      </c>
      <c r="AX293" s="133">
        <v>5.0000000000000001E-3</v>
      </c>
      <c r="AY293" s="133">
        <v>-2.2599999999999998</v>
      </c>
      <c r="AZ293" s="133">
        <v>1.007950954</v>
      </c>
      <c r="BA293" s="133">
        <v>-4.2</v>
      </c>
      <c r="BB293" s="133">
        <v>-3.84</v>
      </c>
      <c r="BC293" s="133">
        <v>26.9</v>
      </c>
      <c r="BD293" s="133">
        <v>4.6024624607582734E-3</v>
      </c>
      <c r="BE293" s="133" t="s">
        <v>1176</v>
      </c>
      <c r="BF293" s="133">
        <v>-0.28599999999999998</v>
      </c>
      <c r="BG293" s="133">
        <v>1.2486891173035033</v>
      </c>
      <c r="BH293" s="133">
        <v>0.9972839044120404</v>
      </c>
      <c r="BI293" s="133">
        <v>0.64100000000000001</v>
      </c>
      <c r="BJ293" s="133">
        <v>8.2000000000000003E-2</v>
      </c>
      <c r="BK293" s="133">
        <v>0.72299999999999998</v>
      </c>
      <c r="BL293" s="133">
        <v>0.39200000000000002</v>
      </c>
      <c r="BM293" s="133">
        <v>0</v>
      </c>
    </row>
    <row r="294" spans="1:65" x14ac:dyDescent="0.2">
      <c r="A294" s="132" t="s">
        <v>1179</v>
      </c>
      <c r="B294" s="133" t="s">
        <v>1180</v>
      </c>
      <c r="C294" s="133" t="s">
        <v>261</v>
      </c>
      <c r="D294" s="133" t="s">
        <v>262</v>
      </c>
      <c r="E294" s="133" t="b">
        <v>0</v>
      </c>
      <c r="F294" s="133" t="s">
        <v>1181</v>
      </c>
      <c r="G294" s="133" t="s">
        <v>3</v>
      </c>
      <c r="H294" s="133" t="s">
        <v>264</v>
      </c>
      <c r="I294" s="133" t="s">
        <v>265</v>
      </c>
      <c r="J294" s="133" t="s">
        <v>266</v>
      </c>
      <c r="K294" s="133" t="s">
        <v>777</v>
      </c>
      <c r="L294" s="133" t="s">
        <v>3</v>
      </c>
      <c r="M294" s="133">
        <v>9</v>
      </c>
      <c r="N294" s="133">
        <v>9</v>
      </c>
      <c r="O294" s="133">
        <v>-36.79</v>
      </c>
      <c r="P294" s="133">
        <v>0.01</v>
      </c>
      <c r="Q294" s="133">
        <v>0</v>
      </c>
      <c r="R294" s="133">
        <v>-2.79</v>
      </c>
      <c r="S294" s="133">
        <v>0.01</v>
      </c>
      <c r="T294" s="133">
        <v>0</v>
      </c>
      <c r="U294" s="133">
        <v>27.98</v>
      </c>
      <c r="V294" s="133">
        <v>0.01</v>
      </c>
      <c r="W294" s="133">
        <v>0</v>
      </c>
      <c r="X294" s="133">
        <v>-31.042999999999999</v>
      </c>
      <c r="Y294" s="133">
        <v>6.0000000000000001E-3</v>
      </c>
      <c r="Z294" s="133">
        <v>2E-3</v>
      </c>
      <c r="AA294" s="133">
        <v>8.4280000000000008</v>
      </c>
      <c r="AB294" s="133">
        <v>8.0000000000000002E-3</v>
      </c>
      <c r="AC294" s="133">
        <v>3.0000000000000001E-3</v>
      </c>
      <c r="AD294" s="133">
        <v>-24.154</v>
      </c>
      <c r="AE294" s="133">
        <v>2.1000000000000001E-2</v>
      </c>
      <c r="AF294" s="133">
        <v>7.0000000000000001E-3</v>
      </c>
      <c r="AG294" s="133">
        <v>-0.15</v>
      </c>
      <c r="AH294" s="133">
        <v>2.4E-2</v>
      </c>
      <c r="AI294" s="133">
        <v>8.0000000000000002E-3</v>
      </c>
      <c r="AJ294" s="133">
        <v>16.472000000000001</v>
      </c>
      <c r="AK294" s="133">
        <v>0.307</v>
      </c>
      <c r="AL294" s="133">
        <v>0.10199999999999999</v>
      </c>
      <c r="AM294" s="133">
        <v>-0.44700000000000001</v>
      </c>
      <c r="AN294" s="133">
        <v>0.30399999999999999</v>
      </c>
      <c r="AO294" s="133">
        <v>0.10100000000000001</v>
      </c>
      <c r="AP294" s="133">
        <v>123.297</v>
      </c>
      <c r="AQ294" s="133">
        <v>4.8070000000000004</v>
      </c>
      <c r="AR294" s="133">
        <v>1.6020000000000001</v>
      </c>
      <c r="AS294" s="133">
        <v>142.732</v>
      </c>
      <c r="AT294" s="133">
        <v>4.8810000000000002</v>
      </c>
      <c r="AU294" s="133">
        <v>1.627</v>
      </c>
      <c r="AV294" s="133">
        <v>-1.17</v>
      </c>
      <c r="AW294" s="133">
        <v>2.3E-2</v>
      </c>
      <c r="AX294" s="133">
        <v>8.0000000000000002E-3</v>
      </c>
      <c r="AY294" s="133">
        <v>-37.049999999999997</v>
      </c>
      <c r="AZ294" s="133" t="s">
        <v>3</v>
      </c>
      <c r="BA294" s="133">
        <v>-2.79</v>
      </c>
      <c r="BB294" s="133">
        <v>-2.42</v>
      </c>
      <c r="BC294" s="133">
        <v>28.37</v>
      </c>
      <c r="BD294" s="133">
        <v>4.6310938753480876E-3</v>
      </c>
      <c r="BE294" s="133" t="s">
        <v>1182</v>
      </c>
      <c r="BF294" s="133">
        <v>-3.7999999999999999E-2</v>
      </c>
      <c r="BG294" s="133">
        <v>1.2304865021417397</v>
      </c>
      <c r="BH294" s="133">
        <v>0.98577231397340481</v>
      </c>
      <c r="BI294" s="133">
        <v>0.93899999999999995</v>
      </c>
      <c r="BJ294" s="133" t="s">
        <v>3</v>
      </c>
      <c r="BK294" s="133">
        <v>0.93899999999999995</v>
      </c>
      <c r="BL294" s="133">
        <v>-0.44700000000000001</v>
      </c>
      <c r="BM294" s="133">
        <v>0</v>
      </c>
    </row>
    <row r="295" spans="1:65" x14ac:dyDescent="0.2">
      <c r="A295" s="132" t="s">
        <v>1183</v>
      </c>
      <c r="B295" s="133" t="s">
        <v>1184</v>
      </c>
      <c r="C295" s="133" t="s">
        <v>261</v>
      </c>
      <c r="D295" s="133" t="s">
        <v>262</v>
      </c>
      <c r="E295" s="133" t="b">
        <v>0</v>
      </c>
      <c r="F295" s="133" t="s">
        <v>280</v>
      </c>
      <c r="G295" s="133" t="s">
        <v>3</v>
      </c>
      <c r="H295" s="133" t="s">
        <v>264</v>
      </c>
      <c r="I295" s="133" t="s">
        <v>281</v>
      </c>
      <c r="J295" s="133" t="s">
        <v>273</v>
      </c>
      <c r="K295" s="133" t="s">
        <v>777</v>
      </c>
      <c r="L295" s="133">
        <v>90</v>
      </c>
      <c r="M295" s="133">
        <v>9</v>
      </c>
      <c r="N295" s="133">
        <v>9</v>
      </c>
      <c r="O295" s="133">
        <v>2.0699999999999998</v>
      </c>
      <c r="P295" s="133">
        <v>0</v>
      </c>
      <c r="Q295" s="133">
        <v>0</v>
      </c>
      <c r="R295" s="133">
        <v>5.45</v>
      </c>
      <c r="S295" s="133">
        <v>0.01</v>
      </c>
      <c r="T295" s="133">
        <v>0</v>
      </c>
      <c r="U295" s="133">
        <v>36.479999999999997</v>
      </c>
      <c r="V295" s="133">
        <v>0.01</v>
      </c>
      <c r="W295" s="133">
        <v>0</v>
      </c>
      <c r="X295" s="133">
        <v>5.6879999999999997</v>
      </c>
      <c r="Y295" s="133">
        <v>2E-3</v>
      </c>
      <c r="Z295" s="133">
        <v>1E-3</v>
      </c>
      <c r="AA295" s="133">
        <v>16.841000000000001</v>
      </c>
      <c r="AB295" s="133">
        <v>6.0000000000000001E-3</v>
      </c>
      <c r="AC295" s="133">
        <v>2E-3</v>
      </c>
      <c r="AD295" s="133">
        <v>21.977</v>
      </c>
      <c r="AE295" s="133">
        <v>4.7E-2</v>
      </c>
      <c r="AF295" s="133">
        <v>1.6E-2</v>
      </c>
      <c r="AG295" s="133">
        <v>-0.53200000000000003</v>
      </c>
      <c r="AH295" s="133">
        <v>4.4999999999999998E-2</v>
      </c>
      <c r="AI295" s="133">
        <v>1.4999999999999999E-2</v>
      </c>
      <c r="AJ295" s="133">
        <v>34.655000000000001</v>
      </c>
      <c r="AK295" s="133">
        <v>0.23599999999999999</v>
      </c>
      <c r="AL295" s="133">
        <v>7.9000000000000001E-2</v>
      </c>
      <c r="AM295" s="133">
        <v>0.66800000000000004</v>
      </c>
      <c r="AN295" s="133">
        <v>0.22900000000000001</v>
      </c>
      <c r="AO295" s="133">
        <v>7.5999999999999998E-2</v>
      </c>
      <c r="AP295" s="133">
        <v>110.16500000000001</v>
      </c>
      <c r="AQ295" s="133">
        <v>2.0030000000000001</v>
      </c>
      <c r="AR295" s="133">
        <v>0.66800000000000004</v>
      </c>
      <c r="AS295" s="133">
        <v>67.847999999999999</v>
      </c>
      <c r="AT295" s="133">
        <v>1.9350000000000001</v>
      </c>
      <c r="AU295" s="133">
        <v>0.64500000000000002</v>
      </c>
      <c r="AV295" s="133">
        <v>-1.0509999999999999</v>
      </c>
      <c r="AW295" s="133">
        <v>1.9E-2</v>
      </c>
      <c r="AX295" s="133">
        <v>6.0000000000000001E-3</v>
      </c>
      <c r="AY295" s="133">
        <v>2.02</v>
      </c>
      <c r="AZ295" s="133">
        <v>1.007950954</v>
      </c>
      <c r="BA295" s="133">
        <v>-2.48</v>
      </c>
      <c r="BB295" s="133">
        <v>-2.09</v>
      </c>
      <c r="BC295" s="133">
        <v>28.7</v>
      </c>
      <c r="BD295" s="133">
        <v>4.5354413640763111E-3</v>
      </c>
      <c r="BE295" s="133" t="s">
        <v>1185</v>
      </c>
      <c r="BF295" s="133">
        <v>-0.63200000000000001</v>
      </c>
      <c r="BG295" s="133">
        <v>1.2117164595230867</v>
      </c>
      <c r="BH295" s="133">
        <v>0.97771541954749552</v>
      </c>
      <c r="BI295" s="133">
        <v>0.21199999999999999</v>
      </c>
      <c r="BJ295" s="133">
        <v>8.2000000000000003E-2</v>
      </c>
      <c r="BK295" s="133">
        <v>0.29399999999999998</v>
      </c>
      <c r="BL295" s="133">
        <v>0.66800000000000004</v>
      </c>
      <c r="BM295" s="133">
        <v>0</v>
      </c>
    </row>
    <row r="296" spans="1:65" x14ac:dyDescent="0.2">
      <c r="A296" s="132" t="s">
        <v>1186</v>
      </c>
      <c r="B296" s="133" t="s">
        <v>1187</v>
      </c>
      <c r="C296" s="133" t="s">
        <v>261</v>
      </c>
      <c r="D296" s="133" t="s">
        <v>262</v>
      </c>
      <c r="E296" s="133" t="b">
        <v>0</v>
      </c>
      <c r="F296" s="133" t="s">
        <v>328</v>
      </c>
      <c r="G296" s="133" t="s">
        <v>3</v>
      </c>
      <c r="H296" s="133" t="s">
        <v>264</v>
      </c>
      <c r="I296" s="133" t="s">
        <v>304</v>
      </c>
      <c r="J296" s="133" t="s">
        <v>273</v>
      </c>
      <c r="K296" s="133" t="s">
        <v>777</v>
      </c>
      <c r="L296" s="133">
        <v>90</v>
      </c>
      <c r="M296" s="133">
        <v>9</v>
      </c>
      <c r="N296" s="133">
        <v>9</v>
      </c>
      <c r="O296" s="133">
        <v>-6.04</v>
      </c>
      <c r="P296" s="133">
        <v>0</v>
      </c>
      <c r="Q296" s="133">
        <v>0</v>
      </c>
      <c r="R296" s="133">
        <v>-4.82</v>
      </c>
      <c r="S296" s="133">
        <v>0</v>
      </c>
      <c r="T296" s="133">
        <v>0</v>
      </c>
      <c r="U296" s="133">
        <v>25.89</v>
      </c>
      <c r="V296" s="133">
        <v>0</v>
      </c>
      <c r="W296" s="133">
        <v>0</v>
      </c>
      <c r="X296" s="133">
        <v>-2.2749999999999999</v>
      </c>
      <c r="Y296" s="133">
        <v>3.0000000000000001E-3</v>
      </c>
      <c r="Z296" s="133">
        <v>1E-3</v>
      </c>
      <c r="AA296" s="133">
        <v>6.4450000000000003</v>
      </c>
      <c r="AB296" s="133">
        <v>4.0000000000000001E-3</v>
      </c>
      <c r="AC296" s="133">
        <v>1E-3</v>
      </c>
      <c r="AD296" s="133">
        <v>3.7090000000000001</v>
      </c>
      <c r="AE296" s="133">
        <v>4.1000000000000002E-2</v>
      </c>
      <c r="AF296" s="133">
        <v>1.4E-2</v>
      </c>
      <c r="AG296" s="133">
        <v>-0.26400000000000001</v>
      </c>
      <c r="AH296" s="133">
        <v>4.2000000000000003E-2</v>
      </c>
      <c r="AI296" s="133">
        <v>1.4E-2</v>
      </c>
      <c r="AJ296" s="133">
        <v>12.164999999999999</v>
      </c>
      <c r="AK296" s="133">
        <v>0.187</v>
      </c>
      <c r="AL296" s="133">
        <v>6.2E-2</v>
      </c>
      <c r="AM296" s="133">
        <v>-0.75700000000000001</v>
      </c>
      <c r="AN296" s="133">
        <v>0.189</v>
      </c>
      <c r="AO296" s="133">
        <v>6.3E-2</v>
      </c>
      <c r="AP296" s="133">
        <v>113.34</v>
      </c>
      <c r="AQ296" s="133">
        <v>2.2450000000000001</v>
      </c>
      <c r="AR296" s="133">
        <v>0.748</v>
      </c>
      <c r="AS296" s="133">
        <v>102.045</v>
      </c>
      <c r="AT296" s="133">
        <v>2.226</v>
      </c>
      <c r="AU296" s="133">
        <v>0.74199999999999999</v>
      </c>
      <c r="AV296" s="133">
        <v>-1.077</v>
      </c>
      <c r="AW296" s="133">
        <v>2.3E-2</v>
      </c>
      <c r="AX296" s="133">
        <v>8.0000000000000002E-3</v>
      </c>
      <c r="AY296" s="133">
        <v>-6.14</v>
      </c>
      <c r="AZ296" s="133">
        <v>1.007950954</v>
      </c>
      <c r="BA296" s="133">
        <v>-12.67</v>
      </c>
      <c r="BB296" s="133">
        <v>-12.4</v>
      </c>
      <c r="BC296" s="133">
        <v>18.079999999999998</v>
      </c>
      <c r="BD296" s="133">
        <v>4.543544109132042E-3</v>
      </c>
      <c r="BE296" s="133" t="s">
        <v>1188</v>
      </c>
      <c r="BF296" s="133">
        <v>-0.28100000000000003</v>
      </c>
      <c r="BG296" s="133">
        <v>1.2022026108178854</v>
      </c>
      <c r="BH296" s="133">
        <v>0.9738094376966393</v>
      </c>
      <c r="BI296" s="133">
        <v>0.63600000000000001</v>
      </c>
      <c r="BJ296" s="133">
        <v>8.2000000000000003E-2</v>
      </c>
      <c r="BK296" s="133">
        <v>0.71799999999999997</v>
      </c>
      <c r="BL296" s="133">
        <v>-0.75700000000000001</v>
      </c>
      <c r="BM296" s="133">
        <v>0</v>
      </c>
    </row>
    <row r="297" spans="1:65" x14ac:dyDescent="0.2">
      <c r="A297" s="132" t="s">
        <v>1189</v>
      </c>
      <c r="B297" s="133" t="s">
        <v>1190</v>
      </c>
      <c r="C297" s="133" t="s">
        <v>261</v>
      </c>
      <c r="D297" s="133" t="s">
        <v>262</v>
      </c>
      <c r="E297" s="133" t="b">
        <v>0</v>
      </c>
      <c r="F297" s="133" t="s">
        <v>1191</v>
      </c>
      <c r="G297" s="133" t="s">
        <v>3</v>
      </c>
      <c r="H297" s="133" t="s">
        <v>264</v>
      </c>
      <c r="I297" s="133" t="s">
        <v>265</v>
      </c>
      <c r="J297" s="133" t="s">
        <v>266</v>
      </c>
      <c r="K297" s="133" t="s">
        <v>777</v>
      </c>
      <c r="L297" s="133" t="s">
        <v>3</v>
      </c>
      <c r="M297" s="133">
        <v>9</v>
      </c>
      <c r="N297" s="133">
        <v>9</v>
      </c>
      <c r="O297" s="133">
        <v>0.97</v>
      </c>
      <c r="P297" s="133">
        <v>0</v>
      </c>
      <c r="Q297" s="133">
        <v>0</v>
      </c>
      <c r="R297" s="133">
        <v>3.31</v>
      </c>
      <c r="S297" s="133">
        <v>0</v>
      </c>
      <c r="T297" s="133">
        <v>0</v>
      </c>
      <c r="U297" s="133">
        <v>34.270000000000003</v>
      </c>
      <c r="V297" s="133">
        <v>0</v>
      </c>
      <c r="W297" s="133">
        <v>0</v>
      </c>
      <c r="X297" s="133">
        <v>4.5789999999999997</v>
      </c>
      <c r="Y297" s="133">
        <v>2E-3</v>
      </c>
      <c r="Z297" s="133">
        <v>1E-3</v>
      </c>
      <c r="AA297" s="133">
        <v>14.669</v>
      </c>
      <c r="AB297" s="133">
        <v>2E-3</v>
      </c>
      <c r="AC297" s="133">
        <v>1E-3</v>
      </c>
      <c r="AD297" s="133">
        <v>19.312999999999999</v>
      </c>
      <c r="AE297" s="133">
        <v>4.1000000000000002E-2</v>
      </c>
      <c r="AF297" s="133">
        <v>1.4E-2</v>
      </c>
      <c r="AG297" s="133">
        <v>9.8000000000000004E-2</v>
      </c>
      <c r="AH297" s="133">
        <v>4.1000000000000002E-2</v>
      </c>
      <c r="AI297" s="133">
        <v>1.4E-2</v>
      </c>
      <c r="AJ297" s="133">
        <v>30.14</v>
      </c>
      <c r="AK297" s="133">
        <v>0.36399999999999999</v>
      </c>
      <c r="AL297" s="133">
        <v>0.121</v>
      </c>
      <c r="AM297" s="133">
        <v>0.56999999999999995</v>
      </c>
      <c r="AN297" s="133">
        <v>0.35399999999999998</v>
      </c>
      <c r="AO297" s="133">
        <v>0.11799999999999999</v>
      </c>
      <c r="AP297" s="133">
        <v>105.044</v>
      </c>
      <c r="AQ297" s="133">
        <v>3.456</v>
      </c>
      <c r="AR297" s="133">
        <v>1.1519999999999999</v>
      </c>
      <c r="AS297" s="133">
        <v>68.653000000000006</v>
      </c>
      <c r="AT297" s="133">
        <v>3.343</v>
      </c>
      <c r="AU297" s="133">
        <v>1.1140000000000001</v>
      </c>
      <c r="AV297" s="133">
        <v>-1.006</v>
      </c>
      <c r="AW297" s="133">
        <v>2.5999999999999999E-2</v>
      </c>
      <c r="AX297" s="133">
        <v>8.9999999999999993E-3</v>
      </c>
      <c r="AY297" s="133">
        <v>0.91</v>
      </c>
      <c r="AZ297" s="133" t="s">
        <v>3</v>
      </c>
      <c r="BA297" s="133">
        <v>3.31</v>
      </c>
      <c r="BB297" s="133">
        <v>3.74</v>
      </c>
      <c r="BC297" s="133">
        <v>34.72</v>
      </c>
      <c r="BD297" s="133">
        <v>4.5235320709016138E-3</v>
      </c>
      <c r="BE297" s="133" t="s">
        <v>1192</v>
      </c>
      <c r="BF297" s="133">
        <v>0.01</v>
      </c>
      <c r="BG297" s="133">
        <v>1.1844906152545622</v>
      </c>
      <c r="BH297" s="133">
        <v>0.9679575875317018</v>
      </c>
      <c r="BI297" s="133">
        <v>0.98</v>
      </c>
      <c r="BJ297" s="133" t="s">
        <v>3</v>
      </c>
      <c r="BK297" s="133">
        <v>0.98</v>
      </c>
      <c r="BL297" s="133">
        <v>0.56999999999999995</v>
      </c>
      <c r="BM297" s="133">
        <v>0</v>
      </c>
    </row>
    <row r="298" spans="1:65" x14ac:dyDescent="0.2">
      <c r="A298" s="132" t="s">
        <v>1193</v>
      </c>
      <c r="B298" s="133" t="s">
        <v>1194</v>
      </c>
      <c r="C298" s="133" t="s">
        <v>261</v>
      </c>
      <c r="D298" s="133" t="s">
        <v>262</v>
      </c>
      <c r="E298" s="133" t="b">
        <v>0</v>
      </c>
      <c r="F298" s="133" t="s">
        <v>285</v>
      </c>
      <c r="G298" s="133" t="s">
        <v>3</v>
      </c>
      <c r="H298" s="133" t="s">
        <v>264</v>
      </c>
      <c r="I298" s="133" t="s">
        <v>286</v>
      </c>
      <c r="J298" s="133" t="s">
        <v>273</v>
      </c>
      <c r="K298" s="133" t="s">
        <v>777</v>
      </c>
      <c r="L298" s="133">
        <v>90</v>
      </c>
      <c r="M298" s="133">
        <v>9</v>
      </c>
      <c r="N298" s="133">
        <v>9</v>
      </c>
      <c r="O298" s="133">
        <v>-10.1</v>
      </c>
      <c r="P298" s="133">
        <v>0</v>
      </c>
      <c r="Q298" s="133">
        <v>0</v>
      </c>
      <c r="R298" s="133">
        <v>-10.83</v>
      </c>
      <c r="S298" s="133">
        <v>0.01</v>
      </c>
      <c r="T298" s="133">
        <v>0</v>
      </c>
      <c r="U298" s="133">
        <v>19.690000000000001</v>
      </c>
      <c r="V298" s="133">
        <v>0.01</v>
      </c>
      <c r="W298" s="133">
        <v>0</v>
      </c>
      <c r="X298" s="133">
        <v>-6.2919999999999998</v>
      </c>
      <c r="Y298" s="133">
        <v>2E-3</v>
      </c>
      <c r="Z298" s="133">
        <v>1E-3</v>
      </c>
      <c r="AA298" s="133">
        <v>0.36</v>
      </c>
      <c r="AB298" s="133">
        <v>5.0000000000000001E-3</v>
      </c>
      <c r="AC298" s="133">
        <v>2E-3</v>
      </c>
      <c r="AD298" s="133">
        <v>-6.8250000000000002</v>
      </c>
      <c r="AE298" s="133">
        <v>5.0999999999999997E-2</v>
      </c>
      <c r="AF298" s="133">
        <v>1.7000000000000001E-2</v>
      </c>
      <c r="AG298" s="133">
        <v>-0.69099999999999995</v>
      </c>
      <c r="AH298" s="133">
        <v>5.1999999999999998E-2</v>
      </c>
      <c r="AI298" s="133">
        <v>1.7000000000000001E-2</v>
      </c>
      <c r="AJ298" s="133">
        <v>-0.80200000000000005</v>
      </c>
      <c r="AK298" s="133">
        <v>0.23400000000000001</v>
      </c>
      <c r="AL298" s="133">
        <v>7.8E-2</v>
      </c>
      <c r="AM298" s="133">
        <v>-1.5209999999999999</v>
      </c>
      <c r="AN298" s="133">
        <v>0.23200000000000001</v>
      </c>
      <c r="AO298" s="133">
        <v>7.6999999999999999E-2</v>
      </c>
      <c r="AP298" s="133">
        <v>112.298</v>
      </c>
      <c r="AQ298" s="133">
        <v>1.8939999999999999</v>
      </c>
      <c r="AR298" s="133">
        <v>0.63100000000000001</v>
      </c>
      <c r="AS298" s="133">
        <v>119.012</v>
      </c>
      <c r="AT298" s="133">
        <v>1.901</v>
      </c>
      <c r="AU298" s="133">
        <v>0.63400000000000001</v>
      </c>
      <c r="AV298" s="133">
        <v>-1.0720000000000001</v>
      </c>
      <c r="AW298" s="133">
        <v>1.6E-2</v>
      </c>
      <c r="AX298" s="133">
        <v>5.0000000000000001E-3</v>
      </c>
      <c r="AY298" s="133">
        <v>-10.220000000000001</v>
      </c>
      <c r="AZ298" s="133">
        <v>1.007950954</v>
      </c>
      <c r="BA298" s="133">
        <v>-18.64</v>
      </c>
      <c r="BB298" s="133">
        <v>-18.420000000000002</v>
      </c>
      <c r="BC298" s="133">
        <v>11.87</v>
      </c>
      <c r="BD298" s="133">
        <v>4.6434609339913073E-3</v>
      </c>
      <c r="BE298" s="133" t="s">
        <v>1195</v>
      </c>
      <c r="BF298" s="133">
        <v>-0.65900000000000003</v>
      </c>
      <c r="BG298" s="133">
        <v>1.1843171391038205</v>
      </c>
      <c r="BH298" s="133">
        <v>0.96760256163131753</v>
      </c>
      <c r="BI298" s="133">
        <v>0.187</v>
      </c>
      <c r="BJ298" s="133">
        <v>8.2000000000000003E-2</v>
      </c>
      <c r="BK298" s="133">
        <v>0.26900000000000002</v>
      </c>
      <c r="BL298" s="133">
        <v>-1.5209999999999999</v>
      </c>
      <c r="BM298" s="133">
        <v>0</v>
      </c>
    </row>
    <row r="299" spans="1:65" x14ac:dyDescent="0.2">
      <c r="A299" s="132" t="s">
        <v>1196</v>
      </c>
      <c r="B299" s="133" t="s">
        <v>1197</v>
      </c>
      <c r="C299" s="133" t="s">
        <v>261</v>
      </c>
      <c r="D299" s="133" t="s">
        <v>262</v>
      </c>
      <c r="E299" s="133" t="b">
        <v>0</v>
      </c>
      <c r="F299" s="133" t="s">
        <v>294</v>
      </c>
      <c r="G299" s="133" t="s">
        <v>3</v>
      </c>
      <c r="H299" s="133" t="s">
        <v>264</v>
      </c>
      <c r="I299" s="133" t="s">
        <v>295</v>
      </c>
      <c r="J299" s="133" t="s">
        <v>273</v>
      </c>
      <c r="K299" s="133" t="s">
        <v>777</v>
      </c>
      <c r="L299" s="133">
        <v>90</v>
      </c>
      <c r="M299" s="133">
        <v>9</v>
      </c>
      <c r="N299" s="133">
        <v>9</v>
      </c>
      <c r="O299" s="133">
        <v>1.72</v>
      </c>
      <c r="P299" s="133">
        <v>0</v>
      </c>
      <c r="Q299" s="133">
        <v>0</v>
      </c>
      <c r="R299" s="133">
        <v>5.83</v>
      </c>
      <c r="S299" s="133">
        <v>0.01</v>
      </c>
      <c r="T299" s="133">
        <v>0</v>
      </c>
      <c r="U299" s="133">
        <v>36.869999999999997</v>
      </c>
      <c r="V299" s="133">
        <v>0.01</v>
      </c>
      <c r="W299" s="133">
        <v>0</v>
      </c>
      <c r="X299" s="133">
        <v>5.3760000000000003</v>
      </c>
      <c r="Y299" s="133">
        <v>3.0000000000000001E-3</v>
      </c>
      <c r="Z299" s="133">
        <v>1E-3</v>
      </c>
      <c r="AA299" s="133">
        <v>17.219000000000001</v>
      </c>
      <c r="AB299" s="133">
        <v>5.0000000000000001E-3</v>
      </c>
      <c r="AC299" s="133">
        <v>2E-3</v>
      </c>
      <c r="AD299" s="133">
        <v>22.344000000000001</v>
      </c>
      <c r="AE299" s="133">
        <v>3.9E-2</v>
      </c>
      <c r="AF299" s="133">
        <v>1.2999999999999999E-2</v>
      </c>
      <c r="AG299" s="133">
        <v>-0.219</v>
      </c>
      <c r="AH299" s="133">
        <v>0.04</v>
      </c>
      <c r="AI299" s="133">
        <v>1.2999999999999999E-2</v>
      </c>
      <c r="AJ299" s="133">
        <v>35.698999999999998</v>
      </c>
      <c r="AK299" s="133">
        <v>0.26600000000000001</v>
      </c>
      <c r="AL299" s="133">
        <v>8.8999999999999996E-2</v>
      </c>
      <c r="AM299" s="133">
        <v>0.93100000000000005</v>
      </c>
      <c r="AN299" s="133">
        <v>0.254</v>
      </c>
      <c r="AO299" s="133">
        <v>8.5000000000000006E-2</v>
      </c>
      <c r="AP299" s="133">
        <v>104.214</v>
      </c>
      <c r="AQ299" s="133">
        <v>1.6819999999999999</v>
      </c>
      <c r="AR299" s="133">
        <v>0.56100000000000005</v>
      </c>
      <c r="AS299" s="133">
        <v>61.698</v>
      </c>
      <c r="AT299" s="133">
        <v>1.6220000000000001</v>
      </c>
      <c r="AU299" s="133">
        <v>0.54100000000000004</v>
      </c>
      <c r="AV299" s="133">
        <v>-0.98799999999999999</v>
      </c>
      <c r="AW299" s="133">
        <v>1.6E-2</v>
      </c>
      <c r="AX299" s="133">
        <v>5.0000000000000001E-3</v>
      </c>
      <c r="AY299" s="133">
        <v>1.67</v>
      </c>
      <c r="AZ299" s="133">
        <v>1.007950954</v>
      </c>
      <c r="BA299" s="133">
        <v>-2.11</v>
      </c>
      <c r="BB299" s="133">
        <v>-1.72</v>
      </c>
      <c r="BC299" s="133">
        <v>29.09</v>
      </c>
      <c r="BD299" s="133">
        <v>4.6112587927585836E-3</v>
      </c>
      <c r="BE299" s="133" t="s">
        <v>1198</v>
      </c>
      <c r="BF299" s="133">
        <v>-0.32200000000000001</v>
      </c>
      <c r="BG299" s="133">
        <v>1.1537229412455485</v>
      </c>
      <c r="BH299" s="133">
        <v>0.95297667555715404</v>
      </c>
      <c r="BI299" s="133">
        <v>0.58099999999999996</v>
      </c>
      <c r="BJ299" s="133">
        <v>8.2000000000000003E-2</v>
      </c>
      <c r="BK299" s="133">
        <v>0.66300000000000003</v>
      </c>
      <c r="BL299" s="133">
        <v>0.93100000000000005</v>
      </c>
      <c r="BM299" s="133">
        <v>0</v>
      </c>
    </row>
    <row r="300" spans="1:65" x14ac:dyDescent="0.2">
      <c r="A300" s="132" t="s">
        <v>1199</v>
      </c>
      <c r="B300" s="133" t="s">
        <v>1200</v>
      </c>
      <c r="C300" s="133" t="s">
        <v>261</v>
      </c>
      <c r="D300" s="133" t="s">
        <v>262</v>
      </c>
      <c r="E300" s="133" t="b">
        <v>0</v>
      </c>
      <c r="F300" s="133" t="s">
        <v>1102</v>
      </c>
      <c r="G300" s="133" t="s">
        <v>3</v>
      </c>
      <c r="H300" s="133" t="s">
        <v>264</v>
      </c>
      <c r="I300" s="133" t="s">
        <v>349</v>
      </c>
      <c r="J300" s="133" t="s">
        <v>266</v>
      </c>
      <c r="K300" s="133" t="s">
        <v>777</v>
      </c>
      <c r="L300" s="133" t="s">
        <v>3</v>
      </c>
      <c r="M300" s="133">
        <v>9</v>
      </c>
      <c r="N300" s="133">
        <v>9</v>
      </c>
      <c r="O300" s="133">
        <v>2.17</v>
      </c>
      <c r="P300" s="133">
        <v>0</v>
      </c>
      <c r="Q300" s="133">
        <v>0</v>
      </c>
      <c r="R300" s="133">
        <v>-5.84</v>
      </c>
      <c r="S300" s="133">
        <v>0</v>
      </c>
      <c r="T300" s="133">
        <v>0</v>
      </c>
      <c r="U300" s="133">
        <v>24.84</v>
      </c>
      <c r="V300" s="133">
        <v>0</v>
      </c>
      <c r="W300" s="133">
        <v>0</v>
      </c>
      <c r="X300" s="133">
        <v>5.391</v>
      </c>
      <c r="Y300" s="133">
        <v>2E-3</v>
      </c>
      <c r="Z300" s="133">
        <v>1E-3</v>
      </c>
      <c r="AA300" s="133">
        <v>5.4290000000000003</v>
      </c>
      <c r="AB300" s="133">
        <v>4.0000000000000001E-3</v>
      </c>
      <c r="AC300" s="133">
        <v>1E-3</v>
      </c>
      <c r="AD300" s="133">
        <v>10.170999999999999</v>
      </c>
      <c r="AE300" s="133">
        <v>4.1000000000000002E-2</v>
      </c>
      <c r="AF300" s="133">
        <v>1.4E-2</v>
      </c>
      <c r="AG300" s="133">
        <v>-0.749</v>
      </c>
      <c r="AH300" s="133">
        <v>0.04</v>
      </c>
      <c r="AI300" s="133">
        <v>1.2999999999999999E-2</v>
      </c>
      <c r="AJ300" s="133">
        <v>9.7509999999999994</v>
      </c>
      <c r="AK300" s="133">
        <v>0.29099999999999998</v>
      </c>
      <c r="AL300" s="133">
        <v>9.7000000000000003E-2</v>
      </c>
      <c r="AM300" s="133">
        <v>-1.125</v>
      </c>
      <c r="AN300" s="133">
        <v>0.28899999999999998</v>
      </c>
      <c r="AO300" s="133">
        <v>9.6000000000000002E-2</v>
      </c>
      <c r="AP300" s="133">
        <v>114.58799999999999</v>
      </c>
      <c r="AQ300" s="133">
        <v>3.306</v>
      </c>
      <c r="AR300" s="133">
        <v>1.1020000000000001</v>
      </c>
      <c r="AS300" s="133">
        <v>96.492999999999995</v>
      </c>
      <c r="AT300" s="133">
        <v>3.25</v>
      </c>
      <c r="AU300" s="133">
        <v>1.083</v>
      </c>
      <c r="AV300" s="133">
        <v>-1.077</v>
      </c>
      <c r="AW300" s="133">
        <v>2.1999999999999999E-2</v>
      </c>
      <c r="AX300" s="133">
        <v>7.0000000000000001E-3</v>
      </c>
      <c r="AY300" s="133">
        <v>2.13</v>
      </c>
      <c r="AZ300" s="133" t="s">
        <v>3</v>
      </c>
      <c r="BA300" s="133">
        <v>-5.84</v>
      </c>
      <c r="BB300" s="133">
        <v>-5.5</v>
      </c>
      <c r="BC300" s="133">
        <v>25.19</v>
      </c>
      <c r="BD300" s="133">
        <v>4.5756276509687673E-3</v>
      </c>
      <c r="BE300" s="133" t="s">
        <v>1201</v>
      </c>
      <c r="BF300" s="133">
        <v>-0.79600000000000004</v>
      </c>
      <c r="BG300" s="133">
        <v>1.1696286522023103</v>
      </c>
      <c r="BH300" s="133">
        <v>0.96203315088482189</v>
      </c>
      <c r="BI300" s="133">
        <v>3.1E-2</v>
      </c>
      <c r="BJ300" s="133" t="s">
        <v>3</v>
      </c>
      <c r="BK300" s="133">
        <v>3.1E-2</v>
      </c>
      <c r="BL300" s="133">
        <v>-1.125</v>
      </c>
      <c r="BM300" s="133">
        <v>0</v>
      </c>
    </row>
    <row r="301" spans="1:65" x14ac:dyDescent="0.2">
      <c r="A301" s="132" t="s">
        <v>1202</v>
      </c>
      <c r="B301" s="133" t="s">
        <v>1203</v>
      </c>
      <c r="C301" s="133" t="s">
        <v>261</v>
      </c>
      <c r="D301" s="133" t="s">
        <v>262</v>
      </c>
      <c r="E301" s="133" t="b">
        <v>0</v>
      </c>
      <c r="F301" s="133" t="s">
        <v>324</v>
      </c>
      <c r="G301" s="133" t="s">
        <v>3</v>
      </c>
      <c r="H301" s="133" t="s">
        <v>264</v>
      </c>
      <c r="I301" s="133" t="s">
        <v>324</v>
      </c>
      <c r="J301" s="133" t="s">
        <v>273</v>
      </c>
      <c r="K301" s="133" t="s">
        <v>777</v>
      </c>
      <c r="L301" s="133">
        <v>90</v>
      </c>
      <c r="M301" s="133">
        <v>9</v>
      </c>
      <c r="N301" s="133">
        <v>9</v>
      </c>
      <c r="O301" s="133">
        <v>2.09</v>
      </c>
      <c r="P301" s="133">
        <v>0</v>
      </c>
      <c r="Q301" s="133">
        <v>0</v>
      </c>
      <c r="R301" s="133">
        <v>6.1</v>
      </c>
      <c r="S301" s="133">
        <v>0</v>
      </c>
      <c r="T301" s="133">
        <v>0</v>
      </c>
      <c r="U301" s="133">
        <v>37.14</v>
      </c>
      <c r="V301" s="133">
        <v>0</v>
      </c>
      <c r="W301" s="133">
        <v>0</v>
      </c>
      <c r="X301" s="133">
        <v>5.7290000000000001</v>
      </c>
      <c r="Y301" s="133">
        <v>2E-3</v>
      </c>
      <c r="Z301" s="133">
        <v>1E-3</v>
      </c>
      <c r="AA301" s="133">
        <v>17.489999999999998</v>
      </c>
      <c r="AB301" s="133">
        <v>5.0000000000000001E-3</v>
      </c>
      <c r="AC301" s="133">
        <v>2E-3</v>
      </c>
      <c r="AD301" s="133">
        <v>22.766999999999999</v>
      </c>
      <c r="AE301" s="133">
        <v>4.7E-2</v>
      </c>
      <c r="AF301" s="133">
        <v>1.6E-2</v>
      </c>
      <c r="AG301" s="133">
        <v>-0.42899999999999999</v>
      </c>
      <c r="AH301" s="133">
        <v>4.2999999999999997E-2</v>
      </c>
      <c r="AI301" s="133">
        <v>1.4E-2</v>
      </c>
      <c r="AJ301" s="133">
        <v>36.058999999999997</v>
      </c>
      <c r="AK301" s="133">
        <v>0.13500000000000001</v>
      </c>
      <c r="AL301" s="133">
        <v>4.4999999999999998E-2</v>
      </c>
      <c r="AM301" s="133">
        <v>0.746</v>
      </c>
      <c r="AN301" s="133">
        <v>0.13400000000000001</v>
      </c>
      <c r="AO301" s="133">
        <v>4.4999999999999998E-2</v>
      </c>
      <c r="AP301" s="133">
        <v>108.203</v>
      </c>
      <c r="AQ301" s="133">
        <v>1.8380000000000001</v>
      </c>
      <c r="AR301" s="133">
        <v>0.61299999999999999</v>
      </c>
      <c r="AS301" s="133">
        <v>64.576999999999998</v>
      </c>
      <c r="AT301" s="133">
        <v>1.764</v>
      </c>
      <c r="AU301" s="133">
        <v>0.58799999999999997</v>
      </c>
      <c r="AV301" s="133">
        <v>-1.0249999999999999</v>
      </c>
      <c r="AW301" s="133">
        <v>1.7000000000000001E-2</v>
      </c>
      <c r="AX301" s="133">
        <v>6.0000000000000001E-3</v>
      </c>
      <c r="AY301" s="133">
        <v>2.04</v>
      </c>
      <c r="AZ301" s="133">
        <v>1.007950954</v>
      </c>
      <c r="BA301" s="133">
        <v>-1.84</v>
      </c>
      <c r="BB301" s="133">
        <v>-1.46</v>
      </c>
      <c r="BC301" s="133">
        <v>29.36</v>
      </c>
      <c r="BD301" s="133">
        <v>4.51828730947777E-3</v>
      </c>
      <c r="BE301" s="133" t="s">
        <v>1204</v>
      </c>
      <c r="BF301" s="133">
        <v>-0.53200000000000003</v>
      </c>
      <c r="BG301" s="133">
        <v>1.1565147013811008</v>
      </c>
      <c r="BH301" s="133">
        <v>0.95771475090005731</v>
      </c>
      <c r="BI301" s="133">
        <v>0.34200000000000003</v>
      </c>
      <c r="BJ301" s="133">
        <v>8.2000000000000003E-2</v>
      </c>
      <c r="BK301" s="133">
        <v>0.42399999999999999</v>
      </c>
      <c r="BL301" s="133">
        <v>0.746</v>
      </c>
      <c r="BM301" s="133">
        <v>0</v>
      </c>
    </row>
    <row r="302" spans="1:65" x14ac:dyDescent="0.2">
      <c r="A302" s="132" t="s">
        <v>1205</v>
      </c>
      <c r="B302" s="133" t="s">
        <v>1206</v>
      </c>
      <c r="C302" s="133" t="s">
        <v>261</v>
      </c>
      <c r="D302" s="133" t="s">
        <v>262</v>
      </c>
      <c r="E302" s="133" t="b">
        <v>0</v>
      </c>
      <c r="F302" s="133" t="s">
        <v>277</v>
      </c>
      <c r="G302" s="133" t="s">
        <v>3</v>
      </c>
      <c r="H302" s="133" t="s">
        <v>264</v>
      </c>
      <c r="I302" s="133" t="s">
        <v>277</v>
      </c>
      <c r="J302" s="133" t="s">
        <v>273</v>
      </c>
      <c r="K302" s="133" t="s">
        <v>777</v>
      </c>
      <c r="L302" s="133">
        <v>90</v>
      </c>
      <c r="M302" s="133">
        <v>9</v>
      </c>
      <c r="N302" s="133">
        <v>9</v>
      </c>
      <c r="O302" s="133">
        <v>-2.14</v>
      </c>
      <c r="P302" s="133">
        <v>0</v>
      </c>
      <c r="Q302" s="133">
        <v>0</v>
      </c>
      <c r="R302" s="133">
        <v>3.7</v>
      </c>
      <c r="S302" s="133">
        <v>0</v>
      </c>
      <c r="T302" s="133">
        <v>0</v>
      </c>
      <c r="U302" s="133">
        <v>34.68</v>
      </c>
      <c r="V302" s="133">
        <v>0</v>
      </c>
      <c r="W302" s="133">
        <v>0</v>
      </c>
      <c r="X302" s="133">
        <v>1.68</v>
      </c>
      <c r="Y302" s="133">
        <v>2E-3</v>
      </c>
      <c r="Z302" s="133">
        <v>1E-3</v>
      </c>
      <c r="AA302" s="133">
        <v>15.065</v>
      </c>
      <c r="AB302" s="133">
        <v>5.0000000000000001E-3</v>
      </c>
      <c r="AC302" s="133">
        <v>2E-3</v>
      </c>
      <c r="AD302" s="133">
        <v>16.355</v>
      </c>
      <c r="AE302" s="133">
        <v>3.6999999999999998E-2</v>
      </c>
      <c r="AF302" s="133">
        <v>1.2E-2</v>
      </c>
      <c r="AG302" s="133">
        <v>-0.21</v>
      </c>
      <c r="AH302" s="133">
        <v>3.5999999999999997E-2</v>
      </c>
      <c r="AI302" s="133">
        <v>1.2E-2</v>
      </c>
      <c r="AJ302" s="133">
        <v>31.023</v>
      </c>
      <c r="AK302" s="133">
        <v>0.32</v>
      </c>
      <c r="AL302" s="133">
        <v>0.107</v>
      </c>
      <c r="AM302" s="133">
        <v>0.64600000000000002</v>
      </c>
      <c r="AN302" s="133">
        <v>0.311</v>
      </c>
      <c r="AO302" s="133">
        <v>0.104</v>
      </c>
      <c r="AP302" s="133">
        <v>109.05500000000001</v>
      </c>
      <c r="AQ302" s="133">
        <v>1.78</v>
      </c>
      <c r="AR302" s="133">
        <v>0.59299999999999997</v>
      </c>
      <c r="AS302" s="133">
        <v>75.015000000000001</v>
      </c>
      <c r="AT302" s="133">
        <v>1.72</v>
      </c>
      <c r="AU302" s="133">
        <v>0.57299999999999995</v>
      </c>
      <c r="AV302" s="133">
        <v>-1.026</v>
      </c>
      <c r="AW302" s="133">
        <v>1.4999999999999999E-2</v>
      </c>
      <c r="AX302" s="133">
        <v>5.0000000000000001E-3</v>
      </c>
      <c r="AY302" s="133">
        <v>-2.21</v>
      </c>
      <c r="AZ302" s="133">
        <v>1.007950954</v>
      </c>
      <c r="BA302" s="133">
        <v>-4.21</v>
      </c>
      <c r="BB302" s="133">
        <v>-3.85</v>
      </c>
      <c r="BC302" s="133">
        <v>26.89</v>
      </c>
      <c r="BD302" s="133">
        <v>4.51828730947777E-3</v>
      </c>
      <c r="BE302" s="133" t="s">
        <v>1204</v>
      </c>
      <c r="BF302" s="133">
        <v>-0.28399999999999997</v>
      </c>
      <c r="BG302" s="133">
        <v>1.1814700725984291</v>
      </c>
      <c r="BH302" s="133">
        <v>0.96727107933168766</v>
      </c>
      <c r="BI302" s="133">
        <v>0.63100000000000001</v>
      </c>
      <c r="BJ302" s="133">
        <v>8.2000000000000003E-2</v>
      </c>
      <c r="BK302" s="133">
        <v>0.71299999999999997</v>
      </c>
      <c r="BL302" s="133">
        <v>0.64600000000000002</v>
      </c>
      <c r="BM302" s="133">
        <v>0</v>
      </c>
    </row>
    <row r="303" spans="1:65" x14ac:dyDescent="0.2">
      <c r="A303" s="132" t="s">
        <v>1207</v>
      </c>
      <c r="B303" s="133" t="s">
        <v>1208</v>
      </c>
      <c r="C303" s="133" t="s">
        <v>261</v>
      </c>
      <c r="D303" s="133" t="s">
        <v>262</v>
      </c>
      <c r="E303" s="133" t="b">
        <v>0</v>
      </c>
      <c r="F303" s="133" t="s">
        <v>1209</v>
      </c>
      <c r="G303" s="133" t="s">
        <v>3</v>
      </c>
      <c r="H303" s="133" t="s">
        <v>264</v>
      </c>
      <c r="I303" s="133" t="s">
        <v>349</v>
      </c>
      <c r="J303" s="133" t="s">
        <v>266</v>
      </c>
      <c r="K303" s="133" t="s">
        <v>777</v>
      </c>
      <c r="L303" s="133" t="s">
        <v>3</v>
      </c>
      <c r="M303" s="133">
        <v>9</v>
      </c>
      <c r="N303" s="133">
        <v>9</v>
      </c>
      <c r="O303" s="133">
        <v>-38.26</v>
      </c>
      <c r="P303" s="133">
        <v>0</v>
      </c>
      <c r="Q303" s="133">
        <v>0</v>
      </c>
      <c r="R303" s="133">
        <v>-6.04</v>
      </c>
      <c r="S303" s="133">
        <v>0</v>
      </c>
      <c r="T303" s="133">
        <v>0</v>
      </c>
      <c r="U303" s="133">
        <v>24.63</v>
      </c>
      <c r="V303" s="133">
        <v>0</v>
      </c>
      <c r="W303" s="133">
        <v>0</v>
      </c>
      <c r="X303" s="133">
        <v>-32.533999999999999</v>
      </c>
      <c r="Y303" s="133">
        <v>4.0000000000000001E-3</v>
      </c>
      <c r="Z303" s="133">
        <v>1E-3</v>
      </c>
      <c r="AA303" s="133">
        <v>5.1390000000000002</v>
      </c>
      <c r="AB303" s="133">
        <v>5.0000000000000001E-3</v>
      </c>
      <c r="AC303" s="133">
        <v>2E-3</v>
      </c>
      <c r="AD303" s="133">
        <v>-29.600999999999999</v>
      </c>
      <c r="AE303" s="133">
        <v>3.1E-2</v>
      </c>
      <c r="AF303" s="133">
        <v>0.01</v>
      </c>
      <c r="AG303" s="133">
        <v>-0.94699999999999995</v>
      </c>
      <c r="AH303" s="133">
        <v>3.9E-2</v>
      </c>
      <c r="AI303" s="133">
        <v>1.2999999999999999E-2</v>
      </c>
      <c r="AJ303" s="133">
        <v>8.9990000000000006</v>
      </c>
      <c r="AK303" s="133">
        <v>0.434</v>
      </c>
      <c r="AL303" s="133">
        <v>0.14499999999999999</v>
      </c>
      <c r="AM303" s="133">
        <v>-1.2909999999999999</v>
      </c>
      <c r="AN303" s="133">
        <v>0.42599999999999999</v>
      </c>
      <c r="AO303" s="133">
        <v>0.14199999999999999</v>
      </c>
      <c r="AP303" s="133">
        <v>129.262</v>
      </c>
      <c r="AQ303" s="133">
        <v>3.2149999999999999</v>
      </c>
      <c r="AR303" s="133">
        <v>1.0720000000000001</v>
      </c>
      <c r="AS303" s="133">
        <v>158.09700000000001</v>
      </c>
      <c r="AT303" s="133">
        <v>3.306</v>
      </c>
      <c r="AU303" s="133">
        <v>1.1020000000000001</v>
      </c>
      <c r="AV303" s="133">
        <v>-1.2150000000000001</v>
      </c>
      <c r="AW303" s="133">
        <v>2.1000000000000001E-2</v>
      </c>
      <c r="AX303" s="133">
        <v>7.0000000000000001E-3</v>
      </c>
      <c r="AY303" s="133">
        <v>-38.54</v>
      </c>
      <c r="AZ303" s="133" t="s">
        <v>3</v>
      </c>
      <c r="BA303" s="133">
        <v>-6.04</v>
      </c>
      <c r="BB303" s="133">
        <v>-5.7</v>
      </c>
      <c r="BC303" s="133">
        <v>24.98</v>
      </c>
      <c r="BD303" s="133">
        <v>4.4846631533753947E-3</v>
      </c>
      <c r="BE303" s="133" t="s">
        <v>1210</v>
      </c>
      <c r="BF303" s="133">
        <v>-0.81399999999999995</v>
      </c>
      <c r="BG303" s="133">
        <v>1.1687394555860007</v>
      </c>
      <c r="BH303" s="133">
        <v>0.96052764452082828</v>
      </c>
      <c r="BI303" s="133">
        <v>8.9999999999999993E-3</v>
      </c>
      <c r="BJ303" s="133" t="s">
        <v>3</v>
      </c>
      <c r="BK303" s="133">
        <v>8.9999999999999993E-3</v>
      </c>
      <c r="BL303" s="133">
        <v>-1.2909999999999999</v>
      </c>
      <c r="BM303" s="133">
        <v>0</v>
      </c>
    </row>
    <row r="304" spans="1:65" x14ac:dyDescent="0.2">
      <c r="A304" s="132" t="s">
        <v>1211</v>
      </c>
      <c r="B304" s="133" t="s">
        <v>1212</v>
      </c>
      <c r="C304" s="133" t="s">
        <v>261</v>
      </c>
      <c r="D304" s="133" t="s">
        <v>262</v>
      </c>
      <c r="E304" s="133" t="b">
        <v>0</v>
      </c>
      <c r="F304" s="133" t="s">
        <v>328</v>
      </c>
      <c r="G304" s="133" t="s">
        <v>3</v>
      </c>
      <c r="H304" s="133" t="s">
        <v>264</v>
      </c>
      <c r="I304" s="133" t="s">
        <v>304</v>
      </c>
      <c r="J304" s="133" t="s">
        <v>273</v>
      </c>
      <c r="K304" s="133" t="s">
        <v>777</v>
      </c>
      <c r="L304" s="133">
        <v>90</v>
      </c>
      <c r="M304" s="133">
        <v>9</v>
      </c>
      <c r="N304" s="133">
        <v>9</v>
      </c>
      <c r="O304" s="133">
        <v>-6.06</v>
      </c>
      <c r="P304" s="133">
        <v>0</v>
      </c>
      <c r="Q304" s="133">
        <v>0</v>
      </c>
      <c r="R304" s="133">
        <v>-4.9400000000000004</v>
      </c>
      <c r="S304" s="133">
        <v>0.01</v>
      </c>
      <c r="T304" s="133">
        <v>0</v>
      </c>
      <c r="U304" s="133">
        <v>25.77</v>
      </c>
      <c r="V304" s="133">
        <v>0.01</v>
      </c>
      <c r="W304" s="133">
        <v>0</v>
      </c>
      <c r="X304" s="133">
        <v>-2.2919999999999998</v>
      </c>
      <c r="Y304" s="133">
        <v>3.0000000000000001E-3</v>
      </c>
      <c r="Z304" s="133">
        <v>1E-3</v>
      </c>
      <c r="AA304" s="133">
        <v>6.3259999999999996</v>
      </c>
      <c r="AB304" s="133">
        <v>6.0000000000000001E-3</v>
      </c>
      <c r="AC304" s="133">
        <v>2E-3</v>
      </c>
      <c r="AD304" s="133">
        <v>3.5939999999999999</v>
      </c>
      <c r="AE304" s="133">
        <v>3.5000000000000003E-2</v>
      </c>
      <c r="AF304" s="133">
        <v>1.2E-2</v>
      </c>
      <c r="AG304" s="133">
        <v>-0.24399999999999999</v>
      </c>
      <c r="AH304" s="133">
        <v>3.6999999999999998E-2</v>
      </c>
      <c r="AI304" s="133">
        <v>1.2E-2</v>
      </c>
      <c r="AJ304" s="133">
        <v>12.364000000000001</v>
      </c>
      <c r="AK304" s="133">
        <v>0.31900000000000001</v>
      </c>
      <c r="AL304" s="133">
        <v>0.106</v>
      </c>
      <c r="AM304" s="133">
        <v>-0.32400000000000001</v>
      </c>
      <c r="AN304" s="133">
        <v>0.32</v>
      </c>
      <c r="AO304" s="133">
        <v>0.107</v>
      </c>
      <c r="AP304" s="133">
        <v>120.739</v>
      </c>
      <c r="AQ304" s="133">
        <v>2.2530000000000001</v>
      </c>
      <c r="AR304" s="133">
        <v>0.751</v>
      </c>
      <c r="AS304" s="133">
        <v>109.64700000000001</v>
      </c>
      <c r="AT304" s="133">
        <v>2.2330000000000001</v>
      </c>
      <c r="AU304" s="133">
        <v>0.74399999999999999</v>
      </c>
      <c r="AV304" s="133">
        <v>-1.1299999999999999</v>
      </c>
      <c r="AW304" s="133">
        <v>0.02</v>
      </c>
      <c r="AX304" s="133">
        <v>7.0000000000000001E-3</v>
      </c>
      <c r="AY304" s="133">
        <v>-6.15</v>
      </c>
      <c r="AZ304" s="133">
        <v>1.007950954</v>
      </c>
      <c r="BA304" s="133">
        <v>-12.79</v>
      </c>
      <c r="BB304" s="133">
        <v>-12.51</v>
      </c>
      <c r="BC304" s="133">
        <v>17.96</v>
      </c>
      <c r="BD304" s="133">
        <v>4.4878457825233767E-3</v>
      </c>
      <c r="BE304" s="133" t="s">
        <v>1213</v>
      </c>
      <c r="BF304" s="133">
        <v>-0.26</v>
      </c>
      <c r="BG304" s="133">
        <v>1.1764830666313955</v>
      </c>
      <c r="BH304" s="133">
        <v>0.96502315777909964</v>
      </c>
      <c r="BI304" s="133">
        <v>0.65900000000000003</v>
      </c>
      <c r="BJ304" s="133">
        <v>8.2000000000000003E-2</v>
      </c>
      <c r="BK304" s="133">
        <v>0.74099999999999999</v>
      </c>
      <c r="BL304" s="133">
        <v>-0.32400000000000001</v>
      </c>
      <c r="BM304" s="133">
        <v>0</v>
      </c>
    </row>
    <row r="305" spans="1:65" x14ac:dyDescent="0.2">
      <c r="A305" s="132" t="s">
        <v>1214</v>
      </c>
      <c r="B305" s="133" t="s">
        <v>1215</v>
      </c>
      <c r="C305" s="133" t="s">
        <v>261</v>
      </c>
      <c r="D305" s="133" t="s">
        <v>262</v>
      </c>
      <c r="E305" s="133" t="b">
        <v>0</v>
      </c>
      <c r="F305" s="133" t="s">
        <v>1094</v>
      </c>
      <c r="G305" s="133" t="s">
        <v>3</v>
      </c>
      <c r="H305" s="133" t="s">
        <v>264</v>
      </c>
      <c r="I305" s="133" t="s">
        <v>1095</v>
      </c>
      <c r="J305" s="133" t="s">
        <v>1096</v>
      </c>
      <c r="K305" s="133" t="s">
        <v>777</v>
      </c>
      <c r="L305" s="133">
        <v>90</v>
      </c>
      <c r="M305" s="133">
        <v>9</v>
      </c>
      <c r="N305" s="133">
        <v>9</v>
      </c>
      <c r="O305" s="133">
        <v>1.97</v>
      </c>
      <c r="P305" s="133">
        <v>0</v>
      </c>
      <c r="Q305" s="133">
        <v>0</v>
      </c>
      <c r="R305" s="133">
        <v>1.29</v>
      </c>
      <c r="S305" s="133">
        <v>0</v>
      </c>
      <c r="T305" s="133">
        <v>0</v>
      </c>
      <c r="U305" s="133">
        <v>32.19</v>
      </c>
      <c r="V305" s="133">
        <v>0</v>
      </c>
      <c r="W305" s="133">
        <v>0</v>
      </c>
      <c r="X305" s="133">
        <v>5.4560000000000004</v>
      </c>
      <c r="Y305" s="133">
        <v>2E-3</v>
      </c>
      <c r="Z305" s="133">
        <v>1E-3</v>
      </c>
      <c r="AA305" s="133">
        <v>12.635</v>
      </c>
      <c r="AB305" s="133">
        <v>4.0000000000000001E-3</v>
      </c>
      <c r="AC305" s="133">
        <v>1E-3</v>
      </c>
      <c r="AD305" s="133">
        <v>17.815999999999999</v>
      </c>
      <c r="AE305" s="133">
        <v>4.3999999999999997E-2</v>
      </c>
      <c r="AF305" s="133">
        <v>1.4999999999999999E-2</v>
      </c>
      <c r="AG305" s="133">
        <v>-0.29899999999999999</v>
      </c>
      <c r="AH305" s="133">
        <v>4.5999999999999999E-2</v>
      </c>
      <c r="AI305" s="133">
        <v>1.4999999999999999E-2</v>
      </c>
      <c r="AJ305" s="133">
        <v>25.745999999999999</v>
      </c>
      <c r="AK305" s="133">
        <v>0.496</v>
      </c>
      <c r="AL305" s="133">
        <v>0.16500000000000001</v>
      </c>
      <c r="AM305" s="133">
        <v>0.308</v>
      </c>
      <c r="AN305" s="133">
        <v>0.48699999999999999</v>
      </c>
      <c r="AO305" s="133">
        <v>0.16200000000000001</v>
      </c>
      <c r="AP305" s="133">
        <v>115.616</v>
      </c>
      <c r="AQ305" s="133">
        <v>2.2490000000000001</v>
      </c>
      <c r="AR305" s="133">
        <v>0.75</v>
      </c>
      <c r="AS305" s="133">
        <v>82.132999999999996</v>
      </c>
      <c r="AT305" s="133">
        <v>2.1840000000000002</v>
      </c>
      <c r="AU305" s="133">
        <v>0.72799999999999998</v>
      </c>
      <c r="AV305" s="133">
        <v>-1.087</v>
      </c>
      <c r="AW305" s="133">
        <v>2.1000000000000001E-2</v>
      </c>
      <c r="AX305" s="133">
        <v>7.0000000000000001E-3</v>
      </c>
      <c r="AY305" s="133">
        <v>1.93</v>
      </c>
      <c r="AZ305" s="133">
        <v>1.0093000000000001</v>
      </c>
      <c r="BA305" s="133">
        <v>-7.94</v>
      </c>
      <c r="BB305" s="133">
        <v>-7.61</v>
      </c>
      <c r="BC305" s="133">
        <v>23.01</v>
      </c>
      <c r="BD305" s="133">
        <v>4.4878457825233767E-3</v>
      </c>
      <c r="BE305" s="133" t="s">
        <v>1213</v>
      </c>
      <c r="BF305" s="133">
        <v>-0.379</v>
      </c>
      <c r="BG305" s="133">
        <v>1.1630879795419335</v>
      </c>
      <c r="BH305" s="133">
        <v>0.95713951494570892</v>
      </c>
      <c r="BI305" s="133">
        <v>0.51600000000000001</v>
      </c>
      <c r="BJ305" s="133">
        <v>8.2000000000000003E-2</v>
      </c>
      <c r="BK305" s="133">
        <v>0.59799999999999998</v>
      </c>
      <c r="BL305" s="133">
        <v>0.308</v>
      </c>
      <c r="BM305" s="133">
        <v>0</v>
      </c>
    </row>
    <row r="306" spans="1:65" x14ac:dyDescent="0.2">
      <c r="A306" s="132" t="s">
        <v>1216</v>
      </c>
      <c r="B306" s="133" t="s">
        <v>1217</v>
      </c>
      <c r="C306" s="133" t="s">
        <v>261</v>
      </c>
      <c r="D306" s="133" t="s">
        <v>262</v>
      </c>
      <c r="E306" s="133" t="b">
        <v>0</v>
      </c>
      <c r="F306" s="133" t="s">
        <v>1218</v>
      </c>
      <c r="G306" s="133" t="s">
        <v>3</v>
      </c>
      <c r="H306" s="133" t="s">
        <v>264</v>
      </c>
      <c r="I306" s="133" t="s">
        <v>265</v>
      </c>
      <c r="J306" s="133" t="s">
        <v>266</v>
      </c>
      <c r="K306" s="133" t="s">
        <v>777</v>
      </c>
      <c r="L306" s="133" t="s">
        <v>3</v>
      </c>
      <c r="M306" s="133">
        <v>9</v>
      </c>
      <c r="N306" s="133">
        <v>9</v>
      </c>
      <c r="O306" s="133">
        <v>-37.25</v>
      </c>
      <c r="P306" s="133">
        <v>0</v>
      </c>
      <c r="Q306" s="133">
        <v>0</v>
      </c>
      <c r="R306" s="133">
        <v>-3.5</v>
      </c>
      <c r="S306" s="133">
        <v>0</v>
      </c>
      <c r="T306" s="133">
        <v>0</v>
      </c>
      <c r="U306" s="133">
        <v>27.25</v>
      </c>
      <c r="V306" s="133">
        <v>0</v>
      </c>
      <c r="W306" s="133">
        <v>0</v>
      </c>
      <c r="X306" s="133">
        <v>-31.504000000000001</v>
      </c>
      <c r="Y306" s="133">
        <v>3.0000000000000001E-3</v>
      </c>
      <c r="Z306" s="133">
        <v>1E-3</v>
      </c>
      <c r="AA306" s="133">
        <v>7.7069999999999999</v>
      </c>
      <c r="AB306" s="133">
        <v>5.0000000000000001E-3</v>
      </c>
      <c r="AC306" s="133">
        <v>2E-3</v>
      </c>
      <c r="AD306" s="133">
        <v>-25.273</v>
      </c>
      <c r="AE306" s="133">
        <v>4.1000000000000002E-2</v>
      </c>
      <c r="AF306" s="133">
        <v>1.4E-2</v>
      </c>
      <c r="AG306" s="133">
        <v>-0.10299999999999999</v>
      </c>
      <c r="AH306" s="133">
        <v>4.3999999999999997E-2</v>
      </c>
      <c r="AI306" s="133">
        <v>1.4999999999999999E-2</v>
      </c>
      <c r="AJ306" s="133">
        <v>15.019</v>
      </c>
      <c r="AK306" s="133">
        <v>0.35699999999999998</v>
      </c>
      <c r="AL306" s="133">
        <v>0.11899999999999999</v>
      </c>
      <c r="AM306" s="133">
        <v>-0.44700000000000001</v>
      </c>
      <c r="AN306" s="133">
        <v>0.35799999999999998</v>
      </c>
      <c r="AO306" s="133">
        <v>0.11899999999999999</v>
      </c>
      <c r="AP306" s="133">
        <v>117.571</v>
      </c>
      <c r="AQ306" s="133">
        <v>3.9350000000000001</v>
      </c>
      <c r="AR306" s="133">
        <v>1.3120000000000001</v>
      </c>
      <c r="AS306" s="133">
        <v>139.084</v>
      </c>
      <c r="AT306" s="133">
        <v>4.0129999999999999</v>
      </c>
      <c r="AU306" s="133">
        <v>1.3380000000000001</v>
      </c>
      <c r="AV306" s="133">
        <v>-1.105</v>
      </c>
      <c r="AW306" s="133">
        <v>2.3E-2</v>
      </c>
      <c r="AX306" s="133">
        <v>8.0000000000000002E-3</v>
      </c>
      <c r="AY306" s="133">
        <v>-37.53</v>
      </c>
      <c r="AZ306" s="133" t="s">
        <v>3</v>
      </c>
      <c r="BA306" s="133">
        <v>-3.5</v>
      </c>
      <c r="BB306" s="133">
        <v>-3.14</v>
      </c>
      <c r="BC306" s="133">
        <v>27.63</v>
      </c>
      <c r="BD306" s="133">
        <v>4.6981877333595549E-3</v>
      </c>
      <c r="BE306" s="133" t="s">
        <v>1219</v>
      </c>
      <c r="BF306" s="133">
        <v>1.6E-2</v>
      </c>
      <c r="BG306" s="133">
        <v>1.1630879795419335</v>
      </c>
      <c r="BH306" s="133">
        <v>0.95713951494570881</v>
      </c>
      <c r="BI306" s="133">
        <v>0.97499999999999998</v>
      </c>
      <c r="BJ306" s="133" t="s">
        <v>3</v>
      </c>
      <c r="BK306" s="133">
        <v>0.97499999999999998</v>
      </c>
      <c r="BL306" s="133">
        <v>-0.44700000000000001</v>
      </c>
      <c r="BM306" s="133">
        <v>0</v>
      </c>
    </row>
    <row r="307" spans="1:65" x14ac:dyDescent="0.2">
      <c r="A307" s="132" t="s">
        <v>1220</v>
      </c>
      <c r="B307" s="133" t="s">
        <v>1221</v>
      </c>
      <c r="C307" s="133" t="s">
        <v>261</v>
      </c>
      <c r="D307" s="133" t="s">
        <v>262</v>
      </c>
      <c r="E307" s="133" t="b">
        <v>0</v>
      </c>
      <c r="F307" s="133" t="s">
        <v>1191</v>
      </c>
      <c r="G307" s="133" t="s">
        <v>3</v>
      </c>
      <c r="H307" s="133" t="s">
        <v>264</v>
      </c>
      <c r="I307" s="133" t="s">
        <v>265</v>
      </c>
      <c r="J307" s="133" t="s">
        <v>266</v>
      </c>
      <c r="K307" s="133" t="s">
        <v>777</v>
      </c>
      <c r="L307" s="133" t="s">
        <v>3</v>
      </c>
      <c r="M307" s="133">
        <v>9</v>
      </c>
      <c r="N307" s="133">
        <v>9</v>
      </c>
      <c r="O307" s="133">
        <v>2.91</v>
      </c>
      <c r="P307" s="133">
        <v>0</v>
      </c>
      <c r="Q307" s="133">
        <v>0</v>
      </c>
      <c r="R307" s="133">
        <v>7.13</v>
      </c>
      <c r="S307" s="133">
        <v>0.01</v>
      </c>
      <c r="T307" s="133">
        <v>0</v>
      </c>
      <c r="U307" s="133">
        <v>38.21</v>
      </c>
      <c r="V307" s="133">
        <v>0.01</v>
      </c>
      <c r="W307" s="133">
        <v>0</v>
      </c>
      <c r="X307" s="133">
        <v>6.5339999999999998</v>
      </c>
      <c r="Y307" s="133">
        <v>3.0000000000000001E-3</v>
      </c>
      <c r="Z307" s="133">
        <v>1E-3</v>
      </c>
      <c r="AA307" s="133">
        <v>18.533000000000001</v>
      </c>
      <c r="AB307" s="133">
        <v>1.0999999999999999E-2</v>
      </c>
      <c r="AC307" s="133">
        <v>4.0000000000000001E-3</v>
      </c>
      <c r="AD307" s="133">
        <v>25.161000000000001</v>
      </c>
      <c r="AE307" s="133">
        <v>0.04</v>
      </c>
      <c r="AF307" s="133">
        <v>1.2999999999999999E-2</v>
      </c>
      <c r="AG307" s="133">
        <v>7.6999999999999999E-2</v>
      </c>
      <c r="AH307" s="133">
        <v>4.2999999999999997E-2</v>
      </c>
      <c r="AI307" s="133">
        <v>1.4E-2</v>
      </c>
      <c r="AJ307" s="133">
        <v>38.649000000000001</v>
      </c>
      <c r="AK307" s="133">
        <v>0.66800000000000004</v>
      </c>
      <c r="AL307" s="133">
        <v>0.223</v>
      </c>
      <c r="AM307" s="133">
        <v>1.196</v>
      </c>
      <c r="AN307" s="133">
        <v>0.65</v>
      </c>
      <c r="AO307" s="133">
        <v>0.217</v>
      </c>
      <c r="AP307" s="133">
        <v>100.76300000000001</v>
      </c>
      <c r="AQ307" s="133">
        <v>3.4750000000000001</v>
      </c>
      <c r="AR307" s="133">
        <v>1.1579999999999999</v>
      </c>
      <c r="AS307" s="133">
        <v>54.405999999999999</v>
      </c>
      <c r="AT307" s="133">
        <v>3.306</v>
      </c>
      <c r="AU307" s="133">
        <v>1.1020000000000001</v>
      </c>
      <c r="AV307" s="133">
        <v>-0.97199999999999998</v>
      </c>
      <c r="AW307" s="133">
        <v>1.7999999999999999E-2</v>
      </c>
      <c r="AX307" s="133">
        <v>6.0000000000000001E-3</v>
      </c>
      <c r="AY307" s="133">
        <v>2.87</v>
      </c>
      <c r="AZ307" s="133" t="s">
        <v>3</v>
      </c>
      <c r="BA307" s="133">
        <v>7.13</v>
      </c>
      <c r="BB307" s="133">
        <v>7.6</v>
      </c>
      <c r="BC307" s="133">
        <v>38.69</v>
      </c>
      <c r="BD307" s="133">
        <v>4.799904399290302E-3</v>
      </c>
      <c r="BE307" s="133" t="s">
        <v>1222</v>
      </c>
      <c r="BF307" s="133">
        <v>-4.3999999999999997E-2</v>
      </c>
      <c r="BG307" s="133">
        <v>1.1630879795419331</v>
      </c>
      <c r="BH307" s="133">
        <v>0.95713951494570848</v>
      </c>
      <c r="BI307" s="133">
        <v>0.90600000000000003</v>
      </c>
      <c r="BJ307" s="133" t="s">
        <v>3</v>
      </c>
      <c r="BK307" s="133">
        <v>0.90600000000000003</v>
      </c>
      <c r="BL307" s="133">
        <v>1.196</v>
      </c>
      <c r="BM307" s="133">
        <v>0</v>
      </c>
    </row>
    <row r="308" spans="1:65" x14ac:dyDescent="0.2">
      <c r="A308" s="132" t="s">
        <v>1223</v>
      </c>
      <c r="B308" s="133" t="s">
        <v>1224</v>
      </c>
      <c r="C308" s="133" t="s">
        <v>261</v>
      </c>
      <c r="D308" s="133" t="s">
        <v>262</v>
      </c>
      <c r="E308" s="133" t="b">
        <v>0</v>
      </c>
      <c r="F308" s="133" t="s">
        <v>294</v>
      </c>
      <c r="G308" s="133" t="s">
        <v>3</v>
      </c>
      <c r="H308" s="133" t="s">
        <v>264</v>
      </c>
      <c r="I308" s="133" t="s">
        <v>295</v>
      </c>
      <c r="J308" s="133" t="s">
        <v>273</v>
      </c>
      <c r="K308" s="133" t="s">
        <v>777</v>
      </c>
      <c r="L308" s="133">
        <v>90</v>
      </c>
      <c r="M308" s="133">
        <v>9</v>
      </c>
      <c r="N308" s="133">
        <v>9</v>
      </c>
      <c r="O308" s="133">
        <v>1.66</v>
      </c>
      <c r="P308" s="133">
        <v>0</v>
      </c>
      <c r="Q308" s="133">
        <v>0</v>
      </c>
      <c r="R308" s="133">
        <v>5.68</v>
      </c>
      <c r="S308" s="133">
        <v>0.01</v>
      </c>
      <c r="T308" s="133">
        <v>0</v>
      </c>
      <c r="U308" s="133">
        <v>36.72</v>
      </c>
      <c r="V308" s="133">
        <v>0.01</v>
      </c>
      <c r="W308" s="133">
        <v>0</v>
      </c>
      <c r="X308" s="133">
        <v>5.31</v>
      </c>
      <c r="Y308" s="133">
        <v>2E-3</v>
      </c>
      <c r="Z308" s="133">
        <v>1E-3</v>
      </c>
      <c r="AA308" s="133">
        <v>17.071000000000002</v>
      </c>
      <c r="AB308" s="133">
        <v>6.0000000000000001E-3</v>
      </c>
      <c r="AC308" s="133">
        <v>2E-3</v>
      </c>
      <c r="AD308" s="133">
        <v>22.149000000000001</v>
      </c>
      <c r="AE308" s="133">
        <v>3.2000000000000001E-2</v>
      </c>
      <c r="AF308" s="133">
        <v>1.0999999999999999E-2</v>
      </c>
      <c r="AG308" s="133">
        <v>-0.19900000000000001</v>
      </c>
      <c r="AH308" s="133">
        <v>3.3000000000000002E-2</v>
      </c>
      <c r="AI308" s="133">
        <v>1.0999999999999999E-2</v>
      </c>
      <c r="AJ308" s="133">
        <v>35.386000000000003</v>
      </c>
      <c r="AK308" s="133">
        <v>0.46800000000000003</v>
      </c>
      <c r="AL308" s="133">
        <v>0.156</v>
      </c>
      <c r="AM308" s="133">
        <v>0.92200000000000004</v>
      </c>
      <c r="AN308" s="133">
        <v>0.44900000000000001</v>
      </c>
      <c r="AO308" s="133">
        <v>0.15</v>
      </c>
      <c r="AP308" s="133">
        <v>97.103999999999999</v>
      </c>
      <c r="AQ308" s="133">
        <v>2.0110000000000001</v>
      </c>
      <c r="AR308" s="133">
        <v>0.67</v>
      </c>
      <c r="AS308" s="133">
        <v>55.24</v>
      </c>
      <c r="AT308" s="133">
        <v>1.9390000000000001</v>
      </c>
      <c r="AU308" s="133">
        <v>0.64600000000000002</v>
      </c>
      <c r="AV308" s="133">
        <v>-0.93700000000000006</v>
      </c>
      <c r="AW308" s="133">
        <v>1.7999999999999999E-2</v>
      </c>
      <c r="AX308" s="133">
        <v>6.0000000000000001E-3</v>
      </c>
      <c r="AY308" s="133">
        <v>1.6</v>
      </c>
      <c r="AZ308" s="133">
        <v>1.007950954</v>
      </c>
      <c r="BA308" s="133">
        <v>-2.25</v>
      </c>
      <c r="BB308" s="133">
        <v>-1.9</v>
      </c>
      <c r="BC308" s="133">
        <v>28.91</v>
      </c>
      <c r="BD308" s="133">
        <v>4.8790874150193486E-3</v>
      </c>
      <c r="BE308" s="133" t="s">
        <v>1225</v>
      </c>
      <c r="BF308" s="133">
        <v>-0.307</v>
      </c>
      <c r="BG308" s="133">
        <v>1.164564233893238</v>
      </c>
      <c r="BH308" s="133">
        <v>0.95824679447189476</v>
      </c>
      <c r="BI308" s="133">
        <v>0.60099999999999998</v>
      </c>
      <c r="BJ308" s="133">
        <v>8.2000000000000003E-2</v>
      </c>
      <c r="BK308" s="133">
        <v>0.68300000000000005</v>
      </c>
      <c r="BL308" s="133">
        <v>0.92200000000000004</v>
      </c>
      <c r="BM308" s="133">
        <v>0</v>
      </c>
    </row>
    <row r="309" spans="1:65" x14ac:dyDescent="0.2">
      <c r="A309" s="132" t="s">
        <v>1226</v>
      </c>
      <c r="B309" s="133" t="s">
        <v>1227</v>
      </c>
      <c r="C309" s="133" t="s">
        <v>261</v>
      </c>
      <c r="D309" s="133" t="s">
        <v>262</v>
      </c>
      <c r="E309" s="133" t="b">
        <v>0</v>
      </c>
      <c r="F309" s="133" t="s">
        <v>1228</v>
      </c>
      <c r="G309" s="133" t="s">
        <v>3</v>
      </c>
      <c r="H309" s="133" t="s">
        <v>264</v>
      </c>
      <c r="I309" s="133" t="s">
        <v>349</v>
      </c>
      <c r="J309" s="133" t="s">
        <v>266</v>
      </c>
      <c r="K309" s="133" t="s">
        <v>777</v>
      </c>
      <c r="L309" s="133" t="s">
        <v>3</v>
      </c>
      <c r="M309" s="133">
        <v>9</v>
      </c>
      <c r="N309" s="133">
        <v>9</v>
      </c>
      <c r="O309" s="133">
        <v>1.87</v>
      </c>
      <c r="P309" s="133">
        <v>0</v>
      </c>
      <c r="Q309" s="133">
        <v>0</v>
      </c>
      <c r="R309" s="133">
        <v>2.65</v>
      </c>
      <c r="S309" s="133">
        <v>0.01</v>
      </c>
      <c r="T309" s="133">
        <v>0</v>
      </c>
      <c r="U309" s="133">
        <v>33.590000000000003</v>
      </c>
      <c r="V309" s="133">
        <v>0.01</v>
      </c>
      <c r="W309" s="133">
        <v>0</v>
      </c>
      <c r="X309" s="133">
        <v>5.4029999999999996</v>
      </c>
      <c r="Y309" s="133">
        <v>2E-3</v>
      </c>
      <c r="Z309" s="133">
        <v>1E-3</v>
      </c>
      <c r="AA309" s="133">
        <v>14.010999999999999</v>
      </c>
      <c r="AB309" s="133">
        <v>6.0000000000000001E-3</v>
      </c>
      <c r="AC309" s="133">
        <v>2E-3</v>
      </c>
      <c r="AD309" s="133">
        <v>18.727</v>
      </c>
      <c r="AE309" s="133">
        <v>4.2000000000000003E-2</v>
      </c>
      <c r="AF309" s="133">
        <v>1.4E-2</v>
      </c>
      <c r="AG309" s="133">
        <v>-0.68400000000000005</v>
      </c>
      <c r="AH309" s="133">
        <v>4.2000000000000003E-2</v>
      </c>
      <c r="AI309" s="133">
        <v>1.4E-2</v>
      </c>
      <c r="AJ309" s="133">
        <v>28.431000000000001</v>
      </c>
      <c r="AK309" s="133">
        <v>0.36199999999999999</v>
      </c>
      <c r="AL309" s="133">
        <v>0.121</v>
      </c>
      <c r="AM309" s="133">
        <v>0.20799999999999999</v>
      </c>
      <c r="AN309" s="133">
        <v>0.34699999999999998</v>
      </c>
      <c r="AO309" s="133">
        <v>0.11600000000000001</v>
      </c>
      <c r="AP309" s="133">
        <v>98.93</v>
      </c>
      <c r="AQ309" s="133">
        <v>3.117</v>
      </c>
      <c r="AR309" s="133">
        <v>1.0389999999999999</v>
      </c>
      <c r="AS309" s="133">
        <v>63.167999999999999</v>
      </c>
      <c r="AT309" s="133">
        <v>3.012</v>
      </c>
      <c r="AU309" s="133">
        <v>1.004</v>
      </c>
      <c r="AV309" s="133">
        <v>-0.95599999999999996</v>
      </c>
      <c r="AW309" s="133">
        <v>2.1000000000000001E-2</v>
      </c>
      <c r="AX309" s="133">
        <v>7.0000000000000001E-3</v>
      </c>
      <c r="AY309" s="133">
        <v>1.82</v>
      </c>
      <c r="AZ309" s="133" t="s">
        <v>3</v>
      </c>
      <c r="BA309" s="133">
        <v>2.65</v>
      </c>
      <c r="BB309" s="133">
        <v>3.06</v>
      </c>
      <c r="BC309" s="133">
        <v>34.020000000000003</v>
      </c>
      <c r="BD309" s="133">
        <v>4.8743433795134569E-3</v>
      </c>
      <c r="BE309" s="133" t="s">
        <v>1229</v>
      </c>
      <c r="BF309" s="133">
        <v>-0.77600000000000002</v>
      </c>
      <c r="BG309" s="133">
        <v>1.17581117126322</v>
      </c>
      <c r="BH309" s="133">
        <v>0.96352628489289716</v>
      </c>
      <c r="BI309" s="133">
        <v>5.1999999999999998E-2</v>
      </c>
      <c r="BJ309" s="133" t="s">
        <v>3</v>
      </c>
      <c r="BK309" s="133">
        <v>5.1999999999999998E-2</v>
      </c>
      <c r="BL309" s="133">
        <v>0.20799999999999999</v>
      </c>
      <c r="BM309" s="133">
        <v>0</v>
      </c>
    </row>
    <row r="310" spans="1:65" x14ac:dyDescent="0.2">
      <c r="A310" s="132" t="s">
        <v>1230</v>
      </c>
      <c r="B310" s="133" t="s">
        <v>1231</v>
      </c>
      <c r="C310" s="133" t="s">
        <v>261</v>
      </c>
      <c r="D310" s="133" t="s">
        <v>262</v>
      </c>
      <c r="E310" s="133" t="b">
        <v>0</v>
      </c>
      <c r="F310" s="133" t="s">
        <v>271</v>
      </c>
      <c r="G310" s="133" t="s">
        <v>3</v>
      </c>
      <c r="H310" s="133" t="s">
        <v>264</v>
      </c>
      <c r="I310" s="133" t="s">
        <v>272</v>
      </c>
      <c r="J310" s="133" t="s">
        <v>273</v>
      </c>
      <c r="K310" s="133" t="s">
        <v>777</v>
      </c>
      <c r="L310" s="133">
        <v>90</v>
      </c>
      <c r="M310" s="133">
        <v>9</v>
      </c>
      <c r="N310" s="133">
        <v>9</v>
      </c>
      <c r="O310" s="133">
        <v>-10.09</v>
      </c>
      <c r="P310" s="133">
        <v>0</v>
      </c>
      <c r="Q310" s="133">
        <v>0</v>
      </c>
      <c r="R310" s="133">
        <v>-11.12</v>
      </c>
      <c r="S310" s="133">
        <v>0</v>
      </c>
      <c r="T310" s="133">
        <v>0</v>
      </c>
      <c r="U310" s="133">
        <v>19.39</v>
      </c>
      <c r="V310" s="133">
        <v>0</v>
      </c>
      <c r="W310" s="133">
        <v>0</v>
      </c>
      <c r="X310" s="133">
        <v>-6.2930000000000001</v>
      </c>
      <c r="Y310" s="133">
        <v>3.0000000000000001E-3</v>
      </c>
      <c r="Z310" s="133">
        <v>1E-3</v>
      </c>
      <c r="AA310" s="133">
        <v>6.8000000000000005E-2</v>
      </c>
      <c r="AB310" s="133">
        <v>1E-3</v>
      </c>
      <c r="AC310" s="133">
        <v>0</v>
      </c>
      <c r="AD310" s="133">
        <v>-6.9059999999999997</v>
      </c>
      <c r="AE310" s="133">
        <v>1.9E-2</v>
      </c>
      <c r="AF310" s="133">
        <v>6.0000000000000001E-3</v>
      </c>
      <c r="AG310" s="133">
        <v>-0.48499999999999999</v>
      </c>
      <c r="AH310" s="133">
        <v>0.02</v>
      </c>
      <c r="AI310" s="133">
        <v>7.0000000000000001E-3</v>
      </c>
      <c r="AJ310" s="133">
        <v>-1.4410000000000001</v>
      </c>
      <c r="AK310" s="133">
        <v>0.4</v>
      </c>
      <c r="AL310" s="133">
        <v>0.13300000000000001</v>
      </c>
      <c r="AM310" s="133">
        <v>-1.5760000000000001</v>
      </c>
      <c r="AN310" s="133">
        <v>0.4</v>
      </c>
      <c r="AO310" s="133">
        <v>0.13300000000000001</v>
      </c>
      <c r="AP310" s="133">
        <v>102.95099999999999</v>
      </c>
      <c r="AQ310" s="133">
        <v>1.8540000000000001</v>
      </c>
      <c r="AR310" s="133">
        <v>0.61799999999999999</v>
      </c>
      <c r="AS310" s="133">
        <v>110.247</v>
      </c>
      <c r="AT310" s="133">
        <v>1.865</v>
      </c>
      <c r="AU310" s="133">
        <v>0.622</v>
      </c>
      <c r="AV310" s="133">
        <v>-1.002</v>
      </c>
      <c r="AW310" s="133">
        <v>1.7000000000000001E-2</v>
      </c>
      <c r="AX310" s="133">
        <v>6.0000000000000001E-3</v>
      </c>
      <c r="AY310" s="133">
        <v>-10.199999999999999</v>
      </c>
      <c r="AZ310" s="133">
        <v>1.007950954</v>
      </c>
      <c r="BA310" s="133">
        <v>-18.920000000000002</v>
      </c>
      <c r="BB310" s="133">
        <v>-18.690000000000001</v>
      </c>
      <c r="BC310" s="133">
        <v>11.59</v>
      </c>
      <c r="BD310" s="133">
        <v>4.9319373842327645E-3</v>
      </c>
      <c r="BE310" s="133" t="s">
        <v>1232</v>
      </c>
      <c r="BF310" s="133">
        <v>-0.45100000000000001</v>
      </c>
      <c r="BG310" s="133">
        <v>1.1541391689290585</v>
      </c>
      <c r="BH310" s="133">
        <v>0.956084602866769</v>
      </c>
      <c r="BI310" s="133">
        <v>0.436</v>
      </c>
      <c r="BJ310" s="133">
        <v>8.2000000000000003E-2</v>
      </c>
      <c r="BK310" s="133">
        <v>0.51800000000000002</v>
      </c>
      <c r="BL310" s="133">
        <v>-1.5760000000000001</v>
      </c>
      <c r="BM310" s="133">
        <v>0</v>
      </c>
    </row>
    <row r="311" spans="1:65" x14ac:dyDescent="0.2">
      <c r="A311" s="132" t="s">
        <v>1233</v>
      </c>
      <c r="B311" s="133" t="s">
        <v>1234</v>
      </c>
      <c r="C311" s="133" t="s">
        <v>261</v>
      </c>
      <c r="D311" s="133" t="s">
        <v>262</v>
      </c>
      <c r="E311" s="133" t="b">
        <v>0</v>
      </c>
      <c r="F311" s="133" t="s">
        <v>324</v>
      </c>
      <c r="G311" s="133" t="s">
        <v>3</v>
      </c>
      <c r="H311" s="133" t="s">
        <v>264</v>
      </c>
      <c r="I311" s="133" t="s">
        <v>324</v>
      </c>
      <c r="J311" s="133" t="s">
        <v>273</v>
      </c>
      <c r="K311" s="133" t="s">
        <v>777</v>
      </c>
      <c r="L311" s="133">
        <v>90</v>
      </c>
      <c r="M311" s="133">
        <v>9</v>
      </c>
      <c r="N311" s="133">
        <v>9</v>
      </c>
      <c r="O311" s="133">
        <v>2.0699999999999998</v>
      </c>
      <c r="P311" s="133">
        <v>0</v>
      </c>
      <c r="Q311" s="133">
        <v>0</v>
      </c>
      <c r="R311" s="133">
        <v>6.14</v>
      </c>
      <c r="S311" s="133">
        <v>0</v>
      </c>
      <c r="T311" s="133">
        <v>0</v>
      </c>
      <c r="U311" s="133">
        <v>37.19</v>
      </c>
      <c r="V311" s="133">
        <v>0</v>
      </c>
      <c r="W311" s="133">
        <v>0</v>
      </c>
      <c r="X311" s="133">
        <v>5.7140000000000004</v>
      </c>
      <c r="Y311" s="133">
        <v>2E-3</v>
      </c>
      <c r="Z311" s="133">
        <v>1E-3</v>
      </c>
      <c r="AA311" s="133">
        <v>17.533999999999999</v>
      </c>
      <c r="AB311" s="133">
        <v>4.0000000000000001E-3</v>
      </c>
      <c r="AC311" s="133">
        <v>1E-3</v>
      </c>
      <c r="AD311" s="133">
        <v>22.751000000000001</v>
      </c>
      <c r="AE311" s="133">
        <v>4.9000000000000002E-2</v>
      </c>
      <c r="AF311" s="133">
        <v>1.6E-2</v>
      </c>
      <c r="AG311" s="133">
        <v>-0.47199999999999998</v>
      </c>
      <c r="AH311" s="133">
        <v>4.9000000000000002E-2</v>
      </c>
      <c r="AI311" s="133">
        <v>1.6E-2</v>
      </c>
      <c r="AJ311" s="133">
        <v>36.247</v>
      </c>
      <c r="AK311" s="133">
        <v>0.39400000000000002</v>
      </c>
      <c r="AL311" s="133">
        <v>0.13100000000000001</v>
      </c>
      <c r="AM311" s="133">
        <v>0.84299999999999997</v>
      </c>
      <c r="AN311" s="133">
        <v>0.377</v>
      </c>
      <c r="AO311" s="133">
        <v>0.126</v>
      </c>
      <c r="AP311" s="133">
        <v>94.426000000000002</v>
      </c>
      <c r="AQ311" s="133">
        <v>1.738</v>
      </c>
      <c r="AR311" s="133">
        <v>0.57899999999999996</v>
      </c>
      <c r="AS311" s="133">
        <v>51.271999999999998</v>
      </c>
      <c r="AT311" s="133">
        <v>1.67</v>
      </c>
      <c r="AU311" s="133">
        <v>0.55700000000000005</v>
      </c>
      <c r="AV311" s="133">
        <v>-0.91500000000000004</v>
      </c>
      <c r="AW311" s="133">
        <v>1.6E-2</v>
      </c>
      <c r="AX311" s="133">
        <v>5.0000000000000001E-3</v>
      </c>
      <c r="AY311" s="133">
        <v>2.02</v>
      </c>
      <c r="AZ311" s="133">
        <v>1.007950954</v>
      </c>
      <c r="BA311" s="133">
        <v>-1.8</v>
      </c>
      <c r="BB311" s="133">
        <v>-1.43</v>
      </c>
      <c r="BC311" s="133">
        <v>29.39</v>
      </c>
      <c r="BD311" s="133">
        <v>4.9319373842327645E-3</v>
      </c>
      <c r="BE311" s="133" t="s">
        <v>1232</v>
      </c>
      <c r="BF311" s="133">
        <v>-0.58499999999999996</v>
      </c>
      <c r="BG311" s="133">
        <v>1.167574616049847</v>
      </c>
      <c r="BH311" s="133">
        <v>0.96082604830371809</v>
      </c>
      <c r="BI311" s="133">
        <v>0.27800000000000002</v>
      </c>
      <c r="BJ311" s="133">
        <v>8.2000000000000003E-2</v>
      </c>
      <c r="BK311" s="133">
        <v>0.36</v>
      </c>
      <c r="BL311" s="133">
        <v>0.84299999999999997</v>
      </c>
      <c r="BM311" s="133">
        <v>0</v>
      </c>
    </row>
    <row r="312" spans="1:65" x14ac:dyDescent="0.2">
      <c r="A312" s="132" t="s">
        <v>1235</v>
      </c>
      <c r="B312" s="133" t="s">
        <v>1236</v>
      </c>
      <c r="C312" s="133" t="s">
        <v>261</v>
      </c>
      <c r="D312" s="133" t="s">
        <v>262</v>
      </c>
      <c r="E312" s="133" t="b">
        <v>0</v>
      </c>
      <c r="F312" s="133" t="s">
        <v>1151</v>
      </c>
      <c r="G312" s="133" t="s">
        <v>3</v>
      </c>
      <c r="H312" s="133" t="s">
        <v>264</v>
      </c>
      <c r="I312" s="133" t="s">
        <v>265</v>
      </c>
      <c r="J312" s="133" t="s">
        <v>266</v>
      </c>
      <c r="K312" s="133" t="s">
        <v>777</v>
      </c>
      <c r="L312" s="133" t="s">
        <v>3</v>
      </c>
      <c r="M312" s="133">
        <v>9</v>
      </c>
      <c r="N312" s="133">
        <v>9</v>
      </c>
      <c r="O312" s="133">
        <v>-38.46</v>
      </c>
      <c r="P312" s="133">
        <v>0</v>
      </c>
      <c r="Q312" s="133">
        <v>0</v>
      </c>
      <c r="R312" s="133">
        <v>-5.54</v>
      </c>
      <c r="S312" s="133">
        <v>0</v>
      </c>
      <c r="T312" s="133">
        <v>0</v>
      </c>
      <c r="U312" s="133">
        <v>25.15</v>
      </c>
      <c r="V312" s="133">
        <v>0</v>
      </c>
      <c r="W312" s="133">
        <v>0</v>
      </c>
      <c r="X312" s="133">
        <v>-32.707000000000001</v>
      </c>
      <c r="Y312" s="133">
        <v>3.0000000000000001E-3</v>
      </c>
      <c r="Z312" s="133">
        <v>1E-3</v>
      </c>
      <c r="AA312" s="133">
        <v>5.6520000000000001</v>
      </c>
      <c r="AB312" s="133">
        <v>4.0000000000000001E-3</v>
      </c>
      <c r="AC312" s="133">
        <v>1E-3</v>
      </c>
      <c r="AD312" s="133">
        <v>-28.47</v>
      </c>
      <c r="AE312" s="133">
        <v>2.3E-2</v>
      </c>
      <c r="AF312" s="133">
        <v>8.0000000000000002E-3</v>
      </c>
      <c r="AG312" s="133">
        <v>-9.9000000000000005E-2</v>
      </c>
      <c r="AH312" s="133">
        <v>2.5999999999999999E-2</v>
      </c>
      <c r="AI312" s="133">
        <v>8.9999999999999993E-3</v>
      </c>
      <c r="AJ312" s="133">
        <v>10.843999999999999</v>
      </c>
      <c r="AK312" s="133">
        <v>0.32600000000000001</v>
      </c>
      <c r="AL312" s="133">
        <v>0.109</v>
      </c>
      <c r="AM312" s="133">
        <v>-0.48699999999999999</v>
      </c>
      <c r="AN312" s="133">
        <v>0.32700000000000001</v>
      </c>
      <c r="AO312" s="133">
        <v>0.109</v>
      </c>
      <c r="AP312" s="133">
        <v>114.12</v>
      </c>
      <c r="AQ312" s="133">
        <v>4.5620000000000003</v>
      </c>
      <c r="AR312" s="133">
        <v>1.5209999999999999</v>
      </c>
      <c r="AS312" s="133">
        <v>141.64099999999999</v>
      </c>
      <c r="AT312" s="133">
        <v>4.6820000000000004</v>
      </c>
      <c r="AU312" s="133">
        <v>1.5609999999999999</v>
      </c>
      <c r="AV312" s="133">
        <v>-1.0960000000000001</v>
      </c>
      <c r="AW312" s="133">
        <v>2.8000000000000001E-2</v>
      </c>
      <c r="AX312" s="133">
        <v>8.9999999999999993E-3</v>
      </c>
      <c r="AY312" s="133">
        <v>-38.71</v>
      </c>
      <c r="AZ312" s="133" t="s">
        <v>3</v>
      </c>
      <c r="BA312" s="133">
        <v>-5.54</v>
      </c>
      <c r="BB312" s="133">
        <v>-5.19</v>
      </c>
      <c r="BC312" s="133">
        <v>25.51</v>
      </c>
      <c r="BD312" s="133">
        <v>5.0320545425335296E-3</v>
      </c>
      <c r="BE312" s="133" t="s">
        <v>1237</v>
      </c>
      <c r="BF312" s="133">
        <v>4.3999999999999997E-2</v>
      </c>
      <c r="BG312" s="133">
        <v>1.171741437216985</v>
      </c>
      <c r="BH312" s="133">
        <v>0.96521422476296814</v>
      </c>
      <c r="BI312" s="133">
        <v>1.0169999999999999</v>
      </c>
      <c r="BJ312" s="133" t="s">
        <v>3</v>
      </c>
      <c r="BK312" s="133">
        <v>1.0169999999999999</v>
      </c>
      <c r="BL312" s="133">
        <v>-0.48699999999999999</v>
      </c>
      <c r="BM312" s="133">
        <v>0</v>
      </c>
    </row>
    <row r="313" spans="1:65" x14ac:dyDescent="0.2">
      <c r="A313" s="132" t="s">
        <v>1238</v>
      </c>
      <c r="B313" s="133" t="s">
        <v>1239</v>
      </c>
      <c r="C313" s="133" t="s">
        <v>261</v>
      </c>
      <c r="D313" s="133" t="s">
        <v>262</v>
      </c>
      <c r="E313" s="133" t="b">
        <v>0</v>
      </c>
      <c r="F313" s="133" t="s">
        <v>277</v>
      </c>
      <c r="G313" s="133" t="s">
        <v>3</v>
      </c>
      <c r="H313" s="133" t="s">
        <v>264</v>
      </c>
      <c r="I313" s="133" t="s">
        <v>277</v>
      </c>
      <c r="J313" s="133" t="s">
        <v>273</v>
      </c>
      <c r="K313" s="133" t="s">
        <v>777</v>
      </c>
      <c r="L313" s="133">
        <v>90</v>
      </c>
      <c r="M313" s="133">
        <v>9</v>
      </c>
      <c r="N313" s="133">
        <v>9</v>
      </c>
      <c r="O313" s="133">
        <v>-2.1</v>
      </c>
      <c r="P313" s="133">
        <v>0</v>
      </c>
      <c r="Q313" s="133">
        <v>0</v>
      </c>
      <c r="R313" s="133">
        <v>3.67</v>
      </c>
      <c r="S313" s="133">
        <v>0.01</v>
      </c>
      <c r="T313" s="133">
        <v>0</v>
      </c>
      <c r="U313" s="133">
        <v>34.65</v>
      </c>
      <c r="V313" s="133">
        <v>0.01</v>
      </c>
      <c r="W313" s="133">
        <v>0</v>
      </c>
      <c r="X313" s="133">
        <v>1.718</v>
      </c>
      <c r="Y313" s="133">
        <v>3.0000000000000001E-3</v>
      </c>
      <c r="Z313" s="133">
        <v>1E-3</v>
      </c>
      <c r="AA313" s="133">
        <v>15.035</v>
      </c>
      <c r="AB313" s="133">
        <v>5.0000000000000001E-3</v>
      </c>
      <c r="AC313" s="133">
        <v>2E-3</v>
      </c>
      <c r="AD313" s="133">
        <v>16.353999999999999</v>
      </c>
      <c r="AE313" s="133">
        <v>4.2999999999999997E-2</v>
      </c>
      <c r="AF313" s="133">
        <v>1.4E-2</v>
      </c>
      <c r="AG313" s="133">
        <v>-0.221</v>
      </c>
      <c r="AH313" s="133">
        <v>4.3999999999999997E-2</v>
      </c>
      <c r="AI313" s="133">
        <v>1.4999999999999999E-2</v>
      </c>
      <c r="AJ313" s="133">
        <v>30.943999999999999</v>
      </c>
      <c r="AK313" s="133">
        <v>0.39800000000000002</v>
      </c>
      <c r="AL313" s="133">
        <v>0.13300000000000001</v>
      </c>
      <c r="AM313" s="133">
        <v>0.63</v>
      </c>
      <c r="AN313" s="133">
        <v>0.38900000000000001</v>
      </c>
      <c r="AO313" s="133">
        <v>0.13</v>
      </c>
      <c r="AP313" s="133">
        <v>105.654</v>
      </c>
      <c r="AQ313" s="133">
        <v>1.147</v>
      </c>
      <c r="AR313" s="133">
        <v>0.38200000000000001</v>
      </c>
      <c r="AS313" s="133">
        <v>71.739000000000004</v>
      </c>
      <c r="AT313" s="133">
        <v>1.1080000000000001</v>
      </c>
      <c r="AU313" s="133">
        <v>0.36899999999999999</v>
      </c>
      <c r="AV313" s="133">
        <v>-1.01</v>
      </c>
      <c r="AW313" s="133">
        <v>8.9999999999999993E-3</v>
      </c>
      <c r="AX313" s="133">
        <v>3.0000000000000001E-3</v>
      </c>
      <c r="AY313" s="133">
        <v>-2.17</v>
      </c>
      <c r="AZ313" s="133">
        <v>1.007950954</v>
      </c>
      <c r="BA313" s="133">
        <v>-4.24</v>
      </c>
      <c r="BB313" s="133">
        <v>-3.89</v>
      </c>
      <c r="BC313" s="133">
        <v>26.85</v>
      </c>
      <c r="BD313" s="133">
        <v>4.9537927273193855E-3</v>
      </c>
      <c r="BE313" s="133" t="s">
        <v>1240</v>
      </c>
      <c r="BF313" s="133">
        <v>-0.30199999999999999</v>
      </c>
      <c r="BG313" s="133">
        <v>1.1743735275707166</v>
      </c>
      <c r="BH313" s="133">
        <v>0.9669574460161231</v>
      </c>
      <c r="BI313" s="133">
        <v>0.61199999999999999</v>
      </c>
      <c r="BJ313" s="133">
        <v>8.2000000000000003E-2</v>
      </c>
      <c r="BK313" s="133">
        <v>0.69399999999999995</v>
      </c>
      <c r="BL313" s="133">
        <v>0.63</v>
      </c>
      <c r="BM313" s="133">
        <v>0</v>
      </c>
    </row>
    <row r="314" spans="1:65" x14ac:dyDescent="0.2">
      <c r="A314" s="132" t="s">
        <v>1241</v>
      </c>
      <c r="B314" s="133" t="s">
        <v>1242</v>
      </c>
      <c r="C314" s="133" t="s">
        <v>261</v>
      </c>
      <c r="D314" s="133" t="s">
        <v>262</v>
      </c>
      <c r="E314" s="133" t="b">
        <v>0</v>
      </c>
      <c r="F314" s="133" t="s">
        <v>1095</v>
      </c>
      <c r="G314" s="133" t="s">
        <v>3</v>
      </c>
      <c r="H314" s="133" t="s">
        <v>264</v>
      </c>
      <c r="I314" s="133" t="s">
        <v>1095</v>
      </c>
      <c r="J314" s="133" t="s">
        <v>1096</v>
      </c>
      <c r="K314" s="133" t="s">
        <v>777</v>
      </c>
      <c r="L314" s="133">
        <v>90</v>
      </c>
      <c r="M314" s="133">
        <v>9</v>
      </c>
      <c r="N314" s="133">
        <v>9</v>
      </c>
      <c r="O314" s="133">
        <v>1.85</v>
      </c>
      <c r="P314" s="133">
        <v>0</v>
      </c>
      <c r="Q314" s="133">
        <v>0</v>
      </c>
      <c r="R314" s="133">
        <v>1.36</v>
      </c>
      <c r="S314" s="133">
        <v>0</v>
      </c>
      <c r="T314" s="133">
        <v>0</v>
      </c>
      <c r="U314" s="133">
        <v>32.26</v>
      </c>
      <c r="V314" s="133">
        <v>0</v>
      </c>
      <c r="W314" s="133">
        <v>0</v>
      </c>
      <c r="X314" s="133">
        <v>5.3410000000000002</v>
      </c>
      <c r="Y314" s="133">
        <v>2E-3</v>
      </c>
      <c r="Z314" s="133">
        <v>1E-3</v>
      </c>
      <c r="AA314" s="133">
        <v>12.704000000000001</v>
      </c>
      <c r="AB314" s="133">
        <v>3.0000000000000001E-3</v>
      </c>
      <c r="AC314" s="133">
        <v>1E-3</v>
      </c>
      <c r="AD314" s="133">
        <v>17.754000000000001</v>
      </c>
      <c r="AE314" s="133">
        <v>3.3000000000000002E-2</v>
      </c>
      <c r="AF314" s="133">
        <v>1.0999999999999999E-2</v>
      </c>
      <c r="AG314" s="133">
        <v>-0.308</v>
      </c>
      <c r="AH314" s="133">
        <v>3.2000000000000001E-2</v>
      </c>
      <c r="AI314" s="133">
        <v>1.0999999999999999E-2</v>
      </c>
      <c r="AJ314" s="133">
        <v>25.452999999999999</v>
      </c>
      <c r="AK314" s="133">
        <v>0.48</v>
      </c>
      <c r="AL314" s="133">
        <v>0.16</v>
      </c>
      <c r="AM314" s="133">
        <v>-0.115</v>
      </c>
      <c r="AN314" s="133">
        <v>0.46700000000000003</v>
      </c>
      <c r="AO314" s="133">
        <v>0.156</v>
      </c>
      <c r="AP314" s="133">
        <v>105.078</v>
      </c>
      <c r="AQ314" s="133">
        <v>2.0139999999999998</v>
      </c>
      <c r="AR314" s="133">
        <v>0.67100000000000004</v>
      </c>
      <c r="AS314" s="133">
        <v>71.899000000000001</v>
      </c>
      <c r="AT314" s="133">
        <v>1.954</v>
      </c>
      <c r="AU314" s="133">
        <v>0.65100000000000002</v>
      </c>
      <c r="AV314" s="133">
        <v>-0.999</v>
      </c>
      <c r="AW314" s="133">
        <v>0.02</v>
      </c>
      <c r="AX314" s="133">
        <v>7.0000000000000001E-3</v>
      </c>
      <c r="AY314" s="133">
        <v>1.8</v>
      </c>
      <c r="AZ314" s="133">
        <v>1.0093000000000001</v>
      </c>
      <c r="BA314" s="133">
        <v>-7.87</v>
      </c>
      <c r="BB314" s="133">
        <v>-7.54</v>
      </c>
      <c r="BC314" s="133">
        <v>23.08</v>
      </c>
      <c r="BD314" s="133">
        <v>4.9537927273193855E-3</v>
      </c>
      <c r="BE314" s="133" t="s">
        <v>1240</v>
      </c>
      <c r="BF314" s="133">
        <v>-0.39600000000000002</v>
      </c>
      <c r="BG314" s="133">
        <v>1.1548013523236575</v>
      </c>
      <c r="BH314" s="133">
        <v>0.95951283973043922</v>
      </c>
      <c r="BI314" s="133">
        <v>0.502</v>
      </c>
      <c r="BJ314" s="133">
        <v>8.2000000000000003E-2</v>
      </c>
      <c r="BK314" s="133">
        <v>0.58399999999999996</v>
      </c>
      <c r="BL314" s="133">
        <v>-0.115</v>
      </c>
      <c r="BM314" s="133">
        <v>0</v>
      </c>
    </row>
    <row r="315" spans="1:65" x14ac:dyDescent="0.2">
      <c r="A315" s="132" t="s">
        <v>1243</v>
      </c>
      <c r="B315" s="133" t="s">
        <v>1244</v>
      </c>
      <c r="C315" s="133" t="s">
        <v>261</v>
      </c>
      <c r="D315" s="133" t="s">
        <v>262</v>
      </c>
      <c r="E315" s="133" t="b">
        <v>0</v>
      </c>
      <c r="F315" s="133" t="s">
        <v>1245</v>
      </c>
      <c r="G315" s="133" t="s">
        <v>3</v>
      </c>
      <c r="H315" s="133" t="s">
        <v>264</v>
      </c>
      <c r="I315" s="133" t="s">
        <v>349</v>
      </c>
      <c r="J315" s="133" t="s">
        <v>266</v>
      </c>
      <c r="K315" s="133" t="s">
        <v>777</v>
      </c>
      <c r="L315" s="133" t="s">
        <v>3</v>
      </c>
      <c r="M315" s="133">
        <v>9</v>
      </c>
      <c r="N315" s="133">
        <v>9</v>
      </c>
      <c r="O315" s="133">
        <v>-38.17</v>
      </c>
      <c r="P315" s="133">
        <v>0</v>
      </c>
      <c r="Q315" s="133">
        <v>0</v>
      </c>
      <c r="R315" s="133">
        <v>-6.22</v>
      </c>
      <c r="S315" s="133">
        <v>0</v>
      </c>
      <c r="T315" s="133">
        <v>0</v>
      </c>
      <c r="U315" s="133">
        <v>24.45</v>
      </c>
      <c r="V315" s="133">
        <v>0</v>
      </c>
      <c r="W315" s="133">
        <v>0</v>
      </c>
      <c r="X315" s="133">
        <v>-32.456000000000003</v>
      </c>
      <c r="Y315" s="133">
        <v>3.0000000000000001E-3</v>
      </c>
      <c r="Z315" s="133">
        <v>1E-3</v>
      </c>
      <c r="AA315" s="133">
        <v>4.9610000000000003</v>
      </c>
      <c r="AB315" s="133">
        <v>4.0000000000000001E-3</v>
      </c>
      <c r="AC315" s="133">
        <v>1E-3</v>
      </c>
      <c r="AD315" s="133">
        <v>-29.706</v>
      </c>
      <c r="AE315" s="133">
        <v>5.3999999999999999E-2</v>
      </c>
      <c r="AF315" s="133">
        <v>1.7999999999999999E-2</v>
      </c>
      <c r="AG315" s="133">
        <v>-0.96399999999999997</v>
      </c>
      <c r="AH315" s="133">
        <v>5.5E-2</v>
      </c>
      <c r="AI315" s="133">
        <v>1.7999999999999999E-2</v>
      </c>
      <c r="AJ315" s="133">
        <v>8.8659999999999997</v>
      </c>
      <c r="AK315" s="133">
        <v>0.40799999999999997</v>
      </c>
      <c r="AL315" s="133">
        <v>0.13600000000000001</v>
      </c>
      <c r="AM315" s="133">
        <v>-1.071</v>
      </c>
      <c r="AN315" s="133">
        <v>0.40799999999999997</v>
      </c>
      <c r="AO315" s="133">
        <v>0.13600000000000001</v>
      </c>
      <c r="AP315" s="133">
        <v>117.173</v>
      </c>
      <c r="AQ315" s="133">
        <v>2.218</v>
      </c>
      <c r="AR315" s="133">
        <v>0.73899999999999999</v>
      </c>
      <c r="AS315" s="133">
        <v>145.99799999999999</v>
      </c>
      <c r="AT315" s="133">
        <v>2.2839999999999998</v>
      </c>
      <c r="AU315" s="133">
        <v>0.76100000000000001</v>
      </c>
      <c r="AV315" s="133">
        <v>-1.111</v>
      </c>
      <c r="AW315" s="133">
        <v>1.7999999999999999E-2</v>
      </c>
      <c r="AX315" s="133">
        <v>6.0000000000000001E-3</v>
      </c>
      <c r="AY315" s="133">
        <v>-38.409999999999997</v>
      </c>
      <c r="AZ315" s="133" t="s">
        <v>3</v>
      </c>
      <c r="BA315" s="133">
        <v>-6.22</v>
      </c>
      <c r="BB315" s="133">
        <v>-5.88</v>
      </c>
      <c r="BC315" s="133">
        <v>24.79</v>
      </c>
      <c r="BD315" s="133">
        <v>4.90770467097026E-3</v>
      </c>
      <c r="BE315" s="133" t="s">
        <v>1246</v>
      </c>
      <c r="BF315" s="133">
        <v>-0.81799999999999995</v>
      </c>
      <c r="BG315" s="133">
        <v>1.1548013523236578</v>
      </c>
      <c r="BH315" s="133">
        <v>0.95951283973043966</v>
      </c>
      <c r="BI315" s="133">
        <v>1.4E-2</v>
      </c>
      <c r="BJ315" s="133" t="s">
        <v>3</v>
      </c>
      <c r="BK315" s="133">
        <v>1.4E-2</v>
      </c>
      <c r="BL315" s="133">
        <v>-1.071</v>
      </c>
      <c r="BM315" s="133">
        <v>0</v>
      </c>
    </row>
    <row r="316" spans="1:65" x14ac:dyDescent="0.2">
      <c r="A316" s="132" t="s">
        <v>1247</v>
      </c>
      <c r="B316" s="133" t="s">
        <v>1248</v>
      </c>
      <c r="C316" s="133" t="s">
        <v>261</v>
      </c>
      <c r="D316" s="133" t="s">
        <v>262</v>
      </c>
      <c r="E316" s="133" t="b">
        <v>0</v>
      </c>
      <c r="F316" s="133" t="s">
        <v>1094</v>
      </c>
      <c r="G316" s="133" t="s">
        <v>3</v>
      </c>
      <c r="H316" s="133" t="s">
        <v>264</v>
      </c>
      <c r="I316" s="133" t="s">
        <v>1095</v>
      </c>
      <c r="J316" s="133" t="s">
        <v>1096</v>
      </c>
      <c r="K316" s="133" t="s">
        <v>777</v>
      </c>
      <c r="L316" s="133">
        <v>90</v>
      </c>
      <c r="M316" s="133">
        <v>9</v>
      </c>
      <c r="N316" s="133">
        <v>9</v>
      </c>
      <c r="O316" s="133">
        <v>2.0499999999999998</v>
      </c>
      <c r="P316" s="133">
        <v>0</v>
      </c>
      <c r="Q316" s="133">
        <v>0</v>
      </c>
      <c r="R316" s="133">
        <v>1.1100000000000001</v>
      </c>
      <c r="S316" s="133">
        <v>0.01</v>
      </c>
      <c r="T316" s="133">
        <v>0</v>
      </c>
      <c r="U316" s="133">
        <v>32.01</v>
      </c>
      <c r="V316" s="133">
        <v>0.01</v>
      </c>
      <c r="W316" s="133">
        <v>0</v>
      </c>
      <c r="X316" s="133">
        <v>5.5220000000000002</v>
      </c>
      <c r="Y316" s="133">
        <v>2E-3</v>
      </c>
      <c r="Z316" s="133">
        <v>1E-3</v>
      </c>
      <c r="AA316" s="133">
        <v>12.457000000000001</v>
      </c>
      <c r="AB316" s="133">
        <v>5.0000000000000001E-3</v>
      </c>
      <c r="AC316" s="133">
        <v>2E-3</v>
      </c>
      <c r="AD316" s="133">
        <v>17.742000000000001</v>
      </c>
      <c r="AE316" s="133">
        <v>4.3999999999999997E-2</v>
      </c>
      <c r="AF316" s="133">
        <v>1.4999999999999999E-2</v>
      </c>
      <c r="AG316" s="133">
        <v>-0.26600000000000001</v>
      </c>
      <c r="AH316" s="133">
        <v>4.2000000000000003E-2</v>
      </c>
      <c r="AI316" s="133">
        <v>1.4E-2</v>
      </c>
      <c r="AJ316" s="133">
        <v>25.027999999999999</v>
      </c>
      <c r="AK316" s="133">
        <v>0.26800000000000002</v>
      </c>
      <c r="AL316" s="133">
        <v>8.8999999999999996E-2</v>
      </c>
      <c r="AM316" s="133">
        <v>-0.04</v>
      </c>
      <c r="AN316" s="133">
        <v>0.26200000000000001</v>
      </c>
      <c r="AO316" s="133">
        <v>8.6999999999999994E-2</v>
      </c>
      <c r="AP316" s="133">
        <v>107.18300000000001</v>
      </c>
      <c r="AQ316" s="133">
        <v>2.512</v>
      </c>
      <c r="AR316" s="133">
        <v>0.83699999999999997</v>
      </c>
      <c r="AS316" s="133">
        <v>74.25</v>
      </c>
      <c r="AT316" s="133">
        <v>2.4420000000000002</v>
      </c>
      <c r="AU316" s="133">
        <v>0.81399999999999995</v>
      </c>
      <c r="AV316" s="133">
        <v>-1.022</v>
      </c>
      <c r="AW316" s="133">
        <v>2.3E-2</v>
      </c>
      <c r="AX316" s="133">
        <v>8.0000000000000002E-3</v>
      </c>
      <c r="AY316" s="133">
        <v>2</v>
      </c>
      <c r="AZ316" s="133">
        <v>1.0093000000000001</v>
      </c>
      <c r="BA316" s="133">
        <v>-8.11</v>
      </c>
      <c r="BB316" s="133">
        <v>-7.79</v>
      </c>
      <c r="BC316" s="133">
        <v>22.83</v>
      </c>
      <c r="BD316" s="133">
        <v>4.8223805661770924E-3</v>
      </c>
      <c r="BE316" s="133" t="s">
        <v>1249</v>
      </c>
      <c r="BF316" s="133">
        <v>-0.35199999999999998</v>
      </c>
      <c r="BG316" s="133">
        <v>1.154801352323658</v>
      </c>
      <c r="BH316" s="133">
        <v>0.95951283973043944</v>
      </c>
      <c r="BI316" s="133">
        <v>0.55300000000000005</v>
      </c>
      <c r="BJ316" s="133">
        <v>8.2000000000000003E-2</v>
      </c>
      <c r="BK316" s="133">
        <v>0.63500000000000001</v>
      </c>
      <c r="BL316" s="133">
        <v>-0.04</v>
      </c>
      <c r="BM316" s="133">
        <v>0</v>
      </c>
    </row>
    <row r="317" spans="1:65" x14ac:dyDescent="0.2">
      <c r="A317" s="132" t="s">
        <v>1250</v>
      </c>
      <c r="B317" s="133" t="s">
        <v>1251</v>
      </c>
      <c r="C317" s="133" t="s">
        <v>261</v>
      </c>
      <c r="D317" s="133" t="s">
        <v>262</v>
      </c>
      <c r="E317" s="133" t="b">
        <v>0</v>
      </c>
      <c r="F317" s="133" t="s">
        <v>280</v>
      </c>
      <c r="G317" s="133" t="s">
        <v>3</v>
      </c>
      <c r="H317" s="133" t="s">
        <v>264</v>
      </c>
      <c r="I317" s="133" t="s">
        <v>281</v>
      </c>
      <c r="J317" s="133" t="s">
        <v>273</v>
      </c>
      <c r="K317" s="133" t="s">
        <v>777</v>
      </c>
      <c r="L317" s="133">
        <v>90</v>
      </c>
      <c r="M317" s="133">
        <v>9</v>
      </c>
      <c r="N317" s="133">
        <v>9</v>
      </c>
      <c r="O317" s="133">
        <v>2.11</v>
      </c>
      <c r="P317" s="133">
        <v>0</v>
      </c>
      <c r="Q317" s="133">
        <v>0</v>
      </c>
      <c r="R317" s="133">
        <v>5.51</v>
      </c>
      <c r="S317" s="133">
        <v>0</v>
      </c>
      <c r="T317" s="133">
        <v>0</v>
      </c>
      <c r="U317" s="133">
        <v>36.54</v>
      </c>
      <c r="V317" s="133">
        <v>0</v>
      </c>
      <c r="W317" s="133">
        <v>0</v>
      </c>
      <c r="X317" s="133">
        <v>5.73</v>
      </c>
      <c r="Y317" s="133">
        <v>2E-3</v>
      </c>
      <c r="Z317" s="133">
        <v>1E-3</v>
      </c>
      <c r="AA317" s="133">
        <v>16.895</v>
      </c>
      <c r="AB317" s="133">
        <v>4.0000000000000001E-3</v>
      </c>
      <c r="AC317" s="133">
        <v>1E-3</v>
      </c>
      <c r="AD317" s="133">
        <v>22.024000000000001</v>
      </c>
      <c r="AE317" s="133">
        <v>4.3999999999999997E-2</v>
      </c>
      <c r="AF317" s="133">
        <v>1.4999999999999999E-2</v>
      </c>
      <c r="AG317" s="133">
        <v>-0.58099999999999996</v>
      </c>
      <c r="AH317" s="133">
        <v>4.7E-2</v>
      </c>
      <c r="AI317" s="133">
        <v>1.6E-2</v>
      </c>
      <c r="AJ317" s="133">
        <v>34.460999999999999</v>
      </c>
      <c r="AK317" s="133">
        <v>0.68</v>
      </c>
      <c r="AL317" s="133">
        <v>0.22700000000000001</v>
      </c>
      <c r="AM317" s="133">
        <v>0.372</v>
      </c>
      <c r="AN317" s="133">
        <v>0.65800000000000003</v>
      </c>
      <c r="AO317" s="133">
        <v>0.219</v>
      </c>
      <c r="AP317" s="133">
        <v>104.09699999999999</v>
      </c>
      <c r="AQ317" s="133">
        <v>1.738</v>
      </c>
      <c r="AR317" s="133">
        <v>0.57899999999999996</v>
      </c>
      <c r="AS317" s="133">
        <v>61.853000000000002</v>
      </c>
      <c r="AT317" s="133">
        <v>1.669</v>
      </c>
      <c r="AU317" s="133">
        <v>0.55600000000000005</v>
      </c>
      <c r="AV317" s="133">
        <v>-0.98799999999999999</v>
      </c>
      <c r="AW317" s="133">
        <v>1.4E-2</v>
      </c>
      <c r="AX317" s="133">
        <v>5.0000000000000001E-3</v>
      </c>
      <c r="AY317" s="133">
        <v>2.0699999999999998</v>
      </c>
      <c r="AZ317" s="133">
        <v>1.007950954</v>
      </c>
      <c r="BA317" s="133">
        <v>-2.42</v>
      </c>
      <c r="BB317" s="133">
        <v>-2.04</v>
      </c>
      <c r="BC317" s="133">
        <v>28.75</v>
      </c>
      <c r="BD317" s="133">
        <v>4.9347928347063044E-3</v>
      </c>
      <c r="BE317" s="133" t="s">
        <v>1252</v>
      </c>
      <c r="BF317" s="133">
        <v>-0.69</v>
      </c>
      <c r="BG317" s="133">
        <v>1.1648804573448308</v>
      </c>
      <c r="BH317" s="133">
        <v>0.96238415215501794</v>
      </c>
      <c r="BI317" s="133">
        <v>0.159</v>
      </c>
      <c r="BJ317" s="133">
        <v>8.2000000000000003E-2</v>
      </c>
      <c r="BK317" s="133">
        <v>0.24099999999999999</v>
      </c>
      <c r="BL317" s="133">
        <v>0.372</v>
      </c>
      <c r="BM317" s="133">
        <v>0</v>
      </c>
    </row>
    <row r="318" spans="1:65" x14ac:dyDescent="0.2">
      <c r="A318" s="132" t="s">
        <v>1253</v>
      </c>
      <c r="B318" s="133" t="s">
        <v>1254</v>
      </c>
      <c r="C318" s="133" t="s">
        <v>261</v>
      </c>
      <c r="D318" s="133" t="s">
        <v>262</v>
      </c>
      <c r="E318" s="133" t="b">
        <v>0</v>
      </c>
      <c r="F318" s="133" t="s">
        <v>1255</v>
      </c>
      <c r="G318" s="133" t="s">
        <v>3</v>
      </c>
      <c r="H318" s="133" t="s">
        <v>264</v>
      </c>
      <c r="I318" s="133" t="s">
        <v>265</v>
      </c>
      <c r="J318" s="133" t="s">
        <v>266</v>
      </c>
      <c r="K318" s="133" t="s">
        <v>777</v>
      </c>
      <c r="L318" s="133" t="s">
        <v>3</v>
      </c>
      <c r="M318" s="133">
        <v>9</v>
      </c>
      <c r="N318" s="133">
        <v>9</v>
      </c>
      <c r="O318" s="133">
        <v>2.02</v>
      </c>
      <c r="P318" s="133">
        <v>0</v>
      </c>
      <c r="Q318" s="133">
        <v>0</v>
      </c>
      <c r="R318" s="133">
        <v>-3.05</v>
      </c>
      <c r="S318" s="133">
        <v>0</v>
      </c>
      <c r="T318" s="133">
        <v>0</v>
      </c>
      <c r="U318" s="133">
        <v>27.72</v>
      </c>
      <c r="V318" s="133">
        <v>0</v>
      </c>
      <c r="W318" s="133">
        <v>0</v>
      </c>
      <c r="X318" s="133">
        <v>5.3529999999999998</v>
      </c>
      <c r="Y318" s="133">
        <v>3.0000000000000001E-3</v>
      </c>
      <c r="Z318" s="133">
        <v>1E-3</v>
      </c>
      <c r="AA318" s="133">
        <v>8.2520000000000007</v>
      </c>
      <c r="AB318" s="133">
        <v>4.0000000000000001E-3</v>
      </c>
      <c r="AC318" s="133">
        <v>1E-3</v>
      </c>
      <c r="AD318" s="133">
        <v>13.750999999999999</v>
      </c>
      <c r="AE318" s="133">
        <v>3.5000000000000003E-2</v>
      </c>
      <c r="AF318" s="133">
        <v>1.2E-2</v>
      </c>
      <c r="AG318" s="133">
        <v>7.0999999999999994E-2</v>
      </c>
      <c r="AH318" s="133">
        <v>3.5999999999999997E-2</v>
      </c>
      <c r="AI318" s="133">
        <v>1.2E-2</v>
      </c>
      <c r="AJ318" s="133">
        <v>16.212</v>
      </c>
      <c r="AK318" s="133">
        <v>0.32200000000000001</v>
      </c>
      <c r="AL318" s="133">
        <v>0.107</v>
      </c>
      <c r="AM318" s="133">
        <v>-0.35299999999999998</v>
      </c>
      <c r="AN318" s="133">
        <v>0.313</v>
      </c>
      <c r="AO318" s="133">
        <v>0.104</v>
      </c>
      <c r="AP318" s="133">
        <v>114.738</v>
      </c>
      <c r="AQ318" s="133">
        <v>2.0640000000000001</v>
      </c>
      <c r="AR318" s="133">
        <v>0.68799999999999994</v>
      </c>
      <c r="AS318" s="133">
        <v>90.66</v>
      </c>
      <c r="AT318" s="133">
        <v>2.024</v>
      </c>
      <c r="AU318" s="133">
        <v>0.67500000000000004</v>
      </c>
      <c r="AV318" s="133">
        <v>-1.0940000000000001</v>
      </c>
      <c r="AW318" s="133">
        <v>1.9E-2</v>
      </c>
      <c r="AX318" s="133">
        <v>6.0000000000000001E-3</v>
      </c>
      <c r="AY318" s="133">
        <v>1.97</v>
      </c>
      <c r="AZ318" s="133" t="s">
        <v>3</v>
      </c>
      <c r="BA318" s="133">
        <v>-3.05</v>
      </c>
      <c r="BB318" s="133">
        <v>-2.69</v>
      </c>
      <c r="BC318" s="133">
        <v>28.09</v>
      </c>
      <c r="BD318" s="133">
        <v>4.9087557841106921E-3</v>
      </c>
      <c r="BE318" s="133" t="s">
        <v>1256</v>
      </c>
      <c r="BF318" s="133">
        <v>3.0000000000000001E-3</v>
      </c>
      <c r="BG318" s="133">
        <v>1.1515905717711006</v>
      </c>
      <c r="BH318" s="133">
        <v>0.95751959485162497</v>
      </c>
      <c r="BI318" s="133">
        <v>0.96099999999999997</v>
      </c>
      <c r="BJ318" s="133" t="s">
        <v>3</v>
      </c>
      <c r="BK318" s="133">
        <v>0.96099999999999997</v>
      </c>
      <c r="BL318" s="133">
        <v>-0.35299999999999998</v>
      </c>
      <c r="BM318" s="133">
        <v>0</v>
      </c>
    </row>
    <row r="319" spans="1:65" x14ac:dyDescent="0.2">
      <c r="A319" s="132" t="s">
        <v>1257</v>
      </c>
      <c r="B319" s="133" t="s">
        <v>1258</v>
      </c>
      <c r="C319" s="133" t="s">
        <v>261</v>
      </c>
      <c r="D319" s="133" t="s">
        <v>262</v>
      </c>
      <c r="E319" s="133" t="b">
        <v>0</v>
      </c>
      <c r="F319" s="133" t="s">
        <v>1259</v>
      </c>
      <c r="G319" s="133" t="s">
        <v>3</v>
      </c>
      <c r="H319" s="133" t="s">
        <v>264</v>
      </c>
      <c r="I319" s="133" t="s">
        <v>324</v>
      </c>
      <c r="J319" s="133" t="s">
        <v>273</v>
      </c>
      <c r="K319" s="133" t="s">
        <v>777</v>
      </c>
      <c r="L319" s="133">
        <v>90</v>
      </c>
      <c r="M319" s="133">
        <v>9</v>
      </c>
      <c r="N319" s="133">
        <v>9</v>
      </c>
      <c r="O319" s="133">
        <v>2.1</v>
      </c>
      <c r="P319" s="133">
        <v>0</v>
      </c>
      <c r="Q319" s="133">
        <v>0</v>
      </c>
      <c r="R319" s="133">
        <v>6.09</v>
      </c>
      <c r="S319" s="133">
        <v>0</v>
      </c>
      <c r="T319" s="133">
        <v>0</v>
      </c>
      <c r="U319" s="133">
        <v>37.14</v>
      </c>
      <c r="V319" s="133">
        <v>0</v>
      </c>
      <c r="W319" s="133">
        <v>0</v>
      </c>
      <c r="X319" s="133">
        <v>5.7380000000000004</v>
      </c>
      <c r="Y319" s="133">
        <v>2E-3</v>
      </c>
      <c r="Z319" s="133">
        <v>1E-3</v>
      </c>
      <c r="AA319" s="133">
        <v>17.488</v>
      </c>
      <c r="AB319" s="133">
        <v>3.0000000000000001E-3</v>
      </c>
      <c r="AC319" s="133">
        <v>1E-3</v>
      </c>
      <c r="AD319" s="133">
        <v>22.76</v>
      </c>
      <c r="AE319" s="133">
        <v>3.7999999999999999E-2</v>
      </c>
      <c r="AF319" s="133">
        <v>1.2999999999999999E-2</v>
      </c>
      <c r="AG319" s="133">
        <v>-0.443</v>
      </c>
      <c r="AH319" s="133">
        <v>3.6999999999999998E-2</v>
      </c>
      <c r="AI319" s="133">
        <v>1.2E-2</v>
      </c>
      <c r="AJ319" s="133">
        <v>36.177999999999997</v>
      </c>
      <c r="AK319" s="133">
        <v>0.51100000000000001</v>
      </c>
      <c r="AL319" s="133">
        <v>0.17</v>
      </c>
      <c r="AM319" s="133">
        <v>0.86599999999999999</v>
      </c>
      <c r="AN319" s="133">
        <v>0.49299999999999999</v>
      </c>
      <c r="AO319" s="133">
        <v>0.16400000000000001</v>
      </c>
      <c r="AP319" s="133">
        <v>113.681</v>
      </c>
      <c r="AQ319" s="133">
        <v>2.5139999999999998</v>
      </c>
      <c r="AR319" s="133">
        <v>0.83799999999999997</v>
      </c>
      <c r="AS319" s="133">
        <v>69.834999999999994</v>
      </c>
      <c r="AT319" s="133">
        <v>2.4159999999999999</v>
      </c>
      <c r="AU319" s="133">
        <v>0.80500000000000005</v>
      </c>
      <c r="AV319" s="133">
        <v>-1.0660000000000001</v>
      </c>
      <c r="AW319" s="133">
        <v>2.1000000000000001E-2</v>
      </c>
      <c r="AX319" s="133">
        <v>7.0000000000000001E-3</v>
      </c>
      <c r="AY319" s="133">
        <v>2.0499999999999998</v>
      </c>
      <c r="AZ319" s="133">
        <v>1.007950954</v>
      </c>
      <c r="BA319" s="133">
        <v>-1.84</v>
      </c>
      <c r="BB319" s="133">
        <v>-1.47</v>
      </c>
      <c r="BC319" s="133">
        <v>29.34</v>
      </c>
      <c r="BD319" s="133">
        <v>4.909840555191238E-3</v>
      </c>
      <c r="BE319" s="133" t="s">
        <v>1260</v>
      </c>
      <c r="BF319" s="133">
        <v>-0.55500000000000005</v>
      </c>
      <c r="BG319" s="133">
        <v>1.1438239626399451</v>
      </c>
      <c r="BH319" s="133">
        <v>0.95548518268728744</v>
      </c>
      <c r="BI319" s="133">
        <v>0.32100000000000001</v>
      </c>
      <c r="BJ319" s="133">
        <v>8.2000000000000003E-2</v>
      </c>
      <c r="BK319" s="133">
        <v>0.40300000000000002</v>
      </c>
      <c r="BL319" s="133">
        <v>0.86599999999999999</v>
      </c>
      <c r="BM319" s="133">
        <v>0</v>
      </c>
    </row>
    <row r="320" spans="1:65" x14ac:dyDescent="0.2">
      <c r="A320" s="132" t="s">
        <v>1261</v>
      </c>
      <c r="B320" s="133" t="s">
        <v>1262</v>
      </c>
      <c r="C320" s="133" t="s">
        <v>261</v>
      </c>
      <c r="D320" s="133" t="s">
        <v>262</v>
      </c>
      <c r="E320" s="133" t="b">
        <v>0</v>
      </c>
      <c r="F320" s="133" t="s">
        <v>285</v>
      </c>
      <c r="G320" s="133" t="s">
        <v>3</v>
      </c>
      <c r="H320" s="133" t="s">
        <v>264</v>
      </c>
      <c r="I320" s="133" t="s">
        <v>286</v>
      </c>
      <c r="J320" s="133" t="s">
        <v>273</v>
      </c>
      <c r="K320" s="133" t="s">
        <v>777</v>
      </c>
      <c r="L320" s="133">
        <v>90</v>
      </c>
      <c r="M320" s="133">
        <v>9</v>
      </c>
      <c r="N320" s="133">
        <v>9</v>
      </c>
      <c r="O320" s="133">
        <v>-10.029999999999999</v>
      </c>
      <c r="P320" s="133">
        <v>0</v>
      </c>
      <c r="Q320" s="133">
        <v>0</v>
      </c>
      <c r="R320" s="133">
        <v>-11.02</v>
      </c>
      <c r="S320" s="133">
        <v>0</v>
      </c>
      <c r="T320" s="133">
        <v>0</v>
      </c>
      <c r="U320" s="133">
        <v>19.5</v>
      </c>
      <c r="V320" s="133">
        <v>0</v>
      </c>
      <c r="W320" s="133">
        <v>0</v>
      </c>
      <c r="X320" s="133">
        <v>-6.2270000000000003</v>
      </c>
      <c r="Y320" s="133">
        <v>2E-3</v>
      </c>
      <c r="Z320" s="133">
        <v>1E-3</v>
      </c>
      <c r="AA320" s="133">
        <v>0.17299999999999999</v>
      </c>
      <c r="AB320" s="133">
        <v>4.0000000000000001E-3</v>
      </c>
      <c r="AC320" s="133">
        <v>1E-3</v>
      </c>
      <c r="AD320" s="133">
        <v>-6.9809999999999999</v>
      </c>
      <c r="AE320" s="133">
        <v>1.7999999999999999E-2</v>
      </c>
      <c r="AF320" s="133">
        <v>6.0000000000000001E-3</v>
      </c>
      <c r="AG320" s="133">
        <v>-0.73099999999999998</v>
      </c>
      <c r="AH320" s="133">
        <v>1.9E-2</v>
      </c>
      <c r="AI320" s="133">
        <v>6.0000000000000001E-3</v>
      </c>
      <c r="AJ320" s="133">
        <v>1.0940000000000001</v>
      </c>
      <c r="AK320" s="133">
        <v>13.747</v>
      </c>
      <c r="AL320" s="133">
        <v>4.5819999999999999</v>
      </c>
      <c r="AM320" s="133">
        <v>0.748</v>
      </c>
      <c r="AN320" s="133">
        <v>13.744999999999999</v>
      </c>
      <c r="AO320" s="133">
        <v>4.5819999999999999</v>
      </c>
      <c r="AP320" s="133">
        <v>145.29499999999999</v>
      </c>
      <c r="AQ320" s="133">
        <v>18.369</v>
      </c>
      <c r="AR320" s="133">
        <v>6.1230000000000002</v>
      </c>
      <c r="AS320" s="133">
        <v>152.553</v>
      </c>
      <c r="AT320" s="133">
        <v>18.489000000000001</v>
      </c>
      <c r="AU320" s="133">
        <v>6.1630000000000003</v>
      </c>
      <c r="AV320" s="133">
        <v>-1.252</v>
      </c>
      <c r="AW320" s="133">
        <v>2.8000000000000001E-2</v>
      </c>
      <c r="AX320" s="133">
        <v>8.9999999999999993E-3</v>
      </c>
      <c r="AY320" s="133">
        <v>-10.130000000000001</v>
      </c>
      <c r="AZ320" s="133">
        <v>1.007950954</v>
      </c>
      <c r="BA320" s="133">
        <v>-18.82</v>
      </c>
      <c r="BB320" s="133">
        <v>-18.579999999999998</v>
      </c>
      <c r="BC320" s="133">
        <v>11.7</v>
      </c>
      <c r="BD320" s="133">
        <v>4.8870227053293552E-3</v>
      </c>
      <c r="BE320" s="133" t="s">
        <v>1263</v>
      </c>
      <c r="BF320" s="133">
        <v>-0.69699999999999995</v>
      </c>
      <c r="BG320" s="133">
        <v>1.1601967865298799</v>
      </c>
      <c r="BH320" s="133">
        <v>0.96035996794838685</v>
      </c>
      <c r="BI320" s="133">
        <v>0.152</v>
      </c>
      <c r="BJ320" s="133">
        <v>8.2000000000000003E-2</v>
      </c>
      <c r="BK320" s="133">
        <v>0.23400000000000001</v>
      </c>
      <c r="BL320" s="133">
        <v>0.748</v>
      </c>
      <c r="BM320" s="133">
        <v>0</v>
      </c>
    </row>
    <row r="321" spans="1:65" x14ac:dyDescent="0.2">
      <c r="A321" s="132" t="s">
        <v>1264</v>
      </c>
      <c r="B321" s="133" t="s">
        <v>1265</v>
      </c>
      <c r="C321" s="133" t="s">
        <v>261</v>
      </c>
      <c r="D321" s="133" t="s">
        <v>262</v>
      </c>
      <c r="E321" s="133" t="b">
        <v>0</v>
      </c>
      <c r="F321" s="133" t="s">
        <v>1266</v>
      </c>
      <c r="G321" s="133" t="s">
        <v>3</v>
      </c>
      <c r="H321" s="133" t="s">
        <v>264</v>
      </c>
      <c r="I321" s="133" t="s">
        <v>349</v>
      </c>
      <c r="J321" s="133" t="s">
        <v>266</v>
      </c>
      <c r="K321" s="133" t="s">
        <v>777</v>
      </c>
      <c r="L321" s="133" t="s">
        <v>3</v>
      </c>
      <c r="M321" s="133">
        <v>9</v>
      </c>
      <c r="N321" s="133">
        <v>9</v>
      </c>
      <c r="O321" s="133">
        <v>1.88</v>
      </c>
      <c r="P321" s="133">
        <v>0</v>
      </c>
      <c r="Q321" s="133">
        <v>0</v>
      </c>
      <c r="R321" s="133">
        <v>3.06</v>
      </c>
      <c r="S321" s="133">
        <v>0.01</v>
      </c>
      <c r="T321" s="133">
        <v>0</v>
      </c>
      <c r="U321" s="133">
        <v>34.01</v>
      </c>
      <c r="V321" s="133">
        <v>0.01</v>
      </c>
      <c r="W321" s="133">
        <v>0</v>
      </c>
      <c r="X321" s="133">
        <v>5.431</v>
      </c>
      <c r="Y321" s="133">
        <v>3.0000000000000001E-3</v>
      </c>
      <c r="Z321" s="133">
        <v>1E-3</v>
      </c>
      <c r="AA321" s="133">
        <v>14.417999999999999</v>
      </c>
      <c r="AB321" s="133">
        <v>5.0000000000000001E-3</v>
      </c>
      <c r="AC321" s="133">
        <v>2E-3</v>
      </c>
      <c r="AD321" s="133">
        <v>19.12</v>
      </c>
      <c r="AE321" s="133">
        <v>4.9000000000000002E-2</v>
      </c>
      <c r="AF321" s="133">
        <v>1.6E-2</v>
      </c>
      <c r="AG321" s="133">
        <v>-0.72199999999999998</v>
      </c>
      <c r="AH321" s="133">
        <v>4.8000000000000001E-2</v>
      </c>
      <c r="AI321" s="133">
        <v>1.6E-2</v>
      </c>
      <c r="AJ321" s="133">
        <v>27.577000000000002</v>
      </c>
      <c r="AK321" s="133">
        <v>0.54</v>
      </c>
      <c r="AL321" s="133">
        <v>0.18</v>
      </c>
      <c r="AM321" s="133">
        <v>-1.425</v>
      </c>
      <c r="AN321" s="133">
        <v>0.53300000000000003</v>
      </c>
      <c r="AO321" s="133">
        <v>0.17799999999999999</v>
      </c>
      <c r="AP321" s="133">
        <v>121.23399999999999</v>
      </c>
      <c r="AQ321" s="133">
        <v>5.2089999999999996</v>
      </c>
      <c r="AR321" s="133">
        <v>1.736</v>
      </c>
      <c r="AS321" s="133">
        <v>83.858000000000004</v>
      </c>
      <c r="AT321" s="133">
        <v>5.032</v>
      </c>
      <c r="AU321" s="133">
        <v>1.677</v>
      </c>
      <c r="AV321" s="133">
        <v>-1.091</v>
      </c>
      <c r="AW321" s="133">
        <v>2.5999999999999999E-2</v>
      </c>
      <c r="AX321" s="133">
        <v>8.9999999999999993E-3</v>
      </c>
      <c r="AY321" s="133">
        <v>1.83</v>
      </c>
      <c r="AZ321" s="133" t="s">
        <v>3</v>
      </c>
      <c r="BA321" s="133">
        <v>3.06</v>
      </c>
      <c r="BB321" s="133">
        <v>3.47</v>
      </c>
      <c r="BC321" s="133">
        <v>34.43</v>
      </c>
      <c r="BD321" s="133">
        <v>4.9193108797752991E-3</v>
      </c>
      <c r="BE321" s="133" t="s">
        <v>1267</v>
      </c>
      <c r="BF321" s="133">
        <v>-0.81599999999999995</v>
      </c>
      <c r="BG321" s="133">
        <v>1.1380717568373098</v>
      </c>
      <c r="BH321" s="133">
        <v>0.9496275146396429</v>
      </c>
      <c r="BI321" s="133">
        <v>2.1000000000000001E-2</v>
      </c>
      <c r="BJ321" s="133" t="s">
        <v>3</v>
      </c>
      <c r="BK321" s="133">
        <v>2.1000000000000001E-2</v>
      </c>
      <c r="BL321" s="133">
        <v>-1.425</v>
      </c>
      <c r="BM321" s="133">
        <v>0</v>
      </c>
    </row>
    <row r="322" spans="1:65" x14ac:dyDescent="0.2">
      <c r="A322" s="132" t="s">
        <v>1268</v>
      </c>
      <c r="B322" s="133" t="s">
        <v>1269</v>
      </c>
      <c r="C322" s="133" t="s">
        <v>261</v>
      </c>
      <c r="D322" s="133" t="s">
        <v>262</v>
      </c>
      <c r="E322" s="133" t="b">
        <v>0</v>
      </c>
      <c r="F322" s="133" t="s">
        <v>294</v>
      </c>
      <c r="G322" s="133" t="s">
        <v>3</v>
      </c>
      <c r="H322" s="133" t="s">
        <v>264</v>
      </c>
      <c r="I322" s="133" t="s">
        <v>295</v>
      </c>
      <c r="J322" s="133" t="s">
        <v>273</v>
      </c>
      <c r="K322" s="133" t="s">
        <v>777</v>
      </c>
      <c r="L322" s="133">
        <v>90</v>
      </c>
      <c r="M322" s="133">
        <v>9</v>
      </c>
      <c r="N322" s="133">
        <v>9</v>
      </c>
      <c r="O322" s="133">
        <v>1.69</v>
      </c>
      <c r="P322" s="133">
        <v>0</v>
      </c>
      <c r="Q322" s="133">
        <v>0</v>
      </c>
      <c r="R322" s="133">
        <v>5.7</v>
      </c>
      <c r="S322" s="133">
        <v>0</v>
      </c>
      <c r="T322" s="133">
        <v>0</v>
      </c>
      <c r="U322" s="133">
        <v>36.729999999999997</v>
      </c>
      <c r="V322" s="133">
        <v>0</v>
      </c>
      <c r="W322" s="133">
        <v>0</v>
      </c>
      <c r="X322" s="133">
        <v>5.34</v>
      </c>
      <c r="Y322" s="133">
        <v>3.0000000000000001E-3</v>
      </c>
      <c r="Z322" s="133">
        <v>1E-3</v>
      </c>
      <c r="AA322" s="133">
        <v>17.085000000000001</v>
      </c>
      <c r="AB322" s="133">
        <v>3.0000000000000001E-3</v>
      </c>
      <c r="AC322" s="133">
        <v>1E-3</v>
      </c>
      <c r="AD322" s="133">
        <v>22.22</v>
      </c>
      <c r="AE322" s="133">
        <v>3.7999999999999999E-2</v>
      </c>
      <c r="AF322" s="133">
        <v>1.2999999999999999E-2</v>
      </c>
      <c r="AG322" s="133">
        <v>-0.17299999999999999</v>
      </c>
      <c r="AH322" s="133">
        <v>0.04</v>
      </c>
      <c r="AI322" s="133">
        <v>1.2999999999999999E-2</v>
      </c>
      <c r="AJ322" s="133">
        <v>34.264000000000003</v>
      </c>
      <c r="AK322" s="133">
        <v>0.42499999999999999</v>
      </c>
      <c r="AL322" s="133">
        <v>0.14199999999999999</v>
      </c>
      <c r="AM322" s="133">
        <v>-0.191</v>
      </c>
      <c r="AN322" s="133">
        <v>0.41</v>
      </c>
      <c r="AO322" s="133">
        <v>0.13700000000000001</v>
      </c>
      <c r="AP322" s="133">
        <v>114.404</v>
      </c>
      <c r="AQ322" s="133">
        <v>1.294</v>
      </c>
      <c r="AR322" s="133">
        <v>0.43099999999999999</v>
      </c>
      <c r="AS322" s="133">
        <v>71.816000000000003</v>
      </c>
      <c r="AT322" s="133">
        <v>1.244</v>
      </c>
      <c r="AU322" s="133">
        <v>0.41499999999999998</v>
      </c>
      <c r="AV322" s="133">
        <v>-1.048</v>
      </c>
      <c r="AW322" s="133">
        <v>1.2999999999999999E-2</v>
      </c>
      <c r="AX322" s="133">
        <v>4.0000000000000001E-3</v>
      </c>
      <c r="AY322" s="133">
        <v>1.65</v>
      </c>
      <c r="AZ322" s="133">
        <v>1.007950954</v>
      </c>
      <c r="BA322" s="133">
        <v>-2.2400000000000002</v>
      </c>
      <c r="BB322" s="133">
        <v>-1.89</v>
      </c>
      <c r="BC322" s="133">
        <v>28.91</v>
      </c>
      <c r="BD322" s="133">
        <v>4.8851118430224853E-3</v>
      </c>
      <c r="BE322" s="133" t="s">
        <v>1270</v>
      </c>
      <c r="BF322" s="133">
        <v>-0.28100000000000003</v>
      </c>
      <c r="BG322" s="133">
        <v>1.136704571672013</v>
      </c>
      <c r="BH322" s="133">
        <v>0.94870300089107407</v>
      </c>
      <c r="BI322" s="133">
        <v>0.629</v>
      </c>
      <c r="BJ322" s="133">
        <v>8.2000000000000003E-2</v>
      </c>
      <c r="BK322" s="133">
        <v>0.71099999999999997</v>
      </c>
      <c r="BL322" s="133">
        <v>-0.191</v>
      </c>
      <c r="BM322" s="133">
        <v>0</v>
      </c>
    </row>
    <row r="323" spans="1:65" x14ac:dyDescent="0.2">
      <c r="A323" s="132" t="s">
        <v>1271</v>
      </c>
      <c r="B323" s="133" t="s">
        <v>1272</v>
      </c>
      <c r="C323" s="133" t="s">
        <v>261</v>
      </c>
      <c r="D323" s="133" t="s">
        <v>262</v>
      </c>
      <c r="E323" s="133" t="b">
        <v>0</v>
      </c>
      <c r="F323" s="133" t="s">
        <v>271</v>
      </c>
      <c r="G323" s="133" t="s">
        <v>3</v>
      </c>
      <c r="H323" s="133" t="s">
        <v>264</v>
      </c>
      <c r="I323" s="133" t="s">
        <v>272</v>
      </c>
      <c r="J323" s="133" t="s">
        <v>273</v>
      </c>
      <c r="K323" s="133" t="s">
        <v>777</v>
      </c>
      <c r="L323" s="133">
        <v>90</v>
      </c>
      <c r="M323" s="133">
        <v>9</v>
      </c>
      <c r="N323" s="133">
        <v>9</v>
      </c>
      <c r="O323" s="133">
        <v>-10.119999999999999</v>
      </c>
      <c r="P323" s="133">
        <v>0</v>
      </c>
      <c r="Q323" s="133">
        <v>0</v>
      </c>
      <c r="R323" s="133">
        <v>-11.22</v>
      </c>
      <c r="S323" s="133">
        <v>0</v>
      </c>
      <c r="T323" s="133">
        <v>0</v>
      </c>
      <c r="U323" s="133">
        <v>19.29</v>
      </c>
      <c r="V323" s="133">
        <v>0</v>
      </c>
      <c r="W323" s="133">
        <v>0</v>
      </c>
      <c r="X323" s="133">
        <v>-6.319</v>
      </c>
      <c r="Y323" s="133">
        <v>3.0000000000000001E-3</v>
      </c>
      <c r="Z323" s="133">
        <v>1E-3</v>
      </c>
      <c r="AA323" s="133">
        <v>-3.4000000000000002E-2</v>
      </c>
      <c r="AB323" s="133">
        <v>5.0000000000000001E-3</v>
      </c>
      <c r="AC323" s="133">
        <v>2E-3</v>
      </c>
      <c r="AD323" s="133">
        <v>-7.0229999999999997</v>
      </c>
      <c r="AE323" s="133">
        <v>3.5000000000000003E-2</v>
      </c>
      <c r="AF323" s="133">
        <v>1.2E-2</v>
      </c>
      <c r="AG323" s="133">
        <v>-0.47499999999999998</v>
      </c>
      <c r="AH323" s="133">
        <v>3.9E-2</v>
      </c>
      <c r="AI323" s="133">
        <v>1.2999999999999999E-2</v>
      </c>
      <c r="AJ323" s="133">
        <v>-1.704</v>
      </c>
      <c r="AK323" s="133">
        <v>0.84699999999999998</v>
      </c>
      <c r="AL323" s="133">
        <v>0.28199999999999997</v>
      </c>
      <c r="AM323" s="133">
        <v>-1.637</v>
      </c>
      <c r="AN323" s="133">
        <v>0.84499999999999997</v>
      </c>
      <c r="AO323" s="133">
        <v>0.28199999999999997</v>
      </c>
      <c r="AP323" s="133">
        <v>120.00700000000001</v>
      </c>
      <c r="AQ323" s="133">
        <v>1.7989999999999999</v>
      </c>
      <c r="AR323" s="133">
        <v>0.6</v>
      </c>
      <c r="AS323" s="133">
        <v>127.672</v>
      </c>
      <c r="AT323" s="133">
        <v>1.8140000000000001</v>
      </c>
      <c r="AU323" s="133">
        <v>0.60499999999999998</v>
      </c>
      <c r="AV323" s="133">
        <v>-1.111</v>
      </c>
      <c r="AW323" s="133">
        <v>1.4999999999999999E-2</v>
      </c>
      <c r="AX323" s="133">
        <v>5.0000000000000001E-3</v>
      </c>
      <c r="AY323" s="133">
        <v>-10.24</v>
      </c>
      <c r="AZ323" s="133">
        <v>1.007950954</v>
      </c>
      <c r="BA323" s="133">
        <v>-19.02</v>
      </c>
      <c r="BB323" s="133">
        <v>-18.79</v>
      </c>
      <c r="BC323" s="133">
        <v>11.49</v>
      </c>
      <c r="BD323" s="133">
        <v>4.8851118430224853E-3</v>
      </c>
      <c r="BE323" s="133" t="s">
        <v>1270</v>
      </c>
      <c r="BF323" s="133">
        <v>-0.441</v>
      </c>
      <c r="BG323" s="133">
        <v>1.1262962769827096</v>
      </c>
      <c r="BH323" s="133">
        <v>0.94635021578170386</v>
      </c>
      <c r="BI323" s="133">
        <v>0.45</v>
      </c>
      <c r="BJ323" s="133">
        <v>8.2000000000000003E-2</v>
      </c>
      <c r="BK323" s="133">
        <v>0.53200000000000003</v>
      </c>
      <c r="BL323" s="133">
        <v>-1.637</v>
      </c>
      <c r="BM323" s="133">
        <v>0</v>
      </c>
    </row>
    <row r="324" spans="1:65" x14ac:dyDescent="0.2">
      <c r="A324" s="132" t="s">
        <v>1273</v>
      </c>
      <c r="B324" s="133" t="s">
        <v>1274</v>
      </c>
      <c r="C324" s="133" t="s">
        <v>261</v>
      </c>
      <c r="D324" s="133" t="s">
        <v>262</v>
      </c>
      <c r="E324" s="133" t="b">
        <v>0</v>
      </c>
      <c r="F324" s="133" t="s">
        <v>1275</v>
      </c>
      <c r="G324" s="133" t="s">
        <v>3</v>
      </c>
      <c r="H324" s="133" t="s">
        <v>264</v>
      </c>
      <c r="I324" s="133" t="s">
        <v>265</v>
      </c>
      <c r="J324" s="133" t="s">
        <v>266</v>
      </c>
      <c r="K324" s="133" t="s">
        <v>777</v>
      </c>
      <c r="L324" s="133" t="s">
        <v>3</v>
      </c>
      <c r="M324" s="133">
        <v>9</v>
      </c>
      <c r="N324" s="133">
        <v>9</v>
      </c>
      <c r="O324" s="133">
        <v>-37.85</v>
      </c>
      <c r="P324" s="133">
        <v>0</v>
      </c>
      <c r="Q324" s="133">
        <v>0</v>
      </c>
      <c r="R324" s="133">
        <v>1.57</v>
      </c>
      <c r="S324" s="133">
        <v>0</v>
      </c>
      <c r="T324" s="133">
        <v>0</v>
      </c>
      <c r="U324" s="133">
        <v>32.479999999999997</v>
      </c>
      <c r="V324" s="133">
        <v>0</v>
      </c>
      <c r="W324" s="133">
        <v>0</v>
      </c>
      <c r="X324" s="133">
        <v>-31.89</v>
      </c>
      <c r="Y324" s="133">
        <v>3.0000000000000001E-3</v>
      </c>
      <c r="Z324" s="133">
        <v>1E-3</v>
      </c>
      <c r="AA324" s="133">
        <v>12.836</v>
      </c>
      <c r="AB324" s="133">
        <v>3.0000000000000001E-3</v>
      </c>
      <c r="AC324" s="133">
        <v>1E-3</v>
      </c>
      <c r="AD324" s="133">
        <v>-20.800999999999998</v>
      </c>
      <c r="AE324" s="133">
        <v>1.7999999999999999E-2</v>
      </c>
      <c r="AF324" s="133">
        <v>6.0000000000000001E-3</v>
      </c>
      <c r="AG324" s="133">
        <v>-0.10299999999999999</v>
      </c>
      <c r="AH324" s="133">
        <v>0.02</v>
      </c>
      <c r="AI324" s="133">
        <v>7.0000000000000001E-3</v>
      </c>
      <c r="AJ324" s="133">
        <v>25.577000000000002</v>
      </c>
      <c r="AK324" s="133">
        <v>0.27</v>
      </c>
      <c r="AL324" s="133">
        <v>0.09</v>
      </c>
      <c r="AM324" s="133">
        <v>-0.254</v>
      </c>
      <c r="AN324" s="133">
        <v>0.26800000000000002</v>
      </c>
      <c r="AO324" s="133">
        <v>8.8999999999999996E-2</v>
      </c>
      <c r="AP324" s="133">
        <v>116.011</v>
      </c>
      <c r="AQ324" s="133">
        <v>2.3530000000000002</v>
      </c>
      <c r="AR324" s="133">
        <v>0.78400000000000003</v>
      </c>
      <c r="AS324" s="133">
        <v>126.688</v>
      </c>
      <c r="AT324" s="133">
        <v>2.3730000000000002</v>
      </c>
      <c r="AU324" s="133">
        <v>0.79100000000000004</v>
      </c>
      <c r="AV324" s="133">
        <v>-1.0820000000000001</v>
      </c>
      <c r="AW324" s="133">
        <v>1.4999999999999999E-2</v>
      </c>
      <c r="AX324" s="133">
        <v>5.0000000000000001E-3</v>
      </c>
      <c r="AY324" s="133">
        <v>-38.18</v>
      </c>
      <c r="AZ324" s="133" t="s">
        <v>3</v>
      </c>
      <c r="BA324" s="133">
        <v>1.57</v>
      </c>
      <c r="BB324" s="133">
        <v>1.94</v>
      </c>
      <c r="BC324" s="133">
        <v>32.86</v>
      </c>
      <c r="BD324" s="133">
        <v>4.8929155292243027E-3</v>
      </c>
      <c r="BE324" s="133" t="s">
        <v>1276</v>
      </c>
      <c r="BF324" s="133">
        <v>-2E-3</v>
      </c>
      <c r="BG324" s="133">
        <v>1.1334617555885651</v>
      </c>
      <c r="BH324" s="133">
        <v>0.95074720977631189</v>
      </c>
      <c r="BI324" s="133">
        <v>0.94899999999999995</v>
      </c>
      <c r="BJ324" s="133" t="s">
        <v>3</v>
      </c>
      <c r="BK324" s="133">
        <v>0.94899999999999995</v>
      </c>
      <c r="BL324" s="133">
        <v>-0.254</v>
      </c>
      <c r="BM324" s="133">
        <v>0</v>
      </c>
    </row>
    <row r="325" spans="1:65" x14ac:dyDescent="0.2">
      <c r="A325" s="132" t="s">
        <v>1277</v>
      </c>
      <c r="B325" s="133" t="s">
        <v>1278</v>
      </c>
      <c r="C325" s="133" t="s">
        <v>261</v>
      </c>
      <c r="D325" s="133" t="s">
        <v>262</v>
      </c>
      <c r="E325" s="133" t="b">
        <v>0</v>
      </c>
      <c r="F325" s="133" t="s">
        <v>304</v>
      </c>
      <c r="G325" s="133" t="s">
        <v>3</v>
      </c>
      <c r="H325" s="133" t="s">
        <v>264</v>
      </c>
      <c r="I325" s="133" t="s">
        <v>304</v>
      </c>
      <c r="J325" s="133" t="s">
        <v>273</v>
      </c>
      <c r="K325" s="133" t="s">
        <v>777</v>
      </c>
      <c r="L325" s="133">
        <v>90</v>
      </c>
      <c r="M325" s="133">
        <v>9</v>
      </c>
      <c r="N325" s="133">
        <v>9</v>
      </c>
      <c r="O325" s="133">
        <v>-6.05</v>
      </c>
      <c r="P325" s="133">
        <v>0</v>
      </c>
      <c r="Q325" s="133">
        <v>0</v>
      </c>
      <c r="R325" s="133">
        <v>-4.95</v>
      </c>
      <c r="S325" s="133">
        <v>0</v>
      </c>
      <c r="T325" s="133">
        <v>0</v>
      </c>
      <c r="U325" s="133">
        <v>25.75</v>
      </c>
      <c r="V325" s="133">
        <v>0</v>
      </c>
      <c r="W325" s="133">
        <v>0</v>
      </c>
      <c r="X325" s="133">
        <v>-2.29</v>
      </c>
      <c r="Y325" s="133">
        <v>2E-3</v>
      </c>
      <c r="Z325" s="133">
        <v>1E-3</v>
      </c>
      <c r="AA325" s="133">
        <v>6.3090000000000002</v>
      </c>
      <c r="AB325" s="133">
        <v>4.0000000000000001E-3</v>
      </c>
      <c r="AC325" s="133">
        <v>1E-3</v>
      </c>
      <c r="AD325" s="133">
        <v>3.5640000000000001</v>
      </c>
      <c r="AE325" s="133">
        <v>3.7999999999999999E-2</v>
      </c>
      <c r="AF325" s="133">
        <v>1.2999999999999999E-2</v>
      </c>
      <c r="AG325" s="133">
        <v>-0.26100000000000001</v>
      </c>
      <c r="AH325" s="133">
        <v>3.5000000000000003E-2</v>
      </c>
      <c r="AI325" s="133">
        <v>1.2E-2</v>
      </c>
      <c r="AJ325" s="133">
        <v>11.842000000000001</v>
      </c>
      <c r="AK325" s="133">
        <v>0.48099999999999998</v>
      </c>
      <c r="AL325" s="133">
        <v>0.16</v>
      </c>
      <c r="AM325" s="133">
        <v>-0.80500000000000005</v>
      </c>
      <c r="AN325" s="133">
        <v>0.47099999999999997</v>
      </c>
      <c r="AO325" s="133">
        <v>0.157</v>
      </c>
      <c r="AP325" s="133">
        <v>110.646</v>
      </c>
      <c r="AQ325" s="133">
        <v>1.3480000000000001</v>
      </c>
      <c r="AR325" s="133">
        <v>0.44900000000000001</v>
      </c>
      <c r="AS325" s="133">
        <v>99.686999999999998</v>
      </c>
      <c r="AT325" s="133">
        <v>1.34</v>
      </c>
      <c r="AU325" s="133">
        <v>0.44700000000000001</v>
      </c>
      <c r="AV325" s="133">
        <v>-1.0369999999999999</v>
      </c>
      <c r="AW325" s="133">
        <v>1.2999999999999999E-2</v>
      </c>
      <c r="AX325" s="133">
        <v>4.0000000000000001E-3</v>
      </c>
      <c r="AY325" s="133">
        <v>-6.14</v>
      </c>
      <c r="AZ325" s="133">
        <v>1.007950954</v>
      </c>
      <c r="BA325" s="133">
        <v>-12.8</v>
      </c>
      <c r="BB325" s="133">
        <v>-12.52</v>
      </c>
      <c r="BC325" s="133">
        <v>17.95</v>
      </c>
      <c r="BD325" s="133">
        <v>4.9553075671404361E-3</v>
      </c>
      <c r="BE325" s="133" t="s">
        <v>1279</v>
      </c>
      <c r="BF325" s="133">
        <v>-0.27800000000000002</v>
      </c>
      <c r="BG325" s="133">
        <v>1.1270980537859601</v>
      </c>
      <c r="BH325" s="133">
        <v>0.94800958669296165</v>
      </c>
      <c r="BI325" s="133">
        <v>0.63400000000000001</v>
      </c>
      <c r="BJ325" s="133">
        <v>8.2000000000000003E-2</v>
      </c>
      <c r="BK325" s="133">
        <v>0.71599999999999997</v>
      </c>
      <c r="BL325" s="133">
        <v>-0.80500000000000005</v>
      </c>
      <c r="BM325" s="133">
        <v>0</v>
      </c>
    </row>
    <row r="326" spans="1:65" x14ac:dyDescent="0.2">
      <c r="A326" s="132" t="s">
        <v>1280</v>
      </c>
      <c r="B326" s="133" t="s">
        <v>1281</v>
      </c>
      <c r="C326" s="133" t="s">
        <v>261</v>
      </c>
      <c r="D326" s="133" t="s">
        <v>262</v>
      </c>
      <c r="E326" s="133" t="b">
        <v>0</v>
      </c>
      <c r="F326" s="133" t="s">
        <v>277</v>
      </c>
      <c r="G326" s="133" t="s">
        <v>3</v>
      </c>
      <c r="H326" s="133" t="s">
        <v>264</v>
      </c>
      <c r="I326" s="133" t="s">
        <v>277</v>
      </c>
      <c r="J326" s="133" t="s">
        <v>273</v>
      </c>
      <c r="K326" s="133" t="s">
        <v>777</v>
      </c>
      <c r="L326" s="133">
        <v>90</v>
      </c>
      <c r="M326" s="133">
        <v>9</v>
      </c>
      <c r="N326" s="133">
        <v>9</v>
      </c>
      <c r="O326" s="133">
        <v>-2.13</v>
      </c>
      <c r="P326" s="133">
        <v>0</v>
      </c>
      <c r="Q326" s="133">
        <v>0</v>
      </c>
      <c r="R326" s="133">
        <v>3.72</v>
      </c>
      <c r="S326" s="133">
        <v>0</v>
      </c>
      <c r="T326" s="133">
        <v>0</v>
      </c>
      <c r="U326" s="133">
        <v>34.700000000000003</v>
      </c>
      <c r="V326" s="133">
        <v>0</v>
      </c>
      <c r="W326" s="133">
        <v>0</v>
      </c>
      <c r="X326" s="133">
        <v>1.69</v>
      </c>
      <c r="Y326" s="133">
        <v>2E-3</v>
      </c>
      <c r="Z326" s="133">
        <v>1E-3</v>
      </c>
      <c r="AA326" s="133">
        <v>15.085000000000001</v>
      </c>
      <c r="AB326" s="133">
        <v>5.0000000000000001E-3</v>
      </c>
      <c r="AC326" s="133">
        <v>2E-3</v>
      </c>
      <c r="AD326" s="133">
        <v>16.338000000000001</v>
      </c>
      <c r="AE326" s="133">
        <v>3.5000000000000003E-2</v>
      </c>
      <c r="AF326" s="133">
        <v>1.2E-2</v>
      </c>
      <c r="AG326" s="133">
        <v>-0.25600000000000001</v>
      </c>
      <c r="AH326" s="133">
        <v>3.5000000000000003E-2</v>
      </c>
      <c r="AI326" s="133">
        <v>1.2E-2</v>
      </c>
      <c r="AJ326" s="133">
        <v>30.288</v>
      </c>
      <c r="AK326" s="133">
        <v>0.61399999999999999</v>
      </c>
      <c r="AL326" s="133">
        <v>0.20499999999999999</v>
      </c>
      <c r="AM326" s="133">
        <v>-0.106</v>
      </c>
      <c r="AN326" s="133">
        <v>0.59099999999999997</v>
      </c>
      <c r="AO326" s="133">
        <v>0.19700000000000001</v>
      </c>
      <c r="AP326" s="133">
        <v>105.697</v>
      </c>
      <c r="AQ326" s="133">
        <v>1.657</v>
      </c>
      <c r="AR326" s="133">
        <v>0.55200000000000005</v>
      </c>
      <c r="AS326" s="133">
        <v>71.707999999999998</v>
      </c>
      <c r="AT326" s="133">
        <v>1.6060000000000001</v>
      </c>
      <c r="AU326" s="133">
        <v>0.53500000000000003</v>
      </c>
      <c r="AV326" s="133">
        <v>-0.99099999999999999</v>
      </c>
      <c r="AW326" s="133">
        <v>1.2999999999999999E-2</v>
      </c>
      <c r="AX326" s="133">
        <v>4.0000000000000001E-3</v>
      </c>
      <c r="AY326" s="133">
        <v>-2.19</v>
      </c>
      <c r="AZ326" s="133">
        <v>1.007950954</v>
      </c>
      <c r="BA326" s="133">
        <v>-4.1900000000000004</v>
      </c>
      <c r="BB326" s="133">
        <v>-3.86</v>
      </c>
      <c r="BC326" s="133">
        <v>26.88</v>
      </c>
      <c r="BD326" s="133">
        <v>4.9553075671404361E-3</v>
      </c>
      <c r="BE326" s="133" t="s">
        <v>1279</v>
      </c>
      <c r="BF326" s="133">
        <v>-0.33700000000000002</v>
      </c>
      <c r="BG326" s="133">
        <v>1.1418201637870282</v>
      </c>
      <c r="BH326" s="133">
        <v>0.95707224548350567</v>
      </c>
      <c r="BI326" s="133">
        <v>0.57199999999999995</v>
      </c>
      <c r="BJ326" s="133">
        <v>8.2000000000000003E-2</v>
      </c>
      <c r="BK326" s="133">
        <v>0.65400000000000003</v>
      </c>
      <c r="BL326" s="133">
        <v>-0.106</v>
      </c>
      <c r="BM326" s="133">
        <v>0</v>
      </c>
    </row>
    <row r="327" spans="1:65" x14ac:dyDescent="0.2">
      <c r="A327" s="132" t="s">
        <v>1282</v>
      </c>
      <c r="B327" s="133" t="s">
        <v>1283</v>
      </c>
      <c r="C327" s="133" t="s">
        <v>261</v>
      </c>
      <c r="D327" s="133" t="s">
        <v>262</v>
      </c>
      <c r="E327" s="133" t="b">
        <v>0</v>
      </c>
      <c r="F327" s="133" t="s">
        <v>1284</v>
      </c>
      <c r="G327" s="133" t="s">
        <v>3</v>
      </c>
      <c r="H327" s="133" t="s">
        <v>264</v>
      </c>
      <c r="I327" s="133" t="s">
        <v>349</v>
      </c>
      <c r="J327" s="133" t="s">
        <v>266</v>
      </c>
      <c r="K327" s="133" t="s">
        <v>777</v>
      </c>
      <c r="L327" s="133" t="s">
        <v>3</v>
      </c>
      <c r="M327" s="133">
        <v>9</v>
      </c>
      <c r="N327" s="133">
        <v>9</v>
      </c>
      <c r="O327" s="133">
        <v>-37.89</v>
      </c>
      <c r="P327" s="133">
        <v>0</v>
      </c>
      <c r="Q327" s="133">
        <v>0</v>
      </c>
      <c r="R327" s="133">
        <v>-3.16</v>
      </c>
      <c r="S327" s="133">
        <v>0.01</v>
      </c>
      <c r="T327" s="133">
        <v>0</v>
      </c>
      <c r="U327" s="133">
        <v>27.6</v>
      </c>
      <c r="V327" s="133">
        <v>0.01</v>
      </c>
      <c r="W327" s="133">
        <v>0</v>
      </c>
      <c r="X327" s="133">
        <v>-32.087000000000003</v>
      </c>
      <c r="Y327" s="133">
        <v>3.0000000000000001E-3</v>
      </c>
      <c r="Z327" s="133">
        <v>1E-3</v>
      </c>
      <c r="AA327" s="133">
        <v>8.0530000000000008</v>
      </c>
      <c r="AB327" s="133">
        <v>7.0000000000000001E-3</v>
      </c>
      <c r="AC327" s="133">
        <v>2E-3</v>
      </c>
      <c r="AD327" s="133">
        <v>-26.417000000000002</v>
      </c>
      <c r="AE327" s="133">
        <v>4.2999999999999997E-2</v>
      </c>
      <c r="AF327" s="133">
        <v>1.4E-2</v>
      </c>
      <c r="AG327" s="133">
        <v>-0.99199999999999999</v>
      </c>
      <c r="AH327" s="133">
        <v>4.9000000000000002E-2</v>
      </c>
      <c r="AI327" s="133">
        <v>1.6E-2</v>
      </c>
      <c r="AJ327" s="133">
        <v>14.583</v>
      </c>
      <c r="AK327" s="133">
        <v>0.39100000000000001</v>
      </c>
      <c r="AL327" s="133">
        <v>0.13</v>
      </c>
      <c r="AM327" s="133">
        <v>-1.5629999999999999</v>
      </c>
      <c r="AN327" s="133">
        <v>0.38400000000000001</v>
      </c>
      <c r="AO327" s="133">
        <v>0.128</v>
      </c>
      <c r="AP327" s="133">
        <v>172.995</v>
      </c>
      <c r="AQ327" s="133">
        <v>2.7509999999999999</v>
      </c>
      <c r="AR327" s="133">
        <v>0.91700000000000004</v>
      </c>
      <c r="AS327" s="133">
        <v>195.536</v>
      </c>
      <c r="AT327" s="133">
        <v>2.8109999999999999</v>
      </c>
      <c r="AU327" s="133">
        <v>0.93700000000000006</v>
      </c>
      <c r="AV327" s="133">
        <v>-1.47</v>
      </c>
      <c r="AW327" s="133">
        <v>1.7000000000000001E-2</v>
      </c>
      <c r="AX327" s="133">
        <v>6.0000000000000001E-3</v>
      </c>
      <c r="AY327" s="133">
        <v>-38.21</v>
      </c>
      <c r="AZ327" s="133" t="s">
        <v>3</v>
      </c>
      <c r="BA327" s="133">
        <v>-3.16</v>
      </c>
      <c r="BB327" s="133">
        <v>-2.82</v>
      </c>
      <c r="BC327" s="133">
        <v>27.95</v>
      </c>
      <c r="BD327" s="133">
        <v>4.8396560655705675E-3</v>
      </c>
      <c r="BE327" s="133" t="s">
        <v>1285</v>
      </c>
      <c r="BF327" s="133">
        <v>-0.86499999999999999</v>
      </c>
      <c r="BG327" s="133">
        <v>1.1436639472259087</v>
      </c>
      <c r="BH327" s="133">
        <v>0.95840104491585254</v>
      </c>
      <c r="BI327" s="133">
        <v>-0.03</v>
      </c>
      <c r="BJ327" s="133" t="s">
        <v>3</v>
      </c>
      <c r="BK327" s="133">
        <v>-0.03</v>
      </c>
      <c r="BL327" s="133">
        <v>-1.5629999999999999</v>
      </c>
      <c r="BM327" s="133">
        <v>0</v>
      </c>
    </row>
    <row r="328" spans="1:65" x14ac:dyDescent="0.2">
      <c r="A328" s="132" t="s">
        <v>1286</v>
      </c>
      <c r="B328" s="133" t="s">
        <v>1287</v>
      </c>
      <c r="C328" s="133" t="s">
        <v>261</v>
      </c>
      <c r="D328" s="133" t="s">
        <v>262</v>
      </c>
      <c r="E328" s="133" t="b">
        <v>0</v>
      </c>
      <c r="F328" s="133" t="s">
        <v>280</v>
      </c>
      <c r="G328" s="133" t="s">
        <v>3</v>
      </c>
      <c r="H328" s="133" t="s">
        <v>264</v>
      </c>
      <c r="I328" s="133" t="s">
        <v>281</v>
      </c>
      <c r="J328" s="133" t="s">
        <v>273</v>
      </c>
      <c r="K328" s="133" t="s">
        <v>777</v>
      </c>
      <c r="L328" s="133">
        <v>90</v>
      </c>
      <c r="M328" s="133">
        <v>9</v>
      </c>
      <c r="N328" s="133">
        <v>9</v>
      </c>
      <c r="O328" s="133">
        <v>2.09</v>
      </c>
      <c r="P328" s="133">
        <v>0</v>
      </c>
      <c r="Q328" s="133">
        <v>0</v>
      </c>
      <c r="R328" s="133">
        <v>5.4</v>
      </c>
      <c r="S328" s="133">
        <v>0</v>
      </c>
      <c r="T328" s="133">
        <v>0</v>
      </c>
      <c r="U328" s="133">
        <v>36.42</v>
      </c>
      <c r="V328" s="133">
        <v>0</v>
      </c>
      <c r="W328" s="133">
        <v>0</v>
      </c>
      <c r="X328" s="133">
        <v>5.7060000000000004</v>
      </c>
      <c r="Y328" s="133">
        <v>3.0000000000000001E-3</v>
      </c>
      <c r="Z328" s="133">
        <v>1E-3</v>
      </c>
      <c r="AA328" s="133">
        <v>16.785</v>
      </c>
      <c r="AB328" s="133">
        <v>4.0000000000000001E-3</v>
      </c>
      <c r="AC328" s="133">
        <v>1E-3</v>
      </c>
      <c r="AD328" s="133">
        <v>21.876999999999999</v>
      </c>
      <c r="AE328" s="133">
        <v>4.4999999999999998E-2</v>
      </c>
      <c r="AF328" s="133">
        <v>1.4999999999999999E-2</v>
      </c>
      <c r="AG328" s="133">
        <v>-0.59399999999999997</v>
      </c>
      <c r="AH328" s="133">
        <v>4.2000000000000003E-2</v>
      </c>
      <c r="AI328" s="133">
        <v>1.4E-2</v>
      </c>
      <c r="AJ328" s="133">
        <v>33.817</v>
      </c>
      <c r="AK328" s="133">
        <v>0.308</v>
      </c>
      <c r="AL328" s="133">
        <v>0.10299999999999999</v>
      </c>
      <c r="AM328" s="133">
        <v>-3.3000000000000002E-2</v>
      </c>
      <c r="AN328" s="133">
        <v>0.29899999999999999</v>
      </c>
      <c r="AO328" s="133">
        <v>0.1</v>
      </c>
      <c r="AP328" s="133">
        <v>159.702</v>
      </c>
      <c r="AQ328" s="133">
        <v>0.95799999999999996</v>
      </c>
      <c r="AR328" s="133">
        <v>0.31900000000000001</v>
      </c>
      <c r="AS328" s="133">
        <v>115.596</v>
      </c>
      <c r="AT328" s="133">
        <v>0.92500000000000004</v>
      </c>
      <c r="AU328" s="133">
        <v>0.308</v>
      </c>
      <c r="AV328" s="133">
        <v>-1.363</v>
      </c>
      <c r="AW328" s="133">
        <v>8.9999999999999993E-3</v>
      </c>
      <c r="AX328" s="133">
        <v>3.0000000000000001E-3</v>
      </c>
      <c r="AY328" s="133">
        <v>2.06</v>
      </c>
      <c r="AZ328" s="133">
        <v>1.007950954</v>
      </c>
      <c r="BA328" s="133">
        <v>-2.5299999999999998</v>
      </c>
      <c r="BB328" s="133">
        <v>-2.19</v>
      </c>
      <c r="BC328" s="133">
        <v>28.6</v>
      </c>
      <c r="BD328" s="133">
        <v>5.0893109863497958E-3</v>
      </c>
      <c r="BE328" s="133" t="s">
        <v>1288</v>
      </c>
      <c r="BF328" s="133">
        <v>-0.70499999999999996</v>
      </c>
      <c r="BG328" s="133">
        <v>1.1515811509825993</v>
      </c>
      <c r="BH328" s="133">
        <v>0.95982172810670097</v>
      </c>
      <c r="BI328" s="133">
        <v>0.14799999999999999</v>
      </c>
      <c r="BJ328" s="133">
        <v>8.2000000000000003E-2</v>
      </c>
      <c r="BK328" s="133">
        <v>0.23</v>
      </c>
      <c r="BL328" s="133">
        <v>-3.3000000000000002E-2</v>
      </c>
      <c r="BM328" s="133">
        <v>0</v>
      </c>
    </row>
    <row r="329" spans="1:65" x14ac:dyDescent="0.2">
      <c r="A329" s="132" t="s">
        <v>1289</v>
      </c>
      <c r="B329" s="133" t="s">
        <v>1290</v>
      </c>
      <c r="C329" s="133" t="s">
        <v>261</v>
      </c>
      <c r="D329" s="133" t="s">
        <v>262</v>
      </c>
      <c r="E329" s="133" t="b">
        <v>0</v>
      </c>
      <c r="F329" s="133" t="s">
        <v>1291</v>
      </c>
      <c r="G329" s="133" t="s">
        <v>3</v>
      </c>
      <c r="H329" s="133" t="s">
        <v>264</v>
      </c>
      <c r="I329" s="133" t="s">
        <v>265</v>
      </c>
      <c r="J329" s="133" t="s">
        <v>266</v>
      </c>
      <c r="K329" s="133" t="s">
        <v>777</v>
      </c>
      <c r="L329" s="133" t="s">
        <v>3</v>
      </c>
      <c r="M329" s="133">
        <v>9</v>
      </c>
      <c r="N329" s="133">
        <v>9</v>
      </c>
      <c r="O329" s="133">
        <v>1.17</v>
      </c>
      <c r="P329" s="133">
        <v>0</v>
      </c>
      <c r="Q329" s="133">
        <v>0</v>
      </c>
      <c r="R329" s="133">
        <v>3.5</v>
      </c>
      <c r="S329" s="133">
        <v>0</v>
      </c>
      <c r="T329" s="133">
        <v>0</v>
      </c>
      <c r="U329" s="133">
        <v>34.46</v>
      </c>
      <c r="V329" s="133">
        <v>0</v>
      </c>
      <c r="W329" s="133">
        <v>0</v>
      </c>
      <c r="X329" s="133">
        <v>4.78</v>
      </c>
      <c r="Y329" s="133">
        <v>3.0000000000000001E-3</v>
      </c>
      <c r="Z329" s="133">
        <v>1E-3</v>
      </c>
      <c r="AA329" s="133">
        <v>14.862</v>
      </c>
      <c r="AB329" s="133">
        <v>4.0000000000000001E-3</v>
      </c>
      <c r="AC329" s="133">
        <v>1E-3</v>
      </c>
      <c r="AD329" s="133">
        <v>19.748000000000001</v>
      </c>
      <c r="AE329" s="133">
        <v>2.7E-2</v>
      </c>
      <c r="AF329" s="133">
        <v>8.9999999999999993E-3</v>
      </c>
      <c r="AG329" s="133">
        <v>0.13100000000000001</v>
      </c>
      <c r="AH329" s="133">
        <v>2.5000000000000001E-2</v>
      </c>
      <c r="AI329" s="133">
        <v>8.0000000000000002E-3</v>
      </c>
      <c r="AJ329" s="133">
        <v>30.553000000000001</v>
      </c>
      <c r="AK329" s="133">
        <v>0.374</v>
      </c>
      <c r="AL329" s="133">
        <v>0.125</v>
      </c>
      <c r="AM329" s="133">
        <v>0.59099999999999997</v>
      </c>
      <c r="AN329" s="133">
        <v>0.35899999999999999</v>
      </c>
      <c r="AO329" s="133">
        <v>0.12</v>
      </c>
      <c r="AP329" s="133">
        <v>117.794</v>
      </c>
      <c r="AQ329" s="133">
        <v>3.7650000000000001</v>
      </c>
      <c r="AR329" s="133">
        <v>1.2549999999999999</v>
      </c>
      <c r="AS329" s="133">
        <v>80.349999999999994</v>
      </c>
      <c r="AT329" s="133">
        <v>3.641</v>
      </c>
      <c r="AU329" s="133">
        <v>1.214</v>
      </c>
      <c r="AV329" s="133">
        <v>-1.1299999999999999</v>
      </c>
      <c r="AW329" s="133">
        <v>2.5999999999999999E-2</v>
      </c>
      <c r="AX329" s="133">
        <v>8.9999999999999993E-3</v>
      </c>
      <c r="AY329" s="133">
        <v>1.1299999999999999</v>
      </c>
      <c r="AZ329" s="133" t="s">
        <v>3</v>
      </c>
      <c r="BA329" s="133">
        <v>3.5</v>
      </c>
      <c r="BB329" s="133">
        <v>3.87</v>
      </c>
      <c r="BC329" s="133">
        <v>34.85</v>
      </c>
      <c r="BD329" s="133">
        <v>5.2084230182517849E-3</v>
      </c>
      <c r="BE329" s="133" t="s">
        <v>1292</v>
      </c>
      <c r="BF329" s="133">
        <v>2.8000000000000001E-2</v>
      </c>
      <c r="BG329" s="133">
        <v>1.1400549768101358</v>
      </c>
      <c r="BH329" s="133">
        <v>0.95609508343337091</v>
      </c>
      <c r="BI329" s="133">
        <v>0.98799999999999999</v>
      </c>
      <c r="BJ329" s="133" t="s">
        <v>3</v>
      </c>
      <c r="BK329" s="133">
        <v>0.98799999999999999</v>
      </c>
      <c r="BL329" s="133">
        <v>0.59099999999999997</v>
      </c>
      <c r="BM329" s="133">
        <v>0</v>
      </c>
    </row>
    <row r="330" spans="1:65" x14ac:dyDescent="0.2">
      <c r="A330" s="132" t="s">
        <v>1293</v>
      </c>
      <c r="B330" s="133" t="s">
        <v>1294</v>
      </c>
      <c r="C330" s="133" t="s">
        <v>261</v>
      </c>
      <c r="D330" s="133" t="s">
        <v>262</v>
      </c>
      <c r="E330" s="133" t="b">
        <v>0</v>
      </c>
      <c r="F330" s="133" t="s">
        <v>285</v>
      </c>
      <c r="G330" s="133" t="s">
        <v>3</v>
      </c>
      <c r="H330" s="133" t="s">
        <v>264</v>
      </c>
      <c r="I330" s="133" t="s">
        <v>286</v>
      </c>
      <c r="J330" s="133" t="s">
        <v>273</v>
      </c>
      <c r="K330" s="133" t="s">
        <v>777</v>
      </c>
      <c r="L330" s="133">
        <v>90</v>
      </c>
      <c r="M330" s="133">
        <v>9</v>
      </c>
      <c r="N330" s="133">
        <v>9</v>
      </c>
      <c r="O330" s="133">
        <v>-10</v>
      </c>
      <c r="P330" s="133">
        <v>0</v>
      </c>
      <c r="Q330" s="133">
        <v>0</v>
      </c>
      <c r="R330" s="133">
        <v>-10.99</v>
      </c>
      <c r="S330" s="133">
        <v>0</v>
      </c>
      <c r="T330" s="133">
        <v>0</v>
      </c>
      <c r="U330" s="133">
        <v>19.53</v>
      </c>
      <c r="V330" s="133">
        <v>0</v>
      </c>
      <c r="W330" s="133">
        <v>0</v>
      </c>
      <c r="X330" s="133">
        <v>-6.2039999999999997</v>
      </c>
      <c r="Y330" s="133">
        <v>1E-3</v>
      </c>
      <c r="Z330" s="133">
        <v>0</v>
      </c>
      <c r="AA330" s="133">
        <v>0.20200000000000001</v>
      </c>
      <c r="AB330" s="133">
        <v>3.0000000000000001E-3</v>
      </c>
      <c r="AC330" s="133">
        <v>1E-3</v>
      </c>
      <c r="AD330" s="133">
        <v>-6.8849999999999998</v>
      </c>
      <c r="AE330" s="133">
        <v>3.5999999999999997E-2</v>
      </c>
      <c r="AF330" s="133">
        <v>1.2E-2</v>
      </c>
      <c r="AG330" s="133">
        <v>-0.68799999999999994</v>
      </c>
      <c r="AH330" s="133">
        <v>3.5999999999999997E-2</v>
      </c>
      <c r="AI330" s="133">
        <v>1.2E-2</v>
      </c>
      <c r="AJ330" s="133">
        <v>-1.091</v>
      </c>
      <c r="AK330" s="133">
        <v>0.41499999999999998</v>
      </c>
      <c r="AL330" s="133">
        <v>0.13800000000000001</v>
      </c>
      <c r="AM330" s="133">
        <v>-1.496</v>
      </c>
      <c r="AN330" s="133">
        <v>0.41099999999999998</v>
      </c>
      <c r="AO330" s="133">
        <v>0.13700000000000001</v>
      </c>
      <c r="AP330" s="133">
        <v>127.39700000000001</v>
      </c>
      <c r="AQ330" s="133">
        <v>1.339</v>
      </c>
      <c r="AR330" s="133">
        <v>0.44600000000000001</v>
      </c>
      <c r="AS330" s="133">
        <v>134.446</v>
      </c>
      <c r="AT330" s="133">
        <v>1.347</v>
      </c>
      <c r="AU330" s="133">
        <v>0.44900000000000001</v>
      </c>
      <c r="AV330" s="133">
        <v>-1.244</v>
      </c>
      <c r="AW330" s="133">
        <v>1.4E-2</v>
      </c>
      <c r="AX330" s="133">
        <v>5.0000000000000001E-3</v>
      </c>
      <c r="AY330" s="133">
        <v>-10.119999999999999</v>
      </c>
      <c r="AZ330" s="133">
        <v>1.007950954</v>
      </c>
      <c r="BA330" s="133">
        <v>-18.79</v>
      </c>
      <c r="BB330" s="133">
        <v>-18.53</v>
      </c>
      <c r="BC330" s="133">
        <v>11.76</v>
      </c>
      <c r="BD330" s="133">
        <v>5.2867379988753328E-3</v>
      </c>
      <c r="BE330" s="133" t="s">
        <v>1295</v>
      </c>
      <c r="BF330" s="133">
        <v>-0.65100000000000002</v>
      </c>
      <c r="BG330" s="133">
        <v>1.1283347322595996</v>
      </c>
      <c r="BH330" s="133">
        <v>0.95198677569087009</v>
      </c>
      <c r="BI330" s="133">
        <v>0.217</v>
      </c>
      <c r="BJ330" s="133">
        <v>8.2000000000000003E-2</v>
      </c>
      <c r="BK330" s="133">
        <v>0.29899999999999999</v>
      </c>
      <c r="BL330" s="133">
        <v>-1.496</v>
      </c>
      <c r="BM330" s="133">
        <v>0</v>
      </c>
    </row>
    <row r="331" spans="1:65" x14ac:dyDescent="0.2">
      <c r="A331" s="132" t="s">
        <v>1296</v>
      </c>
      <c r="B331" s="133" t="s">
        <v>1297</v>
      </c>
      <c r="C331" s="133" t="s">
        <v>261</v>
      </c>
      <c r="D331" s="133" t="s">
        <v>262</v>
      </c>
      <c r="E331" s="133" t="b">
        <v>0</v>
      </c>
      <c r="F331" s="133" t="s">
        <v>1298</v>
      </c>
      <c r="G331" s="133" t="s">
        <v>3</v>
      </c>
      <c r="H331" s="133" t="s">
        <v>264</v>
      </c>
      <c r="I331" s="133" t="s">
        <v>349</v>
      </c>
      <c r="J331" s="133" t="s">
        <v>266</v>
      </c>
      <c r="K331" s="133" t="s">
        <v>777</v>
      </c>
      <c r="L331" s="133" t="s">
        <v>3</v>
      </c>
      <c r="M331" s="133">
        <v>9</v>
      </c>
      <c r="N331" s="133">
        <v>9</v>
      </c>
      <c r="O331" s="133">
        <v>1.81</v>
      </c>
      <c r="P331" s="133">
        <v>0</v>
      </c>
      <c r="Q331" s="133">
        <v>0</v>
      </c>
      <c r="R331" s="133">
        <v>2.58</v>
      </c>
      <c r="S331" s="133">
        <v>0</v>
      </c>
      <c r="T331" s="133">
        <v>0</v>
      </c>
      <c r="U331" s="133">
        <v>33.51</v>
      </c>
      <c r="V331" s="133">
        <v>0</v>
      </c>
      <c r="W331" s="133">
        <v>0</v>
      </c>
      <c r="X331" s="133">
        <v>5.3419999999999996</v>
      </c>
      <c r="Y331" s="133">
        <v>4.0000000000000001E-3</v>
      </c>
      <c r="Z331" s="133">
        <v>1E-3</v>
      </c>
      <c r="AA331" s="133">
        <v>13.933</v>
      </c>
      <c r="AB331" s="133">
        <v>5.0000000000000001E-3</v>
      </c>
      <c r="AC331" s="133">
        <v>2E-3</v>
      </c>
      <c r="AD331" s="133">
        <v>18.536999999999999</v>
      </c>
      <c r="AE331" s="133">
        <v>3.4000000000000002E-2</v>
      </c>
      <c r="AF331" s="133">
        <v>1.0999999999999999E-2</v>
      </c>
      <c r="AG331" s="133">
        <v>-0.73299999999999998</v>
      </c>
      <c r="AH331" s="133">
        <v>3.2000000000000001E-2</v>
      </c>
      <c r="AI331" s="133">
        <v>1.0999999999999999E-2</v>
      </c>
      <c r="AJ331" s="133">
        <v>27.913</v>
      </c>
      <c r="AK331" s="133">
        <v>0.4</v>
      </c>
      <c r="AL331" s="133">
        <v>0.13300000000000001</v>
      </c>
      <c r="AM331" s="133">
        <v>-0.14299999999999999</v>
      </c>
      <c r="AN331" s="133">
        <v>0.38400000000000001</v>
      </c>
      <c r="AO331" s="133">
        <v>0.128</v>
      </c>
      <c r="AP331" s="133">
        <v>107.7</v>
      </c>
      <c r="AQ331" s="133">
        <v>2.9710000000000001</v>
      </c>
      <c r="AR331" s="133">
        <v>0.99</v>
      </c>
      <c r="AS331" s="133">
        <v>71.882999999999996</v>
      </c>
      <c r="AT331" s="133">
        <v>2.8740000000000001</v>
      </c>
      <c r="AU331" s="133">
        <v>0.95799999999999996</v>
      </c>
      <c r="AV331" s="133">
        <v>-1.0880000000000001</v>
      </c>
      <c r="AW331" s="133">
        <v>2.1999999999999999E-2</v>
      </c>
      <c r="AX331" s="133">
        <v>7.0000000000000001E-3</v>
      </c>
      <c r="AY331" s="133">
        <v>1.78</v>
      </c>
      <c r="AZ331" s="133" t="s">
        <v>3</v>
      </c>
      <c r="BA331" s="133">
        <v>2.58</v>
      </c>
      <c r="BB331" s="133">
        <v>2.95</v>
      </c>
      <c r="BC331" s="133">
        <v>33.9</v>
      </c>
      <c r="BD331" s="133">
        <v>5.3528954389474217E-3</v>
      </c>
      <c r="BE331" s="133" t="s">
        <v>1299</v>
      </c>
      <c r="BF331" s="133">
        <v>-0.83199999999999996</v>
      </c>
      <c r="BG331" s="133">
        <v>1.1411722426994233</v>
      </c>
      <c r="BH331" s="133">
        <v>0.95597667400186337</v>
      </c>
      <c r="BI331" s="133">
        <v>6.0000000000000001E-3</v>
      </c>
      <c r="BJ331" s="133" t="s">
        <v>3</v>
      </c>
      <c r="BK331" s="133">
        <v>6.0000000000000001E-3</v>
      </c>
      <c r="BL331" s="133">
        <v>-0.14299999999999999</v>
      </c>
      <c r="BM331" s="133">
        <v>0</v>
      </c>
    </row>
    <row r="332" spans="1:65" x14ac:dyDescent="0.2">
      <c r="A332" s="132" t="s">
        <v>1300</v>
      </c>
      <c r="B332" s="133" t="s">
        <v>1301</v>
      </c>
      <c r="C332" s="133" t="s">
        <v>261</v>
      </c>
      <c r="D332" s="133" t="s">
        <v>262</v>
      </c>
      <c r="E332" s="133" t="b">
        <v>0</v>
      </c>
      <c r="F332" s="133" t="s">
        <v>1302</v>
      </c>
      <c r="G332" s="133" t="s">
        <v>3</v>
      </c>
      <c r="H332" s="133" t="s">
        <v>264</v>
      </c>
      <c r="I332" s="133" t="s">
        <v>265</v>
      </c>
      <c r="J332" s="133" t="s">
        <v>266</v>
      </c>
      <c r="K332" s="133" t="s">
        <v>777</v>
      </c>
      <c r="L332" s="133" t="s">
        <v>3</v>
      </c>
      <c r="M332" s="133">
        <v>9</v>
      </c>
      <c r="N332" s="133">
        <v>9</v>
      </c>
      <c r="O332" s="133">
        <v>-38.26</v>
      </c>
      <c r="P332" s="133">
        <v>0</v>
      </c>
      <c r="Q332" s="133">
        <v>0</v>
      </c>
      <c r="R332" s="133">
        <v>0.72</v>
      </c>
      <c r="S332" s="133">
        <v>0</v>
      </c>
      <c r="T332" s="133">
        <v>0</v>
      </c>
      <c r="U332" s="133">
        <v>31.61</v>
      </c>
      <c r="V332" s="133">
        <v>0</v>
      </c>
      <c r="W332" s="133">
        <v>0</v>
      </c>
      <c r="X332" s="133">
        <v>-32.305</v>
      </c>
      <c r="Y332" s="133">
        <v>3.0000000000000001E-3</v>
      </c>
      <c r="Z332" s="133">
        <v>1E-3</v>
      </c>
      <c r="AA332" s="133">
        <v>11.977</v>
      </c>
      <c r="AB332" s="133">
        <v>5.0000000000000001E-3</v>
      </c>
      <c r="AC332" s="133">
        <v>2E-3</v>
      </c>
      <c r="AD332" s="133">
        <v>-22.081</v>
      </c>
      <c r="AE332" s="133">
        <v>3.5000000000000003E-2</v>
      </c>
      <c r="AF332" s="133">
        <v>1.2E-2</v>
      </c>
      <c r="AG332" s="133">
        <v>-0.13400000000000001</v>
      </c>
      <c r="AH332" s="133">
        <v>0.04</v>
      </c>
      <c r="AI332" s="133">
        <v>1.2999999999999999E-2</v>
      </c>
      <c r="AJ332" s="133">
        <v>24.466999999999999</v>
      </c>
      <c r="AK332" s="133">
        <v>0.38500000000000001</v>
      </c>
      <c r="AL332" s="133">
        <v>0.128</v>
      </c>
      <c r="AM332" s="133">
        <v>0.36099999999999999</v>
      </c>
      <c r="AN332" s="133">
        <v>0.374</v>
      </c>
      <c r="AO332" s="133">
        <v>0.125</v>
      </c>
      <c r="AP332" s="133">
        <v>106.247</v>
      </c>
      <c r="AQ332" s="133">
        <v>2.7650000000000001</v>
      </c>
      <c r="AR332" s="133">
        <v>0.92200000000000004</v>
      </c>
      <c r="AS332" s="133">
        <v>119.208</v>
      </c>
      <c r="AT332" s="133">
        <v>2.794</v>
      </c>
      <c r="AU332" s="133">
        <v>0.93100000000000005</v>
      </c>
      <c r="AV332" s="133">
        <v>-1.0920000000000001</v>
      </c>
      <c r="AW332" s="133">
        <v>2.1000000000000001E-2</v>
      </c>
      <c r="AX332" s="133">
        <v>7.0000000000000001E-3</v>
      </c>
      <c r="AY332" s="133">
        <v>-38.630000000000003</v>
      </c>
      <c r="AZ332" s="133" t="s">
        <v>3</v>
      </c>
      <c r="BA332" s="133">
        <v>0.72</v>
      </c>
      <c r="BB332" s="133">
        <v>1.0900000000000001</v>
      </c>
      <c r="BC332" s="133">
        <v>31.98</v>
      </c>
      <c r="BD332" s="133">
        <v>5.3589663463627282E-3</v>
      </c>
      <c r="BE332" s="133" t="s">
        <v>1303</v>
      </c>
      <c r="BF332" s="133">
        <v>-1.4999999999999999E-2</v>
      </c>
      <c r="BG332" s="133">
        <v>1.1411722426994233</v>
      </c>
      <c r="BH332" s="133">
        <v>0.95597667400186359</v>
      </c>
      <c r="BI332" s="133">
        <v>0.93799999999999994</v>
      </c>
      <c r="BJ332" s="133" t="s">
        <v>3</v>
      </c>
      <c r="BK332" s="133">
        <v>0.93799999999999994</v>
      </c>
      <c r="BL332" s="133">
        <v>0.36099999999999999</v>
      </c>
      <c r="BM332" s="133">
        <v>0</v>
      </c>
    </row>
    <row r="333" spans="1:65" x14ac:dyDescent="0.2">
      <c r="A333" s="132" t="s">
        <v>1304</v>
      </c>
      <c r="B333" s="133" t="s">
        <v>1305</v>
      </c>
      <c r="C333" s="133" t="s">
        <v>261</v>
      </c>
      <c r="D333" s="133" t="s">
        <v>262</v>
      </c>
      <c r="E333" s="133" t="b">
        <v>0</v>
      </c>
      <c r="F333" s="133" t="s">
        <v>304</v>
      </c>
      <c r="G333" s="133" t="s">
        <v>3</v>
      </c>
      <c r="H333" s="133" t="s">
        <v>264</v>
      </c>
      <c r="I333" s="133" t="s">
        <v>304</v>
      </c>
      <c r="J333" s="133" t="s">
        <v>273</v>
      </c>
      <c r="K333" s="133" t="s">
        <v>777</v>
      </c>
      <c r="L333" s="133">
        <v>90</v>
      </c>
      <c r="M333" s="133">
        <v>9</v>
      </c>
      <c r="N333" s="133">
        <v>9</v>
      </c>
      <c r="O333" s="133">
        <v>-6.12</v>
      </c>
      <c r="P333" s="133">
        <v>0</v>
      </c>
      <c r="Q333" s="133">
        <v>0</v>
      </c>
      <c r="R333" s="133">
        <v>-5.0599999999999996</v>
      </c>
      <c r="S333" s="133">
        <v>0</v>
      </c>
      <c r="T333" s="133">
        <v>0</v>
      </c>
      <c r="U333" s="133">
        <v>25.65</v>
      </c>
      <c r="V333" s="133">
        <v>0</v>
      </c>
      <c r="W333" s="133">
        <v>0</v>
      </c>
      <c r="X333" s="133">
        <v>-2.3519999999999999</v>
      </c>
      <c r="Y333" s="133">
        <v>3.0000000000000001E-3</v>
      </c>
      <c r="Z333" s="133">
        <v>1E-3</v>
      </c>
      <c r="AA333" s="133">
        <v>6.2030000000000003</v>
      </c>
      <c r="AB333" s="133">
        <v>2E-3</v>
      </c>
      <c r="AC333" s="133">
        <v>1E-3</v>
      </c>
      <c r="AD333" s="133">
        <v>3.4009999999999998</v>
      </c>
      <c r="AE333" s="133">
        <v>5.8999999999999997E-2</v>
      </c>
      <c r="AF333" s="133">
        <v>0.02</v>
      </c>
      <c r="AG333" s="133">
        <v>-0.25600000000000001</v>
      </c>
      <c r="AH333" s="133">
        <v>5.8999999999999997E-2</v>
      </c>
      <c r="AI333" s="133">
        <v>0.02</v>
      </c>
      <c r="AJ333" s="133">
        <v>11.66</v>
      </c>
      <c r="AK333" s="133">
        <v>0.25900000000000001</v>
      </c>
      <c r="AL333" s="133">
        <v>8.5999999999999993E-2</v>
      </c>
      <c r="AM333" s="133">
        <v>-0.77600000000000002</v>
      </c>
      <c r="AN333" s="133">
        <v>0.255</v>
      </c>
      <c r="AO333" s="133">
        <v>8.5000000000000006E-2</v>
      </c>
      <c r="AP333" s="133">
        <v>103.238</v>
      </c>
      <c r="AQ333" s="133">
        <v>1.6</v>
      </c>
      <c r="AR333" s="133">
        <v>0.53300000000000003</v>
      </c>
      <c r="AS333" s="133">
        <v>92.649000000000001</v>
      </c>
      <c r="AT333" s="133">
        <v>1.585</v>
      </c>
      <c r="AU333" s="133">
        <v>0.52800000000000002</v>
      </c>
      <c r="AV333" s="133">
        <v>-1.0529999999999999</v>
      </c>
      <c r="AW333" s="133">
        <v>1.4999999999999999E-2</v>
      </c>
      <c r="AX333" s="133">
        <v>5.0000000000000001E-3</v>
      </c>
      <c r="AY333" s="133">
        <v>-6.21</v>
      </c>
      <c r="AZ333" s="133">
        <v>1.007950954</v>
      </c>
      <c r="BA333" s="133">
        <v>-12.91</v>
      </c>
      <c r="BB333" s="133">
        <v>-12.61</v>
      </c>
      <c r="BC333" s="133">
        <v>17.86</v>
      </c>
      <c r="BD333" s="133">
        <v>5.472576007970742E-3</v>
      </c>
      <c r="BE333" s="133" t="s">
        <v>1306</v>
      </c>
      <c r="BF333" s="133">
        <v>-0.27400000000000002</v>
      </c>
      <c r="BG333" s="133">
        <v>1.1445088939903938</v>
      </c>
      <c r="BH333" s="133">
        <v>0.9567504965525272</v>
      </c>
      <c r="BI333" s="133">
        <v>0.64300000000000002</v>
      </c>
      <c r="BJ333" s="133">
        <v>8.2000000000000003E-2</v>
      </c>
      <c r="BK333" s="133">
        <v>0.72499999999999998</v>
      </c>
      <c r="BL333" s="133">
        <v>-0.77600000000000002</v>
      </c>
      <c r="BM333" s="133">
        <v>0</v>
      </c>
    </row>
    <row r="334" spans="1:65" x14ac:dyDescent="0.2">
      <c r="A334" s="132" t="s">
        <v>1307</v>
      </c>
      <c r="B334" s="133" t="s">
        <v>1308</v>
      </c>
      <c r="C334" s="133" t="s">
        <v>261</v>
      </c>
      <c r="D334" s="133" t="s">
        <v>262</v>
      </c>
      <c r="E334" s="133" t="b">
        <v>0</v>
      </c>
      <c r="F334" s="133" t="s">
        <v>277</v>
      </c>
      <c r="G334" s="133" t="s">
        <v>3</v>
      </c>
      <c r="H334" s="133" t="s">
        <v>264</v>
      </c>
      <c r="I334" s="133" t="s">
        <v>277</v>
      </c>
      <c r="J334" s="133" t="s">
        <v>273</v>
      </c>
      <c r="K334" s="133" t="s">
        <v>777</v>
      </c>
      <c r="L334" s="133">
        <v>90</v>
      </c>
      <c r="M334" s="133">
        <v>9</v>
      </c>
      <c r="N334" s="133">
        <v>9</v>
      </c>
      <c r="O334" s="133">
        <v>-2.11</v>
      </c>
      <c r="P334" s="133">
        <v>0</v>
      </c>
      <c r="Q334" s="133">
        <v>0</v>
      </c>
      <c r="R334" s="133">
        <v>3.73</v>
      </c>
      <c r="S334" s="133">
        <v>0</v>
      </c>
      <c r="T334" s="133">
        <v>0</v>
      </c>
      <c r="U334" s="133">
        <v>34.71</v>
      </c>
      <c r="V334" s="133">
        <v>0.01</v>
      </c>
      <c r="W334" s="133">
        <v>0</v>
      </c>
      <c r="X334" s="133">
        <v>1.708</v>
      </c>
      <c r="Y334" s="133">
        <v>2E-3</v>
      </c>
      <c r="Z334" s="133">
        <v>1E-3</v>
      </c>
      <c r="AA334" s="133">
        <v>15.092000000000001</v>
      </c>
      <c r="AB334" s="133">
        <v>5.0000000000000001E-3</v>
      </c>
      <c r="AC334" s="133">
        <v>2E-3</v>
      </c>
      <c r="AD334" s="133">
        <v>16.402000000000001</v>
      </c>
      <c r="AE334" s="133">
        <v>3.6999999999999998E-2</v>
      </c>
      <c r="AF334" s="133">
        <v>1.2E-2</v>
      </c>
      <c r="AG334" s="133">
        <v>-0.219</v>
      </c>
      <c r="AH334" s="133">
        <v>3.5999999999999997E-2</v>
      </c>
      <c r="AI334" s="133">
        <v>1.2E-2</v>
      </c>
      <c r="AJ334" s="133">
        <v>30.978000000000002</v>
      </c>
      <c r="AK334" s="133">
        <v>0.20300000000000001</v>
      </c>
      <c r="AL334" s="133">
        <v>6.8000000000000005E-2</v>
      </c>
      <c r="AM334" s="133">
        <v>0.55000000000000004</v>
      </c>
      <c r="AN334" s="133">
        <v>0.19900000000000001</v>
      </c>
      <c r="AO334" s="133">
        <v>6.6000000000000003E-2</v>
      </c>
      <c r="AP334" s="133">
        <v>100.38200000000001</v>
      </c>
      <c r="AQ334" s="133">
        <v>1.4319999999999999</v>
      </c>
      <c r="AR334" s="133">
        <v>0.47699999999999998</v>
      </c>
      <c r="AS334" s="133">
        <v>66.522000000000006</v>
      </c>
      <c r="AT334" s="133">
        <v>1.385</v>
      </c>
      <c r="AU334" s="133">
        <v>0.46200000000000002</v>
      </c>
      <c r="AV334" s="133">
        <v>-1.024</v>
      </c>
      <c r="AW334" s="133">
        <v>1.2999999999999999E-2</v>
      </c>
      <c r="AX334" s="133">
        <v>4.0000000000000001E-3</v>
      </c>
      <c r="AY334" s="133">
        <v>-2.17</v>
      </c>
      <c r="AZ334" s="133">
        <v>1.007950954</v>
      </c>
      <c r="BA334" s="133">
        <v>-4.1900000000000004</v>
      </c>
      <c r="BB334" s="133">
        <v>-3.85</v>
      </c>
      <c r="BC334" s="133">
        <v>26.9</v>
      </c>
      <c r="BD334" s="133">
        <v>5.472576007970742E-3</v>
      </c>
      <c r="BE334" s="133" t="s">
        <v>1306</v>
      </c>
      <c r="BF334" s="133">
        <v>-0.309</v>
      </c>
      <c r="BG334" s="133">
        <v>1.1534324553752471</v>
      </c>
      <c r="BH334" s="133">
        <v>0.96149805001803912</v>
      </c>
      <c r="BI334" s="133">
        <v>0.60599999999999998</v>
      </c>
      <c r="BJ334" s="133">
        <v>8.2000000000000003E-2</v>
      </c>
      <c r="BK334" s="133">
        <v>0.68799999999999994</v>
      </c>
      <c r="BL334" s="133">
        <v>0.55000000000000004</v>
      </c>
      <c r="BM334" s="133">
        <v>0</v>
      </c>
    </row>
    <row r="335" spans="1:65" x14ac:dyDescent="0.2">
      <c r="A335" s="132" t="s">
        <v>1309</v>
      </c>
      <c r="B335" s="133" t="s">
        <v>1310</v>
      </c>
      <c r="C335" s="133" t="s">
        <v>261</v>
      </c>
      <c r="D335" s="133" t="s">
        <v>262</v>
      </c>
      <c r="E335" s="133" t="b">
        <v>0</v>
      </c>
      <c r="F335" s="133" t="s">
        <v>1311</v>
      </c>
      <c r="G335" s="133" t="s">
        <v>3</v>
      </c>
      <c r="H335" s="133" t="s">
        <v>264</v>
      </c>
      <c r="I335" s="133" t="s">
        <v>349</v>
      </c>
      <c r="J335" s="133" t="s">
        <v>266</v>
      </c>
      <c r="K335" s="133" t="s">
        <v>777</v>
      </c>
      <c r="L335" s="133" t="s">
        <v>3</v>
      </c>
      <c r="M335" s="133">
        <v>9</v>
      </c>
      <c r="N335" s="133">
        <v>9</v>
      </c>
      <c r="O335" s="133">
        <v>-38.01</v>
      </c>
      <c r="P335" s="133">
        <v>0.01</v>
      </c>
      <c r="Q335" s="133">
        <v>0</v>
      </c>
      <c r="R335" s="133">
        <v>-5.38</v>
      </c>
      <c r="S335" s="133">
        <v>0</v>
      </c>
      <c r="T335" s="133">
        <v>0</v>
      </c>
      <c r="U335" s="133">
        <v>25.32</v>
      </c>
      <c r="V335" s="133">
        <v>0.01</v>
      </c>
      <c r="W335" s="133">
        <v>0</v>
      </c>
      <c r="X335" s="133">
        <v>-32.28</v>
      </c>
      <c r="Y335" s="133">
        <v>5.0000000000000001E-3</v>
      </c>
      <c r="Z335" s="133">
        <v>2E-3</v>
      </c>
      <c r="AA335" s="133">
        <v>5.8129999999999997</v>
      </c>
      <c r="AB335" s="133">
        <v>5.0000000000000001E-3</v>
      </c>
      <c r="AC335" s="133">
        <v>2E-3</v>
      </c>
      <c r="AD335" s="133">
        <v>-28.733000000000001</v>
      </c>
      <c r="AE335" s="133">
        <v>3.4000000000000002E-2</v>
      </c>
      <c r="AF335" s="133">
        <v>1.0999999999999999E-2</v>
      </c>
      <c r="AG335" s="133">
        <v>-0.98299999999999998</v>
      </c>
      <c r="AH335" s="133">
        <v>3.5000000000000003E-2</v>
      </c>
      <c r="AI335" s="133">
        <v>1.2E-2</v>
      </c>
      <c r="AJ335" s="133">
        <v>10.584</v>
      </c>
      <c r="AK335" s="133">
        <v>0.30599999999999999</v>
      </c>
      <c r="AL335" s="133">
        <v>0.10199999999999999</v>
      </c>
      <c r="AM335" s="133">
        <v>-1.0640000000000001</v>
      </c>
      <c r="AN335" s="133">
        <v>0.30199999999999999</v>
      </c>
      <c r="AO335" s="133">
        <v>0.10100000000000001</v>
      </c>
      <c r="AP335" s="133">
        <v>113.13</v>
      </c>
      <c r="AQ335" s="133">
        <v>3.524</v>
      </c>
      <c r="AR335" s="133">
        <v>1.175</v>
      </c>
      <c r="AS335" s="133">
        <v>139.73099999999999</v>
      </c>
      <c r="AT335" s="133">
        <v>3.613</v>
      </c>
      <c r="AU335" s="133">
        <v>1.204</v>
      </c>
      <c r="AV335" s="133">
        <v>-1.1419999999999999</v>
      </c>
      <c r="AW335" s="133">
        <v>2.5999999999999999E-2</v>
      </c>
      <c r="AX335" s="133">
        <v>8.9999999999999993E-3</v>
      </c>
      <c r="AY335" s="133">
        <v>-38.369999999999997</v>
      </c>
      <c r="AZ335" s="133" t="s">
        <v>3</v>
      </c>
      <c r="BA335" s="133">
        <v>-5.38</v>
      </c>
      <c r="BB335" s="133">
        <v>-5.04</v>
      </c>
      <c r="BC335" s="133">
        <v>25.66</v>
      </c>
      <c r="BD335" s="133">
        <v>5.0994381962976686E-3</v>
      </c>
      <c r="BE335" s="133" t="s">
        <v>1312</v>
      </c>
      <c r="BF335" s="133">
        <v>-0.83599999999999997</v>
      </c>
      <c r="BG335" s="133">
        <v>1.1574252274009849</v>
      </c>
      <c r="BH335" s="133">
        <v>0.96206033726317186</v>
      </c>
      <c r="BI335" s="133">
        <v>-6.0000000000000001E-3</v>
      </c>
      <c r="BJ335" s="133" t="s">
        <v>3</v>
      </c>
      <c r="BK335" s="133">
        <v>-6.0000000000000001E-3</v>
      </c>
      <c r="BL335" s="133">
        <v>-1.0640000000000001</v>
      </c>
      <c r="BM335" s="133">
        <v>0</v>
      </c>
    </row>
    <row r="336" spans="1:65" x14ac:dyDescent="0.2">
      <c r="A336" s="132" t="s">
        <v>1313</v>
      </c>
      <c r="B336" s="133" t="s">
        <v>1314</v>
      </c>
      <c r="C336" s="133" t="s">
        <v>261</v>
      </c>
      <c r="D336" s="133" t="s">
        <v>262</v>
      </c>
      <c r="E336" s="133" t="b">
        <v>0</v>
      </c>
      <c r="F336" s="133" t="s">
        <v>280</v>
      </c>
      <c r="G336" s="133" t="s">
        <v>3</v>
      </c>
      <c r="H336" s="133" t="s">
        <v>264</v>
      </c>
      <c r="I336" s="133" t="s">
        <v>281</v>
      </c>
      <c r="J336" s="133" t="s">
        <v>273</v>
      </c>
      <c r="K336" s="133" t="s">
        <v>777</v>
      </c>
      <c r="L336" s="133">
        <v>90</v>
      </c>
      <c r="M336" s="133">
        <v>9</v>
      </c>
      <c r="N336" s="133">
        <v>9</v>
      </c>
      <c r="O336" s="133">
        <v>2.02</v>
      </c>
      <c r="P336" s="133">
        <v>0</v>
      </c>
      <c r="Q336" s="133">
        <v>0</v>
      </c>
      <c r="R336" s="133">
        <v>5.39</v>
      </c>
      <c r="S336" s="133">
        <v>0</v>
      </c>
      <c r="T336" s="133">
        <v>0</v>
      </c>
      <c r="U336" s="133">
        <v>36.42</v>
      </c>
      <c r="V336" s="133">
        <v>0</v>
      </c>
      <c r="W336" s="133">
        <v>0</v>
      </c>
      <c r="X336" s="133">
        <v>5.6369999999999996</v>
      </c>
      <c r="Y336" s="133">
        <v>2E-3</v>
      </c>
      <c r="Z336" s="133">
        <v>1E-3</v>
      </c>
      <c r="AA336" s="133">
        <v>16.777999999999999</v>
      </c>
      <c r="AB336" s="133">
        <v>2E-3</v>
      </c>
      <c r="AC336" s="133">
        <v>1E-3</v>
      </c>
      <c r="AD336" s="133">
        <v>21.829000000000001</v>
      </c>
      <c r="AE336" s="133">
        <v>3.1E-2</v>
      </c>
      <c r="AF336" s="133">
        <v>0.01</v>
      </c>
      <c r="AG336" s="133">
        <v>-0.56399999999999995</v>
      </c>
      <c r="AH336" s="133">
        <v>3.2000000000000001E-2</v>
      </c>
      <c r="AI336" s="133">
        <v>1.0999999999999999E-2</v>
      </c>
      <c r="AJ336" s="133">
        <v>34.697000000000003</v>
      </c>
      <c r="AK336" s="133">
        <v>0.22500000000000001</v>
      </c>
      <c r="AL336" s="133">
        <v>7.4999999999999997E-2</v>
      </c>
      <c r="AM336" s="133">
        <v>0.83099999999999996</v>
      </c>
      <c r="AN336" s="133">
        <v>0.218</v>
      </c>
      <c r="AO336" s="133">
        <v>7.2999999999999995E-2</v>
      </c>
      <c r="AP336" s="133">
        <v>100.361</v>
      </c>
      <c r="AQ336" s="133">
        <v>2.4580000000000002</v>
      </c>
      <c r="AR336" s="133">
        <v>0.81899999999999995</v>
      </c>
      <c r="AS336" s="133">
        <v>58.603000000000002</v>
      </c>
      <c r="AT336" s="133">
        <v>2.3679999999999999</v>
      </c>
      <c r="AU336" s="133">
        <v>0.78900000000000003</v>
      </c>
      <c r="AV336" s="133">
        <v>-1.028</v>
      </c>
      <c r="AW336" s="133">
        <v>2.5000000000000001E-2</v>
      </c>
      <c r="AX336" s="133">
        <v>8.0000000000000002E-3</v>
      </c>
      <c r="AY336" s="133">
        <v>1.99</v>
      </c>
      <c r="AZ336" s="133">
        <v>1.007950954</v>
      </c>
      <c r="BA336" s="133">
        <v>-2.54</v>
      </c>
      <c r="BB336" s="133">
        <v>-2.19</v>
      </c>
      <c r="BC336" s="133">
        <v>28.6</v>
      </c>
      <c r="BD336" s="133">
        <v>5.22036239552893E-3</v>
      </c>
      <c r="BE336" s="133" t="s">
        <v>1315</v>
      </c>
      <c r="BF336" s="133">
        <v>-0.67800000000000005</v>
      </c>
      <c r="BG336" s="133">
        <v>1.164736580365707</v>
      </c>
      <c r="BH336" s="133">
        <v>0.96576158474693896</v>
      </c>
      <c r="BI336" s="133">
        <v>0.17599999999999999</v>
      </c>
      <c r="BJ336" s="133">
        <v>8.2000000000000003E-2</v>
      </c>
      <c r="BK336" s="133">
        <v>0.25800000000000001</v>
      </c>
      <c r="BL336" s="133">
        <v>0.83099999999999996</v>
      </c>
      <c r="BM336" s="133">
        <v>0</v>
      </c>
    </row>
    <row r="337" spans="1:65" x14ac:dyDescent="0.2">
      <c r="A337" s="132" t="s">
        <v>1316</v>
      </c>
      <c r="B337" s="133" t="s">
        <v>1317</v>
      </c>
      <c r="C337" s="133" t="s">
        <v>261</v>
      </c>
      <c r="D337" s="133" t="s">
        <v>262</v>
      </c>
      <c r="E337" s="133" t="b">
        <v>0</v>
      </c>
      <c r="F337" s="133" t="s">
        <v>285</v>
      </c>
      <c r="G337" s="133" t="s">
        <v>3</v>
      </c>
      <c r="H337" s="133" t="s">
        <v>264</v>
      </c>
      <c r="I337" s="133" t="s">
        <v>286</v>
      </c>
      <c r="J337" s="133" t="s">
        <v>273</v>
      </c>
      <c r="K337" s="133" t="s">
        <v>777</v>
      </c>
      <c r="L337" s="133">
        <v>90</v>
      </c>
      <c r="M337" s="133">
        <v>9</v>
      </c>
      <c r="N337" s="133">
        <v>9</v>
      </c>
      <c r="O337" s="133">
        <v>-10.08</v>
      </c>
      <c r="P337" s="133">
        <v>0</v>
      </c>
      <c r="Q337" s="133">
        <v>0</v>
      </c>
      <c r="R337" s="133">
        <v>-11.1</v>
      </c>
      <c r="S337" s="133">
        <v>0</v>
      </c>
      <c r="T337" s="133">
        <v>0</v>
      </c>
      <c r="U337" s="133">
        <v>19.41</v>
      </c>
      <c r="V337" s="133">
        <v>0</v>
      </c>
      <c r="W337" s="133">
        <v>0</v>
      </c>
      <c r="X337" s="133">
        <v>-6.28</v>
      </c>
      <c r="Y337" s="133">
        <v>3.0000000000000001E-3</v>
      </c>
      <c r="Z337" s="133">
        <v>1E-3</v>
      </c>
      <c r="AA337" s="133">
        <v>8.5999999999999993E-2</v>
      </c>
      <c r="AB337" s="133">
        <v>3.0000000000000001E-3</v>
      </c>
      <c r="AC337" s="133">
        <v>1E-3</v>
      </c>
      <c r="AD337" s="133">
        <v>-7.0810000000000004</v>
      </c>
      <c r="AE337" s="133">
        <v>4.7E-2</v>
      </c>
      <c r="AF337" s="133">
        <v>1.6E-2</v>
      </c>
      <c r="AG337" s="133">
        <v>-0.69199999999999995</v>
      </c>
      <c r="AH337" s="133">
        <v>4.9000000000000002E-2</v>
      </c>
      <c r="AI337" s="133">
        <v>1.6E-2</v>
      </c>
      <c r="AJ337" s="133">
        <v>-1.5669999999999999</v>
      </c>
      <c r="AK337" s="133">
        <v>0.33200000000000002</v>
      </c>
      <c r="AL337" s="133">
        <v>0.111</v>
      </c>
      <c r="AM337" s="133">
        <v>-1.74</v>
      </c>
      <c r="AN337" s="133">
        <v>0.33600000000000002</v>
      </c>
      <c r="AO337" s="133">
        <v>0.112</v>
      </c>
      <c r="AP337" s="133">
        <v>106.764</v>
      </c>
      <c r="AQ337" s="133">
        <v>1.8919999999999999</v>
      </c>
      <c r="AR337" s="133">
        <v>0.63100000000000001</v>
      </c>
      <c r="AS337" s="133">
        <v>114.029</v>
      </c>
      <c r="AT337" s="133">
        <v>1.907</v>
      </c>
      <c r="AU337" s="133">
        <v>0.63600000000000001</v>
      </c>
      <c r="AV337" s="133">
        <v>-1.0960000000000001</v>
      </c>
      <c r="AW337" s="133">
        <v>1.6E-2</v>
      </c>
      <c r="AX337" s="133">
        <v>5.0000000000000001E-3</v>
      </c>
      <c r="AY337" s="133">
        <v>-10.199999999999999</v>
      </c>
      <c r="AZ337" s="133">
        <v>1.007950954</v>
      </c>
      <c r="BA337" s="133">
        <v>-18.91</v>
      </c>
      <c r="BB337" s="133">
        <v>-18.63</v>
      </c>
      <c r="BC337" s="133">
        <v>11.66</v>
      </c>
      <c r="BD337" s="133">
        <v>5.1811075890578744E-3</v>
      </c>
      <c r="BE337" s="133" t="s">
        <v>1318</v>
      </c>
      <c r="BF337" s="133">
        <v>-0.65600000000000003</v>
      </c>
      <c r="BG337" s="133">
        <v>1.1438253026081473</v>
      </c>
      <c r="BH337" s="133">
        <v>0.95764197152663177</v>
      </c>
      <c r="BI337" s="133">
        <v>0.20799999999999999</v>
      </c>
      <c r="BJ337" s="133">
        <v>8.2000000000000003E-2</v>
      </c>
      <c r="BK337" s="133">
        <v>0.28999999999999998</v>
      </c>
      <c r="BL337" s="133">
        <v>-1.74</v>
      </c>
      <c r="BM337" s="133">
        <v>0</v>
      </c>
    </row>
    <row r="338" spans="1:65" x14ac:dyDescent="0.2">
      <c r="A338" s="132" t="s">
        <v>1319</v>
      </c>
      <c r="B338" s="133" t="s">
        <v>1320</v>
      </c>
      <c r="C338" s="133" t="s">
        <v>261</v>
      </c>
      <c r="D338" s="133" t="s">
        <v>262</v>
      </c>
      <c r="E338" s="133" t="b">
        <v>0</v>
      </c>
      <c r="F338" s="133" t="s">
        <v>1321</v>
      </c>
      <c r="G338" s="133" t="s">
        <v>3</v>
      </c>
      <c r="H338" s="133" t="s">
        <v>264</v>
      </c>
      <c r="I338" s="133" t="s">
        <v>265</v>
      </c>
      <c r="J338" s="133" t="s">
        <v>266</v>
      </c>
      <c r="K338" s="133" t="s">
        <v>777</v>
      </c>
      <c r="L338" s="133" t="s">
        <v>3</v>
      </c>
      <c r="M338" s="133">
        <v>9</v>
      </c>
      <c r="N338" s="133">
        <v>9</v>
      </c>
      <c r="O338" s="133">
        <v>-38.26</v>
      </c>
      <c r="P338" s="133">
        <v>0</v>
      </c>
      <c r="Q338" s="133">
        <v>0</v>
      </c>
      <c r="R338" s="133">
        <v>0.75</v>
      </c>
      <c r="S338" s="133">
        <v>0</v>
      </c>
      <c r="T338" s="133">
        <v>0</v>
      </c>
      <c r="U338" s="133">
        <v>31.64</v>
      </c>
      <c r="V338" s="133">
        <v>0</v>
      </c>
      <c r="W338" s="133">
        <v>0</v>
      </c>
      <c r="X338" s="133">
        <v>-32.298000000000002</v>
      </c>
      <c r="Y338" s="133">
        <v>5.0000000000000001E-3</v>
      </c>
      <c r="Z338" s="133">
        <v>2E-3</v>
      </c>
      <c r="AA338" s="133">
        <v>12.006</v>
      </c>
      <c r="AB338" s="133">
        <v>4.0000000000000001E-3</v>
      </c>
      <c r="AC338" s="133">
        <v>1E-3</v>
      </c>
      <c r="AD338" s="133">
        <v>-22.024999999999999</v>
      </c>
      <c r="AE338" s="133">
        <v>1.7999999999999999E-2</v>
      </c>
      <c r="AF338" s="133">
        <v>6.0000000000000001E-3</v>
      </c>
      <c r="AG338" s="133">
        <v>-0.113</v>
      </c>
      <c r="AH338" s="133">
        <v>2.3E-2</v>
      </c>
      <c r="AI338" s="133">
        <v>8.0000000000000002E-3</v>
      </c>
      <c r="AJ338" s="133">
        <v>23.437000000000001</v>
      </c>
      <c r="AK338" s="133">
        <v>0.36799999999999999</v>
      </c>
      <c r="AL338" s="133">
        <v>0.123</v>
      </c>
      <c r="AM338" s="133">
        <v>-0.70199999999999996</v>
      </c>
      <c r="AN338" s="133">
        <v>0.36299999999999999</v>
      </c>
      <c r="AO338" s="133">
        <v>0.121</v>
      </c>
      <c r="AP338" s="133">
        <v>112.694</v>
      </c>
      <c r="AQ338" s="133">
        <v>4.7889999999999997</v>
      </c>
      <c r="AR338" s="133">
        <v>1.5960000000000001</v>
      </c>
      <c r="AS338" s="133">
        <v>125.657</v>
      </c>
      <c r="AT338" s="133">
        <v>4.8460000000000001</v>
      </c>
      <c r="AU338" s="133">
        <v>1.615</v>
      </c>
      <c r="AV338" s="133">
        <v>-1.1220000000000001</v>
      </c>
      <c r="AW338" s="133">
        <v>2.4E-2</v>
      </c>
      <c r="AX338" s="133">
        <v>8.0000000000000002E-3</v>
      </c>
      <c r="AY338" s="133">
        <v>-38.619999999999997</v>
      </c>
      <c r="AZ338" s="133" t="s">
        <v>3</v>
      </c>
      <c r="BA338" s="133">
        <v>0.75</v>
      </c>
      <c r="BB338" s="133">
        <v>1.1100000000000001</v>
      </c>
      <c r="BC338" s="133">
        <v>32.01</v>
      </c>
      <c r="BD338" s="133">
        <v>5.136579648755385E-3</v>
      </c>
      <c r="BE338" s="133" t="s">
        <v>1322</v>
      </c>
      <c r="BF338" s="133">
        <v>0</v>
      </c>
      <c r="BG338" s="133">
        <v>1.1608770352879363</v>
      </c>
      <c r="BH338" s="133">
        <v>0.96307586938851186</v>
      </c>
      <c r="BI338" s="133">
        <v>0.96299999999999997</v>
      </c>
      <c r="BJ338" s="133" t="s">
        <v>3</v>
      </c>
      <c r="BK338" s="133">
        <v>0.96299999999999997</v>
      </c>
      <c r="BL338" s="133">
        <v>-0.70199999999999996</v>
      </c>
      <c r="BM338" s="133">
        <v>0</v>
      </c>
    </row>
    <row r="339" spans="1:65" x14ac:dyDescent="0.2">
      <c r="A339" s="132" t="s">
        <v>1323</v>
      </c>
      <c r="B339" s="133" t="s">
        <v>1324</v>
      </c>
      <c r="C339" s="133" t="s">
        <v>261</v>
      </c>
      <c r="D339" s="133" t="s">
        <v>262</v>
      </c>
      <c r="E339" s="133" t="b">
        <v>0</v>
      </c>
      <c r="F339" s="133" t="s">
        <v>277</v>
      </c>
      <c r="G339" s="133" t="s">
        <v>3</v>
      </c>
      <c r="H339" s="133" t="s">
        <v>264</v>
      </c>
      <c r="I339" s="133" t="s">
        <v>277</v>
      </c>
      <c r="J339" s="133" t="s">
        <v>273</v>
      </c>
      <c r="K339" s="133" t="s">
        <v>777</v>
      </c>
      <c r="L339" s="133">
        <v>90</v>
      </c>
      <c r="M339" s="133">
        <v>9</v>
      </c>
      <c r="N339" s="133">
        <v>9</v>
      </c>
      <c r="O339" s="133">
        <v>-2.25</v>
      </c>
      <c r="P339" s="133">
        <v>0</v>
      </c>
      <c r="Q339" s="133">
        <v>0</v>
      </c>
      <c r="R339" s="133">
        <v>3.52</v>
      </c>
      <c r="S339" s="133">
        <v>0</v>
      </c>
      <c r="T339" s="133">
        <v>0</v>
      </c>
      <c r="U339" s="133">
        <v>34.49</v>
      </c>
      <c r="V339" s="133">
        <v>0</v>
      </c>
      <c r="W339" s="133">
        <v>0</v>
      </c>
      <c r="X339" s="133">
        <v>1.569</v>
      </c>
      <c r="Y339" s="133">
        <v>1E-3</v>
      </c>
      <c r="Z339" s="133">
        <v>0</v>
      </c>
      <c r="AA339" s="133">
        <v>14.877000000000001</v>
      </c>
      <c r="AB339" s="133">
        <v>3.0000000000000001E-3</v>
      </c>
      <c r="AC339" s="133">
        <v>1E-3</v>
      </c>
      <c r="AD339" s="133">
        <v>16.047999999999998</v>
      </c>
      <c r="AE339" s="133">
        <v>3.2000000000000001E-2</v>
      </c>
      <c r="AF339" s="133">
        <v>1.0999999999999999E-2</v>
      </c>
      <c r="AG339" s="133">
        <v>-0.216</v>
      </c>
      <c r="AH339" s="133">
        <v>3.2000000000000001E-2</v>
      </c>
      <c r="AI339" s="133">
        <v>1.0999999999999999E-2</v>
      </c>
      <c r="AJ339" s="133">
        <v>29.812000000000001</v>
      </c>
      <c r="AK339" s="133">
        <v>0.19600000000000001</v>
      </c>
      <c r="AL339" s="133">
        <v>6.5000000000000002E-2</v>
      </c>
      <c r="AM339" s="133">
        <v>-0.159</v>
      </c>
      <c r="AN339" s="133">
        <v>0.191</v>
      </c>
      <c r="AO339" s="133">
        <v>6.4000000000000001E-2</v>
      </c>
      <c r="AP339" s="133">
        <v>102.581</v>
      </c>
      <c r="AQ339" s="133">
        <v>2.165</v>
      </c>
      <c r="AR339" s="133">
        <v>0.72199999999999998</v>
      </c>
      <c r="AS339" s="133">
        <v>69.256</v>
      </c>
      <c r="AT339" s="133">
        <v>2.0990000000000002</v>
      </c>
      <c r="AU339" s="133">
        <v>0.7</v>
      </c>
      <c r="AV339" s="133">
        <v>-1.044</v>
      </c>
      <c r="AW339" s="133">
        <v>0.02</v>
      </c>
      <c r="AX339" s="133">
        <v>7.0000000000000001E-3</v>
      </c>
      <c r="AY339" s="133">
        <v>-2.31</v>
      </c>
      <c r="AZ339" s="133">
        <v>1.007950954</v>
      </c>
      <c r="BA339" s="133">
        <v>-4.4000000000000004</v>
      </c>
      <c r="BB339" s="133">
        <v>-4.0599999999999996</v>
      </c>
      <c r="BC339" s="133">
        <v>26.68</v>
      </c>
      <c r="BD339" s="133">
        <v>5.1463404905266793E-3</v>
      </c>
      <c r="BE339" s="133" t="s">
        <v>1325</v>
      </c>
      <c r="BF339" s="133">
        <v>-0.29899999999999999</v>
      </c>
      <c r="BG339" s="133">
        <v>1.1708917327716726</v>
      </c>
      <c r="BH339" s="133">
        <v>0.96720475912159831</v>
      </c>
      <c r="BI339" s="133">
        <v>0.61699999999999999</v>
      </c>
      <c r="BJ339" s="133">
        <v>8.2000000000000003E-2</v>
      </c>
      <c r="BK339" s="133">
        <v>0.69899999999999995</v>
      </c>
      <c r="BL339" s="133">
        <v>-0.159</v>
      </c>
      <c r="BM339" s="133">
        <v>0</v>
      </c>
    </row>
    <row r="340" spans="1:65" x14ac:dyDescent="0.2">
      <c r="A340" s="132" t="s">
        <v>1326</v>
      </c>
      <c r="B340" s="133" t="s">
        <v>1327</v>
      </c>
      <c r="C340" s="133" t="s">
        <v>261</v>
      </c>
      <c r="D340" s="133" t="s">
        <v>262</v>
      </c>
      <c r="E340" s="133" t="b">
        <v>0</v>
      </c>
      <c r="F340" s="133" t="s">
        <v>981</v>
      </c>
      <c r="G340" s="133" t="s">
        <v>3</v>
      </c>
      <c r="H340" s="133" t="s">
        <v>264</v>
      </c>
      <c r="I340" s="133" t="s">
        <v>281</v>
      </c>
      <c r="J340" s="133" t="s">
        <v>273</v>
      </c>
      <c r="K340" s="133" t="s">
        <v>777</v>
      </c>
      <c r="L340" s="133">
        <v>90</v>
      </c>
      <c r="M340" s="133">
        <v>9</v>
      </c>
      <c r="N340" s="133">
        <v>9</v>
      </c>
      <c r="O340" s="133">
        <v>2.09</v>
      </c>
      <c r="P340" s="133">
        <v>0</v>
      </c>
      <c r="Q340" s="133">
        <v>0</v>
      </c>
      <c r="R340" s="133">
        <v>5.49</v>
      </c>
      <c r="S340" s="133">
        <v>0</v>
      </c>
      <c r="T340" s="133">
        <v>0</v>
      </c>
      <c r="U340" s="133">
        <v>36.520000000000003</v>
      </c>
      <c r="V340" s="133">
        <v>0.01</v>
      </c>
      <c r="W340" s="133">
        <v>0</v>
      </c>
      <c r="X340" s="133">
        <v>5.7130000000000001</v>
      </c>
      <c r="Y340" s="133">
        <v>2E-3</v>
      </c>
      <c r="Z340" s="133">
        <v>1E-3</v>
      </c>
      <c r="AA340" s="133">
        <v>16.876999999999999</v>
      </c>
      <c r="AB340" s="133">
        <v>5.0000000000000001E-3</v>
      </c>
      <c r="AC340" s="133">
        <v>2E-3</v>
      </c>
      <c r="AD340" s="133">
        <v>22.009</v>
      </c>
      <c r="AE340" s="133">
        <v>6.4000000000000001E-2</v>
      </c>
      <c r="AF340" s="133">
        <v>2.1000000000000001E-2</v>
      </c>
      <c r="AG340" s="133">
        <v>-0.56200000000000006</v>
      </c>
      <c r="AH340" s="133">
        <v>6.0999999999999999E-2</v>
      </c>
      <c r="AI340" s="133">
        <v>0.02</v>
      </c>
      <c r="AJ340" s="133">
        <v>33.97</v>
      </c>
      <c r="AK340" s="133">
        <v>0.13500000000000001</v>
      </c>
      <c r="AL340" s="133">
        <v>4.4999999999999998E-2</v>
      </c>
      <c r="AM340" s="133">
        <v>-6.7000000000000004E-2</v>
      </c>
      <c r="AN340" s="133">
        <v>0.13100000000000001</v>
      </c>
      <c r="AO340" s="133">
        <v>4.3999999999999997E-2</v>
      </c>
      <c r="AP340" s="133">
        <v>101.328</v>
      </c>
      <c r="AQ340" s="133">
        <v>1.5169999999999999</v>
      </c>
      <c r="AR340" s="133">
        <v>0.50600000000000001</v>
      </c>
      <c r="AS340" s="133">
        <v>59.244999999999997</v>
      </c>
      <c r="AT340" s="133">
        <v>1.458</v>
      </c>
      <c r="AU340" s="133">
        <v>0.48599999999999999</v>
      </c>
      <c r="AV340" s="133">
        <v>-1.0249999999999999</v>
      </c>
      <c r="AW340" s="133">
        <v>1.2999999999999999E-2</v>
      </c>
      <c r="AX340" s="133">
        <v>4.0000000000000001E-3</v>
      </c>
      <c r="AY340" s="133">
        <v>2.09</v>
      </c>
      <c r="AZ340" s="133">
        <v>1.007950954</v>
      </c>
      <c r="BA340" s="133">
        <v>-2.44</v>
      </c>
      <c r="BB340" s="133">
        <v>-2.09</v>
      </c>
      <c r="BC340" s="133">
        <v>28.71</v>
      </c>
      <c r="BD340" s="133">
        <v>5.0975068041115004E-3</v>
      </c>
      <c r="BE340" s="133" t="s">
        <v>1328</v>
      </c>
      <c r="BF340" s="133">
        <v>-0.67400000000000004</v>
      </c>
      <c r="BG340" s="133">
        <v>1.1861906378291356</v>
      </c>
      <c r="BH340" s="133">
        <v>0.97178028260142857</v>
      </c>
      <c r="BI340" s="133">
        <v>0.17299999999999999</v>
      </c>
      <c r="BJ340" s="133">
        <v>8.2000000000000003E-2</v>
      </c>
      <c r="BK340" s="133">
        <v>0.255</v>
      </c>
      <c r="BL340" s="133">
        <v>-6.7000000000000004E-2</v>
      </c>
      <c r="BM340" s="133">
        <v>0</v>
      </c>
    </row>
    <row r="341" spans="1:65" x14ac:dyDescent="0.2">
      <c r="A341" s="132" t="s">
        <v>1329</v>
      </c>
      <c r="B341" s="133" t="s">
        <v>1330</v>
      </c>
      <c r="C341" s="133" t="s">
        <v>261</v>
      </c>
      <c r="D341" s="133" t="s">
        <v>262</v>
      </c>
      <c r="E341" s="133" t="b">
        <v>0</v>
      </c>
      <c r="F341" s="133" t="s">
        <v>1331</v>
      </c>
      <c r="G341" s="133" t="s">
        <v>3</v>
      </c>
      <c r="H341" s="133" t="s">
        <v>264</v>
      </c>
      <c r="I341" s="133" t="s">
        <v>286</v>
      </c>
      <c r="J341" s="133" t="s">
        <v>273</v>
      </c>
      <c r="K341" s="133" t="s">
        <v>777</v>
      </c>
      <c r="L341" s="133">
        <v>90</v>
      </c>
      <c r="M341" s="133">
        <v>9</v>
      </c>
      <c r="N341" s="133">
        <v>9</v>
      </c>
      <c r="O341" s="133">
        <v>-10.11</v>
      </c>
      <c r="P341" s="133">
        <v>0</v>
      </c>
      <c r="Q341" s="133">
        <v>0</v>
      </c>
      <c r="R341" s="133">
        <v>-11.14</v>
      </c>
      <c r="S341" s="133">
        <v>0</v>
      </c>
      <c r="T341" s="133">
        <v>0</v>
      </c>
      <c r="U341" s="133">
        <v>19.38</v>
      </c>
      <c r="V341" s="133">
        <v>0</v>
      </c>
      <c r="W341" s="133">
        <v>0</v>
      </c>
      <c r="X341" s="133">
        <v>-6.306</v>
      </c>
      <c r="Y341" s="133">
        <v>1E-3</v>
      </c>
      <c r="Z341" s="133">
        <v>0</v>
      </c>
      <c r="AA341" s="133">
        <v>5.0999999999999997E-2</v>
      </c>
      <c r="AB341" s="133">
        <v>4.0000000000000001E-3</v>
      </c>
      <c r="AC341" s="133">
        <v>1E-3</v>
      </c>
      <c r="AD341" s="133">
        <v>-7.1769999999999996</v>
      </c>
      <c r="AE341" s="133">
        <v>3.5999999999999997E-2</v>
      </c>
      <c r="AF341" s="133">
        <v>1.2E-2</v>
      </c>
      <c r="AG341" s="133">
        <v>-0.72699999999999998</v>
      </c>
      <c r="AH341" s="133">
        <v>3.5000000000000003E-2</v>
      </c>
      <c r="AI341" s="133">
        <v>1.2E-2</v>
      </c>
      <c r="AJ341" s="133">
        <v>-1.514</v>
      </c>
      <c r="AK341" s="133">
        <v>0.26600000000000001</v>
      </c>
      <c r="AL341" s="133">
        <v>8.8999999999999996E-2</v>
      </c>
      <c r="AM341" s="133">
        <v>-1.6160000000000001</v>
      </c>
      <c r="AN341" s="133">
        <v>0.26800000000000002</v>
      </c>
      <c r="AO341" s="133">
        <v>8.8999999999999996E-2</v>
      </c>
      <c r="AP341" s="133">
        <v>106.78</v>
      </c>
      <c r="AQ341" s="133">
        <v>2.399</v>
      </c>
      <c r="AR341" s="133">
        <v>0.8</v>
      </c>
      <c r="AS341" s="133">
        <v>114.155</v>
      </c>
      <c r="AT341" s="133">
        <v>2.4159999999999999</v>
      </c>
      <c r="AU341" s="133">
        <v>0.80500000000000005</v>
      </c>
      <c r="AV341" s="133">
        <v>-1.0840000000000001</v>
      </c>
      <c r="AW341" s="133">
        <v>2.4E-2</v>
      </c>
      <c r="AX341" s="133">
        <v>8.0000000000000002E-3</v>
      </c>
      <c r="AY341" s="133">
        <v>-10.220000000000001</v>
      </c>
      <c r="AZ341" s="133">
        <v>1.007950954</v>
      </c>
      <c r="BA341" s="133">
        <v>-18.940000000000001</v>
      </c>
      <c r="BB341" s="133">
        <v>-18.670000000000002</v>
      </c>
      <c r="BC341" s="133">
        <v>11.62</v>
      </c>
      <c r="BD341" s="133">
        <v>4.8444649011157468E-3</v>
      </c>
      <c r="BE341" s="133" t="s">
        <v>1332</v>
      </c>
      <c r="BF341" s="133">
        <v>-0.69199999999999995</v>
      </c>
      <c r="BG341" s="133">
        <v>1.1954159392578607</v>
      </c>
      <c r="BH341" s="133">
        <v>0.97516664903977701</v>
      </c>
      <c r="BI341" s="133">
        <v>0.14799999999999999</v>
      </c>
      <c r="BJ341" s="133">
        <v>8.2000000000000003E-2</v>
      </c>
      <c r="BK341" s="133">
        <v>0.23</v>
      </c>
      <c r="BL341" s="133">
        <v>-1.6160000000000001</v>
      </c>
      <c r="BM341" s="133">
        <v>0</v>
      </c>
    </row>
    <row r="342" spans="1:65" x14ac:dyDescent="0.2">
      <c r="A342" s="132" t="s">
        <v>1333</v>
      </c>
      <c r="B342" s="133" t="s">
        <v>1334</v>
      </c>
      <c r="C342" s="133" t="s">
        <v>261</v>
      </c>
      <c r="D342" s="133" t="s">
        <v>262</v>
      </c>
      <c r="E342" s="133" t="b">
        <v>0</v>
      </c>
      <c r="F342" s="133" t="s">
        <v>1335</v>
      </c>
      <c r="G342" s="133" t="s">
        <v>3</v>
      </c>
      <c r="H342" s="133" t="s">
        <v>264</v>
      </c>
      <c r="I342" s="133" t="s">
        <v>304</v>
      </c>
      <c r="J342" s="133" t="s">
        <v>273</v>
      </c>
      <c r="K342" s="133" t="s">
        <v>777</v>
      </c>
      <c r="L342" s="133">
        <v>90</v>
      </c>
      <c r="M342" s="133">
        <v>9</v>
      </c>
      <c r="N342" s="133">
        <v>9</v>
      </c>
      <c r="O342" s="133">
        <v>-6.06</v>
      </c>
      <c r="P342" s="133">
        <v>0</v>
      </c>
      <c r="Q342" s="133">
        <v>0</v>
      </c>
      <c r="R342" s="133">
        <v>-4.99</v>
      </c>
      <c r="S342" s="133">
        <v>0</v>
      </c>
      <c r="T342" s="133">
        <v>0</v>
      </c>
      <c r="U342" s="133">
        <v>25.71</v>
      </c>
      <c r="V342" s="133">
        <v>0</v>
      </c>
      <c r="W342" s="133">
        <v>0</v>
      </c>
      <c r="X342" s="133">
        <v>-2.302</v>
      </c>
      <c r="Y342" s="133">
        <v>3.0000000000000001E-3</v>
      </c>
      <c r="Z342" s="133">
        <v>1E-3</v>
      </c>
      <c r="AA342" s="133">
        <v>6.27</v>
      </c>
      <c r="AB342" s="133">
        <v>3.0000000000000001E-3</v>
      </c>
      <c r="AC342" s="133">
        <v>1E-3</v>
      </c>
      <c r="AD342" s="133">
        <v>3.4780000000000002</v>
      </c>
      <c r="AE342" s="133">
        <v>0.04</v>
      </c>
      <c r="AF342" s="133">
        <v>1.2999999999999999E-2</v>
      </c>
      <c r="AG342" s="133">
        <v>-0.29599999999999999</v>
      </c>
      <c r="AH342" s="133">
        <v>3.9E-2</v>
      </c>
      <c r="AI342" s="133">
        <v>1.2999999999999999E-2</v>
      </c>
      <c r="AJ342" s="133">
        <v>11.47</v>
      </c>
      <c r="AK342" s="133">
        <v>0.311</v>
      </c>
      <c r="AL342" s="133">
        <v>0.104</v>
      </c>
      <c r="AM342" s="133">
        <v>-1.0960000000000001</v>
      </c>
      <c r="AN342" s="133">
        <v>0.30599999999999999</v>
      </c>
      <c r="AO342" s="133">
        <v>0.10199999999999999</v>
      </c>
      <c r="AP342" s="133">
        <v>105.033</v>
      </c>
      <c r="AQ342" s="133">
        <v>1.631</v>
      </c>
      <c r="AR342" s="133">
        <v>0.54400000000000004</v>
      </c>
      <c r="AS342" s="133">
        <v>94.227000000000004</v>
      </c>
      <c r="AT342" s="133">
        <v>1.615</v>
      </c>
      <c r="AU342" s="133">
        <v>0.53800000000000003</v>
      </c>
      <c r="AV342" s="133">
        <v>-1.0569999999999999</v>
      </c>
      <c r="AW342" s="133">
        <v>1.7999999999999999E-2</v>
      </c>
      <c r="AX342" s="133">
        <v>6.0000000000000001E-3</v>
      </c>
      <c r="AY342" s="133">
        <v>-6.14</v>
      </c>
      <c r="AZ342" s="133">
        <v>1.007950954</v>
      </c>
      <c r="BA342" s="133">
        <v>-12.84</v>
      </c>
      <c r="BB342" s="133">
        <v>-12.53</v>
      </c>
      <c r="BC342" s="133">
        <v>17.940000000000001</v>
      </c>
      <c r="BD342" s="133">
        <v>4.9898539250526931E-3</v>
      </c>
      <c r="BE342" s="133" t="s">
        <v>1336</v>
      </c>
      <c r="BF342" s="133">
        <v>-0.313</v>
      </c>
      <c r="BG342" s="133">
        <v>1.1606373565242925</v>
      </c>
      <c r="BH342" s="133">
        <v>0.95600101881717126</v>
      </c>
      <c r="BI342" s="133">
        <v>0.59299999999999997</v>
      </c>
      <c r="BJ342" s="133">
        <v>8.2000000000000003E-2</v>
      </c>
      <c r="BK342" s="133">
        <v>0.67500000000000004</v>
      </c>
      <c r="BL342" s="133">
        <v>-1.0960000000000001</v>
      </c>
      <c r="BM342" s="133">
        <v>0</v>
      </c>
    </row>
    <row r="343" spans="1:65" x14ac:dyDescent="0.2">
      <c r="A343" s="132" t="s">
        <v>1337</v>
      </c>
      <c r="B343" s="133" t="s">
        <v>1338</v>
      </c>
      <c r="C343" s="133" t="s">
        <v>261</v>
      </c>
      <c r="D343" s="133" t="s">
        <v>262</v>
      </c>
      <c r="E343" s="133" t="b">
        <v>0</v>
      </c>
      <c r="F343" s="133" t="s">
        <v>1339</v>
      </c>
      <c r="G343" s="133" t="s">
        <v>3</v>
      </c>
      <c r="H343" s="133" t="s">
        <v>264</v>
      </c>
      <c r="I343" s="133" t="s">
        <v>1095</v>
      </c>
      <c r="J343" s="133" t="s">
        <v>1096</v>
      </c>
      <c r="K343" s="133" t="s">
        <v>777</v>
      </c>
      <c r="L343" s="133">
        <v>90</v>
      </c>
      <c r="M343" s="133">
        <v>9</v>
      </c>
      <c r="N343" s="133">
        <v>9</v>
      </c>
      <c r="O343" s="133">
        <v>2.17</v>
      </c>
      <c r="P343" s="133">
        <v>0</v>
      </c>
      <c r="Q343" s="133">
        <v>0</v>
      </c>
      <c r="R343" s="133">
        <v>1.27</v>
      </c>
      <c r="S343" s="133">
        <v>0.01</v>
      </c>
      <c r="T343" s="133">
        <v>0</v>
      </c>
      <c r="U343" s="133">
        <v>32.17</v>
      </c>
      <c r="V343" s="133">
        <v>0.01</v>
      </c>
      <c r="W343" s="133">
        <v>0</v>
      </c>
      <c r="X343" s="133">
        <v>5.6360000000000001</v>
      </c>
      <c r="Y343" s="133">
        <v>2E-3</v>
      </c>
      <c r="Z343" s="133">
        <v>1E-3</v>
      </c>
      <c r="AA343" s="133">
        <v>12.616</v>
      </c>
      <c r="AB343" s="133">
        <v>7.0000000000000001E-3</v>
      </c>
      <c r="AC343" s="133">
        <v>2E-3</v>
      </c>
      <c r="AD343" s="133">
        <v>17.991</v>
      </c>
      <c r="AE343" s="133">
        <v>3.1E-2</v>
      </c>
      <c r="AF343" s="133">
        <v>0.01</v>
      </c>
      <c r="AG343" s="133">
        <v>-0.29299999999999998</v>
      </c>
      <c r="AH343" s="133">
        <v>2.7E-2</v>
      </c>
      <c r="AI343" s="133">
        <v>8.9999999999999993E-3</v>
      </c>
      <c r="AJ343" s="133">
        <v>24.936</v>
      </c>
      <c r="AK343" s="133">
        <v>0.24099999999999999</v>
      </c>
      <c r="AL343" s="133">
        <v>0.08</v>
      </c>
      <c r="AM343" s="133">
        <v>-0.44400000000000001</v>
      </c>
      <c r="AN343" s="133">
        <v>0.23</v>
      </c>
      <c r="AO343" s="133">
        <v>7.6999999999999999E-2</v>
      </c>
      <c r="AP343" s="133">
        <v>101.02800000000001</v>
      </c>
      <c r="AQ343" s="133">
        <v>1.67</v>
      </c>
      <c r="AR343" s="133">
        <v>0.55700000000000005</v>
      </c>
      <c r="AS343" s="133">
        <v>67.817999999999998</v>
      </c>
      <c r="AT343" s="133">
        <v>1.617</v>
      </c>
      <c r="AU343" s="133">
        <v>0.53900000000000003</v>
      </c>
      <c r="AV343" s="133">
        <v>-1.0249999999999999</v>
      </c>
      <c r="AW343" s="133">
        <v>1.4999999999999999E-2</v>
      </c>
      <c r="AX343" s="133">
        <v>5.0000000000000001E-3</v>
      </c>
      <c r="AY343" s="133">
        <v>2.15</v>
      </c>
      <c r="AZ343" s="133">
        <v>1.0093000000000001</v>
      </c>
      <c r="BA343" s="133">
        <v>-7.95</v>
      </c>
      <c r="BB343" s="133">
        <v>-7.63</v>
      </c>
      <c r="BC343" s="133">
        <v>22.99</v>
      </c>
      <c r="BD343" s="133">
        <v>4.9898539250526931E-3</v>
      </c>
      <c r="BE343" s="133" t="s">
        <v>1336</v>
      </c>
      <c r="BF343" s="133">
        <v>-0.38300000000000001</v>
      </c>
      <c r="BG343" s="133">
        <v>1.1682381636275789</v>
      </c>
      <c r="BH343" s="133">
        <v>0.96053263137468958</v>
      </c>
      <c r="BI343" s="133">
        <v>0.51300000000000001</v>
      </c>
      <c r="BJ343" s="133">
        <v>8.2000000000000003E-2</v>
      </c>
      <c r="BK343" s="133">
        <v>0.59499999999999997</v>
      </c>
      <c r="BL343" s="133">
        <v>-0.44400000000000001</v>
      </c>
      <c r="BM343" s="133">
        <v>0</v>
      </c>
    </row>
    <row r="344" spans="1:65" x14ac:dyDescent="0.2">
      <c r="A344" s="132" t="s">
        <v>1340</v>
      </c>
      <c r="B344" s="133" t="s">
        <v>1341</v>
      </c>
      <c r="C344" s="133" t="s">
        <v>261</v>
      </c>
      <c r="D344" s="133" t="s">
        <v>262</v>
      </c>
      <c r="E344" s="133" t="b">
        <v>0</v>
      </c>
      <c r="F344" s="133" t="s">
        <v>1342</v>
      </c>
      <c r="G344" s="133" t="s">
        <v>3</v>
      </c>
      <c r="H344" s="133" t="s">
        <v>264</v>
      </c>
      <c r="I344" s="133" t="s">
        <v>349</v>
      </c>
      <c r="J344" s="133" t="s">
        <v>266</v>
      </c>
      <c r="K344" s="133" t="s">
        <v>777</v>
      </c>
      <c r="L344" s="133" t="s">
        <v>3</v>
      </c>
      <c r="M344" s="133">
        <v>9</v>
      </c>
      <c r="N344" s="133">
        <v>9</v>
      </c>
      <c r="O344" s="133">
        <v>0.96</v>
      </c>
      <c r="P344" s="133">
        <v>0</v>
      </c>
      <c r="Q344" s="133">
        <v>0</v>
      </c>
      <c r="R344" s="133">
        <v>1.05</v>
      </c>
      <c r="S344" s="133">
        <v>0.01</v>
      </c>
      <c r="T344" s="133">
        <v>0</v>
      </c>
      <c r="U344" s="133">
        <v>31.94</v>
      </c>
      <c r="V344" s="133">
        <v>0.01</v>
      </c>
      <c r="W344" s="133">
        <v>0</v>
      </c>
      <c r="X344" s="133">
        <v>4.5010000000000003</v>
      </c>
      <c r="Y344" s="133">
        <v>5.0000000000000001E-3</v>
      </c>
      <c r="Z344" s="133">
        <v>2E-3</v>
      </c>
      <c r="AA344" s="133">
        <v>12.391999999999999</v>
      </c>
      <c r="AB344" s="133">
        <v>6.0000000000000001E-3</v>
      </c>
      <c r="AC344" s="133">
        <v>2E-3</v>
      </c>
      <c r="AD344" s="133">
        <v>16.137</v>
      </c>
      <c r="AE344" s="133">
        <v>2.4E-2</v>
      </c>
      <c r="AF344" s="133">
        <v>8.0000000000000002E-3</v>
      </c>
      <c r="AG344" s="133">
        <v>-0.73299999999999998</v>
      </c>
      <c r="AH344" s="133">
        <v>2.4E-2</v>
      </c>
      <c r="AI344" s="133">
        <v>8.0000000000000002E-3</v>
      </c>
      <c r="AJ344" s="133">
        <v>24.631</v>
      </c>
      <c r="AK344" s="133">
        <v>0.27800000000000002</v>
      </c>
      <c r="AL344" s="133">
        <v>9.2999999999999999E-2</v>
      </c>
      <c r="AM344" s="133">
        <v>-0.29899999999999999</v>
      </c>
      <c r="AN344" s="133">
        <v>0.27200000000000002</v>
      </c>
      <c r="AO344" s="133">
        <v>9.0999999999999998E-2</v>
      </c>
      <c r="AP344" s="133">
        <v>98.981999999999999</v>
      </c>
      <c r="AQ344" s="133">
        <v>2.8820000000000001</v>
      </c>
      <c r="AR344" s="133">
        <v>0.96099999999999997</v>
      </c>
      <c r="AS344" s="133">
        <v>67.581999999999994</v>
      </c>
      <c r="AT344" s="133">
        <v>2.794</v>
      </c>
      <c r="AU344" s="133">
        <v>0.93100000000000005</v>
      </c>
      <c r="AV344" s="133">
        <v>-1.0089999999999999</v>
      </c>
      <c r="AW344" s="133">
        <v>1.9E-2</v>
      </c>
      <c r="AX344" s="133">
        <v>6.0000000000000001E-3</v>
      </c>
      <c r="AY344" s="133">
        <v>0.94</v>
      </c>
      <c r="AZ344" s="133" t="s">
        <v>3</v>
      </c>
      <c r="BA344" s="133">
        <v>1.05</v>
      </c>
      <c r="BB344" s="133">
        <v>1.4</v>
      </c>
      <c r="BC344" s="133">
        <v>32.299999999999997</v>
      </c>
      <c r="BD344" s="133">
        <v>4.8706507466883923E-3</v>
      </c>
      <c r="BE344" s="133" t="s">
        <v>1343</v>
      </c>
      <c r="BF344" s="133">
        <v>-0.81200000000000006</v>
      </c>
      <c r="BG344" s="133">
        <v>1.1682381636275787</v>
      </c>
      <c r="BH344" s="133">
        <v>0.9605326313746898</v>
      </c>
      <c r="BI344" s="133">
        <v>1.2E-2</v>
      </c>
      <c r="BJ344" s="133" t="s">
        <v>3</v>
      </c>
      <c r="BK344" s="133">
        <v>1.2E-2</v>
      </c>
      <c r="BL344" s="133">
        <v>-0.29899999999999999</v>
      </c>
      <c r="BM344" s="133">
        <v>0</v>
      </c>
    </row>
    <row r="345" spans="1:65" x14ac:dyDescent="0.2">
      <c r="A345" s="132" t="s">
        <v>1344</v>
      </c>
      <c r="B345" s="133" t="s">
        <v>1345</v>
      </c>
      <c r="C345" s="133" t="s">
        <v>261</v>
      </c>
      <c r="D345" s="133" t="s">
        <v>262</v>
      </c>
      <c r="E345" s="133" t="b">
        <v>0</v>
      </c>
      <c r="F345" s="133" t="s">
        <v>294</v>
      </c>
      <c r="G345" s="133" t="s">
        <v>3</v>
      </c>
      <c r="H345" s="133" t="s">
        <v>264</v>
      </c>
      <c r="I345" s="133" t="s">
        <v>295</v>
      </c>
      <c r="J345" s="133" t="s">
        <v>273</v>
      </c>
      <c r="K345" s="133" t="s">
        <v>777</v>
      </c>
      <c r="L345" s="133">
        <v>90</v>
      </c>
      <c r="M345" s="133">
        <v>9</v>
      </c>
      <c r="N345" s="133">
        <v>9</v>
      </c>
      <c r="O345" s="133">
        <v>1.73</v>
      </c>
      <c r="P345" s="133">
        <v>0</v>
      </c>
      <c r="Q345" s="133">
        <v>0</v>
      </c>
      <c r="R345" s="133">
        <v>5.78</v>
      </c>
      <c r="S345" s="133">
        <v>0</v>
      </c>
      <c r="T345" s="133">
        <v>0</v>
      </c>
      <c r="U345" s="133">
        <v>36.82</v>
      </c>
      <c r="V345" s="133">
        <v>0</v>
      </c>
      <c r="W345" s="133">
        <v>0</v>
      </c>
      <c r="X345" s="133">
        <v>5.383</v>
      </c>
      <c r="Y345" s="133">
        <v>3.0000000000000001E-3</v>
      </c>
      <c r="Z345" s="133">
        <v>1E-3</v>
      </c>
      <c r="AA345" s="133">
        <v>17.167999999999999</v>
      </c>
      <c r="AB345" s="133">
        <v>4.0000000000000001E-3</v>
      </c>
      <c r="AC345" s="133">
        <v>1E-3</v>
      </c>
      <c r="AD345" s="133">
        <v>22.344000000000001</v>
      </c>
      <c r="AE345" s="133">
        <v>3.9E-2</v>
      </c>
      <c r="AF345" s="133">
        <v>1.2999999999999999E-2</v>
      </c>
      <c r="AG345" s="133">
        <v>-0.17699999999999999</v>
      </c>
      <c r="AH345" s="133">
        <v>4.1000000000000002E-2</v>
      </c>
      <c r="AI345" s="133">
        <v>1.4E-2</v>
      </c>
      <c r="AJ345" s="133">
        <v>35.098999999999997</v>
      </c>
      <c r="AK345" s="133">
        <v>0.28100000000000003</v>
      </c>
      <c r="AL345" s="133">
        <v>9.4E-2</v>
      </c>
      <c r="AM345" s="133">
        <v>0.45200000000000001</v>
      </c>
      <c r="AN345" s="133">
        <v>0.26900000000000002</v>
      </c>
      <c r="AO345" s="133">
        <v>0.09</v>
      </c>
      <c r="AP345" s="133">
        <v>95.561000000000007</v>
      </c>
      <c r="AQ345" s="133">
        <v>1.8580000000000001</v>
      </c>
      <c r="AR345" s="133">
        <v>0.61899999999999999</v>
      </c>
      <c r="AS345" s="133">
        <v>53.473999999999997</v>
      </c>
      <c r="AT345" s="133">
        <v>1.784</v>
      </c>
      <c r="AU345" s="133">
        <v>0.59499999999999997</v>
      </c>
      <c r="AV345" s="133">
        <v>-0.97899999999999998</v>
      </c>
      <c r="AW345" s="133">
        <v>1.6E-2</v>
      </c>
      <c r="AX345" s="133">
        <v>5.0000000000000001E-3</v>
      </c>
      <c r="AY345" s="133">
        <v>1.72</v>
      </c>
      <c r="AZ345" s="133">
        <v>1.007950954</v>
      </c>
      <c r="BA345" s="133">
        <v>-2.16</v>
      </c>
      <c r="BB345" s="133">
        <v>-1.82</v>
      </c>
      <c r="BC345" s="133">
        <v>28.98</v>
      </c>
      <c r="BD345" s="133">
        <v>4.6796896727287875E-3</v>
      </c>
      <c r="BE345" s="133" t="s">
        <v>1346</v>
      </c>
      <c r="BF345" s="133">
        <v>-0.28199999999999997</v>
      </c>
      <c r="BG345" s="133">
        <v>1.1708752448702959</v>
      </c>
      <c r="BH345" s="133">
        <v>0.96216476258595862</v>
      </c>
      <c r="BI345" s="133">
        <v>0.63200000000000001</v>
      </c>
      <c r="BJ345" s="133">
        <v>8.2000000000000003E-2</v>
      </c>
      <c r="BK345" s="133">
        <v>0.71399999999999997</v>
      </c>
      <c r="BL345" s="133">
        <v>0.45200000000000001</v>
      </c>
      <c r="BM345" s="133">
        <v>0</v>
      </c>
    </row>
    <row r="346" spans="1:65" x14ac:dyDescent="0.2">
      <c r="A346" s="132" t="s">
        <v>1347</v>
      </c>
      <c r="B346" s="133" t="s">
        <v>1348</v>
      </c>
      <c r="C346" s="133" t="s">
        <v>261</v>
      </c>
      <c r="D346" s="133" t="s">
        <v>262</v>
      </c>
      <c r="E346" s="133" t="b">
        <v>0</v>
      </c>
      <c r="F346" s="133" t="s">
        <v>271</v>
      </c>
      <c r="G346" s="133" t="s">
        <v>3</v>
      </c>
      <c r="H346" s="133" t="s">
        <v>264</v>
      </c>
      <c r="I346" s="133" t="s">
        <v>272</v>
      </c>
      <c r="J346" s="133" t="s">
        <v>273</v>
      </c>
      <c r="K346" s="133" t="s">
        <v>777</v>
      </c>
      <c r="L346" s="133">
        <v>90</v>
      </c>
      <c r="M346" s="133">
        <v>9</v>
      </c>
      <c r="N346" s="133">
        <v>9</v>
      </c>
      <c r="O346" s="133">
        <v>-10.1</v>
      </c>
      <c r="P346" s="133">
        <v>0</v>
      </c>
      <c r="Q346" s="133">
        <v>0</v>
      </c>
      <c r="R346" s="133">
        <v>-11.19</v>
      </c>
      <c r="S346" s="133">
        <v>0.01</v>
      </c>
      <c r="T346" s="133">
        <v>0</v>
      </c>
      <c r="U346" s="133">
        <v>19.329999999999998</v>
      </c>
      <c r="V346" s="133">
        <v>0.01</v>
      </c>
      <c r="W346" s="133">
        <v>0</v>
      </c>
      <c r="X346" s="133">
        <v>-6.3010000000000002</v>
      </c>
      <c r="Y346" s="133">
        <v>3.0000000000000001E-3</v>
      </c>
      <c r="Z346" s="133">
        <v>1E-3</v>
      </c>
      <c r="AA346" s="133">
        <v>1E-3</v>
      </c>
      <c r="AB346" s="133">
        <v>6.0000000000000001E-3</v>
      </c>
      <c r="AC346" s="133">
        <v>2E-3</v>
      </c>
      <c r="AD346" s="133">
        <v>-6.9749999999999996</v>
      </c>
      <c r="AE346" s="133">
        <v>3.5999999999999997E-2</v>
      </c>
      <c r="AF346" s="133">
        <v>1.2E-2</v>
      </c>
      <c r="AG346" s="133">
        <v>-0.48</v>
      </c>
      <c r="AH346" s="133">
        <v>0.04</v>
      </c>
      <c r="AI346" s="133">
        <v>1.2999999999999999E-2</v>
      </c>
      <c r="AJ346" s="133">
        <v>-1.7330000000000001</v>
      </c>
      <c r="AK346" s="133">
        <v>0.23699999999999999</v>
      </c>
      <c r="AL346" s="133">
        <v>7.9000000000000001E-2</v>
      </c>
      <c r="AM346" s="133">
        <v>-1.7350000000000001</v>
      </c>
      <c r="AN346" s="133">
        <v>0.23300000000000001</v>
      </c>
      <c r="AO346" s="133">
        <v>7.8E-2</v>
      </c>
      <c r="AP346" s="133">
        <v>100.663</v>
      </c>
      <c r="AQ346" s="133">
        <v>1.5720000000000001</v>
      </c>
      <c r="AR346" s="133">
        <v>0.52400000000000002</v>
      </c>
      <c r="AS346" s="133">
        <v>108.1</v>
      </c>
      <c r="AT346" s="133">
        <v>1.581</v>
      </c>
      <c r="AU346" s="133">
        <v>0.52700000000000002</v>
      </c>
      <c r="AV346" s="133">
        <v>-1.0329999999999999</v>
      </c>
      <c r="AW346" s="133">
        <v>1.7000000000000001E-2</v>
      </c>
      <c r="AX346" s="133">
        <v>6.0000000000000001E-3</v>
      </c>
      <c r="AY346" s="133">
        <v>-10.210000000000001</v>
      </c>
      <c r="AZ346" s="133">
        <v>1.007950954</v>
      </c>
      <c r="BA346" s="133">
        <v>-18.989999999999998</v>
      </c>
      <c r="BB346" s="133">
        <v>-18.7</v>
      </c>
      <c r="BC346" s="133">
        <v>11.58</v>
      </c>
      <c r="BD346" s="133">
        <v>4.6796896727287875E-3</v>
      </c>
      <c r="BE346" s="133" t="s">
        <v>1346</v>
      </c>
      <c r="BF346" s="133">
        <v>-0.44700000000000001</v>
      </c>
      <c r="BG346" s="133">
        <v>1.1761061491290701</v>
      </c>
      <c r="BH346" s="133">
        <v>0.96047536368830166</v>
      </c>
      <c r="BI346" s="133">
        <v>0.435</v>
      </c>
      <c r="BJ346" s="133">
        <v>8.2000000000000003E-2</v>
      </c>
      <c r="BK346" s="133">
        <v>0.51700000000000002</v>
      </c>
      <c r="BL346" s="133">
        <v>-1.7350000000000001</v>
      </c>
      <c r="BM346" s="133">
        <v>0</v>
      </c>
    </row>
    <row r="347" spans="1:65" x14ac:dyDescent="0.2">
      <c r="A347" s="132" t="s">
        <v>1349</v>
      </c>
      <c r="B347" s="133" t="s">
        <v>1350</v>
      </c>
      <c r="C347" s="133" t="s">
        <v>261</v>
      </c>
      <c r="D347" s="133" t="s">
        <v>262</v>
      </c>
      <c r="E347" s="133" t="b">
        <v>0</v>
      </c>
      <c r="F347" s="133" t="s">
        <v>1351</v>
      </c>
      <c r="G347" s="133" t="s">
        <v>3</v>
      </c>
      <c r="H347" s="133" t="s">
        <v>264</v>
      </c>
      <c r="I347" s="133" t="s">
        <v>265</v>
      </c>
      <c r="J347" s="133" t="s">
        <v>266</v>
      </c>
      <c r="K347" s="133" t="s">
        <v>777</v>
      </c>
      <c r="L347" s="133" t="s">
        <v>3</v>
      </c>
      <c r="M347" s="133">
        <v>9</v>
      </c>
      <c r="N347" s="133">
        <v>9</v>
      </c>
      <c r="O347" s="133">
        <v>0.31</v>
      </c>
      <c r="P347" s="133">
        <v>0</v>
      </c>
      <c r="Q347" s="133">
        <v>0</v>
      </c>
      <c r="R347" s="133">
        <v>-3.95</v>
      </c>
      <c r="S347" s="133">
        <v>0.01</v>
      </c>
      <c r="T347" s="133">
        <v>0</v>
      </c>
      <c r="U347" s="133">
        <v>26.79</v>
      </c>
      <c r="V347" s="133">
        <v>0.01</v>
      </c>
      <c r="W347" s="133">
        <v>0</v>
      </c>
      <c r="X347" s="133">
        <v>3.7160000000000002</v>
      </c>
      <c r="Y347" s="133">
        <v>2E-3</v>
      </c>
      <c r="Z347" s="133">
        <v>1E-3</v>
      </c>
      <c r="AA347" s="133">
        <v>7.3360000000000003</v>
      </c>
      <c r="AB347" s="133">
        <v>0.01</v>
      </c>
      <c r="AC347" s="133">
        <v>3.0000000000000001E-3</v>
      </c>
      <c r="AD347" s="133">
        <v>11.164999999999999</v>
      </c>
      <c r="AE347" s="133">
        <v>3.5000000000000003E-2</v>
      </c>
      <c r="AF347" s="133">
        <v>1.2E-2</v>
      </c>
      <c r="AG347" s="133">
        <v>0.09</v>
      </c>
      <c r="AH347" s="133">
        <v>3.5000000000000003E-2</v>
      </c>
      <c r="AI347" s="133">
        <v>1.2E-2</v>
      </c>
      <c r="AJ347" s="133">
        <v>13.811999999999999</v>
      </c>
      <c r="AK347" s="133">
        <v>0.223</v>
      </c>
      <c r="AL347" s="133">
        <v>7.3999999999999996E-2</v>
      </c>
      <c r="AM347" s="133">
        <v>-0.90100000000000002</v>
      </c>
      <c r="AN347" s="133">
        <v>0.23100000000000001</v>
      </c>
      <c r="AO347" s="133">
        <v>7.6999999999999999E-2</v>
      </c>
      <c r="AP347" s="133">
        <v>114.99299999999999</v>
      </c>
      <c r="AQ347" s="133">
        <v>4.4710000000000001</v>
      </c>
      <c r="AR347" s="133">
        <v>1.49</v>
      </c>
      <c r="AS347" s="133">
        <v>94.757000000000005</v>
      </c>
      <c r="AT347" s="133">
        <v>4.3739999999999997</v>
      </c>
      <c r="AU347" s="133">
        <v>1.458</v>
      </c>
      <c r="AV347" s="133">
        <v>-1.1479999999999999</v>
      </c>
      <c r="AW347" s="133">
        <v>2.5999999999999999E-2</v>
      </c>
      <c r="AX347" s="133">
        <v>8.9999999999999993E-3</v>
      </c>
      <c r="AY347" s="133">
        <v>0.3</v>
      </c>
      <c r="AZ347" s="133" t="s">
        <v>3</v>
      </c>
      <c r="BA347" s="133">
        <v>-3.95</v>
      </c>
      <c r="BB347" s="133">
        <v>-3.6</v>
      </c>
      <c r="BC347" s="133">
        <v>27.15</v>
      </c>
      <c r="BD347" s="133">
        <v>4.431286524164693E-3</v>
      </c>
      <c r="BE347" s="133" t="s">
        <v>1352</v>
      </c>
      <c r="BF347" s="133">
        <v>4.1000000000000002E-2</v>
      </c>
      <c r="BG347" s="133">
        <v>1.1712190563075777</v>
      </c>
      <c r="BH347" s="133">
        <v>0.95930600114852638</v>
      </c>
      <c r="BI347" s="133">
        <v>1.0069999999999999</v>
      </c>
      <c r="BJ347" s="133" t="s">
        <v>3</v>
      </c>
      <c r="BK347" s="133">
        <v>1.0069999999999999</v>
      </c>
      <c r="BL347" s="133">
        <v>-0.90100000000000002</v>
      </c>
      <c r="BM347" s="133">
        <v>0</v>
      </c>
    </row>
    <row r="348" spans="1:65" x14ac:dyDescent="0.2">
      <c r="A348" s="132" t="s">
        <v>1353</v>
      </c>
      <c r="B348" s="133" t="s">
        <v>1354</v>
      </c>
      <c r="C348" s="133" t="s">
        <v>261</v>
      </c>
      <c r="D348" s="133" t="s">
        <v>262</v>
      </c>
      <c r="E348" s="133" t="b">
        <v>0</v>
      </c>
      <c r="F348" s="133" t="s">
        <v>324</v>
      </c>
      <c r="G348" s="133" t="s">
        <v>3</v>
      </c>
      <c r="H348" s="133" t="s">
        <v>264</v>
      </c>
      <c r="I348" s="133" t="s">
        <v>324</v>
      </c>
      <c r="J348" s="133" t="s">
        <v>273</v>
      </c>
      <c r="K348" s="133" t="s">
        <v>777</v>
      </c>
      <c r="L348" s="133">
        <v>90</v>
      </c>
      <c r="M348" s="133">
        <v>9</v>
      </c>
      <c r="N348" s="133">
        <v>9</v>
      </c>
      <c r="O348" s="133">
        <v>2.14</v>
      </c>
      <c r="P348" s="133">
        <v>0</v>
      </c>
      <c r="Q348" s="133">
        <v>0</v>
      </c>
      <c r="R348" s="133">
        <v>6.18</v>
      </c>
      <c r="S348" s="133">
        <v>0</v>
      </c>
      <c r="T348" s="133">
        <v>0</v>
      </c>
      <c r="U348" s="133">
        <v>37.229999999999997</v>
      </c>
      <c r="V348" s="133">
        <v>0</v>
      </c>
      <c r="W348" s="133">
        <v>0</v>
      </c>
      <c r="X348" s="133">
        <v>5.7809999999999997</v>
      </c>
      <c r="Y348" s="133">
        <v>2E-3</v>
      </c>
      <c r="Z348" s="133">
        <v>1E-3</v>
      </c>
      <c r="AA348" s="133">
        <v>17.577999999999999</v>
      </c>
      <c r="AB348" s="133">
        <v>2E-3</v>
      </c>
      <c r="AC348" s="133">
        <v>1E-3</v>
      </c>
      <c r="AD348" s="133">
        <v>22.884</v>
      </c>
      <c r="AE348" s="133">
        <v>5.1999999999999998E-2</v>
      </c>
      <c r="AF348" s="133">
        <v>1.7000000000000001E-2</v>
      </c>
      <c r="AG348" s="133">
        <v>-0.45300000000000001</v>
      </c>
      <c r="AH348" s="133">
        <v>5.0999999999999997E-2</v>
      </c>
      <c r="AI348" s="133">
        <v>1.7000000000000001E-2</v>
      </c>
      <c r="AJ348" s="133">
        <v>35.917000000000002</v>
      </c>
      <c r="AK348" s="133">
        <v>0.25900000000000001</v>
      </c>
      <c r="AL348" s="133">
        <v>8.5999999999999993E-2</v>
      </c>
      <c r="AM348" s="133">
        <v>0.436</v>
      </c>
      <c r="AN348" s="133">
        <v>0.249</v>
      </c>
      <c r="AO348" s="133">
        <v>8.3000000000000004E-2</v>
      </c>
      <c r="AP348" s="133">
        <v>106.739</v>
      </c>
      <c r="AQ348" s="133">
        <v>1.3560000000000001</v>
      </c>
      <c r="AR348" s="133">
        <v>0.45200000000000001</v>
      </c>
      <c r="AS348" s="133">
        <v>62.933</v>
      </c>
      <c r="AT348" s="133">
        <v>1.304</v>
      </c>
      <c r="AU348" s="133">
        <v>0.435</v>
      </c>
      <c r="AV348" s="133">
        <v>-1.079</v>
      </c>
      <c r="AW348" s="133">
        <v>1.4E-2</v>
      </c>
      <c r="AX348" s="133">
        <v>5.0000000000000001E-3</v>
      </c>
      <c r="AY348" s="133">
        <v>2.15</v>
      </c>
      <c r="AZ348" s="133">
        <v>1.007950954</v>
      </c>
      <c r="BA348" s="133">
        <v>-1.75</v>
      </c>
      <c r="BB348" s="133">
        <v>-1.39</v>
      </c>
      <c r="BC348" s="133">
        <v>29.42</v>
      </c>
      <c r="BD348" s="133">
        <v>4.660138157425049E-3</v>
      </c>
      <c r="BE348" s="133" t="s">
        <v>1355</v>
      </c>
      <c r="BF348" s="133">
        <v>-0.56000000000000005</v>
      </c>
      <c r="BG348" s="133">
        <v>1.1724436248756132</v>
      </c>
      <c r="BH348" s="133">
        <v>0.96062707013896653</v>
      </c>
      <c r="BI348" s="133">
        <v>0.30399999999999999</v>
      </c>
      <c r="BJ348" s="133">
        <v>8.2000000000000003E-2</v>
      </c>
      <c r="BK348" s="133">
        <v>0.38600000000000001</v>
      </c>
      <c r="BL348" s="133">
        <v>0.436</v>
      </c>
      <c r="BM348" s="133">
        <v>0</v>
      </c>
    </row>
    <row r="349" spans="1:65" x14ac:dyDescent="0.2">
      <c r="A349" s="132" t="s">
        <v>1356</v>
      </c>
      <c r="B349" s="133" t="s">
        <v>1357</v>
      </c>
      <c r="C349" s="133" t="s">
        <v>261</v>
      </c>
      <c r="D349" s="133" t="s">
        <v>262</v>
      </c>
      <c r="E349" s="133" t="b">
        <v>0</v>
      </c>
      <c r="F349" s="133" t="s">
        <v>1358</v>
      </c>
      <c r="G349" s="133" t="s">
        <v>3</v>
      </c>
      <c r="H349" s="133" t="s">
        <v>264</v>
      </c>
      <c r="I349" s="133" t="s">
        <v>265</v>
      </c>
      <c r="J349" s="133" t="s">
        <v>266</v>
      </c>
      <c r="K349" s="133" t="s">
        <v>777</v>
      </c>
      <c r="L349" s="133" t="s">
        <v>3</v>
      </c>
      <c r="M349" s="133">
        <v>9</v>
      </c>
      <c r="N349" s="133">
        <v>9</v>
      </c>
      <c r="O349" s="133">
        <v>-37.369999999999997</v>
      </c>
      <c r="P349" s="133">
        <v>0</v>
      </c>
      <c r="Q349" s="133">
        <v>0</v>
      </c>
      <c r="R349" s="133">
        <v>2.29</v>
      </c>
      <c r="S349" s="133">
        <v>0.05</v>
      </c>
      <c r="T349" s="133">
        <v>0.02</v>
      </c>
      <c r="U349" s="133">
        <v>33.22</v>
      </c>
      <c r="V349" s="133">
        <v>0.05</v>
      </c>
      <c r="W349" s="133">
        <v>0.02</v>
      </c>
      <c r="X349" s="133">
        <v>-31.417000000000002</v>
      </c>
      <c r="Y349" s="133">
        <v>2E-3</v>
      </c>
      <c r="Z349" s="133">
        <v>1E-3</v>
      </c>
      <c r="AA349" s="133">
        <v>13.564</v>
      </c>
      <c r="AB349" s="133">
        <v>4.7E-2</v>
      </c>
      <c r="AC349" s="133">
        <v>1.6E-2</v>
      </c>
      <c r="AD349" s="133">
        <v>-19.600999999999999</v>
      </c>
      <c r="AE349" s="133">
        <v>5.1999999999999998E-2</v>
      </c>
      <c r="AF349" s="133">
        <v>1.7000000000000001E-2</v>
      </c>
      <c r="AG349" s="133">
        <v>-8.7999999999999995E-2</v>
      </c>
      <c r="AH349" s="133">
        <v>3.1E-2</v>
      </c>
      <c r="AI349" s="133">
        <v>0.01</v>
      </c>
      <c r="AJ349" s="133">
        <v>26.163</v>
      </c>
      <c r="AK349" s="133">
        <v>0.16700000000000001</v>
      </c>
      <c r="AL349" s="133">
        <v>5.6000000000000001E-2</v>
      </c>
      <c r="AM349" s="133">
        <v>-1.1180000000000001</v>
      </c>
      <c r="AN349" s="133">
        <v>0.13200000000000001</v>
      </c>
      <c r="AO349" s="133">
        <v>4.3999999999999997E-2</v>
      </c>
      <c r="AP349" s="133">
        <v>264.71499999999997</v>
      </c>
      <c r="AQ349" s="133">
        <v>6.5529999999999999</v>
      </c>
      <c r="AR349" s="133">
        <v>2.1840000000000002</v>
      </c>
      <c r="AS349" s="133">
        <v>274.35000000000002</v>
      </c>
      <c r="AT349" s="133">
        <v>6.5030000000000001</v>
      </c>
      <c r="AU349" s="133">
        <v>2.1680000000000001</v>
      </c>
      <c r="AV349" s="133">
        <v>-1.4670000000000001</v>
      </c>
      <c r="AW349" s="133">
        <v>2.1000000000000001E-2</v>
      </c>
      <c r="AX349" s="133">
        <v>7.0000000000000001E-3</v>
      </c>
      <c r="AY349" s="133">
        <v>-37.729999999999997</v>
      </c>
      <c r="AZ349" s="133" t="s">
        <v>3</v>
      </c>
      <c r="BA349" s="133">
        <v>2.29</v>
      </c>
      <c r="BB349" s="133">
        <v>2.67</v>
      </c>
      <c r="BC349" s="133">
        <v>33.61</v>
      </c>
      <c r="BD349" s="133">
        <v>4.5040375120969844E-3</v>
      </c>
      <c r="BE349" s="133" t="s">
        <v>1359</v>
      </c>
      <c r="BF349" s="133">
        <v>0</v>
      </c>
      <c r="BG349" s="133">
        <v>1.1728211070692727</v>
      </c>
      <c r="BH349" s="133">
        <v>0.96037948452661392</v>
      </c>
      <c r="BI349" s="133">
        <v>0.96</v>
      </c>
      <c r="BJ349" s="133" t="s">
        <v>3</v>
      </c>
      <c r="BK349" s="133">
        <v>0.96</v>
      </c>
      <c r="BL349" s="133">
        <v>-1.1180000000000001</v>
      </c>
      <c r="BM349" s="133">
        <v>0</v>
      </c>
    </row>
    <row r="350" spans="1:65" x14ac:dyDescent="0.2">
      <c r="A350" s="132" t="s">
        <v>1360</v>
      </c>
      <c r="B350" s="133" t="s">
        <v>1361</v>
      </c>
      <c r="C350" s="133" t="s">
        <v>261</v>
      </c>
      <c r="D350" s="133" t="s">
        <v>262</v>
      </c>
      <c r="E350" s="133" t="b">
        <v>0</v>
      </c>
      <c r="F350" s="133" t="s">
        <v>1169</v>
      </c>
      <c r="G350" s="133" t="s">
        <v>3</v>
      </c>
      <c r="H350" s="133" t="s">
        <v>264</v>
      </c>
      <c r="I350" s="133" t="s">
        <v>1095</v>
      </c>
      <c r="J350" s="133" t="s">
        <v>1096</v>
      </c>
      <c r="K350" s="133" t="s">
        <v>777</v>
      </c>
      <c r="L350" s="133">
        <v>90</v>
      </c>
      <c r="M350" s="133">
        <v>9</v>
      </c>
      <c r="N350" s="133">
        <v>9</v>
      </c>
      <c r="O350" s="133">
        <v>1.88</v>
      </c>
      <c r="P350" s="133">
        <v>0</v>
      </c>
      <c r="Q350" s="133">
        <v>0</v>
      </c>
      <c r="R350" s="133">
        <v>1.1000000000000001</v>
      </c>
      <c r="S350" s="133">
        <v>0.01</v>
      </c>
      <c r="T350" s="133">
        <v>0</v>
      </c>
      <c r="U350" s="133">
        <v>31.99</v>
      </c>
      <c r="V350" s="133">
        <v>0.01</v>
      </c>
      <c r="W350" s="133">
        <v>0</v>
      </c>
      <c r="X350" s="133">
        <v>5.3579999999999997</v>
      </c>
      <c r="Y350" s="133">
        <v>4.0000000000000001E-3</v>
      </c>
      <c r="Z350" s="133">
        <v>1E-3</v>
      </c>
      <c r="AA350" s="133">
        <v>12.442</v>
      </c>
      <c r="AB350" s="133">
        <v>6.0000000000000001E-3</v>
      </c>
      <c r="AC350" s="133">
        <v>2E-3</v>
      </c>
      <c r="AD350" s="133">
        <v>17.513000000000002</v>
      </c>
      <c r="AE350" s="133">
        <v>2.9000000000000001E-2</v>
      </c>
      <c r="AF350" s="133">
        <v>0.01</v>
      </c>
      <c r="AG350" s="133">
        <v>-0.309</v>
      </c>
      <c r="AH350" s="133">
        <v>2.4E-2</v>
      </c>
      <c r="AI350" s="133">
        <v>8.0000000000000002E-3</v>
      </c>
      <c r="AJ350" s="133">
        <v>23.898</v>
      </c>
      <c r="AK350" s="133">
        <v>0.23799999999999999</v>
      </c>
      <c r="AL350" s="133">
        <v>7.9000000000000001E-2</v>
      </c>
      <c r="AM350" s="133">
        <v>-1.113</v>
      </c>
      <c r="AN350" s="133">
        <v>0.23200000000000001</v>
      </c>
      <c r="AO350" s="133">
        <v>7.6999999999999999E-2</v>
      </c>
      <c r="AP350" s="133">
        <v>238.983</v>
      </c>
      <c r="AQ350" s="133">
        <v>3.0960000000000001</v>
      </c>
      <c r="AR350" s="133">
        <v>1.032</v>
      </c>
      <c r="AS350" s="133">
        <v>202.37200000000001</v>
      </c>
      <c r="AT350" s="133">
        <v>3.012</v>
      </c>
      <c r="AU350" s="133">
        <v>1.004</v>
      </c>
      <c r="AV350" s="133">
        <v>-1.36</v>
      </c>
      <c r="AW350" s="133">
        <v>1.7000000000000001E-2</v>
      </c>
      <c r="AX350" s="133">
        <v>6.0000000000000001E-3</v>
      </c>
      <c r="AY350" s="133">
        <v>1.88</v>
      </c>
      <c r="AZ350" s="133">
        <v>1.0093000000000001</v>
      </c>
      <c r="BA350" s="133">
        <v>-8.1199999999999992</v>
      </c>
      <c r="BB350" s="133">
        <v>-7.79</v>
      </c>
      <c r="BC350" s="133">
        <v>22.83</v>
      </c>
      <c r="BD350" s="133">
        <v>4.5641075374159385E-3</v>
      </c>
      <c r="BE350" s="133" t="s">
        <v>1362</v>
      </c>
      <c r="BF350" s="133">
        <v>-0.38900000000000001</v>
      </c>
      <c r="BG350" s="133">
        <v>1.1728211070692738</v>
      </c>
      <c r="BH350" s="133">
        <v>0.96037948452661437</v>
      </c>
      <c r="BI350" s="133">
        <v>0.504</v>
      </c>
      <c r="BJ350" s="133">
        <v>8.2000000000000003E-2</v>
      </c>
      <c r="BK350" s="133">
        <v>0.58599999999999997</v>
      </c>
      <c r="BL350" s="133">
        <v>-1.113</v>
      </c>
      <c r="BM350" s="133">
        <v>0</v>
      </c>
    </row>
    <row r="351" spans="1:65" x14ac:dyDescent="0.2">
      <c r="A351" s="132" t="s">
        <v>1363</v>
      </c>
      <c r="B351" s="133" t="s">
        <v>1364</v>
      </c>
      <c r="C351" s="133" t="s">
        <v>261</v>
      </c>
      <c r="D351" s="133" t="s">
        <v>262</v>
      </c>
      <c r="E351" s="133" t="b">
        <v>0</v>
      </c>
      <c r="F351" s="133" t="s">
        <v>280</v>
      </c>
      <c r="G351" s="133" t="s">
        <v>3</v>
      </c>
      <c r="H351" s="133" t="s">
        <v>264</v>
      </c>
      <c r="I351" s="133" t="s">
        <v>281</v>
      </c>
      <c r="J351" s="133" t="s">
        <v>273</v>
      </c>
      <c r="K351" s="133" t="s">
        <v>777</v>
      </c>
      <c r="L351" s="133">
        <v>90</v>
      </c>
      <c r="M351" s="133">
        <v>9</v>
      </c>
      <c r="N351" s="133">
        <v>9</v>
      </c>
      <c r="O351" s="133">
        <v>1.83</v>
      </c>
      <c r="P351" s="133">
        <v>0</v>
      </c>
      <c r="Q351" s="133">
        <v>0</v>
      </c>
      <c r="R351" s="133">
        <v>5.49</v>
      </c>
      <c r="S351" s="133">
        <v>0.01</v>
      </c>
      <c r="T351" s="133">
        <v>0</v>
      </c>
      <c r="U351" s="133">
        <v>36.520000000000003</v>
      </c>
      <c r="V351" s="133">
        <v>0.01</v>
      </c>
      <c r="W351" s="133">
        <v>0</v>
      </c>
      <c r="X351" s="133">
        <v>5.4619999999999997</v>
      </c>
      <c r="Y351" s="133">
        <v>2E-3</v>
      </c>
      <c r="Z351" s="133">
        <v>1E-3</v>
      </c>
      <c r="AA351" s="133">
        <v>16.882000000000001</v>
      </c>
      <c r="AB351" s="133">
        <v>8.9999999999999993E-3</v>
      </c>
      <c r="AC351" s="133">
        <v>3.0000000000000001E-3</v>
      </c>
      <c r="AD351" s="133">
        <v>21.748000000000001</v>
      </c>
      <c r="AE351" s="133">
        <v>3.4000000000000002E-2</v>
      </c>
      <c r="AF351" s="133">
        <v>1.0999999999999999E-2</v>
      </c>
      <c r="AG351" s="133">
        <v>-0.56399999999999995</v>
      </c>
      <c r="AH351" s="133">
        <v>3.7999999999999999E-2</v>
      </c>
      <c r="AI351" s="133">
        <v>1.2999999999999999E-2</v>
      </c>
      <c r="AJ351" s="133">
        <v>33.539000000000001</v>
      </c>
      <c r="AK351" s="133">
        <v>0.216</v>
      </c>
      <c r="AL351" s="133">
        <v>7.1999999999999995E-2</v>
      </c>
      <c r="AM351" s="133">
        <v>-0.49199999999999999</v>
      </c>
      <c r="AN351" s="133">
        <v>0.19900000000000001</v>
      </c>
      <c r="AO351" s="133">
        <v>6.6000000000000003E-2</v>
      </c>
      <c r="AP351" s="133">
        <v>201.334</v>
      </c>
      <c r="AQ351" s="133">
        <v>6.3120000000000003</v>
      </c>
      <c r="AR351" s="133">
        <v>2.1040000000000001</v>
      </c>
      <c r="AS351" s="133">
        <v>155.727</v>
      </c>
      <c r="AT351" s="133">
        <v>6.0880000000000001</v>
      </c>
      <c r="AU351" s="133">
        <v>2.0289999999999999</v>
      </c>
      <c r="AV351" s="133">
        <v>-1.2410000000000001</v>
      </c>
      <c r="AW351" s="133">
        <v>1.6E-2</v>
      </c>
      <c r="AX351" s="133">
        <v>5.0000000000000001E-3</v>
      </c>
      <c r="AY351" s="133">
        <v>1.81</v>
      </c>
      <c r="AZ351" s="133">
        <v>1.007950954</v>
      </c>
      <c r="BA351" s="133">
        <v>-2.44</v>
      </c>
      <c r="BB351" s="133">
        <v>-2.0699999999999998</v>
      </c>
      <c r="BC351" s="133">
        <v>28.73</v>
      </c>
      <c r="BD351" s="133">
        <v>4.5413364312377651E-3</v>
      </c>
      <c r="BE351" s="133" t="s">
        <v>1365</v>
      </c>
      <c r="BF351" s="133">
        <v>-0.66200000000000003</v>
      </c>
      <c r="BG351" s="133">
        <v>1.1810677198693156</v>
      </c>
      <c r="BH351" s="133">
        <v>0.962179856981909</v>
      </c>
      <c r="BI351" s="133">
        <v>0.18</v>
      </c>
      <c r="BJ351" s="133">
        <v>8.2000000000000003E-2</v>
      </c>
      <c r="BK351" s="133">
        <v>0.26200000000000001</v>
      </c>
      <c r="BL351" s="133">
        <v>-0.49199999999999999</v>
      </c>
      <c r="BM351" s="133">
        <v>0</v>
      </c>
    </row>
    <row r="352" spans="1:65" x14ac:dyDescent="0.2">
      <c r="A352" s="132" t="s">
        <v>1366</v>
      </c>
      <c r="B352" s="133" t="s">
        <v>1367</v>
      </c>
      <c r="C352" s="133" t="s">
        <v>261</v>
      </c>
      <c r="D352" s="133" t="s">
        <v>262</v>
      </c>
      <c r="E352" s="133" t="b">
        <v>0</v>
      </c>
      <c r="F352" s="133" t="s">
        <v>328</v>
      </c>
      <c r="G352" s="133" t="s">
        <v>3</v>
      </c>
      <c r="H352" s="133" t="s">
        <v>264</v>
      </c>
      <c r="I352" s="133" t="s">
        <v>304</v>
      </c>
      <c r="J352" s="133" t="s">
        <v>273</v>
      </c>
      <c r="K352" s="133" t="s">
        <v>777</v>
      </c>
      <c r="L352" s="133">
        <v>90</v>
      </c>
      <c r="M352" s="133">
        <v>9</v>
      </c>
      <c r="N352" s="133">
        <v>9</v>
      </c>
      <c r="O352" s="133">
        <v>-6.1</v>
      </c>
      <c r="P352" s="133">
        <v>0</v>
      </c>
      <c r="Q352" s="133">
        <v>0</v>
      </c>
      <c r="R352" s="133">
        <v>-4.82</v>
      </c>
      <c r="S352" s="133">
        <v>0.01</v>
      </c>
      <c r="T352" s="133">
        <v>0</v>
      </c>
      <c r="U352" s="133">
        <v>25.89</v>
      </c>
      <c r="V352" s="133">
        <v>0.01</v>
      </c>
      <c r="W352" s="133">
        <v>0</v>
      </c>
      <c r="X352" s="133">
        <v>-2.3330000000000002</v>
      </c>
      <c r="Y352" s="133">
        <v>4.0000000000000001E-3</v>
      </c>
      <c r="Z352" s="133">
        <v>1E-3</v>
      </c>
      <c r="AA352" s="133">
        <v>6.4409999999999998</v>
      </c>
      <c r="AB352" s="133">
        <v>7.0000000000000001E-3</v>
      </c>
      <c r="AC352" s="133">
        <v>2E-3</v>
      </c>
      <c r="AD352" s="133">
        <v>3.637</v>
      </c>
      <c r="AE352" s="133">
        <v>4.8000000000000001E-2</v>
      </c>
      <c r="AF352" s="133">
        <v>1.6E-2</v>
      </c>
      <c r="AG352" s="133">
        <v>-0.27300000000000002</v>
      </c>
      <c r="AH352" s="133">
        <v>4.8000000000000001E-2</v>
      </c>
      <c r="AI352" s="133">
        <v>1.6E-2</v>
      </c>
      <c r="AJ352" s="133">
        <v>11.548</v>
      </c>
      <c r="AK352" s="133">
        <v>0.14299999999999999</v>
      </c>
      <c r="AL352" s="133">
        <v>4.8000000000000001E-2</v>
      </c>
      <c r="AM352" s="133">
        <v>-1.3580000000000001</v>
      </c>
      <c r="AN352" s="133">
        <v>0.14099999999999999</v>
      </c>
      <c r="AO352" s="133">
        <v>4.7E-2</v>
      </c>
      <c r="AP352" s="133">
        <v>200.583</v>
      </c>
      <c r="AQ352" s="133">
        <v>3.1040000000000001</v>
      </c>
      <c r="AR352" s="133">
        <v>1.0349999999999999</v>
      </c>
      <c r="AS352" s="133">
        <v>188.48400000000001</v>
      </c>
      <c r="AT352" s="133">
        <v>3.0750000000000002</v>
      </c>
      <c r="AU352" s="133">
        <v>1.0249999999999999</v>
      </c>
      <c r="AV352" s="133">
        <v>-1.321</v>
      </c>
      <c r="AW352" s="133">
        <v>1.9E-2</v>
      </c>
      <c r="AX352" s="133">
        <v>6.0000000000000001E-3</v>
      </c>
      <c r="AY352" s="133">
        <v>-6.17</v>
      </c>
      <c r="AZ352" s="133">
        <v>1.007950954</v>
      </c>
      <c r="BA352" s="133">
        <v>-12.67</v>
      </c>
      <c r="BB352" s="133">
        <v>-12.36</v>
      </c>
      <c r="BC352" s="133">
        <v>18.12</v>
      </c>
      <c r="BD352" s="133">
        <v>4.4789799936388068E-3</v>
      </c>
      <c r="BE352" s="133" t="s">
        <v>1368</v>
      </c>
      <c r="BF352" s="133">
        <v>-0.28899999999999998</v>
      </c>
      <c r="BG352" s="133">
        <v>1.170097481608819</v>
      </c>
      <c r="BH352" s="133">
        <v>0.95610242535423118</v>
      </c>
      <c r="BI352" s="133">
        <v>0.61799999999999999</v>
      </c>
      <c r="BJ352" s="133">
        <v>8.2000000000000003E-2</v>
      </c>
      <c r="BK352" s="133">
        <v>0.7</v>
      </c>
      <c r="BL352" s="133">
        <v>-1.3580000000000001</v>
      </c>
      <c r="BM352" s="133">
        <v>0</v>
      </c>
    </row>
    <row r="353" spans="1:65" x14ac:dyDescent="0.2">
      <c r="A353" s="132" t="s">
        <v>1369</v>
      </c>
      <c r="B353" s="133" t="s">
        <v>1370</v>
      </c>
      <c r="C353" s="133" t="s">
        <v>261</v>
      </c>
      <c r="D353" s="133" t="s">
        <v>262</v>
      </c>
      <c r="E353" s="133" t="b">
        <v>0</v>
      </c>
      <c r="F353" s="133" t="s">
        <v>1371</v>
      </c>
      <c r="G353" s="133" t="s">
        <v>3</v>
      </c>
      <c r="H353" s="133" t="s">
        <v>264</v>
      </c>
      <c r="I353" s="133" t="s">
        <v>349</v>
      </c>
      <c r="J353" s="133" t="s">
        <v>266</v>
      </c>
      <c r="K353" s="133" t="s">
        <v>777</v>
      </c>
      <c r="L353" s="133" t="s">
        <v>3</v>
      </c>
      <c r="M353" s="133">
        <v>9</v>
      </c>
      <c r="N353" s="133">
        <v>9</v>
      </c>
      <c r="O353" s="133">
        <v>-37.840000000000003</v>
      </c>
      <c r="P353" s="133">
        <v>0</v>
      </c>
      <c r="Q353" s="133">
        <v>0</v>
      </c>
      <c r="R353" s="133">
        <v>-5.57</v>
      </c>
      <c r="S353" s="133">
        <v>0.01</v>
      </c>
      <c r="T353" s="133">
        <v>0</v>
      </c>
      <c r="U353" s="133">
        <v>25.12</v>
      </c>
      <c r="V353" s="133">
        <v>0.01</v>
      </c>
      <c r="W353" s="133">
        <v>0</v>
      </c>
      <c r="X353" s="133">
        <v>-32.130000000000003</v>
      </c>
      <c r="Y353" s="133">
        <v>3.0000000000000001E-3</v>
      </c>
      <c r="Z353" s="133">
        <v>1E-3</v>
      </c>
      <c r="AA353" s="133">
        <v>5.6189999999999998</v>
      </c>
      <c r="AB353" s="133">
        <v>8.9999999999999993E-3</v>
      </c>
      <c r="AC353" s="133">
        <v>3.0000000000000001E-3</v>
      </c>
      <c r="AD353" s="133">
        <v>-28.678999999999998</v>
      </c>
      <c r="AE353" s="133">
        <v>2.5000000000000001E-2</v>
      </c>
      <c r="AF353" s="133">
        <v>8.0000000000000002E-3</v>
      </c>
      <c r="AG353" s="133">
        <v>-0.89800000000000002</v>
      </c>
      <c r="AH353" s="133">
        <v>3.2000000000000001E-2</v>
      </c>
      <c r="AI353" s="133">
        <v>1.0999999999999999E-2</v>
      </c>
      <c r="AJ353" s="133">
        <v>9.8620000000000001</v>
      </c>
      <c r="AK353" s="133">
        <v>0.18099999999999999</v>
      </c>
      <c r="AL353" s="133">
        <v>0.06</v>
      </c>
      <c r="AM353" s="133">
        <v>-1.3919999999999999</v>
      </c>
      <c r="AN353" s="133">
        <v>0.17499999999999999</v>
      </c>
      <c r="AO353" s="133">
        <v>5.8000000000000003E-2</v>
      </c>
      <c r="AP353" s="133">
        <v>167.96100000000001</v>
      </c>
      <c r="AQ353" s="133">
        <v>4.2690000000000001</v>
      </c>
      <c r="AR353" s="133">
        <v>1.423</v>
      </c>
      <c r="AS353" s="133">
        <v>196.12799999999999</v>
      </c>
      <c r="AT353" s="133">
        <v>4.3879999999999999</v>
      </c>
      <c r="AU353" s="133">
        <v>1.4630000000000001</v>
      </c>
      <c r="AV353" s="133">
        <v>-1.246</v>
      </c>
      <c r="AW353" s="133">
        <v>2.1999999999999999E-2</v>
      </c>
      <c r="AX353" s="133">
        <v>7.0000000000000001E-3</v>
      </c>
      <c r="AY353" s="133">
        <v>-38.200000000000003</v>
      </c>
      <c r="AZ353" s="133" t="s">
        <v>3</v>
      </c>
      <c r="BA353" s="133">
        <v>-5.57</v>
      </c>
      <c r="BB353" s="133">
        <v>-5.23</v>
      </c>
      <c r="BC353" s="133">
        <v>25.47</v>
      </c>
      <c r="BD353" s="133">
        <v>4.6170101308379546E-3</v>
      </c>
      <c r="BE353" s="133" t="s">
        <v>1372</v>
      </c>
      <c r="BF353" s="133">
        <v>-0.76600000000000001</v>
      </c>
      <c r="BG353" s="133">
        <v>1.1866624506204757</v>
      </c>
      <c r="BH353" s="133">
        <v>0.96397413136169741</v>
      </c>
      <c r="BI353" s="133">
        <v>5.5E-2</v>
      </c>
      <c r="BJ353" s="133" t="s">
        <v>3</v>
      </c>
      <c r="BK353" s="133">
        <v>5.5E-2</v>
      </c>
      <c r="BL353" s="133">
        <v>-1.3919999999999999</v>
      </c>
      <c r="BM353" s="133">
        <v>0</v>
      </c>
    </row>
    <row r="354" spans="1:65" x14ac:dyDescent="0.2">
      <c r="A354" s="132" t="s">
        <v>1373</v>
      </c>
      <c r="B354" s="133" t="s">
        <v>1374</v>
      </c>
      <c r="C354" s="133" t="s">
        <v>261</v>
      </c>
      <c r="D354" s="133" t="s">
        <v>262</v>
      </c>
      <c r="E354" s="133" t="b">
        <v>0</v>
      </c>
      <c r="F354" s="133" t="s">
        <v>277</v>
      </c>
      <c r="G354" s="133" t="s">
        <v>3</v>
      </c>
      <c r="H354" s="133" t="s">
        <v>264</v>
      </c>
      <c r="I354" s="133" t="s">
        <v>277</v>
      </c>
      <c r="J354" s="133" t="s">
        <v>273</v>
      </c>
      <c r="K354" s="133" t="s">
        <v>777</v>
      </c>
      <c r="L354" s="133">
        <v>90</v>
      </c>
      <c r="M354" s="133">
        <v>9</v>
      </c>
      <c r="N354" s="133">
        <v>9</v>
      </c>
      <c r="O354" s="133">
        <v>-2.29</v>
      </c>
      <c r="P354" s="133">
        <v>0</v>
      </c>
      <c r="Q354" s="133">
        <v>0</v>
      </c>
      <c r="R354" s="133">
        <v>3.63</v>
      </c>
      <c r="S354" s="133">
        <v>0.01</v>
      </c>
      <c r="T354" s="133">
        <v>0</v>
      </c>
      <c r="U354" s="133">
        <v>34.6</v>
      </c>
      <c r="V354" s="133">
        <v>0.01</v>
      </c>
      <c r="W354" s="133">
        <v>0</v>
      </c>
      <c r="X354" s="133">
        <v>1.536</v>
      </c>
      <c r="Y354" s="133">
        <v>2E-3</v>
      </c>
      <c r="Z354" s="133">
        <v>1E-3</v>
      </c>
      <c r="AA354" s="133">
        <v>14.986000000000001</v>
      </c>
      <c r="AB354" s="133">
        <v>0.01</v>
      </c>
      <c r="AC354" s="133">
        <v>3.0000000000000001E-3</v>
      </c>
      <c r="AD354" s="133">
        <v>16.11</v>
      </c>
      <c r="AE354" s="133">
        <v>2.5000000000000001E-2</v>
      </c>
      <c r="AF354" s="133">
        <v>8.0000000000000002E-3</v>
      </c>
      <c r="AG354" s="133">
        <v>-0.22800000000000001</v>
      </c>
      <c r="AH354" s="133">
        <v>2.3E-2</v>
      </c>
      <c r="AI354" s="133">
        <v>8.0000000000000002E-3</v>
      </c>
      <c r="AJ354" s="133">
        <v>29.88</v>
      </c>
      <c r="AK354" s="133">
        <v>0.17699999999999999</v>
      </c>
      <c r="AL354" s="133">
        <v>5.8999999999999997E-2</v>
      </c>
      <c r="AM354" s="133">
        <v>-0.308</v>
      </c>
      <c r="AN354" s="133">
        <v>0.16300000000000001</v>
      </c>
      <c r="AO354" s="133">
        <v>5.3999999999999999E-2</v>
      </c>
      <c r="AP354" s="133">
        <v>152.75700000000001</v>
      </c>
      <c r="AQ354" s="133">
        <v>2.8460000000000001</v>
      </c>
      <c r="AR354" s="133">
        <v>0.94899999999999995</v>
      </c>
      <c r="AS354" s="133">
        <v>117.718</v>
      </c>
      <c r="AT354" s="133">
        <v>2.7719999999999998</v>
      </c>
      <c r="AU354" s="133">
        <v>0.92400000000000004</v>
      </c>
      <c r="AV354" s="133">
        <v>-1.1459999999999999</v>
      </c>
      <c r="AW354" s="133">
        <v>1.7000000000000001E-2</v>
      </c>
      <c r="AX354" s="133">
        <v>6.0000000000000001E-3</v>
      </c>
      <c r="AY354" s="133">
        <v>-2.3199999999999998</v>
      </c>
      <c r="AZ354" s="133">
        <v>1.007950954</v>
      </c>
      <c r="BA354" s="133">
        <v>-4.29</v>
      </c>
      <c r="BB354" s="133">
        <v>-3.94</v>
      </c>
      <c r="BC354" s="133">
        <v>26.79</v>
      </c>
      <c r="BD354" s="133">
        <v>4.1959510204150003E-3</v>
      </c>
      <c r="BE354" s="133" t="s">
        <v>1375</v>
      </c>
      <c r="BF354" s="133">
        <v>-0.29499999999999998</v>
      </c>
      <c r="BG354" s="133">
        <v>1.1872523517721525</v>
      </c>
      <c r="BH354" s="133">
        <v>0.96443085879152968</v>
      </c>
      <c r="BI354" s="133">
        <v>0.61399999999999999</v>
      </c>
      <c r="BJ354" s="133">
        <v>8.2000000000000003E-2</v>
      </c>
      <c r="BK354" s="133">
        <v>0.69599999999999995</v>
      </c>
      <c r="BL354" s="133">
        <v>-0.308</v>
      </c>
      <c r="BM354" s="133">
        <v>0</v>
      </c>
    </row>
    <row r="355" spans="1:65" x14ac:dyDescent="0.2">
      <c r="A355" s="132" t="s">
        <v>1376</v>
      </c>
      <c r="B355" s="133" t="s">
        <v>1377</v>
      </c>
      <c r="C355" s="133" t="s">
        <v>261</v>
      </c>
      <c r="D355" s="133" t="s">
        <v>262</v>
      </c>
      <c r="E355" s="133" t="b">
        <v>0</v>
      </c>
      <c r="F355" s="133" t="s">
        <v>1378</v>
      </c>
      <c r="G355" s="133" t="s">
        <v>3</v>
      </c>
      <c r="H355" s="133" t="s">
        <v>264</v>
      </c>
      <c r="I355" s="133" t="s">
        <v>349</v>
      </c>
      <c r="J355" s="133" t="s">
        <v>266</v>
      </c>
      <c r="K355" s="133" t="s">
        <v>777</v>
      </c>
      <c r="L355" s="133" t="s">
        <v>3</v>
      </c>
      <c r="M355" s="133">
        <v>9</v>
      </c>
      <c r="N355" s="133">
        <v>9</v>
      </c>
      <c r="O355" s="133">
        <v>1.06</v>
      </c>
      <c r="P355" s="133">
        <v>0</v>
      </c>
      <c r="Q355" s="133">
        <v>0</v>
      </c>
      <c r="R355" s="133">
        <v>-3.05</v>
      </c>
      <c r="S355" s="133">
        <v>0.01</v>
      </c>
      <c r="T355" s="133">
        <v>0</v>
      </c>
      <c r="U355" s="133">
        <v>27.71</v>
      </c>
      <c r="V355" s="133">
        <v>0.01</v>
      </c>
      <c r="W355" s="133">
        <v>0</v>
      </c>
      <c r="X355" s="133">
        <v>4.45</v>
      </c>
      <c r="Y355" s="133">
        <v>4.0000000000000001E-3</v>
      </c>
      <c r="Z355" s="133">
        <v>1E-3</v>
      </c>
      <c r="AA355" s="133">
        <v>8.2460000000000004</v>
      </c>
      <c r="AB355" s="133">
        <v>8.0000000000000002E-3</v>
      </c>
      <c r="AC355" s="133">
        <v>3.0000000000000001E-3</v>
      </c>
      <c r="AD355" s="133">
        <v>11.98</v>
      </c>
      <c r="AE355" s="133">
        <v>4.5999999999999999E-2</v>
      </c>
      <c r="AF355" s="133">
        <v>1.4999999999999999E-2</v>
      </c>
      <c r="AG355" s="133">
        <v>-0.746</v>
      </c>
      <c r="AH355" s="133">
        <v>4.1000000000000002E-2</v>
      </c>
      <c r="AI355" s="133">
        <v>1.4E-2</v>
      </c>
      <c r="AJ355" s="133">
        <v>15.644</v>
      </c>
      <c r="AK355" s="133">
        <v>0.20699999999999999</v>
      </c>
      <c r="AL355" s="133">
        <v>6.9000000000000006E-2</v>
      </c>
      <c r="AM355" s="133">
        <v>-0.90100000000000002</v>
      </c>
      <c r="AN355" s="133">
        <v>0.20100000000000001</v>
      </c>
      <c r="AO355" s="133">
        <v>6.7000000000000004E-2</v>
      </c>
      <c r="AP355" s="133">
        <v>146.822</v>
      </c>
      <c r="AQ355" s="133">
        <v>3.3079999999999998</v>
      </c>
      <c r="AR355" s="133">
        <v>1.103</v>
      </c>
      <c r="AS355" s="133">
        <v>123.136</v>
      </c>
      <c r="AT355" s="133">
        <v>3.2269999999999999</v>
      </c>
      <c r="AU355" s="133">
        <v>1.0760000000000001</v>
      </c>
      <c r="AV355" s="133">
        <v>-1.175</v>
      </c>
      <c r="AW355" s="133">
        <v>1.7999999999999999E-2</v>
      </c>
      <c r="AX355" s="133">
        <v>6.0000000000000001E-3</v>
      </c>
      <c r="AY355" s="133">
        <v>1.06</v>
      </c>
      <c r="AZ355" s="133" t="s">
        <v>3</v>
      </c>
      <c r="BA355" s="133">
        <v>-3.05</v>
      </c>
      <c r="BB355" s="133">
        <v>-2.7</v>
      </c>
      <c r="BC355" s="133">
        <v>28.08</v>
      </c>
      <c r="BD355" s="133">
        <v>4.1937170941270209E-3</v>
      </c>
      <c r="BE355" s="133" t="s">
        <v>1379</v>
      </c>
      <c r="BF355" s="133">
        <v>-0.79600000000000004</v>
      </c>
      <c r="BG355" s="133">
        <v>1.18061377615712</v>
      </c>
      <c r="BH355" s="133">
        <v>0.96090768853407849</v>
      </c>
      <c r="BI355" s="133">
        <v>2.1000000000000001E-2</v>
      </c>
      <c r="BJ355" s="133" t="s">
        <v>3</v>
      </c>
      <c r="BK355" s="133">
        <v>2.1000000000000001E-2</v>
      </c>
      <c r="BL355" s="133">
        <v>-0.90100000000000002</v>
      </c>
      <c r="BM355" s="133">
        <v>0</v>
      </c>
    </row>
    <row r="356" spans="1:65" x14ac:dyDescent="0.2">
      <c r="A356" s="132" t="s">
        <v>1380</v>
      </c>
      <c r="B356" s="133" t="s">
        <v>1381</v>
      </c>
      <c r="C356" s="133" t="s">
        <v>261</v>
      </c>
      <c r="D356" s="133" t="s">
        <v>262</v>
      </c>
      <c r="E356" s="133" t="b">
        <v>0</v>
      </c>
      <c r="F356" s="133" t="s">
        <v>324</v>
      </c>
      <c r="G356" s="133" t="s">
        <v>3</v>
      </c>
      <c r="H356" s="133" t="s">
        <v>264</v>
      </c>
      <c r="I356" s="133" t="s">
        <v>324</v>
      </c>
      <c r="J356" s="133" t="s">
        <v>273</v>
      </c>
      <c r="K356" s="133" t="s">
        <v>777</v>
      </c>
      <c r="L356" s="133">
        <v>90</v>
      </c>
      <c r="M356" s="133">
        <v>9</v>
      </c>
      <c r="N356" s="133">
        <v>9</v>
      </c>
      <c r="O356" s="133">
        <v>1.99</v>
      </c>
      <c r="P356" s="133">
        <v>0</v>
      </c>
      <c r="Q356" s="133">
        <v>0</v>
      </c>
      <c r="R356" s="133">
        <v>6.11</v>
      </c>
      <c r="S356" s="133">
        <v>0.01</v>
      </c>
      <c r="T356" s="133">
        <v>0</v>
      </c>
      <c r="U356" s="133">
        <v>37.159999999999997</v>
      </c>
      <c r="V356" s="133">
        <v>0.01</v>
      </c>
      <c r="W356" s="133">
        <v>0</v>
      </c>
      <c r="X356" s="133">
        <v>5.641</v>
      </c>
      <c r="Y356" s="133">
        <v>3.0000000000000001E-3</v>
      </c>
      <c r="Z356" s="133">
        <v>1E-3</v>
      </c>
      <c r="AA356" s="133">
        <v>17.501999999999999</v>
      </c>
      <c r="AB356" s="133">
        <v>8.9999999999999993E-3</v>
      </c>
      <c r="AC356" s="133">
        <v>3.0000000000000001E-3</v>
      </c>
      <c r="AD356" s="133">
        <v>22.661999999999999</v>
      </c>
      <c r="AE356" s="133">
        <v>5.8999999999999997E-2</v>
      </c>
      <c r="AF356" s="133">
        <v>0.02</v>
      </c>
      <c r="AG356" s="133">
        <v>-0.45300000000000001</v>
      </c>
      <c r="AH356" s="133">
        <v>5.2999999999999999E-2</v>
      </c>
      <c r="AI356" s="133">
        <v>1.7999999999999999E-2</v>
      </c>
      <c r="AJ356" s="133">
        <v>35.33</v>
      </c>
      <c r="AK356" s="133">
        <v>0.158</v>
      </c>
      <c r="AL356" s="133">
        <v>5.2999999999999999E-2</v>
      </c>
      <c r="AM356" s="133">
        <v>0.02</v>
      </c>
      <c r="AN356" s="133">
        <v>0.14699999999999999</v>
      </c>
      <c r="AO356" s="133">
        <v>4.9000000000000002E-2</v>
      </c>
      <c r="AP356" s="133">
        <v>140.78299999999999</v>
      </c>
      <c r="AQ356" s="133">
        <v>3.9260000000000002</v>
      </c>
      <c r="AR356" s="133">
        <v>1.3089999999999999</v>
      </c>
      <c r="AS356" s="133">
        <v>95.953000000000003</v>
      </c>
      <c r="AT356" s="133">
        <v>3.7839999999999998</v>
      </c>
      <c r="AU356" s="133">
        <v>1.2609999999999999</v>
      </c>
      <c r="AV356" s="133">
        <v>-1.131</v>
      </c>
      <c r="AW356" s="133">
        <v>2.9000000000000001E-2</v>
      </c>
      <c r="AX356" s="133">
        <v>0.01</v>
      </c>
      <c r="AY356" s="133">
        <v>2</v>
      </c>
      <c r="AZ356" s="133">
        <v>1.007950954</v>
      </c>
      <c r="BA356" s="133">
        <v>-1.83</v>
      </c>
      <c r="BB356" s="133">
        <v>-1.47</v>
      </c>
      <c r="BC356" s="133">
        <v>29.34</v>
      </c>
      <c r="BD356" s="133">
        <v>4.1587653990064746E-3</v>
      </c>
      <c r="BE356" s="133" t="s">
        <v>1382</v>
      </c>
      <c r="BF356" s="133">
        <v>-0.54800000000000004</v>
      </c>
      <c r="BG356" s="133">
        <v>1.1772092442852184</v>
      </c>
      <c r="BH356" s="133">
        <v>0.96054258215131927</v>
      </c>
      <c r="BI356" s="133">
        <v>0.316</v>
      </c>
      <c r="BJ356" s="133">
        <v>8.2000000000000003E-2</v>
      </c>
      <c r="BK356" s="133">
        <v>0.39800000000000002</v>
      </c>
      <c r="BL356" s="133">
        <v>0.02</v>
      </c>
      <c r="BM356" s="133">
        <v>0</v>
      </c>
    </row>
    <row r="357" spans="1:65" x14ac:dyDescent="0.2">
      <c r="A357" s="132" t="s">
        <v>1383</v>
      </c>
      <c r="B357" s="133" t="s">
        <v>1384</v>
      </c>
      <c r="C357" s="133" t="s">
        <v>261</v>
      </c>
      <c r="D357" s="133" t="s">
        <v>262</v>
      </c>
      <c r="E357" s="133" t="b">
        <v>0</v>
      </c>
      <c r="F357" s="133" t="s">
        <v>1095</v>
      </c>
      <c r="G357" s="133" t="s">
        <v>3</v>
      </c>
      <c r="H357" s="133" t="s">
        <v>264</v>
      </c>
      <c r="I357" s="133" t="s">
        <v>1095</v>
      </c>
      <c r="J357" s="133" t="s">
        <v>1096</v>
      </c>
      <c r="K357" s="133" t="s">
        <v>777</v>
      </c>
      <c r="L357" s="133">
        <v>90</v>
      </c>
      <c r="M357" s="133">
        <v>9</v>
      </c>
      <c r="N357" s="133">
        <v>9</v>
      </c>
      <c r="O357" s="133">
        <v>1.95</v>
      </c>
      <c r="P357" s="133">
        <v>0</v>
      </c>
      <c r="Q357" s="133">
        <v>0</v>
      </c>
      <c r="R357" s="133">
        <v>1.17</v>
      </c>
      <c r="S357" s="133">
        <v>0.01</v>
      </c>
      <c r="T357" s="133">
        <v>0</v>
      </c>
      <c r="U357" s="133">
        <v>32.07</v>
      </c>
      <c r="V357" s="133">
        <v>0.01</v>
      </c>
      <c r="W357" s="133">
        <v>0</v>
      </c>
      <c r="X357" s="133">
        <v>5.4340000000000002</v>
      </c>
      <c r="Y357" s="133">
        <v>2E-3</v>
      </c>
      <c r="Z357" s="133">
        <v>1E-3</v>
      </c>
      <c r="AA357" s="133">
        <v>12.518000000000001</v>
      </c>
      <c r="AB357" s="133">
        <v>6.0000000000000001E-3</v>
      </c>
      <c r="AC357" s="133">
        <v>2E-3</v>
      </c>
      <c r="AD357" s="133">
        <v>17.672999999999998</v>
      </c>
      <c r="AE357" s="133">
        <v>3.7999999999999999E-2</v>
      </c>
      <c r="AF357" s="133">
        <v>1.2999999999999999E-2</v>
      </c>
      <c r="AG357" s="133">
        <v>-0.30299999999999999</v>
      </c>
      <c r="AH357" s="133">
        <v>0.04</v>
      </c>
      <c r="AI357" s="133">
        <v>1.2999999999999999E-2</v>
      </c>
      <c r="AJ357" s="133">
        <v>24.884</v>
      </c>
      <c r="AK357" s="133">
        <v>0.20699999999999999</v>
      </c>
      <c r="AL357" s="133">
        <v>6.9000000000000006E-2</v>
      </c>
      <c r="AM357" s="133">
        <v>-0.30099999999999999</v>
      </c>
      <c r="AN357" s="133">
        <v>0.19600000000000001</v>
      </c>
      <c r="AO357" s="133">
        <v>6.5000000000000002E-2</v>
      </c>
      <c r="AP357" s="133">
        <v>140.28700000000001</v>
      </c>
      <c r="AQ357" s="133">
        <v>1.347</v>
      </c>
      <c r="AR357" s="133">
        <v>0.44900000000000001</v>
      </c>
      <c r="AS357" s="133">
        <v>106.34099999999999</v>
      </c>
      <c r="AT357" s="133">
        <v>1.3120000000000001</v>
      </c>
      <c r="AU357" s="133">
        <v>0.437</v>
      </c>
      <c r="AV357" s="133">
        <v>-1.133</v>
      </c>
      <c r="AW357" s="133">
        <v>1.0999999999999999E-2</v>
      </c>
      <c r="AX357" s="133">
        <v>4.0000000000000001E-3</v>
      </c>
      <c r="AY357" s="133">
        <v>1.96</v>
      </c>
      <c r="AZ357" s="133">
        <v>1.0093000000000001</v>
      </c>
      <c r="BA357" s="133">
        <v>-8.0500000000000007</v>
      </c>
      <c r="BB357" s="133">
        <v>-7.72</v>
      </c>
      <c r="BC357" s="133">
        <v>22.9</v>
      </c>
      <c r="BD357" s="133">
        <v>4.1587653990064746E-3</v>
      </c>
      <c r="BE357" s="133" t="s">
        <v>1382</v>
      </c>
      <c r="BF357" s="133">
        <v>-0.376</v>
      </c>
      <c r="BG357" s="133">
        <v>1.1839616487752838</v>
      </c>
      <c r="BH357" s="133">
        <v>0.96330429430794484</v>
      </c>
      <c r="BI357" s="133">
        <v>0.51800000000000002</v>
      </c>
      <c r="BJ357" s="133">
        <v>8.2000000000000003E-2</v>
      </c>
      <c r="BK357" s="133">
        <v>0.6</v>
      </c>
      <c r="BL357" s="133">
        <v>-0.30099999999999999</v>
      </c>
      <c r="BM357" s="133">
        <v>0</v>
      </c>
    </row>
    <row r="358" spans="1:65" x14ac:dyDescent="0.2">
      <c r="A358" s="132" t="s">
        <v>1385</v>
      </c>
      <c r="B358" s="133" t="s">
        <v>1386</v>
      </c>
      <c r="C358" s="133" t="s">
        <v>261</v>
      </c>
      <c r="D358" s="133" t="s">
        <v>262</v>
      </c>
      <c r="E358" s="133" t="b">
        <v>0</v>
      </c>
      <c r="F358" s="133" t="s">
        <v>1387</v>
      </c>
      <c r="G358" s="133" t="s">
        <v>3</v>
      </c>
      <c r="H358" s="133" t="s">
        <v>264</v>
      </c>
      <c r="I358" s="133" t="s">
        <v>265</v>
      </c>
      <c r="J358" s="133" t="s">
        <v>266</v>
      </c>
      <c r="K358" s="133" t="s">
        <v>777</v>
      </c>
      <c r="L358" s="133" t="s">
        <v>3</v>
      </c>
      <c r="M358" s="133">
        <v>9</v>
      </c>
      <c r="N358" s="133">
        <v>9</v>
      </c>
      <c r="O358" s="133">
        <v>-38.119999999999997</v>
      </c>
      <c r="P358" s="133">
        <v>0</v>
      </c>
      <c r="Q358" s="133">
        <v>0</v>
      </c>
      <c r="R358" s="133">
        <v>1.34</v>
      </c>
      <c r="S358" s="133">
        <v>0.01</v>
      </c>
      <c r="T358" s="133">
        <v>0</v>
      </c>
      <c r="U358" s="133">
        <v>32.25</v>
      </c>
      <c r="V358" s="133">
        <v>0.01</v>
      </c>
      <c r="W358" s="133">
        <v>0</v>
      </c>
      <c r="X358" s="133">
        <v>-32.146999999999998</v>
      </c>
      <c r="Y358" s="133">
        <v>2E-3</v>
      </c>
      <c r="Z358" s="133">
        <v>1E-3</v>
      </c>
      <c r="AA358" s="133">
        <v>12.603999999999999</v>
      </c>
      <c r="AB358" s="133">
        <v>7.0000000000000001E-3</v>
      </c>
      <c r="AC358" s="133">
        <v>2E-3</v>
      </c>
      <c r="AD358" s="133">
        <v>-21.248999999999999</v>
      </c>
      <c r="AE358" s="133">
        <v>5.7000000000000002E-2</v>
      </c>
      <c r="AF358" s="133">
        <v>1.9E-2</v>
      </c>
      <c r="AG358" s="133">
        <v>-0.06</v>
      </c>
      <c r="AH358" s="133">
        <v>5.6000000000000001E-2</v>
      </c>
      <c r="AI358" s="133">
        <v>1.9E-2</v>
      </c>
      <c r="AJ358" s="133">
        <v>25.07</v>
      </c>
      <c r="AK358" s="133">
        <v>0.14099999999999999</v>
      </c>
      <c r="AL358" s="133">
        <v>4.7E-2</v>
      </c>
      <c r="AM358" s="133">
        <v>-0.28999999999999998</v>
      </c>
      <c r="AN358" s="133">
        <v>0.129</v>
      </c>
      <c r="AO358" s="133">
        <v>4.2999999999999997E-2</v>
      </c>
      <c r="AP358" s="133">
        <v>151.67699999999999</v>
      </c>
      <c r="AQ358" s="133">
        <v>4.8019999999999996</v>
      </c>
      <c r="AR358" s="133">
        <v>1.601</v>
      </c>
      <c r="AS358" s="133">
        <v>163.548</v>
      </c>
      <c r="AT358" s="133">
        <v>4.867</v>
      </c>
      <c r="AU358" s="133">
        <v>1.6220000000000001</v>
      </c>
      <c r="AV358" s="133">
        <v>-1.246</v>
      </c>
      <c r="AW358" s="133">
        <v>2.5999999999999999E-2</v>
      </c>
      <c r="AX358" s="133">
        <v>8.9999999999999993E-3</v>
      </c>
      <c r="AY358" s="133">
        <v>-38.479999999999997</v>
      </c>
      <c r="AZ358" s="133" t="s">
        <v>3</v>
      </c>
      <c r="BA358" s="133">
        <v>1.34</v>
      </c>
      <c r="BB358" s="133">
        <v>1.71</v>
      </c>
      <c r="BC358" s="133">
        <v>32.619999999999997</v>
      </c>
      <c r="BD358" s="133">
        <v>4.2311799373780023E-3</v>
      </c>
      <c r="BE358" s="133" t="s">
        <v>1388</v>
      </c>
      <c r="BF358" s="133">
        <v>2.9000000000000001E-2</v>
      </c>
      <c r="BG358" s="133">
        <v>1.1839616487752835</v>
      </c>
      <c r="BH358" s="133">
        <v>0.96330429430794473</v>
      </c>
      <c r="BI358" s="133">
        <v>0.998</v>
      </c>
      <c r="BJ358" s="133" t="s">
        <v>3</v>
      </c>
      <c r="BK358" s="133">
        <v>0.998</v>
      </c>
      <c r="BL358" s="133">
        <v>-0.28999999999999998</v>
      </c>
      <c r="BM358" s="133">
        <v>0</v>
      </c>
    </row>
    <row r="359" spans="1:65" x14ac:dyDescent="0.2">
      <c r="A359" s="132" t="s">
        <v>1389</v>
      </c>
      <c r="B359" s="133" t="s">
        <v>1390</v>
      </c>
      <c r="C359" s="133" t="s">
        <v>261</v>
      </c>
      <c r="D359" s="133" t="s">
        <v>262</v>
      </c>
      <c r="E359" s="133" t="b">
        <v>0</v>
      </c>
      <c r="F359" s="133" t="s">
        <v>280</v>
      </c>
      <c r="G359" s="133" t="s">
        <v>3</v>
      </c>
      <c r="H359" s="133" t="s">
        <v>264</v>
      </c>
      <c r="I359" s="133" t="s">
        <v>281</v>
      </c>
      <c r="J359" s="133" t="s">
        <v>273</v>
      </c>
      <c r="K359" s="133" t="s">
        <v>777</v>
      </c>
      <c r="L359" s="133">
        <v>90</v>
      </c>
      <c r="M359" s="133">
        <v>9</v>
      </c>
      <c r="N359" s="133">
        <v>9</v>
      </c>
      <c r="O359" s="133">
        <v>1.99</v>
      </c>
      <c r="P359" s="133">
        <v>0</v>
      </c>
      <c r="Q359" s="133">
        <v>0</v>
      </c>
      <c r="R359" s="133">
        <v>5.41</v>
      </c>
      <c r="S359" s="133">
        <v>0.01</v>
      </c>
      <c r="T359" s="133">
        <v>0</v>
      </c>
      <c r="U359" s="133">
        <v>36.44</v>
      </c>
      <c r="V359" s="133">
        <v>0.01</v>
      </c>
      <c r="W359" s="133">
        <v>0</v>
      </c>
      <c r="X359" s="133">
        <v>5.6130000000000004</v>
      </c>
      <c r="Y359" s="133">
        <v>3.0000000000000001E-3</v>
      </c>
      <c r="Z359" s="133">
        <v>1E-3</v>
      </c>
      <c r="AA359" s="133">
        <v>16.798999999999999</v>
      </c>
      <c r="AB359" s="133">
        <v>7.0000000000000001E-3</v>
      </c>
      <c r="AC359" s="133">
        <v>2E-3</v>
      </c>
      <c r="AD359" s="133">
        <v>21.844000000000001</v>
      </c>
      <c r="AE359" s="133">
        <v>3.2000000000000001E-2</v>
      </c>
      <c r="AF359" s="133">
        <v>1.0999999999999999E-2</v>
      </c>
      <c r="AG359" s="133">
        <v>-0.54500000000000004</v>
      </c>
      <c r="AH359" s="133">
        <v>2.9000000000000001E-2</v>
      </c>
      <c r="AI359" s="133">
        <v>0.01</v>
      </c>
      <c r="AJ359" s="133">
        <v>33.841999999999999</v>
      </c>
      <c r="AK359" s="133">
        <v>0.16500000000000001</v>
      </c>
      <c r="AL359" s="133">
        <v>5.5E-2</v>
      </c>
      <c r="AM359" s="133">
        <v>-3.6999999999999998E-2</v>
      </c>
      <c r="AN359" s="133">
        <v>0.157</v>
      </c>
      <c r="AO359" s="133">
        <v>5.1999999999999998E-2</v>
      </c>
      <c r="AP359" s="133">
        <v>140.47800000000001</v>
      </c>
      <c r="AQ359" s="133">
        <v>1.589</v>
      </c>
      <c r="AR359" s="133">
        <v>0.53</v>
      </c>
      <c r="AS359" s="133">
        <v>97.180999999999997</v>
      </c>
      <c r="AT359" s="133">
        <v>1.53</v>
      </c>
      <c r="AU359" s="133">
        <v>0.51</v>
      </c>
      <c r="AV359" s="133">
        <v>-1.157</v>
      </c>
      <c r="AW359" s="133">
        <v>0.01</v>
      </c>
      <c r="AX359" s="133">
        <v>3.0000000000000001E-3</v>
      </c>
      <c r="AY359" s="133">
        <v>2</v>
      </c>
      <c r="AZ359" s="133">
        <v>1.007950954</v>
      </c>
      <c r="BA359" s="133">
        <v>-2.52</v>
      </c>
      <c r="BB359" s="133">
        <v>-2.17</v>
      </c>
      <c r="BC359" s="133">
        <v>28.63</v>
      </c>
      <c r="BD359" s="133">
        <v>4.0678957974228849E-3</v>
      </c>
      <c r="BE359" s="133" t="s">
        <v>1391</v>
      </c>
      <c r="BF359" s="133">
        <v>-0.63400000000000001</v>
      </c>
      <c r="BG359" s="133">
        <v>1.1667017425050881</v>
      </c>
      <c r="BH359" s="133">
        <v>0.95605362533602134</v>
      </c>
      <c r="BI359" s="133">
        <v>0.216</v>
      </c>
      <c r="BJ359" s="133">
        <v>8.2000000000000003E-2</v>
      </c>
      <c r="BK359" s="133">
        <v>0.29799999999999999</v>
      </c>
      <c r="BL359" s="133">
        <v>-3.6999999999999998E-2</v>
      </c>
      <c r="BM359" s="133">
        <v>0</v>
      </c>
    </row>
    <row r="360" spans="1:65" x14ac:dyDescent="0.2">
      <c r="A360" s="132" t="s">
        <v>1392</v>
      </c>
      <c r="B360" s="133" t="s">
        <v>1393</v>
      </c>
      <c r="C360" s="133" t="s">
        <v>261</v>
      </c>
      <c r="D360" s="133" t="s">
        <v>262</v>
      </c>
      <c r="E360" s="133" t="b">
        <v>0</v>
      </c>
      <c r="F360" s="133" t="s">
        <v>285</v>
      </c>
      <c r="G360" s="133" t="s">
        <v>3</v>
      </c>
      <c r="H360" s="133" t="s">
        <v>264</v>
      </c>
      <c r="I360" s="133" t="s">
        <v>286</v>
      </c>
      <c r="J360" s="133" t="s">
        <v>273</v>
      </c>
      <c r="K360" s="133" t="s">
        <v>777</v>
      </c>
      <c r="L360" s="133">
        <v>90</v>
      </c>
      <c r="M360" s="133">
        <v>9</v>
      </c>
      <c r="N360" s="133">
        <v>9</v>
      </c>
      <c r="O360" s="133">
        <v>-10.07</v>
      </c>
      <c r="P360" s="133">
        <v>0</v>
      </c>
      <c r="Q360" s="133">
        <v>0</v>
      </c>
      <c r="R360" s="133">
        <v>-10.93</v>
      </c>
      <c r="S360" s="133">
        <v>0.01</v>
      </c>
      <c r="T360" s="133">
        <v>0</v>
      </c>
      <c r="U360" s="133">
        <v>19.59</v>
      </c>
      <c r="V360" s="133">
        <v>0.01</v>
      </c>
      <c r="W360" s="133">
        <v>0</v>
      </c>
      <c r="X360" s="133">
        <v>-6.2619999999999996</v>
      </c>
      <c r="Y360" s="133">
        <v>3.0000000000000001E-3</v>
      </c>
      <c r="Z360" s="133">
        <v>1E-3</v>
      </c>
      <c r="AA360" s="133">
        <v>0.26</v>
      </c>
      <c r="AB360" s="133">
        <v>6.0000000000000001E-3</v>
      </c>
      <c r="AC360" s="133">
        <v>2E-3</v>
      </c>
      <c r="AD360" s="133">
        <v>-6.8879999999999999</v>
      </c>
      <c r="AE360" s="133">
        <v>3.9E-2</v>
      </c>
      <c r="AF360" s="133">
        <v>1.2999999999999999E-2</v>
      </c>
      <c r="AG360" s="133">
        <v>-0.68600000000000005</v>
      </c>
      <c r="AH360" s="133">
        <v>3.5999999999999997E-2</v>
      </c>
      <c r="AI360" s="133">
        <v>1.2E-2</v>
      </c>
      <c r="AJ360" s="133">
        <v>-1.365</v>
      </c>
      <c r="AK360" s="133">
        <v>0.13400000000000001</v>
      </c>
      <c r="AL360" s="133">
        <v>4.4999999999999998E-2</v>
      </c>
      <c r="AM360" s="133">
        <v>-1.8839999999999999</v>
      </c>
      <c r="AN360" s="133">
        <v>0.13100000000000001</v>
      </c>
      <c r="AO360" s="133">
        <v>4.3999999999999997E-2</v>
      </c>
      <c r="AP360" s="133">
        <v>150.714</v>
      </c>
      <c r="AQ360" s="133">
        <v>2.9569999999999999</v>
      </c>
      <c r="AR360" s="133">
        <v>0.98599999999999999</v>
      </c>
      <c r="AS360" s="133">
        <v>157.851</v>
      </c>
      <c r="AT360" s="133">
        <v>2.98</v>
      </c>
      <c r="AU360" s="133">
        <v>0.99299999999999999</v>
      </c>
      <c r="AV360" s="133">
        <v>-1.2410000000000001</v>
      </c>
      <c r="AW360" s="133">
        <v>1.7999999999999999E-2</v>
      </c>
      <c r="AX360" s="133">
        <v>6.0000000000000001E-3</v>
      </c>
      <c r="AY360" s="133">
        <v>-10.16</v>
      </c>
      <c r="AZ360" s="133">
        <v>1.007950954</v>
      </c>
      <c r="BA360" s="133">
        <v>-18.739999999999998</v>
      </c>
      <c r="BB360" s="133">
        <v>-18.43</v>
      </c>
      <c r="BC360" s="133">
        <v>11.86</v>
      </c>
      <c r="BD360" s="133">
        <v>4.1055178464502991E-3</v>
      </c>
      <c r="BE360" s="133" t="s">
        <v>1394</v>
      </c>
      <c r="BF360" s="133">
        <v>-0.65800000000000003</v>
      </c>
      <c r="BG360" s="133">
        <v>1.1748607035799443</v>
      </c>
      <c r="BH360" s="133">
        <v>0.95556533578503244</v>
      </c>
      <c r="BI360" s="133">
        <v>0.183</v>
      </c>
      <c r="BJ360" s="133">
        <v>8.2000000000000003E-2</v>
      </c>
      <c r="BK360" s="133">
        <v>0.26500000000000001</v>
      </c>
      <c r="BL360" s="133">
        <v>-1.8839999999999999</v>
      </c>
      <c r="BM360" s="133">
        <v>0</v>
      </c>
    </row>
    <row r="361" spans="1:65" x14ac:dyDescent="0.2">
      <c r="A361" s="132" t="s">
        <v>1395</v>
      </c>
      <c r="B361" s="133" t="s">
        <v>1396</v>
      </c>
      <c r="C361" s="133" t="s">
        <v>261</v>
      </c>
      <c r="D361" s="133" t="s">
        <v>262</v>
      </c>
      <c r="E361" s="133" t="b">
        <v>0</v>
      </c>
      <c r="F361" s="133" t="s">
        <v>1397</v>
      </c>
      <c r="G361" s="133" t="s">
        <v>3</v>
      </c>
      <c r="H361" s="133" t="s">
        <v>264</v>
      </c>
      <c r="I361" s="133" t="s">
        <v>265</v>
      </c>
      <c r="J361" s="133" t="s">
        <v>266</v>
      </c>
      <c r="K361" s="133" t="s">
        <v>777</v>
      </c>
      <c r="L361" s="133" t="s">
        <v>3</v>
      </c>
      <c r="M361" s="133">
        <v>9</v>
      </c>
      <c r="N361" s="133">
        <v>9</v>
      </c>
      <c r="O361" s="133">
        <v>-37.58</v>
      </c>
      <c r="P361" s="133">
        <v>0</v>
      </c>
      <c r="Q361" s="133">
        <v>0</v>
      </c>
      <c r="R361" s="133">
        <v>-3.98</v>
      </c>
      <c r="S361" s="133">
        <v>0.01</v>
      </c>
      <c r="T361" s="133">
        <v>0</v>
      </c>
      <c r="U361" s="133">
        <v>26.76</v>
      </c>
      <c r="V361" s="133">
        <v>0.01</v>
      </c>
      <c r="W361" s="133">
        <v>0</v>
      </c>
      <c r="X361" s="133">
        <v>-31.824999999999999</v>
      </c>
      <c r="Y361" s="133">
        <v>3.0000000000000001E-3</v>
      </c>
      <c r="Z361" s="133">
        <v>1E-3</v>
      </c>
      <c r="AA361" s="133">
        <v>7.2290000000000001</v>
      </c>
      <c r="AB361" s="133">
        <v>5.0000000000000001E-3</v>
      </c>
      <c r="AC361" s="133">
        <v>2E-3</v>
      </c>
      <c r="AD361" s="133">
        <v>-26.065999999999999</v>
      </c>
      <c r="AE361" s="133">
        <v>2.5000000000000001E-2</v>
      </c>
      <c r="AF361" s="133">
        <v>8.0000000000000002E-3</v>
      </c>
      <c r="AG361" s="133">
        <v>-0.109</v>
      </c>
      <c r="AH361" s="133">
        <v>2.7E-2</v>
      </c>
      <c r="AI361" s="133">
        <v>8.9999999999999993E-3</v>
      </c>
      <c r="AJ361" s="133">
        <v>13.634</v>
      </c>
      <c r="AK361" s="133">
        <v>0.19600000000000001</v>
      </c>
      <c r="AL361" s="133">
        <v>6.5000000000000002E-2</v>
      </c>
      <c r="AM361" s="133">
        <v>-0.86399999999999999</v>
      </c>
      <c r="AN361" s="133">
        <v>0.19500000000000001</v>
      </c>
      <c r="AO361" s="133">
        <v>6.5000000000000002E-2</v>
      </c>
      <c r="AP361" s="133">
        <v>146.80500000000001</v>
      </c>
      <c r="AQ361" s="133">
        <v>3.871</v>
      </c>
      <c r="AR361" s="133">
        <v>1.29</v>
      </c>
      <c r="AS361" s="133">
        <v>170.38300000000001</v>
      </c>
      <c r="AT361" s="133">
        <v>3.9580000000000002</v>
      </c>
      <c r="AU361" s="133">
        <v>1.319</v>
      </c>
      <c r="AV361" s="133">
        <v>-1.2330000000000001</v>
      </c>
      <c r="AW361" s="133">
        <v>0.02</v>
      </c>
      <c r="AX361" s="133">
        <v>7.0000000000000001E-3</v>
      </c>
      <c r="AY361" s="133">
        <v>-37.92</v>
      </c>
      <c r="AZ361" s="133" t="s">
        <v>3</v>
      </c>
      <c r="BA361" s="133">
        <v>-3.98</v>
      </c>
      <c r="BB361" s="133">
        <v>-3.63</v>
      </c>
      <c r="BC361" s="133">
        <v>27.12</v>
      </c>
      <c r="BD361" s="133">
        <v>4.0872169325776031E-3</v>
      </c>
      <c r="BE361" s="133" t="s">
        <v>1398</v>
      </c>
      <c r="BF361" s="133">
        <v>-2E-3</v>
      </c>
      <c r="BG361" s="133">
        <v>1.1954881824936692</v>
      </c>
      <c r="BH361" s="133">
        <v>0.96222753645653414</v>
      </c>
      <c r="BI361" s="133">
        <v>0.96</v>
      </c>
      <c r="BJ361" s="133" t="s">
        <v>3</v>
      </c>
      <c r="BK361" s="133">
        <v>0.96</v>
      </c>
      <c r="BL361" s="133">
        <v>-0.86399999999999999</v>
      </c>
      <c r="BM361" s="133">
        <v>0</v>
      </c>
    </row>
    <row r="362" spans="1:65" x14ac:dyDescent="0.2">
      <c r="A362" s="132" t="s">
        <v>1399</v>
      </c>
      <c r="B362" s="133" t="s">
        <v>1400</v>
      </c>
      <c r="C362" s="133" t="s">
        <v>261</v>
      </c>
      <c r="D362" s="133" t="s">
        <v>262</v>
      </c>
      <c r="E362" s="133" t="b">
        <v>0</v>
      </c>
      <c r="F362" s="133" t="s">
        <v>294</v>
      </c>
      <c r="G362" s="133" t="s">
        <v>3</v>
      </c>
      <c r="H362" s="133" t="s">
        <v>264</v>
      </c>
      <c r="I362" s="133" t="s">
        <v>295</v>
      </c>
      <c r="J362" s="133" t="s">
        <v>273</v>
      </c>
      <c r="K362" s="133" t="s">
        <v>777</v>
      </c>
      <c r="L362" s="133">
        <v>90</v>
      </c>
      <c r="M362" s="133">
        <v>9</v>
      </c>
      <c r="N362" s="133">
        <v>9</v>
      </c>
      <c r="O362" s="133">
        <v>1.65</v>
      </c>
      <c r="P362" s="133">
        <v>0</v>
      </c>
      <c r="Q362" s="133">
        <v>0</v>
      </c>
      <c r="R362" s="133">
        <v>5.77</v>
      </c>
      <c r="S362" s="133">
        <v>0.01</v>
      </c>
      <c r="T362" s="133">
        <v>0</v>
      </c>
      <c r="U362" s="133">
        <v>36.81</v>
      </c>
      <c r="V362" s="133">
        <v>0.01</v>
      </c>
      <c r="W362" s="133">
        <v>0</v>
      </c>
      <c r="X362" s="133">
        <v>5.31</v>
      </c>
      <c r="Y362" s="133">
        <v>3.0000000000000001E-3</v>
      </c>
      <c r="Z362" s="133">
        <v>1E-3</v>
      </c>
      <c r="AA362" s="133">
        <v>17.158999999999999</v>
      </c>
      <c r="AB362" s="133">
        <v>5.0000000000000001E-3</v>
      </c>
      <c r="AC362" s="133">
        <v>2E-3</v>
      </c>
      <c r="AD362" s="133">
        <v>22.256</v>
      </c>
      <c r="AE362" s="133">
        <v>3.7999999999999999E-2</v>
      </c>
      <c r="AF362" s="133">
        <v>1.2999999999999999E-2</v>
      </c>
      <c r="AG362" s="133">
        <v>-0.17899999999999999</v>
      </c>
      <c r="AH362" s="133">
        <v>3.7999999999999999E-2</v>
      </c>
      <c r="AI362" s="133">
        <v>1.2999999999999999E-2</v>
      </c>
      <c r="AJ362" s="133">
        <v>34.869</v>
      </c>
      <c r="AK362" s="133">
        <v>0.18</v>
      </c>
      <c r="AL362" s="133">
        <v>0.06</v>
      </c>
      <c r="AM362" s="133">
        <v>0.248</v>
      </c>
      <c r="AN362" s="133">
        <v>0.17799999999999999</v>
      </c>
      <c r="AO362" s="133">
        <v>5.8999999999999997E-2</v>
      </c>
      <c r="AP362" s="133">
        <v>134.51300000000001</v>
      </c>
      <c r="AQ362" s="133">
        <v>1.613</v>
      </c>
      <c r="AR362" s="133">
        <v>0.53800000000000003</v>
      </c>
      <c r="AS362" s="133">
        <v>91.034000000000006</v>
      </c>
      <c r="AT362" s="133">
        <v>1.5469999999999999</v>
      </c>
      <c r="AU362" s="133">
        <v>0.51600000000000001</v>
      </c>
      <c r="AV362" s="133">
        <v>-1.1299999999999999</v>
      </c>
      <c r="AW362" s="133">
        <v>1.4999999999999999E-2</v>
      </c>
      <c r="AX362" s="133">
        <v>5.0000000000000001E-3</v>
      </c>
      <c r="AY362" s="133">
        <v>1.66</v>
      </c>
      <c r="AZ362" s="133">
        <v>1.007950954</v>
      </c>
      <c r="BA362" s="133">
        <v>-2.16</v>
      </c>
      <c r="BB362" s="133">
        <v>-1.82</v>
      </c>
      <c r="BC362" s="133">
        <v>28.99</v>
      </c>
      <c r="BD362" s="133">
        <v>3.9666133061143777E-3</v>
      </c>
      <c r="BE362" s="133" t="s">
        <v>1401</v>
      </c>
      <c r="BF362" s="133">
        <v>-0.26700000000000002</v>
      </c>
      <c r="BG362" s="133">
        <v>1.2090565330468304</v>
      </c>
      <c r="BH362" s="133">
        <v>0.96827775402668903</v>
      </c>
      <c r="BI362" s="133">
        <v>0.64500000000000002</v>
      </c>
      <c r="BJ362" s="133">
        <v>8.2000000000000003E-2</v>
      </c>
      <c r="BK362" s="133">
        <v>0.72699999999999998</v>
      </c>
      <c r="BL362" s="133">
        <v>0.248</v>
      </c>
      <c r="BM362" s="133">
        <v>0</v>
      </c>
    </row>
    <row r="363" spans="1:65" x14ac:dyDescent="0.2">
      <c r="A363" s="132" t="s">
        <v>1402</v>
      </c>
      <c r="B363" s="133" t="s">
        <v>1403</v>
      </c>
      <c r="C363" s="133" t="s">
        <v>261</v>
      </c>
      <c r="D363" s="133" t="s">
        <v>262</v>
      </c>
      <c r="E363" s="133" t="b">
        <v>0</v>
      </c>
      <c r="F363" s="133" t="s">
        <v>271</v>
      </c>
      <c r="G363" s="133" t="s">
        <v>3</v>
      </c>
      <c r="H363" s="133" t="s">
        <v>264</v>
      </c>
      <c r="I363" s="133" t="s">
        <v>272</v>
      </c>
      <c r="J363" s="133" t="s">
        <v>273</v>
      </c>
      <c r="K363" s="133" t="s">
        <v>777</v>
      </c>
      <c r="L363" s="133">
        <v>90</v>
      </c>
      <c r="M363" s="133">
        <v>9</v>
      </c>
      <c r="N363" s="133">
        <v>9</v>
      </c>
      <c r="O363" s="133">
        <v>-10.18</v>
      </c>
      <c r="P363" s="133">
        <v>0</v>
      </c>
      <c r="Q363" s="133">
        <v>0</v>
      </c>
      <c r="R363" s="133">
        <v>-11.15</v>
      </c>
      <c r="S363" s="133">
        <v>0.01</v>
      </c>
      <c r="T363" s="133">
        <v>0</v>
      </c>
      <c r="U363" s="133">
        <v>19.36</v>
      </c>
      <c r="V363" s="133">
        <v>0.01</v>
      </c>
      <c r="W363" s="133">
        <v>0</v>
      </c>
      <c r="X363" s="133">
        <v>-6.3780000000000001</v>
      </c>
      <c r="Y363" s="133">
        <v>2E-3</v>
      </c>
      <c r="Z363" s="133">
        <v>1E-3</v>
      </c>
      <c r="AA363" s="133">
        <v>3.5999999999999997E-2</v>
      </c>
      <c r="AB363" s="133">
        <v>5.0000000000000001E-3</v>
      </c>
      <c r="AC363" s="133">
        <v>2E-3</v>
      </c>
      <c r="AD363" s="133">
        <v>-7.0119999999999996</v>
      </c>
      <c r="AE363" s="133">
        <v>3.5999999999999997E-2</v>
      </c>
      <c r="AF363" s="133">
        <v>1.2E-2</v>
      </c>
      <c r="AG363" s="133">
        <v>-0.47099999999999997</v>
      </c>
      <c r="AH363" s="133">
        <v>3.5999999999999997E-2</v>
      </c>
      <c r="AI363" s="133">
        <v>1.2E-2</v>
      </c>
      <c r="AJ363" s="133">
        <v>-1.73</v>
      </c>
      <c r="AK363" s="133">
        <v>0.22600000000000001</v>
      </c>
      <c r="AL363" s="133">
        <v>7.4999999999999997E-2</v>
      </c>
      <c r="AM363" s="133">
        <v>-1.802</v>
      </c>
      <c r="AN363" s="133">
        <v>0.23</v>
      </c>
      <c r="AO363" s="133">
        <v>7.6999999999999999E-2</v>
      </c>
      <c r="AP363" s="133">
        <v>145.471</v>
      </c>
      <c r="AQ363" s="133">
        <v>2.2669999999999999</v>
      </c>
      <c r="AR363" s="133">
        <v>0.75600000000000001</v>
      </c>
      <c r="AS363" s="133">
        <v>153.226</v>
      </c>
      <c r="AT363" s="133">
        <v>2.2869999999999999</v>
      </c>
      <c r="AU363" s="133">
        <v>0.76200000000000001</v>
      </c>
      <c r="AV363" s="133">
        <v>-1.2170000000000001</v>
      </c>
      <c r="AW363" s="133">
        <v>1.4E-2</v>
      </c>
      <c r="AX363" s="133">
        <v>5.0000000000000001E-3</v>
      </c>
      <c r="AY363" s="133">
        <v>-10.27</v>
      </c>
      <c r="AZ363" s="133">
        <v>1.007950954</v>
      </c>
      <c r="BA363" s="133">
        <v>-18.95</v>
      </c>
      <c r="BB363" s="133">
        <v>-18.649999999999999</v>
      </c>
      <c r="BC363" s="133">
        <v>11.63</v>
      </c>
      <c r="BD363" s="133">
        <v>3.9666133061143777E-3</v>
      </c>
      <c r="BE363" s="133" t="s">
        <v>1401</v>
      </c>
      <c r="BF363" s="133">
        <v>-0.443</v>
      </c>
      <c r="BG363" s="133">
        <v>1.1858131158916387</v>
      </c>
      <c r="BH363" s="133">
        <v>0.95419714918934206</v>
      </c>
      <c r="BI363" s="133">
        <v>0.42899999999999999</v>
      </c>
      <c r="BJ363" s="133">
        <v>8.2000000000000003E-2</v>
      </c>
      <c r="BK363" s="133">
        <v>0.51100000000000001</v>
      </c>
      <c r="BL363" s="133">
        <v>-1.802</v>
      </c>
      <c r="BM363" s="133">
        <v>0</v>
      </c>
    </row>
    <row r="364" spans="1:65" x14ac:dyDescent="0.2">
      <c r="A364" s="132" t="s">
        <v>1404</v>
      </c>
      <c r="B364" s="133" t="s">
        <v>1405</v>
      </c>
      <c r="C364" s="133" t="s">
        <v>261</v>
      </c>
      <c r="D364" s="133" t="s">
        <v>262</v>
      </c>
      <c r="E364" s="133" t="b">
        <v>0</v>
      </c>
      <c r="F364" s="133" t="s">
        <v>1406</v>
      </c>
      <c r="G364" s="133" t="s">
        <v>3</v>
      </c>
      <c r="H364" s="133" t="s">
        <v>264</v>
      </c>
      <c r="I364" s="133" t="s">
        <v>349</v>
      </c>
      <c r="J364" s="133" t="s">
        <v>266</v>
      </c>
      <c r="K364" s="133" t="s">
        <v>777</v>
      </c>
      <c r="L364" s="133" t="s">
        <v>3</v>
      </c>
      <c r="M364" s="133">
        <v>9</v>
      </c>
      <c r="N364" s="133">
        <v>9</v>
      </c>
      <c r="O364" s="133">
        <v>-38.44</v>
      </c>
      <c r="P364" s="133">
        <v>0</v>
      </c>
      <c r="Q364" s="133">
        <v>0</v>
      </c>
      <c r="R364" s="133">
        <v>-3.03</v>
      </c>
      <c r="S364" s="133">
        <v>0.01</v>
      </c>
      <c r="T364" s="133">
        <v>0</v>
      </c>
      <c r="U364" s="133">
        <v>27.74</v>
      </c>
      <c r="V364" s="133">
        <v>0.01</v>
      </c>
      <c r="W364" s="133">
        <v>0</v>
      </c>
      <c r="X364" s="133">
        <v>-32.603000000000002</v>
      </c>
      <c r="Y364" s="133">
        <v>3.0000000000000001E-3</v>
      </c>
      <c r="Z364" s="133">
        <v>1E-3</v>
      </c>
      <c r="AA364" s="133">
        <v>8.1869999999999994</v>
      </c>
      <c r="AB364" s="133">
        <v>5.0000000000000001E-3</v>
      </c>
      <c r="AC364" s="133">
        <v>2E-3</v>
      </c>
      <c r="AD364" s="133">
        <v>-26.722000000000001</v>
      </c>
      <c r="AE364" s="133">
        <v>4.1000000000000002E-2</v>
      </c>
      <c r="AF364" s="133">
        <v>1.4E-2</v>
      </c>
      <c r="AG364" s="133">
        <v>-0.88600000000000001</v>
      </c>
      <c r="AH364" s="133">
        <v>3.7999999999999999E-2</v>
      </c>
      <c r="AI364" s="133">
        <v>1.2999999999999999E-2</v>
      </c>
      <c r="AJ364" s="133">
        <v>15.331</v>
      </c>
      <c r="AK364" s="133">
        <v>0.222</v>
      </c>
      <c r="AL364" s="133">
        <v>7.3999999999999996E-2</v>
      </c>
      <c r="AM364" s="133">
        <v>-1.0920000000000001</v>
      </c>
      <c r="AN364" s="133">
        <v>0.22500000000000001</v>
      </c>
      <c r="AO364" s="133">
        <v>7.4999999999999997E-2</v>
      </c>
      <c r="AP364" s="133">
        <v>148.22300000000001</v>
      </c>
      <c r="AQ364" s="133">
        <v>5.516</v>
      </c>
      <c r="AR364" s="133">
        <v>1.839</v>
      </c>
      <c r="AS364" s="133">
        <v>170.65</v>
      </c>
      <c r="AT364" s="133">
        <v>5.6230000000000002</v>
      </c>
      <c r="AU364" s="133">
        <v>1.8740000000000001</v>
      </c>
      <c r="AV364" s="133">
        <v>-1.262</v>
      </c>
      <c r="AW364" s="133">
        <v>2.5000000000000001E-2</v>
      </c>
      <c r="AX364" s="133">
        <v>8.0000000000000002E-3</v>
      </c>
      <c r="AY364" s="133">
        <v>-38.729999999999997</v>
      </c>
      <c r="AZ364" s="133" t="s">
        <v>3</v>
      </c>
      <c r="BA364" s="133">
        <v>-3.03</v>
      </c>
      <c r="BB364" s="133">
        <v>-2.67</v>
      </c>
      <c r="BC364" s="133">
        <v>28.11</v>
      </c>
      <c r="BD364" s="133">
        <v>4.0313274967833613E-3</v>
      </c>
      <c r="BE364" s="133" t="s">
        <v>1407</v>
      </c>
      <c r="BF364" s="133">
        <v>-0.77900000000000003</v>
      </c>
      <c r="BG364" s="133">
        <v>1.1846379828969928</v>
      </c>
      <c r="BH364" s="133">
        <v>0.95413047632984083</v>
      </c>
      <c r="BI364" s="133">
        <v>3.2000000000000001E-2</v>
      </c>
      <c r="BJ364" s="133" t="s">
        <v>3</v>
      </c>
      <c r="BK364" s="133">
        <v>3.2000000000000001E-2</v>
      </c>
      <c r="BL364" s="133">
        <v>-1.0920000000000001</v>
      </c>
      <c r="BM364" s="133">
        <v>0</v>
      </c>
    </row>
    <row r="365" spans="1:65" x14ac:dyDescent="0.2">
      <c r="A365" s="132" t="s">
        <v>1408</v>
      </c>
      <c r="B365" s="133" t="s">
        <v>1409</v>
      </c>
      <c r="C365" s="133" t="s">
        <v>261</v>
      </c>
      <c r="D365" s="133" t="s">
        <v>262</v>
      </c>
      <c r="E365" s="133" t="b">
        <v>0</v>
      </c>
      <c r="F365" s="133" t="s">
        <v>304</v>
      </c>
      <c r="G365" s="133" t="s">
        <v>3</v>
      </c>
      <c r="H365" s="133" t="s">
        <v>264</v>
      </c>
      <c r="I365" s="133" t="s">
        <v>304</v>
      </c>
      <c r="J365" s="133" t="s">
        <v>273</v>
      </c>
      <c r="K365" s="133" t="s">
        <v>777</v>
      </c>
      <c r="L365" s="133">
        <v>90</v>
      </c>
      <c r="M365" s="133">
        <v>9</v>
      </c>
      <c r="N365" s="133">
        <v>9</v>
      </c>
      <c r="O365" s="133">
        <v>-6.16</v>
      </c>
      <c r="P365" s="133">
        <v>0</v>
      </c>
      <c r="Q365" s="133">
        <v>0</v>
      </c>
      <c r="R365" s="133">
        <v>-5.03</v>
      </c>
      <c r="S365" s="133">
        <v>0</v>
      </c>
      <c r="T365" s="133">
        <v>0</v>
      </c>
      <c r="U365" s="133">
        <v>25.68</v>
      </c>
      <c r="V365" s="133">
        <v>0</v>
      </c>
      <c r="W365" s="133">
        <v>0</v>
      </c>
      <c r="X365" s="133">
        <v>-2.3959999999999999</v>
      </c>
      <c r="Y365" s="133">
        <v>4.0000000000000001E-3</v>
      </c>
      <c r="Z365" s="133">
        <v>1E-3</v>
      </c>
      <c r="AA365" s="133">
        <v>6.2359999999999998</v>
      </c>
      <c r="AB365" s="133">
        <v>4.0000000000000001E-3</v>
      </c>
      <c r="AC365" s="133">
        <v>1E-3</v>
      </c>
      <c r="AD365" s="133">
        <v>3.4020000000000001</v>
      </c>
      <c r="AE365" s="133">
        <v>4.1000000000000002E-2</v>
      </c>
      <c r="AF365" s="133">
        <v>1.4E-2</v>
      </c>
      <c r="AG365" s="133">
        <v>-0.24199999999999999</v>
      </c>
      <c r="AH365" s="133">
        <v>4.2000000000000003E-2</v>
      </c>
      <c r="AI365" s="133">
        <v>1.4E-2</v>
      </c>
      <c r="AJ365" s="133">
        <v>11.574</v>
      </c>
      <c r="AK365" s="133">
        <v>0.17499999999999999</v>
      </c>
      <c r="AL365" s="133">
        <v>5.8000000000000003E-2</v>
      </c>
      <c r="AM365" s="133">
        <v>-0.92500000000000004</v>
      </c>
      <c r="AN365" s="133">
        <v>0.17299999999999999</v>
      </c>
      <c r="AO365" s="133">
        <v>5.8000000000000003E-2</v>
      </c>
      <c r="AP365" s="133">
        <v>141.02600000000001</v>
      </c>
      <c r="AQ365" s="133">
        <v>3.0640000000000001</v>
      </c>
      <c r="AR365" s="133">
        <v>1.0209999999999999</v>
      </c>
      <c r="AS365" s="133">
        <v>130.05600000000001</v>
      </c>
      <c r="AT365" s="133">
        <v>3.0419999999999998</v>
      </c>
      <c r="AU365" s="133">
        <v>1.014</v>
      </c>
      <c r="AV365" s="133">
        <v>-1.212</v>
      </c>
      <c r="AW365" s="133">
        <v>2.1000000000000001E-2</v>
      </c>
      <c r="AX365" s="133">
        <v>7.0000000000000001E-3</v>
      </c>
      <c r="AY365" s="133">
        <v>-6.22</v>
      </c>
      <c r="AZ365" s="133">
        <v>1.007950954</v>
      </c>
      <c r="BA365" s="133">
        <v>-12.87</v>
      </c>
      <c r="BB365" s="133">
        <v>-12.55</v>
      </c>
      <c r="BC365" s="133">
        <v>17.920000000000002</v>
      </c>
      <c r="BD365" s="133">
        <v>4.0156546216250687E-3</v>
      </c>
      <c r="BE365" s="133" t="s">
        <v>1410</v>
      </c>
      <c r="BF365" s="133">
        <v>-0.255</v>
      </c>
      <c r="BG365" s="133">
        <v>1.1920407922271694</v>
      </c>
      <c r="BH365" s="133">
        <v>0.95733105484698655</v>
      </c>
      <c r="BI365" s="133">
        <v>0.65300000000000002</v>
      </c>
      <c r="BJ365" s="133">
        <v>8.2000000000000003E-2</v>
      </c>
      <c r="BK365" s="133">
        <v>0.73499999999999999</v>
      </c>
      <c r="BL365" s="133">
        <v>-0.92500000000000004</v>
      </c>
      <c r="BM365" s="133">
        <v>0</v>
      </c>
    </row>
    <row r="366" spans="1:65" x14ac:dyDescent="0.2">
      <c r="A366" s="132" t="s">
        <v>1411</v>
      </c>
      <c r="B366" s="133" t="s">
        <v>1412</v>
      </c>
      <c r="C366" s="133" t="s">
        <v>261</v>
      </c>
      <c r="D366" s="133" t="s">
        <v>262</v>
      </c>
      <c r="E366" s="133" t="b">
        <v>0</v>
      </c>
      <c r="F366" s="133" t="s">
        <v>277</v>
      </c>
      <c r="G366" s="133" t="s">
        <v>3</v>
      </c>
      <c r="H366" s="133" t="s">
        <v>264</v>
      </c>
      <c r="I366" s="133" t="s">
        <v>277</v>
      </c>
      <c r="J366" s="133" t="s">
        <v>273</v>
      </c>
      <c r="K366" s="133" t="s">
        <v>777</v>
      </c>
      <c r="L366" s="133">
        <v>90</v>
      </c>
      <c r="M366" s="133">
        <v>9</v>
      </c>
      <c r="N366" s="133">
        <v>9</v>
      </c>
      <c r="O366" s="133">
        <v>-2.23</v>
      </c>
      <c r="P366" s="133">
        <v>0</v>
      </c>
      <c r="Q366" s="133">
        <v>0</v>
      </c>
      <c r="R366" s="133">
        <v>3.61</v>
      </c>
      <c r="S366" s="133">
        <v>0</v>
      </c>
      <c r="T366" s="133">
        <v>0</v>
      </c>
      <c r="U366" s="133">
        <v>34.58</v>
      </c>
      <c r="V366" s="133">
        <v>0.01</v>
      </c>
      <c r="W366" s="133">
        <v>0</v>
      </c>
      <c r="X366" s="133">
        <v>1.5940000000000001</v>
      </c>
      <c r="Y366" s="133">
        <v>3.0000000000000001E-3</v>
      </c>
      <c r="Z366" s="133">
        <v>1E-3</v>
      </c>
      <c r="AA366" s="133">
        <v>14.968999999999999</v>
      </c>
      <c r="AB366" s="133">
        <v>5.0000000000000001E-3</v>
      </c>
      <c r="AC366" s="133">
        <v>2E-3</v>
      </c>
      <c r="AD366" s="133">
        <v>16.128</v>
      </c>
      <c r="AE366" s="133">
        <v>3.5000000000000003E-2</v>
      </c>
      <c r="AF366" s="133">
        <v>1.2E-2</v>
      </c>
      <c r="AG366" s="133">
        <v>-0.252</v>
      </c>
      <c r="AH366" s="133">
        <v>3.4000000000000002E-2</v>
      </c>
      <c r="AI366" s="133">
        <v>1.0999999999999999E-2</v>
      </c>
      <c r="AJ366" s="133">
        <v>30.084</v>
      </c>
      <c r="AK366" s="133">
        <v>0.14099999999999999</v>
      </c>
      <c r="AL366" s="133">
        <v>4.7E-2</v>
      </c>
      <c r="AM366" s="133">
        <v>-7.5999999999999998E-2</v>
      </c>
      <c r="AN366" s="133">
        <v>0.13600000000000001</v>
      </c>
      <c r="AO366" s="133">
        <v>4.4999999999999998E-2</v>
      </c>
      <c r="AP366" s="133">
        <v>135.071</v>
      </c>
      <c r="AQ366" s="133">
        <v>1.8740000000000001</v>
      </c>
      <c r="AR366" s="133">
        <v>0.625</v>
      </c>
      <c r="AS366" s="133">
        <v>100.538</v>
      </c>
      <c r="AT366" s="133">
        <v>1.82</v>
      </c>
      <c r="AU366" s="133">
        <v>0.60699999999999998</v>
      </c>
      <c r="AV366" s="133">
        <v>-1.1579999999999999</v>
      </c>
      <c r="AW366" s="133">
        <v>1.2999999999999999E-2</v>
      </c>
      <c r="AX366" s="133">
        <v>4.0000000000000001E-3</v>
      </c>
      <c r="AY366" s="133">
        <v>-2.2599999999999998</v>
      </c>
      <c r="AZ366" s="133">
        <v>1.007950954</v>
      </c>
      <c r="BA366" s="133">
        <v>-4.3099999999999996</v>
      </c>
      <c r="BB366" s="133">
        <v>-3.95</v>
      </c>
      <c r="BC366" s="133">
        <v>26.78</v>
      </c>
      <c r="BD366" s="133">
        <v>4.0156546216250687E-3</v>
      </c>
      <c r="BE366" s="133" t="s">
        <v>1410</v>
      </c>
      <c r="BF366" s="133">
        <v>-0.317</v>
      </c>
      <c r="BG366" s="133">
        <v>1.1912131255092178</v>
      </c>
      <c r="BH366" s="133">
        <v>0.9558410775421492</v>
      </c>
      <c r="BI366" s="133">
        <v>0.57799999999999996</v>
      </c>
      <c r="BJ366" s="133">
        <v>8.2000000000000003E-2</v>
      </c>
      <c r="BK366" s="133">
        <v>0.66</v>
      </c>
      <c r="BL366" s="133">
        <v>-7.5999999999999998E-2</v>
      </c>
      <c r="BM366" s="133">
        <v>0</v>
      </c>
    </row>
    <row r="367" spans="1:65" x14ac:dyDescent="0.2">
      <c r="A367" s="132" t="s">
        <v>1413</v>
      </c>
      <c r="B367" s="133" t="s">
        <v>1414</v>
      </c>
      <c r="C367" s="133" t="s">
        <v>261</v>
      </c>
      <c r="D367" s="133" t="s">
        <v>262</v>
      </c>
      <c r="E367" s="133" t="b">
        <v>0</v>
      </c>
      <c r="F367" s="133" t="s">
        <v>1415</v>
      </c>
      <c r="G367" s="133" t="s">
        <v>3</v>
      </c>
      <c r="H367" s="133" t="s">
        <v>264</v>
      </c>
      <c r="I367" s="133" t="s">
        <v>349</v>
      </c>
      <c r="J367" s="133" t="s">
        <v>266</v>
      </c>
      <c r="K367" s="133" t="s">
        <v>777</v>
      </c>
      <c r="L367" s="133" t="s">
        <v>3</v>
      </c>
      <c r="M367" s="133">
        <v>9</v>
      </c>
      <c r="N367" s="133">
        <v>9</v>
      </c>
      <c r="O367" s="133">
        <v>2.95</v>
      </c>
      <c r="P367" s="133">
        <v>0</v>
      </c>
      <c r="Q367" s="133">
        <v>0</v>
      </c>
      <c r="R367" s="133">
        <v>-3.76</v>
      </c>
      <c r="S367" s="133">
        <v>0</v>
      </c>
      <c r="T367" s="133">
        <v>0</v>
      </c>
      <c r="U367" s="133">
        <v>26.99</v>
      </c>
      <c r="V367" s="133">
        <v>0</v>
      </c>
      <c r="W367" s="133">
        <v>0</v>
      </c>
      <c r="X367" s="133">
        <v>6.1920000000000002</v>
      </c>
      <c r="Y367" s="133">
        <v>3.0000000000000001E-3</v>
      </c>
      <c r="Z367" s="133">
        <v>1E-3</v>
      </c>
      <c r="AA367" s="133">
        <v>7.5389999999999997</v>
      </c>
      <c r="AB367" s="133">
        <v>3.0000000000000001E-3</v>
      </c>
      <c r="AC367" s="133">
        <v>1E-3</v>
      </c>
      <c r="AD367" s="133">
        <v>13.083</v>
      </c>
      <c r="AE367" s="133">
        <v>3.5000000000000003E-2</v>
      </c>
      <c r="AF367" s="133">
        <v>1.2E-2</v>
      </c>
      <c r="AG367" s="133">
        <v>-0.754</v>
      </c>
      <c r="AH367" s="133">
        <v>3.5999999999999997E-2</v>
      </c>
      <c r="AI367" s="133">
        <v>1.2E-2</v>
      </c>
      <c r="AJ367" s="133">
        <v>14.087</v>
      </c>
      <c r="AK367" s="133">
        <v>0.113</v>
      </c>
      <c r="AL367" s="133">
        <v>3.7999999999999999E-2</v>
      </c>
      <c r="AM367" s="133">
        <v>-1.032</v>
      </c>
      <c r="AN367" s="133">
        <v>0.11</v>
      </c>
      <c r="AO367" s="133">
        <v>3.6999999999999998E-2</v>
      </c>
      <c r="AP367" s="133">
        <v>132.60900000000001</v>
      </c>
      <c r="AQ367" s="133">
        <v>2.266</v>
      </c>
      <c r="AR367" s="133">
        <v>0.755</v>
      </c>
      <c r="AS367" s="133">
        <v>108.699</v>
      </c>
      <c r="AT367" s="133">
        <v>2.2200000000000002</v>
      </c>
      <c r="AU367" s="133">
        <v>0.74</v>
      </c>
      <c r="AV367" s="133">
        <v>-1.1639999999999999</v>
      </c>
      <c r="AW367" s="133">
        <v>1.9E-2</v>
      </c>
      <c r="AX367" s="133">
        <v>6.0000000000000001E-3</v>
      </c>
      <c r="AY367" s="133">
        <v>2.96</v>
      </c>
      <c r="AZ367" s="133" t="s">
        <v>3</v>
      </c>
      <c r="BA367" s="133">
        <v>-3.76</v>
      </c>
      <c r="BB367" s="133">
        <v>-3.4</v>
      </c>
      <c r="BC367" s="133">
        <v>27.35</v>
      </c>
      <c r="BD367" s="133">
        <v>4.0715982864588055E-3</v>
      </c>
      <c r="BE367" s="133" t="s">
        <v>1416</v>
      </c>
      <c r="BF367" s="133">
        <v>-0.80700000000000005</v>
      </c>
      <c r="BG367" s="133">
        <v>1.1984548487624094</v>
      </c>
      <c r="BH367" s="133">
        <v>0.95947560201881643</v>
      </c>
      <c r="BI367" s="133">
        <v>-8.0000000000000002E-3</v>
      </c>
      <c r="BJ367" s="133" t="s">
        <v>3</v>
      </c>
      <c r="BK367" s="133">
        <v>-8.0000000000000002E-3</v>
      </c>
      <c r="BL367" s="133">
        <v>-1.032</v>
      </c>
      <c r="BM367" s="133">
        <v>0</v>
      </c>
    </row>
    <row r="368" spans="1:65" x14ac:dyDescent="0.2">
      <c r="A368" s="132" t="s">
        <v>1417</v>
      </c>
      <c r="B368" s="133" t="s">
        <v>1418</v>
      </c>
      <c r="C368" s="133" t="s">
        <v>261</v>
      </c>
      <c r="D368" s="133" t="s">
        <v>262</v>
      </c>
      <c r="E368" s="133" t="b">
        <v>0</v>
      </c>
      <c r="F368" s="133" t="s">
        <v>324</v>
      </c>
      <c r="G368" s="133" t="s">
        <v>3</v>
      </c>
      <c r="H368" s="133" t="s">
        <v>264</v>
      </c>
      <c r="I368" s="133" t="s">
        <v>324</v>
      </c>
      <c r="J368" s="133" t="s">
        <v>273</v>
      </c>
      <c r="K368" s="133" t="s">
        <v>777</v>
      </c>
      <c r="L368" s="133">
        <v>90</v>
      </c>
      <c r="M368" s="133">
        <v>9</v>
      </c>
      <c r="N368" s="133">
        <v>9</v>
      </c>
      <c r="O368" s="133">
        <v>1.95</v>
      </c>
      <c r="P368" s="133">
        <v>0</v>
      </c>
      <c r="Q368" s="133">
        <v>0</v>
      </c>
      <c r="R368" s="133">
        <v>6.03</v>
      </c>
      <c r="S368" s="133">
        <v>0</v>
      </c>
      <c r="T368" s="133">
        <v>0</v>
      </c>
      <c r="U368" s="133">
        <v>37.08</v>
      </c>
      <c r="V368" s="133">
        <v>0</v>
      </c>
      <c r="W368" s="133">
        <v>0</v>
      </c>
      <c r="X368" s="133">
        <v>5.5949999999999998</v>
      </c>
      <c r="Y368" s="133">
        <v>2E-3</v>
      </c>
      <c r="Z368" s="133">
        <v>1E-3</v>
      </c>
      <c r="AA368" s="133">
        <v>17.425000000000001</v>
      </c>
      <c r="AB368" s="133">
        <v>4.0000000000000001E-3</v>
      </c>
      <c r="AC368" s="133">
        <v>1E-3</v>
      </c>
      <c r="AD368" s="133">
        <v>22.542999999999999</v>
      </c>
      <c r="AE368" s="133">
        <v>2.5999999999999999E-2</v>
      </c>
      <c r="AF368" s="133">
        <v>8.9999999999999993E-3</v>
      </c>
      <c r="AG368" s="133">
        <v>-0.44700000000000001</v>
      </c>
      <c r="AH368" s="133">
        <v>2.5999999999999999E-2</v>
      </c>
      <c r="AI368" s="133">
        <v>8.9999999999999993E-3</v>
      </c>
      <c r="AJ368" s="133">
        <v>35.457999999999998</v>
      </c>
      <c r="AK368" s="133">
        <v>0.182</v>
      </c>
      <c r="AL368" s="133">
        <v>6.0999999999999999E-2</v>
      </c>
      <c r="AM368" s="133">
        <v>0.29499999999999998</v>
      </c>
      <c r="AN368" s="133">
        <v>0.17499999999999999</v>
      </c>
      <c r="AO368" s="133">
        <v>5.8000000000000003E-2</v>
      </c>
      <c r="AP368" s="133">
        <v>127.621</v>
      </c>
      <c r="AQ368" s="133">
        <v>1.6619999999999999</v>
      </c>
      <c r="AR368" s="133">
        <v>0.55400000000000005</v>
      </c>
      <c r="AS368" s="133">
        <v>83.522999999999996</v>
      </c>
      <c r="AT368" s="133">
        <v>1.599</v>
      </c>
      <c r="AU368" s="133">
        <v>0.53300000000000003</v>
      </c>
      <c r="AV368" s="133">
        <v>-1.119</v>
      </c>
      <c r="AW368" s="133">
        <v>1.4E-2</v>
      </c>
      <c r="AX368" s="133">
        <v>5.0000000000000001E-3</v>
      </c>
      <c r="AY368" s="133">
        <v>1.95</v>
      </c>
      <c r="AZ368" s="133">
        <v>1.007950954</v>
      </c>
      <c r="BA368" s="133">
        <v>-1.9</v>
      </c>
      <c r="BB368" s="133">
        <v>-1.54</v>
      </c>
      <c r="BC368" s="133">
        <v>29.27</v>
      </c>
      <c r="BD368" s="133">
        <v>3.8070382448558036E-3</v>
      </c>
      <c r="BE368" s="133" t="s">
        <v>1419</v>
      </c>
      <c r="BF368" s="133">
        <v>-0.53300000000000003</v>
      </c>
      <c r="BG368" s="133">
        <v>1.1869457184304348</v>
      </c>
      <c r="BH368" s="133">
        <v>0.95479563750050156</v>
      </c>
      <c r="BI368" s="133">
        <v>0.32200000000000001</v>
      </c>
      <c r="BJ368" s="133">
        <v>8.2000000000000003E-2</v>
      </c>
      <c r="BK368" s="133">
        <v>0.40400000000000003</v>
      </c>
      <c r="BL368" s="133">
        <v>0.29499999999999998</v>
      </c>
      <c r="BM368" s="133">
        <v>0</v>
      </c>
    </row>
    <row r="369" spans="1:65" x14ac:dyDescent="0.2">
      <c r="A369" s="132" t="s">
        <v>1420</v>
      </c>
      <c r="B369" s="133" t="s">
        <v>1421</v>
      </c>
      <c r="C369" s="133" t="s">
        <v>261</v>
      </c>
      <c r="D369" s="133" t="s">
        <v>262</v>
      </c>
      <c r="E369" s="133" t="b">
        <v>0</v>
      </c>
      <c r="F369" s="133" t="s">
        <v>1422</v>
      </c>
      <c r="G369" s="133" t="s">
        <v>3</v>
      </c>
      <c r="H369" s="133" t="s">
        <v>264</v>
      </c>
      <c r="I369" s="133" t="s">
        <v>265</v>
      </c>
      <c r="J369" s="133" t="s">
        <v>266</v>
      </c>
      <c r="K369" s="133" t="s">
        <v>777</v>
      </c>
      <c r="L369" s="133" t="s">
        <v>3</v>
      </c>
      <c r="M369" s="133">
        <v>9</v>
      </c>
      <c r="N369" s="133">
        <v>9</v>
      </c>
      <c r="O369" s="133">
        <v>1.66</v>
      </c>
      <c r="P369" s="133">
        <v>0</v>
      </c>
      <c r="Q369" s="133">
        <v>0</v>
      </c>
      <c r="R369" s="133">
        <v>-5.62</v>
      </c>
      <c r="S369" s="133">
        <v>0.01</v>
      </c>
      <c r="T369" s="133">
        <v>0</v>
      </c>
      <c r="U369" s="133">
        <v>25.06</v>
      </c>
      <c r="V369" s="133">
        <v>0.01</v>
      </c>
      <c r="W369" s="133">
        <v>0</v>
      </c>
      <c r="X369" s="133">
        <v>4.9180000000000001</v>
      </c>
      <c r="Y369" s="133">
        <v>3.0000000000000001E-3</v>
      </c>
      <c r="Z369" s="133">
        <v>1E-3</v>
      </c>
      <c r="AA369" s="133">
        <v>5.649</v>
      </c>
      <c r="AB369" s="133">
        <v>7.0000000000000001E-3</v>
      </c>
      <c r="AC369" s="133">
        <v>2E-3</v>
      </c>
      <c r="AD369" s="133">
        <v>10.673</v>
      </c>
      <c r="AE369" s="133">
        <v>3.5999999999999997E-2</v>
      </c>
      <c r="AF369" s="133">
        <v>1.2E-2</v>
      </c>
      <c r="AG369" s="133">
        <v>1.7000000000000001E-2</v>
      </c>
      <c r="AH369" s="133">
        <v>3.6999999999999998E-2</v>
      </c>
      <c r="AI369" s="133">
        <v>1.2E-2</v>
      </c>
      <c r="AJ369" s="133">
        <v>10.499000000000001</v>
      </c>
      <c r="AK369" s="133">
        <v>0.316</v>
      </c>
      <c r="AL369" s="133">
        <v>0.105</v>
      </c>
      <c r="AM369" s="133">
        <v>-0.82199999999999995</v>
      </c>
      <c r="AN369" s="133">
        <v>0.307</v>
      </c>
      <c r="AO369" s="133">
        <v>0.10199999999999999</v>
      </c>
      <c r="AP369" s="133">
        <v>142.351</v>
      </c>
      <c r="AQ369" s="133">
        <v>2.38</v>
      </c>
      <c r="AR369" s="133">
        <v>0.79300000000000004</v>
      </c>
      <c r="AS369" s="133">
        <v>123.88500000000001</v>
      </c>
      <c r="AT369" s="133">
        <v>2.3460000000000001</v>
      </c>
      <c r="AU369" s="133">
        <v>0.78200000000000003</v>
      </c>
      <c r="AV369" s="133">
        <v>-1.2090000000000001</v>
      </c>
      <c r="AW369" s="133">
        <v>1.7000000000000001E-2</v>
      </c>
      <c r="AX369" s="133">
        <v>6.0000000000000001E-3</v>
      </c>
      <c r="AY369" s="133">
        <v>1.66</v>
      </c>
      <c r="AZ369" s="133" t="s">
        <v>3</v>
      </c>
      <c r="BA369" s="133">
        <v>-5.62</v>
      </c>
      <c r="BB369" s="133">
        <v>-5.28</v>
      </c>
      <c r="BC369" s="133">
        <v>25.42</v>
      </c>
      <c r="BD369" s="133">
        <v>3.9616805108949136E-3</v>
      </c>
      <c r="BE369" s="133" t="s">
        <v>1423</v>
      </c>
      <c r="BF369" s="133">
        <v>-2.5000000000000001E-2</v>
      </c>
      <c r="BG369" s="133">
        <v>1.2029766129417525</v>
      </c>
      <c r="BH369" s="133">
        <v>0.95929036272511714</v>
      </c>
      <c r="BI369" s="133">
        <v>0.92900000000000005</v>
      </c>
      <c r="BJ369" s="133" t="s">
        <v>3</v>
      </c>
      <c r="BK369" s="133">
        <v>0.92900000000000005</v>
      </c>
      <c r="BL369" s="133">
        <v>-0.82199999999999995</v>
      </c>
      <c r="BM369" s="133">
        <v>0</v>
      </c>
    </row>
    <row r="370" spans="1:65" x14ac:dyDescent="0.2">
      <c r="A370" s="132" t="s">
        <v>1424</v>
      </c>
      <c r="B370" s="133" t="s">
        <v>1425</v>
      </c>
      <c r="C370" s="133" t="s">
        <v>261</v>
      </c>
      <c r="D370" s="133" t="s">
        <v>262</v>
      </c>
      <c r="E370" s="133" t="b">
        <v>0</v>
      </c>
      <c r="F370" s="133" t="s">
        <v>280</v>
      </c>
      <c r="G370" s="133" t="s">
        <v>3</v>
      </c>
      <c r="H370" s="133" t="s">
        <v>264</v>
      </c>
      <c r="I370" s="133" t="s">
        <v>281</v>
      </c>
      <c r="J370" s="133" t="s">
        <v>273</v>
      </c>
      <c r="K370" s="133" t="s">
        <v>777</v>
      </c>
      <c r="L370" s="133">
        <v>90</v>
      </c>
      <c r="M370" s="133">
        <v>9</v>
      </c>
      <c r="N370" s="133">
        <v>9</v>
      </c>
      <c r="O370" s="133">
        <v>1.98</v>
      </c>
      <c r="P370" s="133">
        <v>0</v>
      </c>
      <c r="Q370" s="133">
        <v>0</v>
      </c>
      <c r="R370" s="133">
        <v>5.44</v>
      </c>
      <c r="S370" s="133">
        <v>0.01</v>
      </c>
      <c r="T370" s="133">
        <v>0</v>
      </c>
      <c r="U370" s="133">
        <v>36.46</v>
      </c>
      <c r="V370" s="133">
        <v>0.01</v>
      </c>
      <c r="W370" s="133">
        <v>0</v>
      </c>
      <c r="X370" s="133">
        <v>5.601</v>
      </c>
      <c r="Y370" s="133">
        <v>2E-3</v>
      </c>
      <c r="Z370" s="133">
        <v>1E-3</v>
      </c>
      <c r="AA370" s="133">
        <v>16.823</v>
      </c>
      <c r="AB370" s="133">
        <v>8.0000000000000002E-3</v>
      </c>
      <c r="AC370" s="133">
        <v>3.0000000000000001E-3</v>
      </c>
      <c r="AD370" s="133">
        <v>21.826000000000001</v>
      </c>
      <c r="AE370" s="133">
        <v>4.2000000000000003E-2</v>
      </c>
      <c r="AF370" s="133">
        <v>1.4E-2</v>
      </c>
      <c r="AG370" s="133">
        <v>-0.57399999999999995</v>
      </c>
      <c r="AH370" s="133">
        <v>3.6999999999999998E-2</v>
      </c>
      <c r="AI370" s="133">
        <v>1.2E-2</v>
      </c>
      <c r="AJ370" s="133">
        <v>34.069000000000003</v>
      </c>
      <c r="AK370" s="133">
        <v>0.214</v>
      </c>
      <c r="AL370" s="133">
        <v>7.0999999999999994E-2</v>
      </c>
      <c r="AM370" s="133">
        <v>0.13500000000000001</v>
      </c>
      <c r="AN370" s="133">
        <v>0.20399999999999999</v>
      </c>
      <c r="AO370" s="133">
        <v>6.8000000000000005E-2</v>
      </c>
      <c r="AP370" s="133">
        <v>139.554</v>
      </c>
      <c r="AQ370" s="133">
        <v>1.623</v>
      </c>
      <c r="AR370" s="133">
        <v>0.54100000000000004</v>
      </c>
      <c r="AS370" s="133">
        <v>96.256</v>
      </c>
      <c r="AT370" s="133">
        <v>1.57</v>
      </c>
      <c r="AU370" s="133">
        <v>0.52300000000000002</v>
      </c>
      <c r="AV370" s="133">
        <v>-1.179</v>
      </c>
      <c r="AW370" s="133">
        <v>1.0999999999999999E-2</v>
      </c>
      <c r="AX370" s="133">
        <v>4.0000000000000001E-3</v>
      </c>
      <c r="AY370" s="133">
        <v>1.98</v>
      </c>
      <c r="AZ370" s="133">
        <v>1.007950954</v>
      </c>
      <c r="BA370" s="133">
        <v>-2.5</v>
      </c>
      <c r="BB370" s="133">
        <v>-2.14</v>
      </c>
      <c r="BC370" s="133">
        <v>28.65</v>
      </c>
      <c r="BD370" s="133">
        <v>3.881500613168149E-3</v>
      </c>
      <c r="BE370" s="133" t="s">
        <v>1426</v>
      </c>
      <c r="BF370" s="133">
        <v>-0.65800000000000003</v>
      </c>
      <c r="BG370" s="133">
        <v>1.2154112946773854</v>
      </c>
      <c r="BH370" s="133">
        <v>0.96338234278008172</v>
      </c>
      <c r="BI370" s="133">
        <v>0.16300000000000001</v>
      </c>
      <c r="BJ370" s="133">
        <v>8.2000000000000003E-2</v>
      </c>
      <c r="BK370" s="133">
        <v>0.245</v>
      </c>
      <c r="BL370" s="133">
        <v>0.13500000000000001</v>
      </c>
      <c r="BM370" s="133">
        <v>0</v>
      </c>
    </row>
    <row r="371" spans="1:65" x14ac:dyDescent="0.2">
      <c r="A371" s="132" t="s">
        <v>1427</v>
      </c>
      <c r="B371" s="133" t="s">
        <v>1428</v>
      </c>
      <c r="C371" s="133" t="s">
        <v>261</v>
      </c>
      <c r="D371" s="133" t="s">
        <v>262</v>
      </c>
      <c r="E371" s="133" t="b">
        <v>0</v>
      </c>
      <c r="F371" s="133" t="s">
        <v>1429</v>
      </c>
      <c r="G371" s="133" t="s">
        <v>3</v>
      </c>
      <c r="H371" s="133" t="s">
        <v>264</v>
      </c>
      <c r="I371" s="133" t="s">
        <v>265</v>
      </c>
      <c r="J371" s="133" t="s">
        <v>266</v>
      </c>
      <c r="K371" s="133" t="s">
        <v>777</v>
      </c>
      <c r="L371" s="133" t="s">
        <v>3</v>
      </c>
      <c r="M371" s="133">
        <v>9</v>
      </c>
      <c r="N371" s="133">
        <v>9</v>
      </c>
      <c r="O371" s="133">
        <v>-37.44</v>
      </c>
      <c r="P371" s="133">
        <v>0</v>
      </c>
      <c r="Q371" s="133">
        <v>0</v>
      </c>
      <c r="R371" s="133">
        <v>2.31</v>
      </c>
      <c r="S371" s="133">
        <v>0</v>
      </c>
      <c r="T371" s="133">
        <v>0</v>
      </c>
      <c r="U371" s="133">
        <v>33.25</v>
      </c>
      <c r="V371" s="133">
        <v>0</v>
      </c>
      <c r="W371" s="133">
        <v>0</v>
      </c>
      <c r="X371" s="133">
        <v>-31.478000000000002</v>
      </c>
      <c r="Y371" s="133">
        <v>4.0000000000000001E-3</v>
      </c>
      <c r="Z371" s="133">
        <v>1E-3</v>
      </c>
      <c r="AA371" s="133">
        <v>13.585000000000001</v>
      </c>
      <c r="AB371" s="133">
        <v>2E-3</v>
      </c>
      <c r="AC371" s="133">
        <v>1E-3</v>
      </c>
      <c r="AD371" s="133">
        <v>-19.625</v>
      </c>
      <c r="AE371" s="133">
        <v>0.05</v>
      </c>
      <c r="AF371" s="133">
        <v>1.7000000000000001E-2</v>
      </c>
      <c r="AG371" s="133">
        <v>-6.7000000000000004E-2</v>
      </c>
      <c r="AH371" s="133">
        <v>5.0999999999999997E-2</v>
      </c>
      <c r="AI371" s="133">
        <v>1.7000000000000001E-2</v>
      </c>
      <c r="AJ371" s="133">
        <v>27.344000000000001</v>
      </c>
      <c r="AK371" s="133">
        <v>0.20200000000000001</v>
      </c>
      <c r="AL371" s="133">
        <v>6.7000000000000004E-2</v>
      </c>
      <c r="AM371" s="133">
        <v>-0.01</v>
      </c>
      <c r="AN371" s="133">
        <v>0.19400000000000001</v>
      </c>
      <c r="AO371" s="133">
        <v>6.5000000000000002E-2</v>
      </c>
      <c r="AP371" s="133">
        <v>141.571</v>
      </c>
      <c r="AQ371" s="133">
        <v>3.8250000000000002</v>
      </c>
      <c r="AR371" s="133">
        <v>1.2749999999999999</v>
      </c>
      <c r="AS371" s="133">
        <v>150.29900000000001</v>
      </c>
      <c r="AT371" s="133">
        <v>3.86</v>
      </c>
      <c r="AU371" s="133">
        <v>1.2869999999999999</v>
      </c>
      <c r="AV371" s="133">
        <v>-1.202</v>
      </c>
      <c r="AW371" s="133">
        <v>2.4E-2</v>
      </c>
      <c r="AX371" s="133">
        <v>8.0000000000000002E-3</v>
      </c>
      <c r="AY371" s="133">
        <v>-37.700000000000003</v>
      </c>
      <c r="AZ371" s="133" t="s">
        <v>3</v>
      </c>
      <c r="BA371" s="133">
        <v>2.31</v>
      </c>
      <c r="BB371" s="133">
        <v>2.68</v>
      </c>
      <c r="BC371" s="133">
        <v>33.630000000000003</v>
      </c>
      <c r="BD371" s="133">
        <v>3.8448816580542574E-3</v>
      </c>
      <c r="BE371" s="133" t="s">
        <v>1430</v>
      </c>
      <c r="BF371" s="133">
        <v>8.0000000000000002E-3</v>
      </c>
      <c r="BG371" s="133">
        <v>1.1949238423418906</v>
      </c>
      <c r="BH371" s="133">
        <v>0.95470624634141177</v>
      </c>
      <c r="BI371" s="133">
        <v>0.96399999999999997</v>
      </c>
      <c r="BJ371" s="133" t="s">
        <v>3</v>
      </c>
      <c r="BK371" s="133">
        <v>0.96399999999999997</v>
      </c>
      <c r="BL371" s="133">
        <v>-0.01</v>
      </c>
      <c r="BM371" s="133">
        <v>0</v>
      </c>
    </row>
    <row r="372" spans="1:65" x14ac:dyDescent="0.2">
      <c r="A372" s="132" t="s">
        <v>1431</v>
      </c>
      <c r="B372" s="133" t="s">
        <v>1432</v>
      </c>
      <c r="C372" s="133" t="s">
        <v>261</v>
      </c>
      <c r="D372" s="133" t="s">
        <v>262</v>
      </c>
      <c r="E372" s="133" t="b">
        <v>0</v>
      </c>
      <c r="F372" s="133" t="s">
        <v>294</v>
      </c>
      <c r="G372" s="133" t="s">
        <v>3</v>
      </c>
      <c r="H372" s="133" t="s">
        <v>264</v>
      </c>
      <c r="I372" s="133" t="s">
        <v>295</v>
      </c>
      <c r="J372" s="133" t="s">
        <v>273</v>
      </c>
      <c r="K372" s="133" t="s">
        <v>777</v>
      </c>
      <c r="L372" s="133">
        <v>90</v>
      </c>
      <c r="M372" s="133">
        <v>9</v>
      </c>
      <c r="N372" s="133">
        <v>9</v>
      </c>
      <c r="O372" s="133">
        <v>1.64</v>
      </c>
      <c r="P372" s="133">
        <v>0</v>
      </c>
      <c r="Q372" s="133">
        <v>0</v>
      </c>
      <c r="R372" s="133">
        <v>5.81</v>
      </c>
      <c r="S372" s="133">
        <v>0</v>
      </c>
      <c r="T372" s="133">
        <v>0</v>
      </c>
      <c r="U372" s="133">
        <v>36.85</v>
      </c>
      <c r="V372" s="133">
        <v>0</v>
      </c>
      <c r="W372" s="133">
        <v>0</v>
      </c>
      <c r="X372" s="133">
        <v>5.298</v>
      </c>
      <c r="Y372" s="133">
        <v>3.0000000000000001E-3</v>
      </c>
      <c r="Z372" s="133">
        <v>1E-3</v>
      </c>
      <c r="AA372" s="133">
        <v>17.201000000000001</v>
      </c>
      <c r="AB372" s="133">
        <v>4.0000000000000001E-3</v>
      </c>
      <c r="AC372" s="133">
        <v>1E-3</v>
      </c>
      <c r="AD372" s="133">
        <v>22.273</v>
      </c>
      <c r="AE372" s="133">
        <v>3.4000000000000002E-2</v>
      </c>
      <c r="AF372" s="133">
        <v>1.0999999999999999E-2</v>
      </c>
      <c r="AG372" s="133">
        <v>-0.191</v>
      </c>
      <c r="AH372" s="133">
        <v>3.6999999999999998E-2</v>
      </c>
      <c r="AI372" s="133">
        <v>1.2E-2</v>
      </c>
      <c r="AJ372" s="133">
        <v>35.158000000000001</v>
      </c>
      <c r="AK372" s="133">
        <v>0.21299999999999999</v>
      </c>
      <c r="AL372" s="133">
        <v>7.0999999999999994E-2</v>
      </c>
      <c r="AM372" s="133">
        <v>0.44500000000000001</v>
      </c>
      <c r="AN372" s="133">
        <v>0.20599999999999999</v>
      </c>
      <c r="AO372" s="133">
        <v>6.9000000000000006E-2</v>
      </c>
      <c r="AP372" s="133">
        <v>129.09100000000001</v>
      </c>
      <c r="AQ372" s="133">
        <v>2.1840000000000002</v>
      </c>
      <c r="AR372" s="133">
        <v>0.72799999999999998</v>
      </c>
      <c r="AS372" s="133">
        <v>85.745999999999995</v>
      </c>
      <c r="AT372" s="133">
        <v>2.0939999999999999</v>
      </c>
      <c r="AU372" s="133">
        <v>0.69799999999999995</v>
      </c>
      <c r="AV372" s="133">
        <v>-1.117</v>
      </c>
      <c r="AW372" s="133">
        <v>1.6E-2</v>
      </c>
      <c r="AX372" s="133">
        <v>5.0000000000000001E-3</v>
      </c>
      <c r="AY372" s="133">
        <v>1.64</v>
      </c>
      <c r="AZ372" s="133">
        <v>1.007950954</v>
      </c>
      <c r="BA372" s="133">
        <v>-2.12</v>
      </c>
      <c r="BB372" s="133">
        <v>-1.77</v>
      </c>
      <c r="BC372" s="133">
        <v>29.04</v>
      </c>
      <c r="BD372" s="133">
        <v>3.8281120429774205E-3</v>
      </c>
      <c r="BE372" s="133" t="s">
        <v>1433</v>
      </c>
      <c r="BF372" s="133">
        <v>-0.27600000000000002</v>
      </c>
      <c r="BG372" s="133">
        <v>1.1899066738974986</v>
      </c>
      <c r="BH372" s="133">
        <v>0.95176244744261085</v>
      </c>
      <c r="BI372" s="133">
        <v>0.623</v>
      </c>
      <c r="BJ372" s="133">
        <v>8.2000000000000003E-2</v>
      </c>
      <c r="BK372" s="133">
        <v>0.70499999999999996</v>
      </c>
      <c r="BL372" s="133">
        <v>0.44500000000000001</v>
      </c>
      <c r="BM372" s="133">
        <v>0</v>
      </c>
    </row>
    <row r="373" spans="1:65" x14ac:dyDescent="0.2">
      <c r="A373" s="132" t="s">
        <v>1434</v>
      </c>
      <c r="B373" s="133" t="s">
        <v>1435</v>
      </c>
      <c r="C373" s="133" t="s">
        <v>261</v>
      </c>
      <c r="D373" s="133" t="s">
        <v>262</v>
      </c>
      <c r="E373" s="133" t="b">
        <v>0</v>
      </c>
      <c r="F373" s="133" t="s">
        <v>271</v>
      </c>
      <c r="G373" s="133" t="s">
        <v>3</v>
      </c>
      <c r="H373" s="133" t="s">
        <v>264</v>
      </c>
      <c r="I373" s="133" t="s">
        <v>272</v>
      </c>
      <c r="J373" s="133" t="s">
        <v>273</v>
      </c>
      <c r="K373" s="133" t="s">
        <v>777</v>
      </c>
      <c r="L373" s="133">
        <v>90</v>
      </c>
      <c r="M373" s="133">
        <v>9</v>
      </c>
      <c r="N373" s="133">
        <v>9</v>
      </c>
      <c r="O373" s="133">
        <v>-10.19</v>
      </c>
      <c r="P373" s="133">
        <v>0</v>
      </c>
      <c r="Q373" s="133">
        <v>0</v>
      </c>
      <c r="R373" s="133">
        <v>-11.17</v>
      </c>
      <c r="S373" s="133">
        <v>0.01</v>
      </c>
      <c r="T373" s="133">
        <v>0</v>
      </c>
      <c r="U373" s="133">
        <v>19.34</v>
      </c>
      <c r="V373" s="133">
        <v>0.01</v>
      </c>
      <c r="W373" s="133">
        <v>0</v>
      </c>
      <c r="X373" s="133">
        <v>-6.383</v>
      </c>
      <c r="Y373" s="133">
        <v>2E-3</v>
      </c>
      <c r="Z373" s="133">
        <v>1E-3</v>
      </c>
      <c r="AA373" s="133">
        <v>1.7000000000000001E-2</v>
      </c>
      <c r="AB373" s="133">
        <v>5.0000000000000001E-3</v>
      </c>
      <c r="AC373" s="133">
        <v>2E-3</v>
      </c>
      <c r="AD373" s="133">
        <v>-7.0369999999999999</v>
      </c>
      <c r="AE373" s="133">
        <v>2.1999999999999999E-2</v>
      </c>
      <c r="AF373" s="133">
        <v>7.0000000000000001E-3</v>
      </c>
      <c r="AG373" s="133">
        <v>-0.47199999999999998</v>
      </c>
      <c r="AH373" s="133">
        <v>2.5000000000000001E-2</v>
      </c>
      <c r="AI373" s="133">
        <v>8.0000000000000002E-3</v>
      </c>
      <c r="AJ373" s="133">
        <v>-1.794</v>
      </c>
      <c r="AK373" s="133">
        <v>0.20599999999999999</v>
      </c>
      <c r="AL373" s="133">
        <v>6.9000000000000006E-2</v>
      </c>
      <c r="AM373" s="133">
        <v>-1.8280000000000001</v>
      </c>
      <c r="AN373" s="133">
        <v>0.20699999999999999</v>
      </c>
      <c r="AO373" s="133">
        <v>6.9000000000000006E-2</v>
      </c>
      <c r="AP373" s="133">
        <v>139.864</v>
      </c>
      <c r="AQ373" s="133">
        <v>1.3240000000000001</v>
      </c>
      <c r="AR373" s="133">
        <v>0.441</v>
      </c>
      <c r="AS373" s="133">
        <v>147.63</v>
      </c>
      <c r="AT373" s="133">
        <v>1.3420000000000001</v>
      </c>
      <c r="AU373" s="133">
        <v>0.44700000000000001</v>
      </c>
      <c r="AV373" s="133">
        <v>-1.1990000000000001</v>
      </c>
      <c r="AW373" s="133">
        <v>8.9999999999999993E-3</v>
      </c>
      <c r="AX373" s="133">
        <v>3.0000000000000001E-3</v>
      </c>
      <c r="AY373" s="133">
        <v>-10.27</v>
      </c>
      <c r="AZ373" s="133">
        <v>1.007950954</v>
      </c>
      <c r="BA373" s="133">
        <v>-18.97</v>
      </c>
      <c r="BB373" s="133">
        <v>-18.68</v>
      </c>
      <c r="BC373" s="133">
        <v>11.6</v>
      </c>
      <c r="BD373" s="133">
        <v>3.8281120429774205E-3</v>
      </c>
      <c r="BE373" s="133" t="s">
        <v>1433</v>
      </c>
      <c r="BF373" s="133">
        <v>-0.44500000000000001</v>
      </c>
      <c r="BG373" s="133">
        <v>1.1926677510842687</v>
      </c>
      <c r="BH373" s="133">
        <v>0.95100042690001296</v>
      </c>
      <c r="BI373" s="133">
        <v>0.42</v>
      </c>
      <c r="BJ373" s="133">
        <v>8.2000000000000003E-2</v>
      </c>
      <c r="BK373" s="133">
        <v>0.502</v>
      </c>
      <c r="BL373" s="133">
        <v>-1.8280000000000001</v>
      </c>
      <c r="BM373" s="133">
        <v>0</v>
      </c>
    </row>
    <row r="374" spans="1:65" x14ac:dyDescent="0.2">
      <c r="A374" s="132" t="s">
        <v>1436</v>
      </c>
      <c r="B374" s="133" t="s">
        <v>1437</v>
      </c>
      <c r="C374" s="133" t="s">
        <v>261</v>
      </c>
      <c r="D374" s="133" t="s">
        <v>262</v>
      </c>
      <c r="E374" s="133" t="b">
        <v>0</v>
      </c>
      <c r="F374" s="133" t="s">
        <v>1438</v>
      </c>
      <c r="G374" s="133" t="s">
        <v>3</v>
      </c>
      <c r="H374" s="133" t="s">
        <v>264</v>
      </c>
      <c r="I374" s="133" t="s">
        <v>349</v>
      </c>
      <c r="J374" s="133" t="s">
        <v>266</v>
      </c>
      <c r="K374" s="133" t="s">
        <v>777</v>
      </c>
      <c r="L374" s="133" t="s">
        <v>3</v>
      </c>
      <c r="M374" s="133">
        <v>9</v>
      </c>
      <c r="N374" s="133">
        <v>9</v>
      </c>
      <c r="O374" s="133">
        <v>-37.43</v>
      </c>
      <c r="P374" s="133">
        <v>0</v>
      </c>
      <c r="Q374" s="133">
        <v>0</v>
      </c>
      <c r="R374" s="133">
        <v>-6.48</v>
      </c>
      <c r="S374" s="133">
        <v>0.01</v>
      </c>
      <c r="T374" s="133">
        <v>0</v>
      </c>
      <c r="U374" s="133">
        <v>24.18</v>
      </c>
      <c r="V374" s="133">
        <v>0.01</v>
      </c>
      <c r="W374" s="133">
        <v>0</v>
      </c>
      <c r="X374" s="133">
        <v>-31.768999999999998</v>
      </c>
      <c r="Y374" s="133">
        <v>3.0000000000000001E-3</v>
      </c>
      <c r="Z374" s="133">
        <v>1E-3</v>
      </c>
      <c r="AA374" s="133">
        <v>4.6980000000000004</v>
      </c>
      <c r="AB374" s="133">
        <v>6.0000000000000001E-3</v>
      </c>
      <c r="AC374" s="133">
        <v>2E-3</v>
      </c>
      <c r="AD374" s="133">
        <v>-29.187999999999999</v>
      </c>
      <c r="AE374" s="133">
        <v>4.8000000000000001E-2</v>
      </c>
      <c r="AF374" s="133">
        <v>1.6E-2</v>
      </c>
      <c r="AG374" s="133">
        <v>-0.90700000000000003</v>
      </c>
      <c r="AH374" s="133">
        <v>5.3999999999999999E-2</v>
      </c>
      <c r="AI374" s="133">
        <v>1.7999999999999999E-2</v>
      </c>
      <c r="AJ374" s="133">
        <v>8.0950000000000006</v>
      </c>
      <c r="AK374" s="133">
        <v>0.19400000000000001</v>
      </c>
      <c r="AL374" s="133">
        <v>6.5000000000000002E-2</v>
      </c>
      <c r="AM374" s="133">
        <v>-1.3109999999999999</v>
      </c>
      <c r="AN374" s="133">
        <v>0.19600000000000001</v>
      </c>
      <c r="AO374" s="133">
        <v>6.5000000000000002E-2</v>
      </c>
      <c r="AP374" s="133">
        <v>144.96700000000001</v>
      </c>
      <c r="AQ374" s="133">
        <v>5.4359999999999999</v>
      </c>
      <c r="AR374" s="133">
        <v>1.8120000000000001</v>
      </c>
      <c r="AS374" s="133">
        <v>174.22200000000001</v>
      </c>
      <c r="AT374" s="133">
        <v>5.5830000000000002</v>
      </c>
      <c r="AU374" s="133">
        <v>1.861</v>
      </c>
      <c r="AV374" s="133">
        <v>-1.2589999999999999</v>
      </c>
      <c r="AW374" s="133">
        <v>2.5000000000000001E-2</v>
      </c>
      <c r="AX374" s="133">
        <v>8.0000000000000002E-3</v>
      </c>
      <c r="AY374" s="133">
        <v>-37.700000000000003</v>
      </c>
      <c r="AZ374" s="133" t="s">
        <v>3</v>
      </c>
      <c r="BA374" s="133">
        <v>-6.48</v>
      </c>
      <c r="BB374" s="133">
        <v>-6.14</v>
      </c>
      <c r="BC374" s="133">
        <v>24.53</v>
      </c>
      <c r="BD374" s="133">
        <v>3.9846520181831971E-3</v>
      </c>
      <c r="BE374" s="133" t="s">
        <v>1439</v>
      </c>
      <c r="BF374" s="133">
        <v>-0.79100000000000004</v>
      </c>
      <c r="BG374" s="133">
        <v>1.191306151335066</v>
      </c>
      <c r="BH374" s="133">
        <v>0.95156201913229088</v>
      </c>
      <c r="BI374" s="133">
        <v>8.9999999999999993E-3</v>
      </c>
      <c r="BJ374" s="133" t="s">
        <v>3</v>
      </c>
      <c r="BK374" s="133">
        <v>8.9999999999999993E-3</v>
      </c>
      <c r="BL374" s="133">
        <v>-1.3109999999999999</v>
      </c>
      <c r="BM374" s="133">
        <v>0</v>
      </c>
    </row>
    <row r="375" spans="1:65" x14ac:dyDescent="0.2">
      <c r="A375" s="132" t="s">
        <v>1440</v>
      </c>
      <c r="B375" s="133" t="s">
        <v>1441</v>
      </c>
      <c r="C375" s="133" t="s">
        <v>261</v>
      </c>
      <c r="D375" s="133" t="s">
        <v>262</v>
      </c>
      <c r="E375" s="133" t="b">
        <v>0</v>
      </c>
      <c r="F375" s="133" t="s">
        <v>301</v>
      </c>
      <c r="G375" s="133" t="s">
        <v>3</v>
      </c>
      <c r="H375" s="133" t="s">
        <v>264</v>
      </c>
      <c r="I375" s="133" t="s">
        <v>301</v>
      </c>
      <c r="J375" s="133" t="s">
        <v>273</v>
      </c>
      <c r="K375" s="133" t="s">
        <v>777</v>
      </c>
      <c r="L375" s="133">
        <v>90</v>
      </c>
      <c r="M375" s="133">
        <v>9</v>
      </c>
      <c r="N375" s="133">
        <v>9</v>
      </c>
      <c r="O375" s="133">
        <v>2.5</v>
      </c>
      <c r="P375" s="133">
        <v>0</v>
      </c>
      <c r="Q375" s="133">
        <v>0</v>
      </c>
      <c r="R375" s="133">
        <v>-0.71</v>
      </c>
      <c r="S375" s="133">
        <v>0</v>
      </c>
      <c r="T375" s="133">
        <v>0</v>
      </c>
      <c r="U375" s="133">
        <v>30.13</v>
      </c>
      <c r="V375" s="133">
        <v>0</v>
      </c>
      <c r="W375" s="133">
        <v>0</v>
      </c>
      <c r="X375" s="133">
        <v>5.875</v>
      </c>
      <c r="Y375" s="133">
        <v>2E-3</v>
      </c>
      <c r="Z375" s="133">
        <v>1E-3</v>
      </c>
      <c r="AA375" s="133">
        <v>10.613</v>
      </c>
      <c r="AB375" s="133">
        <v>3.0000000000000001E-3</v>
      </c>
      <c r="AC375" s="133">
        <v>1E-3</v>
      </c>
      <c r="AD375" s="133">
        <v>16.364000000000001</v>
      </c>
      <c r="AE375" s="133">
        <v>3.5000000000000003E-2</v>
      </c>
      <c r="AF375" s="133">
        <v>1.2E-2</v>
      </c>
      <c r="AG375" s="133">
        <v>-0.191</v>
      </c>
      <c r="AH375" s="133">
        <v>3.5000000000000003E-2</v>
      </c>
      <c r="AI375" s="133">
        <v>1.2E-2</v>
      </c>
      <c r="AJ375" s="133">
        <v>21.036000000000001</v>
      </c>
      <c r="AK375" s="133">
        <v>0.11799999999999999</v>
      </c>
      <c r="AL375" s="133">
        <v>3.9E-2</v>
      </c>
      <c r="AM375" s="133">
        <v>-0.29499999999999998</v>
      </c>
      <c r="AN375" s="133">
        <v>0.115</v>
      </c>
      <c r="AO375" s="133">
        <v>3.7999999999999999E-2</v>
      </c>
      <c r="AP375" s="133">
        <v>129.81700000000001</v>
      </c>
      <c r="AQ375" s="133">
        <v>2.6539999999999999</v>
      </c>
      <c r="AR375" s="133">
        <v>0.88500000000000001</v>
      </c>
      <c r="AS375" s="133">
        <v>99.733999999999995</v>
      </c>
      <c r="AT375" s="133">
        <v>2.585</v>
      </c>
      <c r="AU375" s="133">
        <v>0.86199999999999999</v>
      </c>
      <c r="AV375" s="133">
        <v>-1.151</v>
      </c>
      <c r="AW375" s="133">
        <v>1.9E-2</v>
      </c>
      <c r="AX375" s="133">
        <v>6.0000000000000001E-3</v>
      </c>
      <c r="AY375" s="133">
        <v>2.5099999999999998</v>
      </c>
      <c r="AZ375" s="133">
        <v>1.007950954</v>
      </c>
      <c r="BA375" s="133">
        <v>-8.6</v>
      </c>
      <c r="BB375" s="133">
        <v>-8.27</v>
      </c>
      <c r="BC375" s="133">
        <v>22.34</v>
      </c>
      <c r="BD375" s="133">
        <v>3.972522550540516E-3</v>
      </c>
      <c r="BE375" s="133" t="s">
        <v>1442</v>
      </c>
      <c r="BF375" s="133">
        <v>-0.25600000000000001</v>
      </c>
      <c r="BG375" s="133">
        <v>1.1913061513350665</v>
      </c>
      <c r="BH375" s="133">
        <v>0.95156201913229099</v>
      </c>
      <c r="BI375" s="133">
        <v>0.64700000000000002</v>
      </c>
      <c r="BJ375" s="133">
        <v>8.2000000000000003E-2</v>
      </c>
      <c r="BK375" s="133">
        <v>0.72899999999999998</v>
      </c>
      <c r="BL375" s="133">
        <v>-0.29499999999999998</v>
      </c>
      <c r="BM375" s="133">
        <v>0</v>
      </c>
    </row>
    <row r="376" spans="1:65" x14ac:dyDescent="0.2">
      <c r="A376" s="132" t="s">
        <v>1443</v>
      </c>
      <c r="B376" s="133" t="s">
        <v>1444</v>
      </c>
      <c r="C376" s="133" t="s">
        <v>261</v>
      </c>
      <c r="D376" s="133" t="s">
        <v>262</v>
      </c>
      <c r="E376" s="133" t="b">
        <v>0</v>
      </c>
      <c r="F376" s="133" t="s">
        <v>304</v>
      </c>
      <c r="G376" s="133" t="s">
        <v>3</v>
      </c>
      <c r="H376" s="133" t="s">
        <v>264</v>
      </c>
      <c r="I376" s="133" t="s">
        <v>304</v>
      </c>
      <c r="J376" s="133" t="s">
        <v>273</v>
      </c>
      <c r="K376" s="133" t="s">
        <v>777</v>
      </c>
      <c r="L376" s="133">
        <v>90</v>
      </c>
      <c r="M376" s="133">
        <v>9</v>
      </c>
      <c r="N376" s="133">
        <v>9</v>
      </c>
      <c r="O376" s="133">
        <v>-6.2</v>
      </c>
      <c r="P376" s="133">
        <v>0</v>
      </c>
      <c r="Q376" s="133">
        <v>0</v>
      </c>
      <c r="R376" s="133">
        <v>-4.96</v>
      </c>
      <c r="S376" s="133">
        <v>0</v>
      </c>
      <c r="T376" s="133">
        <v>0</v>
      </c>
      <c r="U376" s="133">
        <v>25.75</v>
      </c>
      <c r="V376" s="133">
        <v>0</v>
      </c>
      <c r="W376" s="133">
        <v>0</v>
      </c>
      <c r="X376" s="133">
        <v>-2.4260000000000002</v>
      </c>
      <c r="Y376" s="133">
        <v>2E-3</v>
      </c>
      <c r="Z376" s="133">
        <v>1E-3</v>
      </c>
      <c r="AA376" s="133">
        <v>6.3019999999999996</v>
      </c>
      <c r="AB376" s="133">
        <v>4.0000000000000001E-3</v>
      </c>
      <c r="AC376" s="133">
        <v>1E-3</v>
      </c>
      <c r="AD376" s="133">
        <v>3.4340000000000002</v>
      </c>
      <c r="AE376" s="133">
        <v>0.05</v>
      </c>
      <c r="AF376" s="133">
        <v>1.7000000000000001E-2</v>
      </c>
      <c r="AG376" s="133">
        <v>-0.24299999999999999</v>
      </c>
      <c r="AH376" s="133">
        <v>4.9000000000000002E-2</v>
      </c>
      <c r="AI376" s="133">
        <v>1.6E-2</v>
      </c>
      <c r="AJ376" s="133">
        <v>11.653</v>
      </c>
      <c r="AK376" s="133">
        <v>0.186</v>
      </c>
      <c r="AL376" s="133">
        <v>6.2E-2</v>
      </c>
      <c r="AM376" s="133">
        <v>-0.97899999999999998</v>
      </c>
      <c r="AN376" s="133">
        <v>0.18</v>
      </c>
      <c r="AO376" s="133">
        <v>0.06</v>
      </c>
      <c r="AP376" s="133">
        <v>135.303</v>
      </c>
      <c r="AQ376" s="133">
        <v>3.2810000000000001</v>
      </c>
      <c r="AR376" s="133">
        <v>1.0940000000000001</v>
      </c>
      <c r="AS376" s="133">
        <v>124.279</v>
      </c>
      <c r="AT376" s="133">
        <v>3.2469999999999999</v>
      </c>
      <c r="AU376" s="133">
        <v>1.0820000000000001</v>
      </c>
      <c r="AV376" s="133">
        <v>-1.198</v>
      </c>
      <c r="AW376" s="133">
        <v>2.8000000000000001E-2</v>
      </c>
      <c r="AX376" s="133">
        <v>8.9999999999999993E-3</v>
      </c>
      <c r="AY376" s="133">
        <v>-6.25</v>
      </c>
      <c r="AZ376" s="133">
        <v>1.007950954</v>
      </c>
      <c r="BA376" s="133">
        <v>-12.81</v>
      </c>
      <c r="BB376" s="133">
        <v>-12.5</v>
      </c>
      <c r="BC376" s="133">
        <v>17.97</v>
      </c>
      <c r="BD376" s="133">
        <v>3.972522550540516E-3</v>
      </c>
      <c r="BE376" s="133" t="s">
        <v>1442</v>
      </c>
      <c r="BF376" s="133">
        <v>-0.25700000000000001</v>
      </c>
      <c r="BG376" s="133">
        <v>1.1893182331744201</v>
      </c>
      <c r="BH376" s="133">
        <v>0.95157659930455529</v>
      </c>
      <c r="BI376" s="133">
        <v>0.64600000000000002</v>
      </c>
      <c r="BJ376" s="133">
        <v>8.2000000000000003E-2</v>
      </c>
      <c r="BK376" s="133">
        <v>0.72799999999999998</v>
      </c>
      <c r="BL376" s="133">
        <v>-0.97899999999999998</v>
      </c>
      <c r="BM376" s="133">
        <v>0</v>
      </c>
    </row>
    <row r="377" spans="1:65" x14ac:dyDescent="0.2">
      <c r="A377" s="132" t="s">
        <v>1445</v>
      </c>
      <c r="B377" s="133" t="s">
        <v>1446</v>
      </c>
      <c r="C377" s="133" t="s">
        <v>261</v>
      </c>
      <c r="D377" s="133" t="s">
        <v>262</v>
      </c>
      <c r="E377" s="133" t="b">
        <v>0</v>
      </c>
      <c r="F377" s="133" t="s">
        <v>1447</v>
      </c>
      <c r="G377" s="133" t="s">
        <v>3</v>
      </c>
      <c r="H377" s="133" t="s">
        <v>264</v>
      </c>
      <c r="I377" s="133" t="s">
        <v>349</v>
      </c>
      <c r="J377" s="133" t="s">
        <v>266</v>
      </c>
      <c r="K377" s="133" t="s">
        <v>777</v>
      </c>
      <c r="L377" s="133" t="s">
        <v>3</v>
      </c>
      <c r="M377" s="133">
        <v>9</v>
      </c>
      <c r="N377" s="133">
        <v>9</v>
      </c>
      <c r="O377" s="133">
        <v>3.34</v>
      </c>
      <c r="P377" s="133">
        <v>0</v>
      </c>
      <c r="Q377" s="133">
        <v>0</v>
      </c>
      <c r="R377" s="133">
        <v>-2.96</v>
      </c>
      <c r="S377" s="133">
        <v>0.01</v>
      </c>
      <c r="T377" s="133">
        <v>0</v>
      </c>
      <c r="U377" s="133">
        <v>27.81</v>
      </c>
      <c r="V377" s="133">
        <v>0.01</v>
      </c>
      <c r="W377" s="133">
        <v>0</v>
      </c>
      <c r="X377" s="133">
        <v>6.5940000000000003</v>
      </c>
      <c r="Y377" s="133">
        <v>2E-3</v>
      </c>
      <c r="Z377" s="133">
        <v>1E-3</v>
      </c>
      <c r="AA377" s="133">
        <v>8.343</v>
      </c>
      <c r="AB377" s="133">
        <v>6.0000000000000001E-3</v>
      </c>
      <c r="AC377" s="133">
        <v>2E-3</v>
      </c>
      <c r="AD377" s="133">
        <v>14.329000000000001</v>
      </c>
      <c r="AE377" s="133">
        <v>0.03</v>
      </c>
      <c r="AF377" s="133">
        <v>0.01</v>
      </c>
      <c r="AG377" s="133">
        <v>-0.72099999999999997</v>
      </c>
      <c r="AH377" s="133">
        <v>2.5999999999999999E-2</v>
      </c>
      <c r="AI377" s="133">
        <v>8.9999999999999993E-3</v>
      </c>
      <c r="AJ377" s="133">
        <v>15.598000000000001</v>
      </c>
      <c r="AK377" s="133">
        <v>0.24099999999999999</v>
      </c>
      <c r="AL377" s="133">
        <v>0.08</v>
      </c>
      <c r="AM377" s="133">
        <v>-1.137</v>
      </c>
      <c r="AN377" s="133">
        <v>0.23100000000000001</v>
      </c>
      <c r="AO377" s="133">
        <v>7.6999999999999999E-2</v>
      </c>
      <c r="AP377" s="133">
        <v>142.77099999999999</v>
      </c>
      <c r="AQ377" s="133">
        <v>6.9409999999999998</v>
      </c>
      <c r="AR377" s="133">
        <v>2.3140000000000001</v>
      </c>
      <c r="AS377" s="133">
        <v>116.42</v>
      </c>
      <c r="AT377" s="133">
        <v>6.7889999999999997</v>
      </c>
      <c r="AU377" s="133">
        <v>2.2629999999999999</v>
      </c>
      <c r="AV377" s="133">
        <v>-1.2569999999999999</v>
      </c>
      <c r="AW377" s="133">
        <v>3.4000000000000002E-2</v>
      </c>
      <c r="AX377" s="133">
        <v>1.0999999999999999E-2</v>
      </c>
      <c r="AY377" s="133">
        <v>3.36</v>
      </c>
      <c r="AZ377" s="133" t="s">
        <v>3</v>
      </c>
      <c r="BA377" s="133">
        <v>-2.96</v>
      </c>
      <c r="BB377" s="133">
        <v>-2.6</v>
      </c>
      <c r="BC377" s="133">
        <v>28.18</v>
      </c>
      <c r="BD377" s="133">
        <v>3.8351217790102425E-3</v>
      </c>
      <c r="BE377" s="133" t="s">
        <v>1448</v>
      </c>
      <c r="BF377" s="133">
        <v>-0.77600000000000002</v>
      </c>
      <c r="BG377" s="133">
        <v>1.1810238315575889</v>
      </c>
      <c r="BH377" s="133">
        <v>0.94859953078654835</v>
      </c>
      <c r="BI377" s="133">
        <v>3.2000000000000001E-2</v>
      </c>
      <c r="BJ377" s="133" t="s">
        <v>3</v>
      </c>
      <c r="BK377" s="133">
        <v>3.2000000000000001E-2</v>
      </c>
      <c r="BL377" s="133">
        <v>-1.137</v>
      </c>
      <c r="BM377" s="133">
        <v>0</v>
      </c>
    </row>
    <row r="378" spans="1:65" x14ac:dyDescent="0.2">
      <c r="A378" s="132" t="s">
        <v>1449</v>
      </c>
      <c r="B378" s="133" t="s">
        <v>1450</v>
      </c>
      <c r="C378" s="133" t="s">
        <v>261</v>
      </c>
      <c r="D378" s="133" t="s">
        <v>262</v>
      </c>
      <c r="E378" s="133" t="b">
        <v>0</v>
      </c>
      <c r="F378" s="133" t="s">
        <v>277</v>
      </c>
      <c r="G378" s="133" t="s">
        <v>3</v>
      </c>
      <c r="H378" s="133" t="s">
        <v>264</v>
      </c>
      <c r="I378" s="133" t="s">
        <v>277</v>
      </c>
      <c r="J378" s="133" t="s">
        <v>273</v>
      </c>
      <c r="K378" s="133" t="s">
        <v>777</v>
      </c>
      <c r="L378" s="133">
        <v>90</v>
      </c>
      <c r="M378" s="133">
        <v>9</v>
      </c>
      <c r="N378" s="133">
        <v>9</v>
      </c>
      <c r="O378" s="133">
        <v>-2.23</v>
      </c>
      <c r="P378" s="133">
        <v>0</v>
      </c>
      <c r="Q378" s="133">
        <v>0</v>
      </c>
      <c r="R378" s="133">
        <v>3.62</v>
      </c>
      <c r="S378" s="133">
        <v>0</v>
      </c>
      <c r="T378" s="133">
        <v>0</v>
      </c>
      <c r="U378" s="133">
        <v>34.6</v>
      </c>
      <c r="V378" s="133">
        <v>0</v>
      </c>
      <c r="W378" s="133">
        <v>0</v>
      </c>
      <c r="X378" s="133">
        <v>1.591</v>
      </c>
      <c r="Y378" s="133">
        <v>3.0000000000000001E-3</v>
      </c>
      <c r="Z378" s="133">
        <v>1E-3</v>
      </c>
      <c r="AA378" s="133">
        <v>14.983000000000001</v>
      </c>
      <c r="AB378" s="133">
        <v>4.0000000000000001E-3</v>
      </c>
      <c r="AC378" s="133">
        <v>1E-3</v>
      </c>
      <c r="AD378" s="133">
        <v>16.184999999999999</v>
      </c>
      <c r="AE378" s="133">
        <v>0.04</v>
      </c>
      <c r="AF378" s="133">
        <v>1.2999999999999999E-2</v>
      </c>
      <c r="AG378" s="133">
        <v>-0.20699999999999999</v>
      </c>
      <c r="AH378" s="133">
        <v>3.7999999999999999E-2</v>
      </c>
      <c r="AI378" s="133">
        <v>1.2999999999999999E-2</v>
      </c>
      <c r="AJ378" s="133">
        <v>30.224</v>
      </c>
      <c r="AK378" s="133">
        <v>0.22600000000000001</v>
      </c>
      <c r="AL378" s="133">
        <v>7.4999999999999997E-2</v>
      </c>
      <c r="AM378" s="133">
        <v>3.1E-2</v>
      </c>
      <c r="AN378" s="133">
        <v>0.22</v>
      </c>
      <c r="AO378" s="133">
        <v>7.2999999999999995E-2</v>
      </c>
      <c r="AP378" s="133">
        <v>135.03299999999999</v>
      </c>
      <c r="AQ378" s="133">
        <v>1.8169999999999999</v>
      </c>
      <c r="AR378" s="133">
        <v>0.60599999999999998</v>
      </c>
      <c r="AS378" s="133">
        <v>100.474</v>
      </c>
      <c r="AT378" s="133">
        <v>1.7649999999999999</v>
      </c>
      <c r="AU378" s="133">
        <v>0.58799999999999997</v>
      </c>
      <c r="AV378" s="133">
        <v>-1.2050000000000001</v>
      </c>
      <c r="AW378" s="133">
        <v>1.0999999999999999E-2</v>
      </c>
      <c r="AX378" s="133">
        <v>4.0000000000000001E-3</v>
      </c>
      <c r="AY378" s="133">
        <v>-2.25</v>
      </c>
      <c r="AZ378" s="133">
        <v>1.007950954</v>
      </c>
      <c r="BA378" s="133">
        <v>-4.29</v>
      </c>
      <c r="BB378" s="133">
        <v>-3.94</v>
      </c>
      <c r="BC378" s="133">
        <v>26.8</v>
      </c>
      <c r="BD378" s="133">
        <v>3.9962607744014975E-3</v>
      </c>
      <c r="BE378" s="133" t="s">
        <v>1451</v>
      </c>
      <c r="BF378" s="133">
        <v>-0.27200000000000002</v>
      </c>
      <c r="BG378" s="133">
        <v>1.1870828801127986</v>
      </c>
      <c r="BH378" s="133">
        <v>0.95230466902696576</v>
      </c>
      <c r="BI378" s="133">
        <v>0.63</v>
      </c>
      <c r="BJ378" s="133">
        <v>8.2000000000000003E-2</v>
      </c>
      <c r="BK378" s="133">
        <v>0.71199999999999997</v>
      </c>
      <c r="BL378" s="133">
        <v>3.1E-2</v>
      </c>
      <c r="BM378" s="133">
        <v>0</v>
      </c>
    </row>
    <row r="379" spans="1:65" x14ac:dyDescent="0.2">
      <c r="A379" s="132" t="s">
        <v>1452</v>
      </c>
      <c r="B379" s="133" t="s">
        <v>1453</v>
      </c>
      <c r="C379" s="133" t="s">
        <v>261</v>
      </c>
      <c r="D379" s="133" t="s">
        <v>262</v>
      </c>
      <c r="E379" s="133" t="b">
        <v>0</v>
      </c>
      <c r="F379" s="133" t="s">
        <v>1454</v>
      </c>
      <c r="G379" s="133" t="s">
        <v>3</v>
      </c>
      <c r="H379" s="133" t="s">
        <v>264</v>
      </c>
      <c r="I379" s="133" t="s">
        <v>265</v>
      </c>
      <c r="J379" s="133" t="s">
        <v>266</v>
      </c>
      <c r="K379" s="133" t="s">
        <v>777</v>
      </c>
      <c r="L379" s="133" t="s">
        <v>3</v>
      </c>
      <c r="M379" s="133">
        <v>9</v>
      </c>
      <c r="N379" s="133">
        <v>9</v>
      </c>
      <c r="O379" s="133">
        <v>1.9</v>
      </c>
      <c r="P379" s="133">
        <v>0</v>
      </c>
      <c r="Q379" s="133">
        <v>0</v>
      </c>
      <c r="R379" s="133">
        <v>-5.21</v>
      </c>
      <c r="S379" s="133">
        <v>0</v>
      </c>
      <c r="T379" s="133">
        <v>0</v>
      </c>
      <c r="U379" s="133">
        <v>25.48</v>
      </c>
      <c r="V379" s="133">
        <v>0</v>
      </c>
      <c r="W379" s="133">
        <v>0</v>
      </c>
      <c r="X379" s="133">
        <v>5.16</v>
      </c>
      <c r="Y379" s="133">
        <v>1E-3</v>
      </c>
      <c r="Z379" s="133">
        <v>0</v>
      </c>
      <c r="AA379" s="133">
        <v>6.0629999999999997</v>
      </c>
      <c r="AB379" s="133">
        <v>5.0000000000000001E-3</v>
      </c>
      <c r="AC379" s="133">
        <v>2E-3</v>
      </c>
      <c r="AD379" s="133">
        <v>11.347</v>
      </c>
      <c r="AE379" s="133">
        <v>3.9E-2</v>
      </c>
      <c r="AF379" s="133">
        <v>1.2999999999999999E-2</v>
      </c>
      <c r="AG379" s="133">
        <v>3.1E-2</v>
      </c>
      <c r="AH379" s="133">
        <v>3.9E-2</v>
      </c>
      <c r="AI379" s="133">
        <v>1.2999999999999999E-2</v>
      </c>
      <c r="AJ379" s="133">
        <v>11.061999999999999</v>
      </c>
      <c r="AK379" s="133">
        <v>0.19900000000000001</v>
      </c>
      <c r="AL379" s="133">
        <v>6.6000000000000003E-2</v>
      </c>
      <c r="AM379" s="133">
        <v>-1.087</v>
      </c>
      <c r="AN379" s="133">
        <v>0.191</v>
      </c>
      <c r="AO379" s="133">
        <v>6.4000000000000001E-2</v>
      </c>
      <c r="AP379" s="133">
        <v>146.03100000000001</v>
      </c>
      <c r="AQ379" s="133">
        <v>7.3620000000000001</v>
      </c>
      <c r="AR379" s="133">
        <v>2.4540000000000002</v>
      </c>
      <c r="AS379" s="133">
        <v>126.306</v>
      </c>
      <c r="AT379" s="133">
        <v>7.2359999999999998</v>
      </c>
      <c r="AU379" s="133">
        <v>2.4119999999999999</v>
      </c>
      <c r="AV379" s="133">
        <v>-1.266</v>
      </c>
      <c r="AW379" s="133">
        <v>3.7999999999999999E-2</v>
      </c>
      <c r="AX379" s="133">
        <v>1.2999999999999999E-2</v>
      </c>
      <c r="AY379" s="133">
        <v>1.91</v>
      </c>
      <c r="AZ379" s="133" t="s">
        <v>3</v>
      </c>
      <c r="BA379" s="133">
        <v>-5.21</v>
      </c>
      <c r="BB379" s="133">
        <v>-4.87</v>
      </c>
      <c r="BC379" s="133">
        <v>25.84</v>
      </c>
      <c r="BD379" s="133">
        <v>4.0431944343958075E-3</v>
      </c>
      <c r="BE379" s="133" t="s">
        <v>1455</v>
      </c>
      <c r="BF379" s="133">
        <v>-1.4E-2</v>
      </c>
      <c r="BG379" s="133">
        <v>1.1864163953478186</v>
      </c>
      <c r="BH379" s="133">
        <v>0.95003427016311748</v>
      </c>
      <c r="BI379" s="133">
        <v>0.93300000000000005</v>
      </c>
      <c r="BJ379" s="133" t="s">
        <v>3</v>
      </c>
      <c r="BK379" s="133">
        <v>0.93300000000000005</v>
      </c>
      <c r="BL379" s="133">
        <v>-1.087</v>
      </c>
      <c r="BM379" s="133">
        <v>0</v>
      </c>
    </row>
    <row r="380" spans="1:65" x14ac:dyDescent="0.2">
      <c r="A380" s="132" t="s">
        <v>1456</v>
      </c>
      <c r="B380" s="133" t="s">
        <v>1457</v>
      </c>
      <c r="C380" s="133" t="s">
        <v>261</v>
      </c>
      <c r="D380" s="133" t="s">
        <v>262</v>
      </c>
      <c r="E380" s="133" t="b">
        <v>0</v>
      </c>
      <c r="F380" s="133" t="s">
        <v>1458</v>
      </c>
      <c r="G380" s="133" t="s">
        <v>3</v>
      </c>
      <c r="H380" s="133" t="s">
        <v>264</v>
      </c>
      <c r="I380" s="133" t="s">
        <v>1042</v>
      </c>
      <c r="J380" s="133" t="s">
        <v>273</v>
      </c>
      <c r="K380" s="133" t="s">
        <v>777</v>
      </c>
      <c r="L380" s="133">
        <v>90</v>
      </c>
      <c r="M380" s="133">
        <v>9</v>
      </c>
      <c r="N380" s="133">
        <v>9</v>
      </c>
      <c r="O380" s="133">
        <v>1.88</v>
      </c>
      <c r="P380" s="133">
        <v>0</v>
      </c>
      <c r="Q380" s="133">
        <v>0</v>
      </c>
      <c r="R380" s="133">
        <v>5.45</v>
      </c>
      <c r="S380" s="133">
        <v>0</v>
      </c>
      <c r="T380" s="133">
        <v>0</v>
      </c>
      <c r="U380" s="133">
        <v>36.47</v>
      </c>
      <c r="V380" s="133">
        <v>0</v>
      </c>
      <c r="W380" s="133">
        <v>0</v>
      </c>
      <c r="X380" s="133">
        <v>5.51</v>
      </c>
      <c r="Y380" s="133">
        <v>2E-3</v>
      </c>
      <c r="Z380" s="133">
        <v>1E-3</v>
      </c>
      <c r="AA380" s="133">
        <v>16.832999999999998</v>
      </c>
      <c r="AB380" s="133">
        <v>5.0000000000000001E-3</v>
      </c>
      <c r="AC380" s="133">
        <v>2E-3</v>
      </c>
      <c r="AD380" s="133">
        <v>21.89</v>
      </c>
      <c r="AE380" s="133">
        <v>3.6999999999999998E-2</v>
      </c>
      <c r="AF380" s="133">
        <v>1.2E-2</v>
      </c>
      <c r="AG380" s="133">
        <v>-0.42699999999999999</v>
      </c>
      <c r="AH380" s="133">
        <v>3.4000000000000002E-2</v>
      </c>
      <c r="AI380" s="133">
        <v>1.0999999999999999E-2</v>
      </c>
      <c r="AJ380" s="133">
        <v>34.195999999999998</v>
      </c>
      <c r="AK380" s="133">
        <v>0.183</v>
      </c>
      <c r="AL380" s="133">
        <v>6.0999999999999999E-2</v>
      </c>
      <c r="AM380" s="133">
        <v>0.23799999999999999</v>
      </c>
      <c r="AN380" s="133">
        <v>0.17899999999999999</v>
      </c>
      <c r="AO380" s="133">
        <v>0.06</v>
      </c>
      <c r="AP380" s="133">
        <v>134.739</v>
      </c>
      <c r="AQ380" s="133">
        <v>3.3679999999999999</v>
      </c>
      <c r="AR380" s="133">
        <v>1.123</v>
      </c>
      <c r="AS380" s="133">
        <v>91.707999999999998</v>
      </c>
      <c r="AT380" s="133">
        <v>3.2469999999999999</v>
      </c>
      <c r="AU380" s="133">
        <v>1.0820000000000001</v>
      </c>
      <c r="AV380" s="133">
        <v>-1.1970000000000001</v>
      </c>
      <c r="AW380" s="133">
        <v>2.5000000000000001E-2</v>
      </c>
      <c r="AX380" s="133">
        <v>8.0000000000000002E-3</v>
      </c>
      <c r="AY380" s="133">
        <v>1.89</v>
      </c>
      <c r="AZ380" s="133">
        <v>1.007950954</v>
      </c>
      <c r="BA380" s="133">
        <v>-2.4900000000000002</v>
      </c>
      <c r="BB380" s="133">
        <v>-2.13</v>
      </c>
      <c r="BC380" s="133">
        <v>28.67</v>
      </c>
      <c r="BD380" s="133">
        <v>3.9904301660711539E-3</v>
      </c>
      <c r="BE380" s="133" t="s">
        <v>1459</v>
      </c>
      <c r="BF380" s="133">
        <v>-0.51500000000000001</v>
      </c>
      <c r="BG380" s="133">
        <v>1.1864163953478191</v>
      </c>
      <c r="BH380" s="133">
        <v>0.95003427016311759</v>
      </c>
      <c r="BI380" s="133">
        <v>0.33900000000000002</v>
      </c>
      <c r="BJ380" s="133">
        <v>8.2000000000000003E-2</v>
      </c>
      <c r="BK380" s="133">
        <v>0.42099999999999999</v>
      </c>
      <c r="BL380" s="133">
        <v>0.23799999999999999</v>
      </c>
      <c r="BM380" s="133">
        <v>0</v>
      </c>
    </row>
    <row r="381" spans="1:65" x14ac:dyDescent="0.2">
      <c r="A381" s="132" t="s">
        <v>1460</v>
      </c>
      <c r="B381" s="133" t="s">
        <v>1461</v>
      </c>
      <c r="C381" s="133" t="s">
        <v>261</v>
      </c>
      <c r="D381" s="133" t="s">
        <v>262</v>
      </c>
      <c r="E381" s="133" t="b">
        <v>0</v>
      </c>
      <c r="F381" s="133" t="s">
        <v>1462</v>
      </c>
      <c r="G381" s="133" t="s">
        <v>3</v>
      </c>
      <c r="H381" s="133" t="s">
        <v>264</v>
      </c>
      <c r="I381" s="133" t="s">
        <v>265</v>
      </c>
      <c r="J381" s="133" t="s">
        <v>266</v>
      </c>
      <c r="K381" s="133" t="s">
        <v>777</v>
      </c>
      <c r="L381" s="133" t="s">
        <v>3</v>
      </c>
      <c r="M381" s="133">
        <v>9</v>
      </c>
      <c r="N381" s="133">
        <v>9</v>
      </c>
      <c r="O381" s="133">
        <v>-37.549999999999997</v>
      </c>
      <c r="P381" s="133">
        <v>0</v>
      </c>
      <c r="Q381" s="133">
        <v>0</v>
      </c>
      <c r="R381" s="133">
        <v>2.06</v>
      </c>
      <c r="S381" s="133">
        <v>0.01</v>
      </c>
      <c r="T381" s="133">
        <v>0</v>
      </c>
      <c r="U381" s="133">
        <v>32.99</v>
      </c>
      <c r="V381" s="133">
        <v>0.01</v>
      </c>
      <c r="W381" s="133">
        <v>0</v>
      </c>
      <c r="X381" s="133">
        <v>-31.585000000000001</v>
      </c>
      <c r="Y381" s="133">
        <v>3.0000000000000001E-3</v>
      </c>
      <c r="Z381" s="133">
        <v>1E-3</v>
      </c>
      <c r="AA381" s="133">
        <v>13.331</v>
      </c>
      <c r="AB381" s="133">
        <v>7.0000000000000001E-3</v>
      </c>
      <c r="AC381" s="133">
        <v>2E-3</v>
      </c>
      <c r="AD381" s="133">
        <v>-20.010000000000002</v>
      </c>
      <c r="AE381" s="133">
        <v>4.2000000000000003E-2</v>
      </c>
      <c r="AF381" s="133">
        <v>1.4E-2</v>
      </c>
      <c r="AG381" s="133">
        <v>-0.1</v>
      </c>
      <c r="AH381" s="133">
        <v>4.1000000000000002E-2</v>
      </c>
      <c r="AI381" s="133">
        <v>1.4E-2</v>
      </c>
      <c r="AJ381" s="133">
        <v>26.759</v>
      </c>
      <c r="AK381" s="133">
        <v>0.30199999999999999</v>
      </c>
      <c r="AL381" s="133">
        <v>0.10100000000000001</v>
      </c>
      <c r="AM381" s="133">
        <v>-7.8E-2</v>
      </c>
      <c r="AN381" s="133">
        <v>0.28599999999999998</v>
      </c>
      <c r="AO381" s="133">
        <v>9.5000000000000001E-2</v>
      </c>
      <c r="AP381" s="133">
        <v>138.49700000000001</v>
      </c>
      <c r="AQ381" s="133">
        <v>3.8929999999999998</v>
      </c>
      <c r="AR381" s="133">
        <v>1.298</v>
      </c>
      <c r="AS381" s="133">
        <v>147.90199999999999</v>
      </c>
      <c r="AT381" s="133">
        <v>3.919</v>
      </c>
      <c r="AU381" s="133">
        <v>1.306</v>
      </c>
      <c r="AV381" s="133">
        <v>-1.24</v>
      </c>
      <c r="AW381" s="133">
        <v>1.7999999999999999E-2</v>
      </c>
      <c r="AX381" s="133">
        <v>6.0000000000000001E-3</v>
      </c>
      <c r="AY381" s="133">
        <v>-37.83</v>
      </c>
      <c r="AZ381" s="133" t="s">
        <v>3</v>
      </c>
      <c r="BA381" s="133">
        <v>2.06</v>
      </c>
      <c r="BB381" s="133">
        <v>2.44</v>
      </c>
      <c r="BC381" s="133">
        <v>33.380000000000003</v>
      </c>
      <c r="BD381" s="133">
        <v>4.0279074448690217E-3</v>
      </c>
      <c r="BE381" s="133" t="s">
        <v>1463</v>
      </c>
      <c r="BF381" s="133">
        <v>-1.9E-2</v>
      </c>
      <c r="BG381" s="133">
        <v>1.1864163953478193</v>
      </c>
      <c r="BH381" s="133">
        <v>0.95003427016311748</v>
      </c>
      <c r="BI381" s="133">
        <v>0.92700000000000005</v>
      </c>
      <c r="BJ381" s="133" t="s">
        <v>3</v>
      </c>
      <c r="BK381" s="133">
        <v>0.92700000000000005</v>
      </c>
      <c r="BL381" s="133">
        <v>-7.8E-2</v>
      </c>
      <c r="BM381" s="133">
        <v>0</v>
      </c>
    </row>
    <row r="382" spans="1:65" x14ac:dyDescent="0.2">
      <c r="A382" s="132" t="s">
        <v>1464</v>
      </c>
      <c r="B382" s="133" t="s">
        <v>1465</v>
      </c>
      <c r="C382" s="133" t="s">
        <v>261</v>
      </c>
      <c r="D382" s="133" t="s">
        <v>262</v>
      </c>
      <c r="E382" s="133" t="b">
        <v>0</v>
      </c>
      <c r="F382" s="133" t="s">
        <v>1458</v>
      </c>
      <c r="G382" s="133" t="s">
        <v>3</v>
      </c>
      <c r="H382" s="133" t="s">
        <v>264</v>
      </c>
      <c r="I382" s="133" t="s">
        <v>1042</v>
      </c>
      <c r="J382" s="133" t="s">
        <v>273</v>
      </c>
      <c r="K382" s="133" t="s">
        <v>777</v>
      </c>
      <c r="L382" s="133">
        <v>90</v>
      </c>
      <c r="M382" s="133">
        <v>9</v>
      </c>
      <c r="N382" s="133">
        <v>9</v>
      </c>
      <c r="O382" s="133">
        <v>1.83</v>
      </c>
      <c r="P382" s="133">
        <v>0</v>
      </c>
      <c r="Q382" s="133">
        <v>0</v>
      </c>
      <c r="R382" s="133">
        <v>5.43</v>
      </c>
      <c r="S382" s="133">
        <v>0</v>
      </c>
      <c r="T382" s="133">
        <v>0</v>
      </c>
      <c r="U382" s="133">
        <v>36.450000000000003</v>
      </c>
      <c r="V382" s="133">
        <v>0</v>
      </c>
      <c r="W382" s="133">
        <v>0</v>
      </c>
      <c r="X382" s="133">
        <v>5.4630000000000001</v>
      </c>
      <c r="Y382" s="133">
        <v>2E-3</v>
      </c>
      <c r="Z382" s="133">
        <v>1E-3</v>
      </c>
      <c r="AA382" s="133">
        <v>16.812000000000001</v>
      </c>
      <c r="AB382" s="133">
        <v>4.0000000000000001E-3</v>
      </c>
      <c r="AC382" s="133">
        <v>1E-3</v>
      </c>
      <c r="AD382" s="133">
        <v>21.782</v>
      </c>
      <c r="AE382" s="133">
        <v>4.1000000000000002E-2</v>
      </c>
      <c r="AF382" s="133">
        <v>1.4E-2</v>
      </c>
      <c r="AG382" s="133">
        <v>-0.46500000000000002</v>
      </c>
      <c r="AH382" s="133">
        <v>4.3999999999999997E-2</v>
      </c>
      <c r="AI382" s="133">
        <v>1.4999999999999999E-2</v>
      </c>
      <c r="AJ382" s="133">
        <v>34.215000000000003</v>
      </c>
      <c r="AK382" s="133">
        <v>0.16700000000000001</v>
      </c>
      <c r="AL382" s="133">
        <v>5.6000000000000001E-2</v>
      </c>
      <c r="AM382" s="133">
        <v>0.29799999999999999</v>
      </c>
      <c r="AN382" s="133">
        <v>0.16400000000000001</v>
      </c>
      <c r="AO382" s="133">
        <v>5.5E-2</v>
      </c>
      <c r="AP382" s="133">
        <v>126.494</v>
      </c>
      <c r="AQ382" s="133">
        <v>2.8940000000000001</v>
      </c>
      <c r="AR382" s="133">
        <v>0.96499999999999997</v>
      </c>
      <c r="AS382" s="133">
        <v>83.872</v>
      </c>
      <c r="AT382" s="133">
        <v>2.786</v>
      </c>
      <c r="AU382" s="133">
        <v>0.92900000000000005</v>
      </c>
      <c r="AV382" s="133">
        <v>-1.1419999999999999</v>
      </c>
      <c r="AW382" s="133">
        <v>2.4E-2</v>
      </c>
      <c r="AX382" s="133">
        <v>8.0000000000000002E-3</v>
      </c>
      <c r="AY382" s="133">
        <v>1.84</v>
      </c>
      <c r="AZ382" s="133">
        <v>1.007950954</v>
      </c>
      <c r="BA382" s="133">
        <v>-2.5099999999999998</v>
      </c>
      <c r="BB382" s="133">
        <v>-2.15</v>
      </c>
      <c r="BC382" s="133">
        <v>28.65</v>
      </c>
      <c r="BD382" s="133">
        <v>4.0370812649411581E-3</v>
      </c>
      <c r="BE382" s="133" t="s">
        <v>1466</v>
      </c>
      <c r="BF382" s="133">
        <v>-0.55300000000000005</v>
      </c>
      <c r="BG382" s="133">
        <v>1.1864163953478188</v>
      </c>
      <c r="BH382" s="133">
        <v>0.95003427016311748</v>
      </c>
      <c r="BI382" s="133">
        <v>0.29399999999999998</v>
      </c>
      <c r="BJ382" s="133">
        <v>8.2000000000000003E-2</v>
      </c>
      <c r="BK382" s="133">
        <v>0.376</v>
      </c>
      <c r="BL382" s="133">
        <v>0.29799999999999999</v>
      </c>
      <c r="BM382" s="133">
        <v>0</v>
      </c>
    </row>
    <row r="383" spans="1:65" x14ac:dyDescent="0.2">
      <c r="A383" s="132" t="s">
        <v>1467</v>
      </c>
      <c r="B383" s="133" t="s">
        <v>1468</v>
      </c>
      <c r="C383" s="133" t="s">
        <v>261</v>
      </c>
      <c r="D383" s="133" t="s">
        <v>262</v>
      </c>
      <c r="E383" s="133" t="b">
        <v>0</v>
      </c>
      <c r="F383" s="133" t="s">
        <v>1094</v>
      </c>
      <c r="G383" s="133" t="s">
        <v>3</v>
      </c>
      <c r="H383" s="133" t="s">
        <v>264</v>
      </c>
      <c r="I383" s="133" t="s">
        <v>1095</v>
      </c>
      <c r="J383" s="133" t="s">
        <v>1096</v>
      </c>
      <c r="K383" s="133" t="s">
        <v>777</v>
      </c>
      <c r="L383" s="133">
        <v>90</v>
      </c>
      <c r="M383" s="133">
        <v>9</v>
      </c>
      <c r="N383" s="133">
        <v>9</v>
      </c>
      <c r="O383" s="133">
        <v>1.92</v>
      </c>
      <c r="P383" s="133">
        <v>0</v>
      </c>
      <c r="Q383" s="133">
        <v>0</v>
      </c>
      <c r="R383" s="133">
        <v>1.1100000000000001</v>
      </c>
      <c r="S383" s="133">
        <v>0</v>
      </c>
      <c r="T383" s="133">
        <v>0</v>
      </c>
      <c r="U383" s="133">
        <v>32.01</v>
      </c>
      <c r="V383" s="133">
        <v>0</v>
      </c>
      <c r="W383" s="133">
        <v>0</v>
      </c>
      <c r="X383" s="133">
        <v>5.3949999999999996</v>
      </c>
      <c r="Y383" s="133">
        <v>3.0000000000000001E-3</v>
      </c>
      <c r="Z383" s="133">
        <v>1E-3</v>
      </c>
      <c r="AA383" s="133">
        <v>12.457000000000001</v>
      </c>
      <c r="AB383" s="133">
        <v>3.0000000000000001E-3</v>
      </c>
      <c r="AC383" s="133">
        <v>1E-3</v>
      </c>
      <c r="AD383" s="133">
        <v>17.596</v>
      </c>
      <c r="AE383" s="133">
        <v>4.4999999999999998E-2</v>
      </c>
      <c r="AF383" s="133">
        <v>1.4999999999999999E-2</v>
      </c>
      <c r="AG383" s="133">
        <v>-0.28000000000000003</v>
      </c>
      <c r="AH383" s="133">
        <v>4.2000000000000003E-2</v>
      </c>
      <c r="AI383" s="133">
        <v>1.4E-2</v>
      </c>
      <c r="AJ383" s="133">
        <v>24.802</v>
      </c>
      <c r="AK383" s="133">
        <v>0.23400000000000001</v>
      </c>
      <c r="AL383" s="133">
        <v>7.8E-2</v>
      </c>
      <c r="AM383" s="133">
        <v>-0.26100000000000001</v>
      </c>
      <c r="AN383" s="133">
        <v>0.22600000000000001</v>
      </c>
      <c r="AO383" s="133">
        <v>7.4999999999999997E-2</v>
      </c>
      <c r="AP383" s="133">
        <v>126.774</v>
      </c>
      <c r="AQ383" s="133">
        <v>2.1469999999999998</v>
      </c>
      <c r="AR383" s="133">
        <v>0.71599999999999997</v>
      </c>
      <c r="AS383" s="133">
        <v>93.403999999999996</v>
      </c>
      <c r="AT383" s="133">
        <v>2.0880000000000001</v>
      </c>
      <c r="AU383" s="133">
        <v>0.69599999999999995</v>
      </c>
      <c r="AV383" s="133">
        <v>-1.137</v>
      </c>
      <c r="AW383" s="133">
        <v>1.7000000000000001E-2</v>
      </c>
      <c r="AX383" s="133">
        <v>6.0000000000000001E-3</v>
      </c>
      <c r="AY383" s="133">
        <v>1.92</v>
      </c>
      <c r="AZ383" s="133">
        <v>1.0093000000000001</v>
      </c>
      <c r="BA383" s="133">
        <v>-8.11</v>
      </c>
      <c r="BB383" s="133">
        <v>-7.78</v>
      </c>
      <c r="BC383" s="133">
        <v>22.84</v>
      </c>
      <c r="BD383" s="133">
        <v>4.0370812649411581E-3</v>
      </c>
      <c r="BE383" s="133" t="s">
        <v>1466</v>
      </c>
      <c r="BF383" s="133">
        <v>-0.35099999999999998</v>
      </c>
      <c r="BG383" s="133">
        <v>1.1864163953478184</v>
      </c>
      <c r="BH383" s="133">
        <v>0.95003427016311714</v>
      </c>
      <c r="BI383" s="133">
        <v>0.53300000000000003</v>
      </c>
      <c r="BJ383" s="133">
        <v>8.2000000000000003E-2</v>
      </c>
      <c r="BK383" s="133">
        <v>0.61499999999999999</v>
      </c>
      <c r="BL383" s="133">
        <v>-0.26100000000000001</v>
      </c>
      <c r="BM383" s="133">
        <v>0</v>
      </c>
    </row>
    <row r="384" spans="1:65" x14ac:dyDescent="0.2">
      <c r="A384" s="132" t="s">
        <v>1469</v>
      </c>
      <c r="B384" s="133" t="s">
        <v>1470</v>
      </c>
      <c r="C384" s="133" t="s">
        <v>261</v>
      </c>
      <c r="D384" s="133" t="s">
        <v>262</v>
      </c>
      <c r="E384" s="133" t="b">
        <v>0</v>
      </c>
      <c r="F384" s="133" t="s">
        <v>1471</v>
      </c>
      <c r="G384" s="133" t="s">
        <v>3</v>
      </c>
      <c r="H384" s="133" t="s">
        <v>264</v>
      </c>
      <c r="I384" s="133" t="s">
        <v>349</v>
      </c>
      <c r="J384" s="133" t="s">
        <v>266</v>
      </c>
      <c r="K384" s="133" t="s">
        <v>777</v>
      </c>
      <c r="L384" s="133" t="s">
        <v>3</v>
      </c>
      <c r="M384" s="133">
        <v>9</v>
      </c>
      <c r="N384" s="133">
        <v>9</v>
      </c>
      <c r="O384" s="133">
        <v>-37.43</v>
      </c>
      <c r="P384" s="133">
        <v>0</v>
      </c>
      <c r="Q384" s="133">
        <v>0</v>
      </c>
      <c r="R384" s="133">
        <v>0.26</v>
      </c>
      <c r="S384" s="133">
        <v>0</v>
      </c>
      <c r="T384" s="133">
        <v>0</v>
      </c>
      <c r="U384" s="133">
        <v>31.12</v>
      </c>
      <c r="V384" s="133">
        <v>0.01</v>
      </c>
      <c r="W384" s="133">
        <v>0</v>
      </c>
      <c r="X384" s="133">
        <v>-31.542999999999999</v>
      </c>
      <c r="Y384" s="133">
        <v>3.0000000000000001E-3</v>
      </c>
      <c r="Z384" s="133">
        <v>1E-3</v>
      </c>
      <c r="AA384" s="133">
        <v>11.507</v>
      </c>
      <c r="AB384" s="133">
        <v>5.0000000000000001E-3</v>
      </c>
      <c r="AC384" s="133">
        <v>2E-3</v>
      </c>
      <c r="AD384" s="133">
        <v>-22.47</v>
      </c>
      <c r="AE384" s="133">
        <v>4.2000000000000003E-2</v>
      </c>
      <c r="AF384" s="133">
        <v>1.4E-2</v>
      </c>
      <c r="AG384" s="133">
        <v>-0.88800000000000001</v>
      </c>
      <c r="AH384" s="133">
        <v>4.2000000000000003E-2</v>
      </c>
      <c r="AI384" s="133">
        <v>1.4E-2</v>
      </c>
      <c r="AJ384" s="133">
        <v>22.431999999999999</v>
      </c>
      <c r="AK384" s="133">
        <v>0.251</v>
      </c>
      <c r="AL384" s="133">
        <v>8.4000000000000005E-2</v>
      </c>
      <c r="AM384" s="133">
        <v>-0.69799999999999995</v>
      </c>
      <c r="AN384" s="133">
        <v>0.245</v>
      </c>
      <c r="AO384" s="133">
        <v>8.2000000000000003E-2</v>
      </c>
      <c r="AP384" s="133">
        <v>143.059</v>
      </c>
      <c r="AQ384" s="133">
        <v>4.9459999999999997</v>
      </c>
      <c r="AR384" s="133">
        <v>1.649</v>
      </c>
      <c r="AS384" s="133">
        <v>156.53200000000001</v>
      </c>
      <c r="AT384" s="133">
        <v>5.0049999999999999</v>
      </c>
      <c r="AU384" s="133">
        <v>1.6679999999999999</v>
      </c>
      <c r="AV384" s="133">
        <v>-1.2629999999999999</v>
      </c>
      <c r="AW384" s="133">
        <v>3.1E-2</v>
      </c>
      <c r="AX384" s="133">
        <v>0.01</v>
      </c>
      <c r="AY384" s="133">
        <v>-37.71</v>
      </c>
      <c r="AZ384" s="133" t="s">
        <v>3</v>
      </c>
      <c r="BA384" s="133">
        <v>0.26</v>
      </c>
      <c r="BB384" s="133">
        <v>0.63</v>
      </c>
      <c r="BC384" s="133">
        <v>31.51</v>
      </c>
      <c r="BD384" s="133">
        <v>4.1388569677174858E-3</v>
      </c>
      <c r="BE384" s="133" t="s">
        <v>1472</v>
      </c>
      <c r="BF384" s="133">
        <v>-0.79500000000000004</v>
      </c>
      <c r="BG384" s="133">
        <v>1.1864163953478188</v>
      </c>
      <c r="BH384" s="133">
        <v>0.95003427016311759</v>
      </c>
      <c r="BI384" s="133">
        <v>7.0000000000000001E-3</v>
      </c>
      <c r="BJ384" s="133" t="s">
        <v>3</v>
      </c>
      <c r="BK384" s="133">
        <v>7.0000000000000001E-3</v>
      </c>
      <c r="BL384" s="133">
        <v>-0.69799999999999995</v>
      </c>
      <c r="BM384" s="133">
        <v>0</v>
      </c>
    </row>
    <row r="385" spans="1:65" x14ac:dyDescent="0.2">
      <c r="A385" s="132" t="s">
        <v>1473</v>
      </c>
      <c r="B385" s="133" t="s">
        <v>1474</v>
      </c>
      <c r="C385" s="133" t="s">
        <v>261</v>
      </c>
      <c r="D385" s="133" t="s">
        <v>262</v>
      </c>
      <c r="E385" s="133" t="b">
        <v>0</v>
      </c>
      <c r="F385" s="133" t="s">
        <v>280</v>
      </c>
      <c r="G385" s="133" t="s">
        <v>3</v>
      </c>
      <c r="H385" s="133" t="s">
        <v>264</v>
      </c>
      <c r="I385" s="133" t="s">
        <v>281</v>
      </c>
      <c r="J385" s="133" t="s">
        <v>273</v>
      </c>
      <c r="K385" s="133" t="s">
        <v>777</v>
      </c>
      <c r="L385" s="133">
        <v>90</v>
      </c>
      <c r="M385" s="133">
        <v>9</v>
      </c>
      <c r="N385" s="133">
        <v>9</v>
      </c>
      <c r="O385" s="133">
        <v>1.97</v>
      </c>
      <c r="P385" s="133">
        <v>0</v>
      </c>
      <c r="Q385" s="133">
        <v>0</v>
      </c>
      <c r="R385" s="133">
        <v>5.43</v>
      </c>
      <c r="S385" s="133">
        <v>0</v>
      </c>
      <c r="T385" s="133">
        <v>0</v>
      </c>
      <c r="U385" s="133">
        <v>36.46</v>
      </c>
      <c r="V385" s="133">
        <v>0.01</v>
      </c>
      <c r="W385" s="133">
        <v>0</v>
      </c>
      <c r="X385" s="133">
        <v>5.5979999999999999</v>
      </c>
      <c r="Y385" s="133">
        <v>3.0000000000000001E-3</v>
      </c>
      <c r="Z385" s="133">
        <v>1E-3</v>
      </c>
      <c r="AA385" s="133">
        <v>16.818999999999999</v>
      </c>
      <c r="AB385" s="133">
        <v>5.0000000000000001E-3</v>
      </c>
      <c r="AC385" s="133">
        <v>2E-3</v>
      </c>
      <c r="AD385" s="133">
        <v>21.847999999999999</v>
      </c>
      <c r="AE385" s="133">
        <v>3.7999999999999999E-2</v>
      </c>
      <c r="AF385" s="133">
        <v>1.2999999999999999E-2</v>
      </c>
      <c r="AG385" s="133">
        <v>-0.54500000000000004</v>
      </c>
      <c r="AH385" s="133">
        <v>3.7999999999999999E-2</v>
      </c>
      <c r="AI385" s="133">
        <v>1.2999999999999999E-2</v>
      </c>
      <c r="AJ385" s="133">
        <v>34.121000000000002</v>
      </c>
      <c r="AK385" s="133">
        <v>0.158</v>
      </c>
      <c r="AL385" s="133">
        <v>5.2999999999999999E-2</v>
      </c>
      <c r="AM385" s="133">
        <v>0.19400000000000001</v>
      </c>
      <c r="AN385" s="133">
        <v>0.155</v>
      </c>
      <c r="AO385" s="133">
        <v>5.1999999999999998E-2</v>
      </c>
      <c r="AP385" s="133">
        <v>132.345</v>
      </c>
      <c r="AQ385" s="133">
        <v>1.9930000000000001</v>
      </c>
      <c r="AR385" s="133">
        <v>0.66400000000000003</v>
      </c>
      <c r="AS385" s="133">
        <v>89.331999999999994</v>
      </c>
      <c r="AT385" s="133">
        <v>1.927</v>
      </c>
      <c r="AU385" s="133">
        <v>0.64200000000000002</v>
      </c>
      <c r="AV385" s="133">
        <v>-1.1830000000000001</v>
      </c>
      <c r="AW385" s="133">
        <v>1.2E-2</v>
      </c>
      <c r="AX385" s="133">
        <v>4.0000000000000001E-3</v>
      </c>
      <c r="AY385" s="133">
        <v>1.98</v>
      </c>
      <c r="AZ385" s="133">
        <v>1.007950954</v>
      </c>
      <c r="BA385" s="133">
        <v>-2.5</v>
      </c>
      <c r="BB385" s="133">
        <v>-2.14</v>
      </c>
      <c r="BC385" s="133">
        <v>28.66</v>
      </c>
      <c r="BD385" s="133">
        <v>4.1322978974990135E-3</v>
      </c>
      <c r="BE385" s="133" t="s">
        <v>1475</v>
      </c>
      <c r="BF385" s="133">
        <v>-0.63500000000000001</v>
      </c>
      <c r="BG385" s="133">
        <v>1.2008042214075476</v>
      </c>
      <c r="BH385" s="133">
        <v>0.95451262971828099</v>
      </c>
      <c r="BI385" s="133">
        <v>0.192</v>
      </c>
      <c r="BJ385" s="133">
        <v>8.2000000000000003E-2</v>
      </c>
      <c r="BK385" s="133">
        <v>0.27400000000000002</v>
      </c>
      <c r="BL385" s="133">
        <v>0.19400000000000001</v>
      </c>
      <c r="BM385" s="133">
        <v>0</v>
      </c>
    </row>
    <row r="386" spans="1:65" x14ac:dyDescent="0.2">
      <c r="A386" s="132" t="s">
        <v>1476</v>
      </c>
      <c r="B386" s="133" t="s">
        <v>1477</v>
      </c>
      <c r="C386" s="133" t="s">
        <v>261</v>
      </c>
      <c r="D386" s="133" t="s">
        <v>262</v>
      </c>
      <c r="E386" s="133" t="b">
        <v>0</v>
      </c>
      <c r="F386" s="133" t="s">
        <v>1478</v>
      </c>
      <c r="G386" s="133" t="s">
        <v>3</v>
      </c>
      <c r="H386" s="133" t="s">
        <v>264</v>
      </c>
      <c r="I386" s="133" t="s">
        <v>349</v>
      </c>
      <c r="J386" s="133" t="s">
        <v>266</v>
      </c>
      <c r="K386" s="133" t="s">
        <v>777</v>
      </c>
      <c r="L386" s="133" t="s">
        <v>3</v>
      </c>
      <c r="M386" s="133">
        <v>9</v>
      </c>
      <c r="N386" s="133">
        <v>9</v>
      </c>
      <c r="O386" s="133">
        <v>2.08</v>
      </c>
      <c r="P386" s="133">
        <v>0</v>
      </c>
      <c r="Q386" s="133">
        <v>0</v>
      </c>
      <c r="R386" s="133">
        <v>-5.29</v>
      </c>
      <c r="S386" s="133">
        <v>0</v>
      </c>
      <c r="T386" s="133">
        <v>0</v>
      </c>
      <c r="U386" s="133">
        <v>25.41</v>
      </c>
      <c r="V386" s="133">
        <v>0</v>
      </c>
      <c r="W386" s="133">
        <v>0</v>
      </c>
      <c r="X386" s="133">
        <v>5.3319999999999999</v>
      </c>
      <c r="Y386" s="133">
        <v>2E-3</v>
      </c>
      <c r="Z386" s="133">
        <v>1E-3</v>
      </c>
      <c r="AA386" s="133">
        <v>5.99</v>
      </c>
      <c r="AB386" s="133">
        <v>4.0000000000000001E-3</v>
      </c>
      <c r="AC386" s="133">
        <v>1E-3</v>
      </c>
      <c r="AD386" s="133">
        <v>10.662000000000001</v>
      </c>
      <c r="AE386" s="133">
        <v>0.04</v>
      </c>
      <c r="AF386" s="133">
        <v>1.2999999999999999E-2</v>
      </c>
      <c r="AG386" s="133">
        <v>-0.751</v>
      </c>
      <c r="AH386" s="133">
        <v>3.7999999999999999E-2</v>
      </c>
      <c r="AI386" s="133">
        <v>1.2999999999999999E-2</v>
      </c>
      <c r="AJ386" s="133">
        <v>10.794</v>
      </c>
      <c r="AK386" s="133">
        <v>0.189</v>
      </c>
      <c r="AL386" s="133">
        <v>6.3E-2</v>
      </c>
      <c r="AM386" s="133">
        <v>-1.2070000000000001</v>
      </c>
      <c r="AN386" s="133">
        <v>0.186</v>
      </c>
      <c r="AO386" s="133">
        <v>6.2E-2</v>
      </c>
      <c r="AP386" s="133">
        <v>141.17400000000001</v>
      </c>
      <c r="AQ386" s="133">
        <v>4.6639999999999997</v>
      </c>
      <c r="AR386" s="133">
        <v>1.5549999999999999</v>
      </c>
      <c r="AS386" s="133">
        <v>121.48699999999999</v>
      </c>
      <c r="AT386" s="133">
        <v>4.5819999999999999</v>
      </c>
      <c r="AU386" s="133">
        <v>1.5269999999999999</v>
      </c>
      <c r="AV386" s="133">
        <v>-1.248</v>
      </c>
      <c r="AW386" s="133">
        <v>2.4E-2</v>
      </c>
      <c r="AX386" s="133">
        <v>8.0000000000000002E-3</v>
      </c>
      <c r="AY386" s="133">
        <v>2.1</v>
      </c>
      <c r="AZ386" s="133" t="s">
        <v>3</v>
      </c>
      <c r="BA386" s="133">
        <v>-5.29</v>
      </c>
      <c r="BB386" s="133">
        <v>-4.9400000000000004</v>
      </c>
      <c r="BC386" s="133">
        <v>25.76</v>
      </c>
      <c r="BD386" s="133">
        <v>4.2940432628478728E-3</v>
      </c>
      <c r="BE386" s="133" t="s">
        <v>1479</v>
      </c>
      <c r="BF386" s="133">
        <v>-0.79700000000000004</v>
      </c>
      <c r="BG386" s="133">
        <v>1.2071463944138756</v>
      </c>
      <c r="BH386" s="133">
        <v>0.95721131957145433</v>
      </c>
      <c r="BI386" s="133">
        <v>-5.0000000000000001E-3</v>
      </c>
      <c r="BJ386" s="133" t="s">
        <v>3</v>
      </c>
      <c r="BK386" s="133">
        <v>-5.0000000000000001E-3</v>
      </c>
      <c r="BL386" s="133">
        <v>-1.2070000000000001</v>
      </c>
      <c r="BM386" s="133">
        <v>0</v>
      </c>
    </row>
    <row r="387" spans="1:65" x14ac:dyDescent="0.2">
      <c r="A387" s="132" t="s">
        <v>1480</v>
      </c>
      <c r="B387" s="133" t="s">
        <v>1481</v>
      </c>
      <c r="C387" s="133" t="s">
        <v>261</v>
      </c>
      <c r="D387" s="133" t="s">
        <v>262</v>
      </c>
      <c r="E387" s="133" t="b">
        <v>0</v>
      </c>
      <c r="F387" s="133" t="s">
        <v>277</v>
      </c>
      <c r="G387" s="133" t="s">
        <v>3</v>
      </c>
      <c r="H387" s="133" t="s">
        <v>264</v>
      </c>
      <c r="I387" s="133" t="s">
        <v>277</v>
      </c>
      <c r="J387" s="133" t="s">
        <v>273</v>
      </c>
      <c r="K387" s="133" t="s">
        <v>777</v>
      </c>
      <c r="L387" s="133">
        <v>90</v>
      </c>
      <c r="M387" s="133">
        <v>9</v>
      </c>
      <c r="N387" s="133">
        <v>9</v>
      </c>
      <c r="O387" s="133">
        <v>-2.23</v>
      </c>
      <c r="P387" s="133">
        <v>0</v>
      </c>
      <c r="Q387" s="133">
        <v>0</v>
      </c>
      <c r="R387" s="133">
        <v>3.67</v>
      </c>
      <c r="S387" s="133">
        <v>0</v>
      </c>
      <c r="T387" s="133">
        <v>0</v>
      </c>
      <c r="U387" s="133">
        <v>34.64</v>
      </c>
      <c r="V387" s="133">
        <v>0</v>
      </c>
      <c r="W387" s="133">
        <v>0</v>
      </c>
      <c r="X387" s="133">
        <v>1.59</v>
      </c>
      <c r="Y387" s="133">
        <v>2E-3</v>
      </c>
      <c r="Z387" s="133">
        <v>1E-3</v>
      </c>
      <c r="AA387" s="133">
        <v>15.031000000000001</v>
      </c>
      <c r="AB387" s="133">
        <v>5.0000000000000001E-3</v>
      </c>
      <c r="AC387" s="133">
        <v>2E-3</v>
      </c>
      <c r="AD387" s="133">
        <v>16.202000000000002</v>
      </c>
      <c r="AE387" s="133">
        <v>4.5999999999999999E-2</v>
      </c>
      <c r="AF387" s="133">
        <v>1.4999999999999999E-2</v>
      </c>
      <c r="AG387" s="133">
        <v>-0.23599999999999999</v>
      </c>
      <c r="AH387" s="133">
        <v>4.3999999999999997E-2</v>
      </c>
      <c r="AI387" s="133">
        <v>1.4999999999999999E-2</v>
      </c>
      <c r="AJ387" s="133">
        <v>30.308</v>
      </c>
      <c r="AK387" s="133">
        <v>0.193</v>
      </c>
      <c r="AL387" s="133">
        <v>6.4000000000000001E-2</v>
      </c>
      <c r="AM387" s="133">
        <v>0.02</v>
      </c>
      <c r="AN387" s="133">
        <v>0.192</v>
      </c>
      <c r="AO387" s="133">
        <v>6.4000000000000001E-2</v>
      </c>
      <c r="AP387" s="133">
        <v>132.947</v>
      </c>
      <c r="AQ387" s="133">
        <v>2.1850000000000001</v>
      </c>
      <c r="AR387" s="133">
        <v>0.72799999999999998</v>
      </c>
      <c r="AS387" s="133">
        <v>98.352000000000004</v>
      </c>
      <c r="AT387" s="133">
        <v>2.1240000000000001</v>
      </c>
      <c r="AU387" s="133">
        <v>0.70799999999999996</v>
      </c>
      <c r="AV387" s="133">
        <v>-1.1879999999999999</v>
      </c>
      <c r="AW387" s="133">
        <v>1.9E-2</v>
      </c>
      <c r="AX387" s="133">
        <v>6.0000000000000001E-3</v>
      </c>
      <c r="AY387" s="133">
        <v>-2.25</v>
      </c>
      <c r="AZ387" s="133">
        <v>1.007950954</v>
      </c>
      <c r="BA387" s="133">
        <v>-4.25</v>
      </c>
      <c r="BB387" s="133">
        <v>-3.9</v>
      </c>
      <c r="BC387" s="133">
        <v>26.84</v>
      </c>
      <c r="BD387" s="133">
        <v>4.3556519188961964E-3</v>
      </c>
      <c r="BE387" s="133" t="s">
        <v>1482</v>
      </c>
      <c r="BF387" s="133">
        <v>-0.30599999999999999</v>
      </c>
      <c r="BG387" s="133">
        <v>1.2025394001158485</v>
      </c>
      <c r="BH387" s="133">
        <v>0.95508799113265952</v>
      </c>
      <c r="BI387" s="133">
        <v>0.58699999999999997</v>
      </c>
      <c r="BJ387" s="133">
        <v>8.2000000000000003E-2</v>
      </c>
      <c r="BK387" s="133">
        <v>0.66900000000000004</v>
      </c>
      <c r="BL387" s="133">
        <v>0.02</v>
      </c>
      <c r="BM387" s="133">
        <v>0</v>
      </c>
    </row>
    <row r="388" spans="1:65" x14ac:dyDescent="0.2">
      <c r="A388" s="132" t="s">
        <v>1483</v>
      </c>
      <c r="B388" s="133" t="s">
        <v>1484</v>
      </c>
      <c r="C388" s="133" t="s">
        <v>261</v>
      </c>
      <c r="D388" s="133" t="s">
        <v>262</v>
      </c>
      <c r="E388" s="133" t="b">
        <v>0</v>
      </c>
      <c r="F388" s="133" t="s">
        <v>324</v>
      </c>
      <c r="G388" s="133" t="s">
        <v>3</v>
      </c>
      <c r="H388" s="133" t="s">
        <v>264</v>
      </c>
      <c r="I388" s="133" t="s">
        <v>324</v>
      </c>
      <c r="J388" s="133" t="s">
        <v>273</v>
      </c>
      <c r="K388" s="133" t="s">
        <v>777</v>
      </c>
      <c r="L388" s="133">
        <v>90</v>
      </c>
      <c r="M388" s="133">
        <v>9</v>
      </c>
      <c r="N388" s="133">
        <v>9</v>
      </c>
      <c r="O388" s="133">
        <v>1.96</v>
      </c>
      <c r="P388" s="133">
        <v>0</v>
      </c>
      <c r="Q388" s="133">
        <v>0</v>
      </c>
      <c r="R388" s="133">
        <v>6.15</v>
      </c>
      <c r="S388" s="133">
        <v>0</v>
      </c>
      <c r="T388" s="133">
        <v>0</v>
      </c>
      <c r="U388" s="133">
        <v>37.200000000000003</v>
      </c>
      <c r="V388" s="133">
        <v>0</v>
      </c>
      <c r="W388" s="133">
        <v>0</v>
      </c>
      <c r="X388" s="133">
        <v>5.6070000000000002</v>
      </c>
      <c r="Y388" s="133">
        <v>3.0000000000000001E-3</v>
      </c>
      <c r="Z388" s="133">
        <v>1E-3</v>
      </c>
      <c r="AA388" s="133">
        <v>17.548999999999999</v>
      </c>
      <c r="AB388" s="133">
        <v>5.0000000000000001E-3</v>
      </c>
      <c r="AC388" s="133">
        <v>2E-3</v>
      </c>
      <c r="AD388" s="133">
        <v>22.681999999999999</v>
      </c>
      <c r="AE388" s="133">
        <v>3.3000000000000002E-2</v>
      </c>
      <c r="AF388" s="133">
        <v>1.0999999999999999E-2</v>
      </c>
      <c r="AG388" s="133">
        <v>-0.44400000000000001</v>
      </c>
      <c r="AH388" s="133">
        <v>3.4000000000000002E-2</v>
      </c>
      <c r="AI388" s="133">
        <v>1.0999999999999999E-2</v>
      </c>
      <c r="AJ388" s="133">
        <v>35.988</v>
      </c>
      <c r="AK388" s="133">
        <v>0.29899999999999999</v>
      </c>
      <c r="AL388" s="133">
        <v>0.1</v>
      </c>
      <c r="AM388" s="133">
        <v>0.56200000000000006</v>
      </c>
      <c r="AN388" s="133">
        <v>0.29399999999999998</v>
      </c>
      <c r="AO388" s="133">
        <v>9.8000000000000004E-2</v>
      </c>
      <c r="AP388" s="133">
        <v>127.589</v>
      </c>
      <c r="AQ388" s="133">
        <v>1.6739999999999999</v>
      </c>
      <c r="AR388" s="133">
        <v>0.55800000000000005</v>
      </c>
      <c r="AS388" s="133">
        <v>83.218000000000004</v>
      </c>
      <c r="AT388" s="133">
        <v>1.61</v>
      </c>
      <c r="AU388" s="133">
        <v>0.53700000000000003</v>
      </c>
      <c r="AV388" s="133">
        <v>-1.1499999999999999</v>
      </c>
      <c r="AW388" s="133">
        <v>1.2E-2</v>
      </c>
      <c r="AX388" s="133">
        <v>4.0000000000000001E-3</v>
      </c>
      <c r="AY388" s="133">
        <v>1.97</v>
      </c>
      <c r="AZ388" s="133">
        <v>1.007950954</v>
      </c>
      <c r="BA388" s="133">
        <v>-1.78</v>
      </c>
      <c r="BB388" s="133">
        <v>-1.42</v>
      </c>
      <c r="BC388" s="133">
        <v>29.39</v>
      </c>
      <c r="BD388" s="133">
        <v>4.3556519188961964E-3</v>
      </c>
      <c r="BE388" s="133" t="s">
        <v>1482</v>
      </c>
      <c r="BF388" s="133">
        <v>-0.54200000000000004</v>
      </c>
      <c r="BG388" s="133">
        <v>1.2043058997964815</v>
      </c>
      <c r="BH388" s="133">
        <v>0.95545379449579659</v>
      </c>
      <c r="BI388" s="133">
        <v>0.30199999999999999</v>
      </c>
      <c r="BJ388" s="133">
        <v>8.2000000000000003E-2</v>
      </c>
      <c r="BK388" s="133">
        <v>0.38400000000000001</v>
      </c>
      <c r="BL388" s="133">
        <v>0.56200000000000006</v>
      </c>
      <c r="BM388" s="133">
        <v>0</v>
      </c>
    </row>
    <row r="389" spans="1:65" x14ac:dyDescent="0.2">
      <c r="A389" s="132" t="s">
        <v>1485</v>
      </c>
      <c r="B389" s="133" t="s">
        <v>1486</v>
      </c>
      <c r="C389" s="133" t="s">
        <v>261</v>
      </c>
      <c r="D389" s="133" t="s">
        <v>262</v>
      </c>
      <c r="E389" s="133" t="b">
        <v>0</v>
      </c>
      <c r="F389" s="133" t="s">
        <v>1487</v>
      </c>
      <c r="G389" s="133" t="s">
        <v>3</v>
      </c>
      <c r="H389" s="133" t="s">
        <v>264</v>
      </c>
      <c r="I389" s="133" t="s">
        <v>265</v>
      </c>
      <c r="J389" s="133" t="s">
        <v>266</v>
      </c>
      <c r="K389" s="133" t="s">
        <v>777</v>
      </c>
      <c r="L389" s="133" t="s">
        <v>3</v>
      </c>
      <c r="M389" s="133">
        <v>9</v>
      </c>
      <c r="N389" s="133">
        <v>9</v>
      </c>
      <c r="O389" s="133">
        <v>2.13</v>
      </c>
      <c r="P389" s="133">
        <v>0</v>
      </c>
      <c r="Q389" s="133">
        <v>0</v>
      </c>
      <c r="R389" s="133">
        <v>-5.0999999999999996</v>
      </c>
      <c r="S389" s="133">
        <v>0</v>
      </c>
      <c r="T389" s="133">
        <v>0</v>
      </c>
      <c r="U389" s="133">
        <v>25.6</v>
      </c>
      <c r="V389" s="133">
        <v>0</v>
      </c>
      <c r="W389" s="133">
        <v>0</v>
      </c>
      <c r="X389" s="133">
        <v>5.383</v>
      </c>
      <c r="Y389" s="133">
        <v>4.0000000000000001E-3</v>
      </c>
      <c r="Z389" s="133">
        <v>1E-3</v>
      </c>
      <c r="AA389" s="133">
        <v>6.1769999999999996</v>
      </c>
      <c r="AB389" s="133">
        <v>4.0000000000000001E-3</v>
      </c>
      <c r="AC389" s="133">
        <v>1E-3</v>
      </c>
      <c r="AD389" s="133">
        <v>11.717000000000001</v>
      </c>
      <c r="AE389" s="133">
        <v>1.4999999999999999E-2</v>
      </c>
      <c r="AF389" s="133">
        <v>5.0000000000000001E-3</v>
      </c>
      <c r="AG389" s="133">
        <v>5.7000000000000002E-2</v>
      </c>
      <c r="AH389" s="133">
        <v>1.9E-2</v>
      </c>
      <c r="AI389" s="133">
        <v>6.0000000000000001E-3</v>
      </c>
      <c r="AJ389" s="133">
        <v>11.473000000000001</v>
      </c>
      <c r="AK389" s="133">
        <v>0.20100000000000001</v>
      </c>
      <c r="AL389" s="133">
        <v>6.7000000000000004E-2</v>
      </c>
      <c r="AM389" s="133">
        <v>-0.90700000000000003</v>
      </c>
      <c r="AN389" s="133">
        <v>0.19600000000000001</v>
      </c>
      <c r="AO389" s="133">
        <v>6.5000000000000002E-2</v>
      </c>
      <c r="AP389" s="133">
        <v>130.155</v>
      </c>
      <c r="AQ389" s="133">
        <v>3.1589999999999998</v>
      </c>
      <c r="AR389" s="133">
        <v>1.0529999999999999</v>
      </c>
      <c r="AS389" s="133">
        <v>110.194</v>
      </c>
      <c r="AT389" s="133">
        <v>3.0910000000000002</v>
      </c>
      <c r="AU389" s="133">
        <v>1.03</v>
      </c>
      <c r="AV389" s="133">
        <v>-1.179</v>
      </c>
      <c r="AW389" s="133">
        <v>1.4E-2</v>
      </c>
      <c r="AX389" s="133">
        <v>5.0000000000000001E-3</v>
      </c>
      <c r="AY389" s="133">
        <v>2.15</v>
      </c>
      <c r="AZ389" s="133" t="s">
        <v>3</v>
      </c>
      <c r="BA389" s="133">
        <v>-5.0999999999999996</v>
      </c>
      <c r="BB389" s="133">
        <v>-4.76</v>
      </c>
      <c r="BC389" s="133">
        <v>25.95</v>
      </c>
      <c r="BD389" s="133">
        <v>4.5045146123972209E-3</v>
      </c>
      <c r="BE389" s="133" t="s">
        <v>1488</v>
      </c>
      <c r="BF389" s="133">
        <v>4.0000000000000001E-3</v>
      </c>
      <c r="BG389" s="133">
        <v>1.2081294370622024</v>
      </c>
      <c r="BH389" s="133">
        <v>0.95712817132629735</v>
      </c>
      <c r="BI389" s="133">
        <v>0.96199999999999997</v>
      </c>
      <c r="BJ389" s="133" t="s">
        <v>3</v>
      </c>
      <c r="BK389" s="133">
        <v>0.96199999999999997</v>
      </c>
      <c r="BL389" s="133">
        <v>-0.90700000000000003</v>
      </c>
      <c r="BM389" s="133">
        <v>0</v>
      </c>
    </row>
    <row r="390" spans="1:65" x14ac:dyDescent="0.2">
      <c r="A390" s="132" t="s">
        <v>1489</v>
      </c>
      <c r="B390" s="133" t="s">
        <v>1490</v>
      </c>
      <c r="C390" s="133" t="s">
        <v>261</v>
      </c>
      <c r="D390" s="133" t="s">
        <v>262</v>
      </c>
      <c r="E390" s="133" t="b">
        <v>0</v>
      </c>
      <c r="F390" s="133" t="s">
        <v>304</v>
      </c>
      <c r="G390" s="133" t="s">
        <v>3</v>
      </c>
      <c r="H390" s="133" t="s">
        <v>264</v>
      </c>
      <c r="I390" s="133" t="s">
        <v>304</v>
      </c>
      <c r="J390" s="133" t="s">
        <v>273</v>
      </c>
      <c r="K390" s="133" t="s">
        <v>777</v>
      </c>
      <c r="L390" s="133">
        <v>90</v>
      </c>
      <c r="M390" s="133">
        <v>9</v>
      </c>
      <c r="N390" s="133">
        <v>9</v>
      </c>
      <c r="O390" s="133">
        <v>-6.3</v>
      </c>
      <c r="P390" s="133">
        <v>0</v>
      </c>
      <c r="Q390" s="133">
        <v>0</v>
      </c>
      <c r="R390" s="133">
        <v>-5.16</v>
      </c>
      <c r="S390" s="133">
        <v>0.01</v>
      </c>
      <c r="T390" s="133">
        <v>0</v>
      </c>
      <c r="U390" s="133">
        <v>25.54</v>
      </c>
      <c r="V390" s="133">
        <v>0.01</v>
      </c>
      <c r="W390" s="133">
        <v>0</v>
      </c>
      <c r="X390" s="133">
        <v>-2.5310000000000001</v>
      </c>
      <c r="Y390" s="133">
        <v>2E-3</v>
      </c>
      <c r="Z390" s="133">
        <v>1E-3</v>
      </c>
      <c r="AA390" s="133">
        <v>6.0960000000000001</v>
      </c>
      <c r="AB390" s="133">
        <v>6.0000000000000001E-3</v>
      </c>
      <c r="AC390" s="133">
        <v>2E-3</v>
      </c>
      <c r="AD390" s="133">
        <v>3.0939999999999999</v>
      </c>
      <c r="AE390" s="133">
        <v>6.2E-2</v>
      </c>
      <c r="AF390" s="133">
        <v>2.1000000000000001E-2</v>
      </c>
      <c r="AG390" s="133">
        <v>-0.27200000000000002</v>
      </c>
      <c r="AH390" s="133">
        <v>6.2E-2</v>
      </c>
      <c r="AI390" s="133">
        <v>2.1000000000000001E-2</v>
      </c>
      <c r="AJ390" s="133">
        <v>11.349</v>
      </c>
      <c r="AK390" s="133">
        <v>0.13800000000000001</v>
      </c>
      <c r="AL390" s="133">
        <v>4.5999999999999999E-2</v>
      </c>
      <c r="AM390" s="133">
        <v>-0.87</v>
      </c>
      <c r="AN390" s="133">
        <v>0.13900000000000001</v>
      </c>
      <c r="AO390" s="133">
        <v>4.5999999999999999E-2</v>
      </c>
      <c r="AP390" s="133">
        <v>128.83000000000001</v>
      </c>
      <c r="AQ390" s="133">
        <v>2.3199999999999998</v>
      </c>
      <c r="AR390" s="133">
        <v>0.77300000000000002</v>
      </c>
      <c r="AS390" s="133">
        <v>118.444</v>
      </c>
      <c r="AT390" s="133">
        <v>2.2999999999999998</v>
      </c>
      <c r="AU390" s="133">
        <v>0.76700000000000002</v>
      </c>
      <c r="AV390" s="133">
        <v>-1.173</v>
      </c>
      <c r="AW390" s="133">
        <v>1.9E-2</v>
      </c>
      <c r="AX390" s="133">
        <v>6.0000000000000001E-3</v>
      </c>
      <c r="AY390" s="133">
        <v>-6.35</v>
      </c>
      <c r="AZ390" s="133">
        <v>1.007950954</v>
      </c>
      <c r="BA390" s="133">
        <v>-13.01</v>
      </c>
      <c r="BB390" s="133">
        <v>-12.71</v>
      </c>
      <c r="BC390" s="133">
        <v>17.760000000000002</v>
      </c>
      <c r="BD390" s="133">
        <v>4.5697088057667437E-3</v>
      </c>
      <c r="BE390" s="133" t="s">
        <v>1491</v>
      </c>
      <c r="BF390" s="133">
        <v>-0.28699999999999998</v>
      </c>
      <c r="BG390" s="133">
        <v>1.2059402460455073</v>
      </c>
      <c r="BH390" s="133">
        <v>0.95632495463983835</v>
      </c>
      <c r="BI390" s="133">
        <v>0.61099999999999999</v>
      </c>
      <c r="BJ390" s="133">
        <v>8.2000000000000003E-2</v>
      </c>
      <c r="BK390" s="133">
        <v>0.69299999999999995</v>
      </c>
      <c r="BL390" s="133">
        <v>-0.87</v>
      </c>
      <c r="BM390" s="133">
        <v>0</v>
      </c>
    </row>
    <row r="391" spans="1:65" x14ac:dyDescent="0.2">
      <c r="A391" s="132" t="s">
        <v>1492</v>
      </c>
      <c r="B391" s="133" t="s">
        <v>1493</v>
      </c>
      <c r="C391" s="133" t="s">
        <v>261</v>
      </c>
      <c r="D391" s="133" t="s">
        <v>262</v>
      </c>
      <c r="E391" s="133" t="b">
        <v>0</v>
      </c>
      <c r="F391" s="133" t="s">
        <v>294</v>
      </c>
      <c r="G391" s="133" t="s">
        <v>3</v>
      </c>
      <c r="H391" s="133" t="s">
        <v>264</v>
      </c>
      <c r="I391" s="133" t="s">
        <v>295</v>
      </c>
      <c r="J391" s="133" t="s">
        <v>273</v>
      </c>
      <c r="K391" s="133" t="s">
        <v>777</v>
      </c>
      <c r="L391" s="133">
        <v>90</v>
      </c>
      <c r="M391" s="133">
        <v>9</v>
      </c>
      <c r="N391" s="133">
        <v>9</v>
      </c>
      <c r="O391" s="133">
        <v>1.55</v>
      </c>
      <c r="P391" s="133">
        <v>0</v>
      </c>
      <c r="Q391" s="133">
        <v>0</v>
      </c>
      <c r="R391" s="133">
        <v>5.64</v>
      </c>
      <c r="S391" s="133">
        <v>0.01</v>
      </c>
      <c r="T391" s="133">
        <v>0</v>
      </c>
      <c r="U391" s="133">
        <v>36.67</v>
      </c>
      <c r="V391" s="133">
        <v>0.01</v>
      </c>
      <c r="W391" s="133">
        <v>0</v>
      </c>
      <c r="X391" s="133">
        <v>5.2110000000000003</v>
      </c>
      <c r="Y391" s="133">
        <v>4.0000000000000001E-3</v>
      </c>
      <c r="Z391" s="133">
        <v>1E-3</v>
      </c>
      <c r="AA391" s="133">
        <v>17.026</v>
      </c>
      <c r="AB391" s="133">
        <v>7.0000000000000001E-3</v>
      </c>
      <c r="AC391" s="133">
        <v>2E-3</v>
      </c>
      <c r="AD391" s="133">
        <v>22.038</v>
      </c>
      <c r="AE391" s="133">
        <v>2.7E-2</v>
      </c>
      <c r="AF391" s="133">
        <v>8.9999999999999993E-3</v>
      </c>
      <c r="AG391" s="133">
        <v>-0.16200000000000001</v>
      </c>
      <c r="AH391" s="133">
        <v>2.5000000000000001E-2</v>
      </c>
      <c r="AI391" s="133">
        <v>8.0000000000000002E-3</v>
      </c>
      <c r="AJ391" s="133">
        <v>34.906999999999996</v>
      </c>
      <c r="AK391" s="133">
        <v>0.151</v>
      </c>
      <c r="AL391" s="133">
        <v>0.05</v>
      </c>
      <c r="AM391" s="133">
        <v>0.54700000000000004</v>
      </c>
      <c r="AN391" s="133">
        <v>0.14099999999999999</v>
      </c>
      <c r="AO391" s="133">
        <v>4.7E-2</v>
      </c>
      <c r="AP391" s="133">
        <v>125.405</v>
      </c>
      <c r="AQ391" s="133">
        <v>2.0190000000000001</v>
      </c>
      <c r="AR391" s="133">
        <v>0.67300000000000004</v>
      </c>
      <c r="AS391" s="133">
        <v>82.667000000000002</v>
      </c>
      <c r="AT391" s="133">
        <v>1.952</v>
      </c>
      <c r="AU391" s="133">
        <v>0.65100000000000002</v>
      </c>
      <c r="AV391" s="133">
        <v>-1.131</v>
      </c>
      <c r="AW391" s="133">
        <v>1.4999999999999999E-2</v>
      </c>
      <c r="AX391" s="133">
        <v>5.0000000000000001E-3</v>
      </c>
      <c r="AY391" s="133">
        <v>1.55</v>
      </c>
      <c r="AZ391" s="133">
        <v>1.007950954</v>
      </c>
      <c r="BA391" s="133">
        <v>-2.2999999999999998</v>
      </c>
      <c r="BB391" s="133">
        <v>-1.97</v>
      </c>
      <c r="BC391" s="133">
        <v>28.83</v>
      </c>
      <c r="BD391" s="133">
        <v>4.5697088057667437E-3</v>
      </c>
      <c r="BE391" s="133" t="s">
        <v>1491</v>
      </c>
      <c r="BF391" s="133">
        <v>-0.26300000000000001</v>
      </c>
      <c r="BG391" s="133">
        <v>1.20081817107234</v>
      </c>
      <c r="BH391" s="133">
        <v>0.95671139087767942</v>
      </c>
      <c r="BI391" s="133">
        <v>0.64100000000000001</v>
      </c>
      <c r="BJ391" s="133">
        <v>8.2000000000000003E-2</v>
      </c>
      <c r="BK391" s="133">
        <v>0.72299999999999998</v>
      </c>
      <c r="BL391" s="133">
        <v>0.54700000000000004</v>
      </c>
      <c r="BM391" s="133">
        <v>0</v>
      </c>
    </row>
    <row r="392" spans="1:65" x14ac:dyDescent="0.2">
      <c r="A392" s="132" t="s">
        <v>1494</v>
      </c>
      <c r="B392" s="133" t="s">
        <v>1495</v>
      </c>
      <c r="C392" s="133" t="s">
        <v>261</v>
      </c>
      <c r="D392" s="133" t="s">
        <v>262</v>
      </c>
      <c r="E392" s="133" t="b">
        <v>0</v>
      </c>
      <c r="F392" s="133" t="s">
        <v>1496</v>
      </c>
      <c r="G392" s="133" t="s">
        <v>3</v>
      </c>
      <c r="H392" s="133" t="s">
        <v>264</v>
      </c>
      <c r="I392" s="133" t="s">
        <v>265</v>
      </c>
      <c r="J392" s="133" t="s">
        <v>266</v>
      </c>
      <c r="K392" s="133" t="s">
        <v>777</v>
      </c>
      <c r="L392" s="133" t="s">
        <v>3</v>
      </c>
      <c r="M392" s="133">
        <v>9</v>
      </c>
      <c r="N392" s="133">
        <v>9</v>
      </c>
      <c r="O392" s="133">
        <v>-37.479999999999997</v>
      </c>
      <c r="P392" s="133">
        <v>0</v>
      </c>
      <c r="Q392" s="133">
        <v>0</v>
      </c>
      <c r="R392" s="133">
        <v>2.16</v>
      </c>
      <c r="S392" s="133">
        <v>0.01</v>
      </c>
      <c r="T392" s="133">
        <v>0</v>
      </c>
      <c r="U392" s="133">
        <v>33.090000000000003</v>
      </c>
      <c r="V392" s="133">
        <v>0.01</v>
      </c>
      <c r="W392" s="133">
        <v>0</v>
      </c>
      <c r="X392" s="133">
        <v>-31.521999999999998</v>
      </c>
      <c r="Y392" s="133">
        <v>3.0000000000000001E-3</v>
      </c>
      <c r="Z392" s="133">
        <v>1E-3</v>
      </c>
      <c r="AA392" s="133">
        <v>13.429</v>
      </c>
      <c r="AB392" s="133">
        <v>5.0000000000000001E-3</v>
      </c>
      <c r="AC392" s="133">
        <v>2E-3</v>
      </c>
      <c r="AD392" s="133">
        <v>-19.832000000000001</v>
      </c>
      <c r="AE392" s="133">
        <v>4.2999999999999997E-2</v>
      </c>
      <c r="AF392" s="133">
        <v>1.4E-2</v>
      </c>
      <c r="AG392" s="133">
        <v>-8.2000000000000003E-2</v>
      </c>
      <c r="AH392" s="133">
        <v>4.1000000000000002E-2</v>
      </c>
      <c r="AI392" s="133">
        <v>1.4E-2</v>
      </c>
      <c r="AJ392" s="133">
        <v>27.170999999999999</v>
      </c>
      <c r="AK392" s="133">
        <v>0.27900000000000003</v>
      </c>
      <c r="AL392" s="133">
        <v>9.2999999999999999E-2</v>
      </c>
      <c r="AM392" s="133">
        <v>0.129</v>
      </c>
      <c r="AN392" s="133">
        <v>0.27700000000000002</v>
      </c>
      <c r="AO392" s="133">
        <v>9.1999999999999998E-2</v>
      </c>
      <c r="AP392" s="133">
        <v>134.887</v>
      </c>
      <c r="AQ392" s="133">
        <v>5.766</v>
      </c>
      <c r="AR392" s="133">
        <v>1.9219999999999999</v>
      </c>
      <c r="AS392" s="133">
        <v>143.964</v>
      </c>
      <c r="AT392" s="133">
        <v>5.8079999999999998</v>
      </c>
      <c r="AU392" s="133">
        <v>1.9359999999999999</v>
      </c>
      <c r="AV392" s="133">
        <v>-1.2170000000000001</v>
      </c>
      <c r="AW392" s="133">
        <v>3.3000000000000002E-2</v>
      </c>
      <c r="AX392" s="133">
        <v>1.0999999999999999E-2</v>
      </c>
      <c r="AY392" s="133">
        <v>-37.74</v>
      </c>
      <c r="AZ392" s="133" t="s">
        <v>3</v>
      </c>
      <c r="BA392" s="133">
        <v>2.16</v>
      </c>
      <c r="BB392" s="133">
        <v>2.52</v>
      </c>
      <c r="BC392" s="133">
        <v>33.46</v>
      </c>
      <c r="BD392" s="133">
        <v>4.6486572441495301E-3</v>
      </c>
      <c r="BE392" s="133" t="s">
        <v>1497</v>
      </c>
      <c r="BF392" s="133">
        <v>1.0999999999999999E-2</v>
      </c>
      <c r="BG392" s="133">
        <v>1.1903498588297581</v>
      </c>
      <c r="BH392" s="133">
        <v>0.95249497453357079</v>
      </c>
      <c r="BI392" s="133">
        <v>0.96499999999999997</v>
      </c>
      <c r="BJ392" s="133" t="s">
        <v>3</v>
      </c>
      <c r="BK392" s="133">
        <v>0.96499999999999997</v>
      </c>
      <c r="BL392" s="133">
        <v>0.129</v>
      </c>
      <c r="BM392" s="133">
        <v>0</v>
      </c>
    </row>
    <row r="393" spans="1:65" x14ac:dyDescent="0.2">
      <c r="A393" s="132" t="s">
        <v>1498</v>
      </c>
      <c r="B393" s="133" t="s">
        <v>1499</v>
      </c>
      <c r="C393" s="133" t="s">
        <v>261</v>
      </c>
      <c r="D393" s="133" t="s">
        <v>262</v>
      </c>
      <c r="E393" s="133" t="b">
        <v>0</v>
      </c>
      <c r="F393" s="133" t="s">
        <v>304</v>
      </c>
      <c r="G393" s="133" t="s">
        <v>3</v>
      </c>
      <c r="H393" s="133" t="s">
        <v>264</v>
      </c>
      <c r="I393" s="133" t="s">
        <v>304</v>
      </c>
      <c r="J393" s="133" t="s">
        <v>273</v>
      </c>
      <c r="K393" s="133" t="s">
        <v>777</v>
      </c>
      <c r="L393" s="133">
        <v>90</v>
      </c>
      <c r="M393" s="133">
        <v>9</v>
      </c>
      <c r="N393" s="133">
        <v>9</v>
      </c>
      <c r="O393" s="133">
        <v>-6.19</v>
      </c>
      <c r="P393" s="133">
        <v>0</v>
      </c>
      <c r="Q393" s="133">
        <v>0</v>
      </c>
      <c r="R393" s="133">
        <v>-4.93</v>
      </c>
      <c r="S393" s="133">
        <v>0.01</v>
      </c>
      <c r="T393" s="133">
        <v>0</v>
      </c>
      <c r="U393" s="133">
        <v>25.78</v>
      </c>
      <c r="V393" s="133">
        <v>0.01</v>
      </c>
      <c r="W393" s="133">
        <v>0</v>
      </c>
      <c r="X393" s="133">
        <v>-2.4220000000000002</v>
      </c>
      <c r="Y393" s="133">
        <v>2E-3</v>
      </c>
      <c r="Z393" s="133">
        <v>1E-3</v>
      </c>
      <c r="AA393" s="133">
        <v>6.335</v>
      </c>
      <c r="AB393" s="133">
        <v>5.0000000000000001E-3</v>
      </c>
      <c r="AC393" s="133">
        <v>2E-3</v>
      </c>
      <c r="AD393" s="133">
        <v>3.4620000000000002</v>
      </c>
      <c r="AE393" s="133">
        <v>4.5999999999999999E-2</v>
      </c>
      <c r="AF393" s="133">
        <v>1.4999999999999999E-2</v>
      </c>
      <c r="AG393" s="133">
        <v>-0.251</v>
      </c>
      <c r="AH393" s="133">
        <v>4.4999999999999998E-2</v>
      </c>
      <c r="AI393" s="133">
        <v>1.4999999999999999E-2</v>
      </c>
      <c r="AJ393" s="133">
        <v>11.861000000000001</v>
      </c>
      <c r="AK393" s="133">
        <v>0.183</v>
      </c>
      <c r="AL393" s="133">
        <v>6.0999999999999999E-2</v>
      </c>
      <c r="AM393" s="133">
        <v>-0.83799999999999997</v>
      </c>
      <c r="AN393" s="133">
        <v>0.184</v>
      </c>
      <c r="AO393" s="133">
        <v>6.0999999999999999E-2</v>
      </c>
      <c r="AP393" s="133">
        <v>127.85299999999999</v>
      </c>
      <c r="AQ393" s="133">
        <v>2.8029999999999999</v>
      </c>
      <c r="AR393" s="133">
        <v>0.93400000000000005</v>
      </c>
      <c r="AS393" s="133">
        <v>116.825</v>
      </c>
      <c r="AT393" s="133">
        <v>2.7770000000000001</v>
      </c>
      <c r="AU393" s="133">
        <v>0.92600000000000005</v>
      </c>
      <c r="AV393" s="133">
        <v>-1.1719999999999999</v>
      </c>
      <c r="AW393" s="133">
        <v>2.1000000000000001E-2</v>
      </c>
      <c r="AX393" s="133">
        <v>7.0000000000000001E-3</v>
      </c>
      <c r="AY393" s="133">
        <v>-6.24</v>
      </c>
      <c r="AZ393" s="133">
        <v>1.007950954</v>
      </c>
      <c r="BA393" s="133">
        <v>-12.78</v>
      </c>
      <c r="BB393" s="133">
        <v>-12.49</v>
      </c>
      <c r="BC393" s="133">
        <v>17.989999999999998</v>
      </c>
      <c r="BD393" s="133">
        <v>4.6754438246769895E-3</v>
      </c>
      <c r="BE393" s="133" t="s">
        <v>1500</v>
      </c>
      <c r="BF393" s="133">
        <v>-0.26800000000000002</v>
      </c>
      <c r="BG393" s="133">
        <v>1.1937423264248492</v>
      </c>
      <c r="BH393" s="133">
        <v>0.95441602127529368</v>
      </c>
      <c r="BI393" s="133">
        <v>0.63500000000000001</v>
      </c>
      <c r="BJ393" s="133">
        <v>8.2000000000000003E-2</v>
      </c>
      <c r="BK393" s="133">
        <v>0.71699999999999997</v>
      </c>
      <c r="BL393" s="133">
        <v>-0.83799999999999997</v>
      </c>
      <c r="BM393" s="133">
        <v>0</v>
      </c>
    </row>
    <row r="394" spans="1:65" x14ac:dyDescent="0.2">
      <c r="A394" s="132" t="s">
        <v>1501</v>
      </c>
      <c r="B394" s="133" t="s">
        <v>1502</v>
      </c>
      <c r="C394" s="133" t="s">
        <v>261</v>
      </c>
      <c r="D394" s="133" t="s">
        <v>262</v>
      </c>
      <c r="E394" s="133" t="b">
        <v>0</v>
      </c>
      <c r="F394" s="133" t="s">
        <v>1094</v>
      </c>
      <c r="G394" s="133" t="s">
        <v>3</v>
      </c>
      <c r="H394" s="133" t="s">
        <v>264</v>
      </c>
      <c r="I394" s="133" t="s">
        <v>1095</v>
      </c>
      <c r="J394" s="133" t="s">
        <v>1096</v>
      </c>
      <c r="K394" s="133" t="s">
        <v>777</v>
      </c>
      <c r="L394" s="133">
        <v>90</v>
      </c>
      <c r="M394" s="133">
        <v>9</v>
      </c>
      <c r="N394" s="133">
        <v>9</v>
      </c>
      <c r="O394" s="133">
        <v>1.91</v>
      </c>
      <c r="P394" s="133">
        <v>0</v>
      </c>
      <c r="Q394" s="133">
        <v>0</v>
      </c>
      <c r="R394" s="133">
        <v>1.18</v>
      </c>
      <c r="S394" s="133">
        <v>0.01</v>
      </c>
      <c r="T394" s="133">
        <v>0</v>
      </c>
      <c r="U394" s="133">
        <v>32.08</v>
      </c>
      <c r="V394" s="133">
        <v>0.01</v>
      </c>
      <c r="W394" s="133">
        <v>0</v>
      </c>
      <c r="X394" s="133">
        <v>5.3929999999999998</v>
      </c>
      <c r="Y394" s="133">
        <v>2E-3</v>
      </c>
      <c r="Z394" s="133">
        <v>1E-3</v>
      </c>
      <c r="AA394" s="133">
        <v>12.526</v>
      </c>
      <c r="AB394" s="133">
        <v>6.0000000000000001E-3</v>
      </c>
      <c r="AC394" s="133">
        <v>2E-3</v>
      </c>
      <c r="AD394" s="133">
        <v>17.657</v>
      </c>
      <c r="AE394" s="133">
        <v>4.5999999999999999E-2</v>
      </c>
      <c r="AF394" s="133">
        <v>1.4999999999999999E-2</v>
      </c>
      <c r="AG394" s="133">
        <v>-0.28499999999999998</v>
      </c>
      <c r="AH394" s="133">
        <v>4.7E-2</v>
      </c>
      <c r="AI394" s="133">
        <v>1.6E-2</v>
      </c>
      <c r="AJ394" s="133">
        <v>25.018999999999998</v>
      </c>
      <c r="AK394" s="133">
        <v>0.13300000000000001</v>
      </c>
      <c r="AL394" s="133">
        <v>4.3999999999999997E-2</v>
      </c>
      <c r="AM394" s="133">
        <v>-0.184</v>
      </c>
      <c r="AN394" s="133">
        <v>0.123</v>
      </c>
      <c r="AO394" s="133">
        <v>4.1000000000000002E-2</v>
      </c>
      <c r="AP394" s="133">
        <v>123.586</v>
      </c>
      <c r="AQ394" s="133">
        <v>2.117</v>
      </c>
      <c r="AR394" s="133">
        <v>0.70599999999999996</v>
      </c>
      <c r="AS394" s="133">
        <v>90.168000000000006</v>
      </c>
      <c r="AT394" s="133">
        <v>2.0550000000000002</v>
      </c>
      <c r="AU394" s="133">
        <v>0.68500000000000005</v>
      </c>
      <c r="AV394" s="133">
        <v>-1.129</v>
      </c>
      <c r="AW394" s="133">
        <v>1.7999999999999999E-2</v>
      </c>
      <c r="AX394" s="133">
        <v>6.0000000000000001E-3</v>
      </c>
      <c r="AY394" s="133">
        <v>1.92</v>
      </c>
      <c r="AZ394" s="133">
        <v>1.0093000000000001</v>
      </c>
      <c r="BA394" s="133">
        <v>-8.0399999999999991</v>
      </c>
      <c r="BB394" s="133">
        <v>-7.73</v>
      </c>
      <c r="BC394" s="133">
        <v>22.89</v>
      </c>
      <c r="BD394" s="133">
        <v>4.6754438246769895E-3</v>
      </c>
      <c r="BE394" s="133" t="s">
        <v>1500</v>
      </c>
      <c r="BF394" s="133">
        <v>-0.36699999999999999</v>
      </c>
      <c r="BG394" s="133">
        <v>1.2062583505999245</v>
      </c>
      <c r="BH394" s="133">
        <v>0.95873113018945155</v>
      </c>
      <c r="BI394" s="133">
        <v>0.51600000000000001</v>
      </c>
      <c r="BJ394" s="133">
        <v>8.2000000000000003E-2</v>
      </c>
      <c r="BK394" s="133">
        <v>0.59799999999999998</v>
      </c>
      <c r="BL394" s="133">
        <v>-0.184</v>
      </c>
      <c r="BM394" s="133">
        <v>0</v>
      </c>
    </row>
    <row r="395" spans="1:65" x14ac:dyDescent="0.2">
      <c r="A395" s="132" t="s">
        <v>1503</v>
      </c>
      <c r="B395" s="133" t="s">
        <v>1504</v>
      </c>
      <c r="C395" s="133" t="s">
        <v>261</v>
      </c>
      <c r="D395" s="133" t="s">
        <v>262</v>
      </c>
      <c r="E395" s="133" t="b">
        <v>0</v>
      </c>
      <c r="F395" s="133" t="s">
        <v>1505</v>
      </c>
      <c r="G395" s="133" t="s">
        <v>3</v>
      </c>
      <c r="H395" s="133" t="s">
        <v>264</v>
      </c>
      <c r="I395" s="133" t="s">
        <v>349</v>
      </c>
      <c r="J395" s="133" t="s">
        <v>266</v>
      </c>
      <c r="K395" s="133" t="s">
        <v>777</v>
      </c>
      <c r="L395" s="133" t="s">
        <v>3</v>
      </c>
      <c r="M395" s="133">
        <v>10</v>
      </c>
      <c r="N395" s="133">
        <v>8</v>
      </c>
      <c r="O395" s="133">
        <v>-37.700000000000003</v>
      </c>
      <c r="P395" s="133">
        <v>0</v>
      </c>
      <c r="Q395" s="133">
        <v>0</v>
      </c>
      <c r="R395" s="133">
        <v>-6.97</v>
      </c>
      <c r="S395" s="133">
        <v>0.01</v>
      </c>
      <c r="T395" s="133">
        <v>0</v>
      </c>
      <c r="U395" s="133">
        <v>23.68</v>
      </c>
      <c r="V395" s="133">
        <v>0.01</v>
      </c>
      <c r="W395" s="133">
        <v>0</v>
      </c>
      <c r="X395" s="133">
        <v>-32.043999999999997</v>
      </c>
      <c r="Y395" s="133">
        <v>3.0000000000000001E-3</v>
      </c>
      <c r="Z395" s="133">
        <v>1E-3</v>
      </c>
      <c r="AA395" s="133">
        <v>4.2089999999999996</v>
      </c>
      <c r="AB395" s="133">
        <v>7.0000000000000001E-3</v>
      </c>
      <c r="AC395" s="133">
        <v>2E-3</v>
      </c>
      <c r="AD395" s="133">
        <v>-29.923999999999999</v>
      </c>
      <c r="AE395" s="133">
        <v>2.3E-2</v>
      </c>
      <c r="AF395" s="133">
        <v>8.0000000000000002E-3</v>
      </c>
      <c r="AG395" s="133">
        <v>-0.89300000000000002</v>
      </c>
      <c r="AH395" s="133">
        <v>2.8000000000000001E-2</v>
      </c>
      <c r="AI395" s="133">
        <v>0.01</v>
      </c>
      <c r="AJ395" s="133">
        <v>7.0259999999999998</v>
      </c>
      <c r="AK395" s="133">
        <v>0.216</v>
      </c>
      <c r="AL395" s="133">
        <v>7.6999999999999999E-2</v>
      </c>
      <c r="AM395" s="133">
        <v>-1.3979999999999999</v>
      </c>
      <c r="AN395" s="133">
        <v>0.21099999999999999</v>
      </c>
      <c r="AO395" s="133">
        <v>7.4999999999999997E-2</v>
      </c>
      <c r="AP395" s="133">
        <v>132.23500000000001</v>
      </c>
      <c r="AQ395" s="133">
        <v>1.6890000000000001</v>
      </c>
      <c r="AR395" s="133">
        <v>0.59699999999999998</v>
      </c>
      <c r="AS395" s="133">
        <v>162.62899999999999</v>
      </c>
      <c r="AT395" s="133">
        <v>1.7430000000000001</v>
      </c>
      <c r="AU395" s="133">
        <v>0.61599999999999999</v>
      </c>
      <c r="AV395" s="133">
        <v>-1.2270000000000001</v>
      </c>
      <c r="AW395" s="133">
        <v>1.4E-2</v>
      </c>
      <c r="AX395" s="133">
        <v>5.0000000000000001E-3</v>
      </c>
      <c r="AY395" s="133">
        <v>-37.96</v>
      </c>
      <c r="AZ395" s="133" t="s">
        <v>3</v>
      </c>
      <c r="BA395" s="133">
        <v>-6.97</v>
      </c>
      <c r="BB395" s="133">
        <v>-6.65</v>
      </c>
      <c r="BC395" s="133">
        <v>24.01</v>
      </c>
      <c r="BD395" s="133">
        <v>4.7723116055058993E-3</v>
      </c>
      <c r="BE395" s="133" t="s">
        <v>1506</v>
      </c>
      <c r="BF395" s="133">
        <v>-0.75</v>
      </c>
      <c r="BG395" s="133">
        <v>1.2062583505999249</v>
      </c>
      <c r="BH395" s="133">
        <v>0.95873113018945177</v>
      </c>
      <c r="BI395" s="133">
        <v>5.3999999999999999E-2</v>
      </c>
      <c r="BJ395" s="133" t="s">
        <v>3</v>
      </c>
      <c r="BK395" s="133">
        <v>5.3999999999999999E-2</v>
      </c>
      <c r="BL395" s="133">
        <v>-1.3979999999999999</v>
      </c>
      <c r="BM395" s="133">
        <v>0</v>
      </c>
    </row>
    <row r="396" spans="1:65" x14ac:dyDescent="0.2">
      <c r="A396" s="132" t="s">
        <v>1507</v>
      </c>
      <c r="B396" s="133" t="s">
        <v>1508</v>
      </c>
      <c r="C396" s="133" t="s">
        <v>261</v>
      </c>
      <c r="D396" s="133" t="s">
        <v>262</v>
      </c>
      <c r="E396" s="133" t="b">
        <v>0</v>
      </c>
      <c r="F396" s="133" t="s">
        <v>1094</v>
      </c>
      <c r="G396" s="133" t="s">
        <v>3</v>
      </c>
      <c r="H396" s="133" t="s">
        <v>264</v>
      </c>
      <c r="I396" s="133" t="s">
        <v>1095</v>
      </c>
      <c r="J396" s="133" t="s">
        <v>1096</v>
      </c>
      <c r="K396" s="133" t="s">
        <v>777</v>
      </c>
      <c r="L396" s="133">
        <v>90</v>
      </c>
      <c r="M396" s="133">
        <v>9</v>
      </c>
      <c r="N396" s="133">
        <v>8</v>
      </c>
      <c r="O396" s="133">
        <v>2.0099999999999998</v>
      </c>
      <c r="P396" s="133">
        <v>0</v>
      </c>
      <c r="Q396" s="133">
        <v>0</v>
      </c>
      <c r="R396" s="133">
        <v>1.1000000000000001</v>
      </c>
      <c r="S396" s="133">
        <v>0.01</v>
      </c>
      <c r="T396" s="133">
        <v>0</v>
      </c>
      <c r="U396" s="133">
        <v>31.99</v>
      </c>
      <c r="V396" s="133">
        <v>0.01</v>
      </c>
      <c r="W396" s="133">
        <v>0</v>
      </c>
      <c r="X396" s="133">
        <v>5.4779999999999998</v>
      </c>
      <c r="Y396" s="133">
        <v>2E-3</v>
      </c>
      <c r="Z396" s="133">
        <v>1E-3</v>
      </c>
      <c r="AA396" s="133">
        <v>12.442</v>
      </c>
      <c r="AB396" s="133">
        <v>7.0000000000000001E-3</v>
      </c>
      <c r="AC396" s="133">
        <v>3.0000000000000001E-3</v>
      </c>
      <c r="AD396" s="133">
        <v>17.641999999999999</v>
      </c>
      <c r="AE396" s="133">
        <v>2.8000000000000001E-2</v>
      </c>
      <c r="AF396" s="133">
        <v>0.01</v>
      </c>
      <c r="AG396" s="133">
        <v>-0.30499999999999999</v>
      </c>
      <c r="AH396" s="133">
        <v>2.8000000000000001E-2</v>
      </c>
      <c r="AI396" s="133">
        <v>0.01</v>
      </c>
      <c r="AJ396" s="133">
        <v>24.997</v>
      </c>
      <c r="AK396" s="133">
        <v>0.184</v>
      </c>
      <c r="AL396" s="133">
        <v>6.5000000000000002E-2</v>
      </c>
      <c r="AM396" s="133">
        <v>-4.2000000000000003E-2</v>
      </c>
      <c r="AN396" s="133">
        <v>0.17699999999999999</v>
      </c>
      <c r="AO396" s="133">
        <v>6.3E-2</v>
      </c>
      <c r="AP396" s="133">
        <v>122.286</v>
      </c>
      <c r="AQ396" s="133">
        <v>2.6429999999999998</v>
      </c>
      <c r="AR396" s="133">
        <v>0.93400000000000005</v>
      </c>
      <c r="AS396" s="133">
        <v>88.984999999999999</v>
      </c>
      <c r="AT396" s="133">
        <v>2.5539999999999998</v>
      </c>
      <c r="AU396" s="133">
        <v>0.90300000000000002</v>
      </c>
      <c r="AV396" s="133">
        <v>-1.121</v>
      </c>
      <c r="AW396" s="133">
        <v>2.1999999999999999E-2</v>
      </c>
      <c r="AX396" s="133">
        <v>8.0000000000000002E-3</v>
      </c>
      <c r="AY396" s="133">
        <v>2.0099999999999998</v>
      </c>
      <c r="AZ396" s="133">
        <v>1.0093000000000001</v>
      </c>
      <c r="BA396" s="133">
        <v>-8.1199999999999992</v>
      </c>
      <c r="BB396" s="133">
        <v>-7.81</v>
      </c>
      <c r="BC396" s="133">
        <v>22.81</v>
      </c>
      <c r="BD396" s="133">
        <v>4.7022263631382975E-3</v>
      </c>
      <c r="BE396" s="133" t="s">
        <v>1509</v>
      </c>
      <c r="BF396" s="133">
        <v>-0.38800000000000001</v>
      </c>
      <c r="BG396" s="133">
        <v>1.2062583505999249</v>
      </c>
      <c r="BH396" s="133">
        <v>0.95873113018945177</v>
      </c>
      <c r="BI396" s="133">
        <v>0.49099999999999999</v>
      </c>
      <c r="BJ396" s="133">
        <v>8.2000000000000003E-2</v>
      </c>
      <c r="BK396" s="133">
        <v>0.57299999999999995</v>
      </c>
      <c r="BL396" s="133">
        <v>-4.2000000000000003E-2</v>
      </c>
      <c r="BM396" s="133">
        <v>0</v>
      </c>
    </row>
    <row r="397" spans="1:65" x14ac:dyDescent="0.2">
      <c r="A397" s="132" t="s">
        <v>1510</v>
      </c>
      <c r="B397" s="133" t="s">
        <v>1511</v>
      </c>
      <c r="C397" s="133" t="s">
        <v>261</v>
      </c>
      <c r="D397" s="133" t="s">
        <v>262</v>
      </c>
      <c r="E397" s="133" t="b">
        <v>0</v>
      </c>
      <c r="F397" s="133" t="s">
        <v>294</v>
      </c>
      <c r="G397" s="133" t="s">
        <v>3</v>
      </c>
      <c r="H397" s="133" t="s">
        <v>264</v>
      </c>
      <c r="I397" s="133" t="s">
        <v>295</v>
      </c>
      <c r="J397" s="133" t="s">
        <v>273</v>
      </c>
      <c r="K397" s="133" t="s">
        <v>777</v>
      </c>
      <c r="L397" s="133">
        <v>90</v>
      </c>
      <c r="M397" s="133">
        <v>9</v>
      </c>
      <c r="N397" s="133">
        <v>8</v>
      </c>
      <c r="O397" s="133">
        <v>1.71</v>
      </c>
      <c r="P397" s="133">
        <v>0</v>
      </c>
      <c r="Q397" s="133">
        <v>0</v>
      </c>
      <c r="R397" s="133">
        <v>5.77</v>
      </c>
      <c r="S397" s="133">
        <v>0</v>
      </c>
      <c r="T397" s="133">
        <v>0</v>
      </c>
      <c r="U397" s="133">
        <v>36.81</v>
      </c>
      <c r="V397" s="133">
        <v>0</v>
      </c>
      <c r="W397" s="133">
        <v>0</v>
      </c>
      <c r="X397" s="133">
        <v>5.3609999999999998</v>
      </c>
      <c r="Y397" s="133">
        <v>2E-3</v>
      </c>
      <c r="Z397" s="133">
        <v>1E-3</v>
      </c>
      <c r="AA397" s="133">
        <v>17.163</v>
      </c>
      <c r="AB397" s="133">
        <v>4.0000000000000001E-3</v>
      </c>
      <c r="AC397" s="133">
        <v>1E-3</v>
      </c>
      <c r="AD397" s="133">
        <v>22.337</v>
      </c>
      <c r="AE397" s="133">
        <v>3.1E-2</v>
      </c>
      <c r="AF397" s="133">
        <v>1.0999999999999999E-2</v>
      </c>
      <c r="AG397" s="133">
        <v>-0.156</v>
      </c>
      <c r="AH397" s="133">
        <v>0.03</v>
      </c>
      <c r="AI397" s="133">
        <v>1.0999999999999999E-2</v>
      </c>
      <c r="AJ397" s="133">
        <v>35.216000000000001</v>
      </c>
      <c r="AK397" s="133">
        <v>0.20399999999999999</v>
      </c>
      <c r="AL397" s="133">
        <v>7.1999999999999995E-2</v>
      </c>
      <c r="AM397" s="133">
        <v>0.57599999999999996</v>
      </c>
      <c r="AN397" s="133">
        <v>0.19600000000000001</v>
      </c>
      <c r="AO397" s="133">
        <v>6.9000000000000006E-2</v>
      </c>
      <c r="AP397" s="133">
        <v>122.554</v>
      </c>
      <c r="AQ397" s="133">
        <v>2.35</v>
      </c>
      <c r="AR397" s="133">
        <v>0.83099999999999996</v>
      </c>
      <c r="AS397" s="133">
        <v>79.466999999999999</v>
      </c>
      <c r="AT397" s="133">
        <v>2.254</v>
      </c>
      <c r="AU397" s="133">
        <v>0.79700000000000004</v>
      </c>
      <c r="AV397" s="133">
        <v>-1.1140000000000001</v>
      </c>
      <c r="AW397" s="133">
        <v>1.7000000000000001E-2</v>
      </c>
      <c r="AX397" s="133">
        <v>6.0000000000000001E-3</v>
      </c>
      <c r="AY397" s="133">
        <v>1.71</v>
      </c>
      <c r="AZ397" s="133">
        <v>1.007950954</v>
      </c>
      <c r="BA397" s="133">
        <v>-2.16</v>
      </c>
      <c r="BB397" s="133">
        <v>-1.83</v>
      </c>
      <c r="BC397" s="133">
        <v>28.97</v>
      </c>
      <c r="BD397" s="133">
        <v>4.7022263631382975E-3</v>
      </c>
      <c r="BE397" s="133" t="s">
        <v>1509</v>
      </c>
      <c r="BF397" s="133">
        <v>-0.26100000000000001</v>
      </c>
      <c r="BG397" s="133">
        <v>1.2180089432429648</v>
      </c>
      <c r="BH397" s="133">
        <v>0.96546226306147986</v>
      </c>
      <c r="BI397" s="133">
        <v>0.64700000000000002</v>
      </c>
      <c r="BJ397" s="133">
        <v>8.2000000000000003E-2</v>
      </c>
      <c r="BK397" s="133">
        <v>0.72899999999999998</v>
      </c>
      <c r="BL397" s="133">
        <v>0.57599999999999996</v>
      </c>
      <c r="BM397" s="133">
        <v>0</v>
      </c>
    </row>
    <row r="398" spans="1:65" x14ac:dyDescent="0.2">
      <c r="A398" s="132" t="s">
        <v>1512</v>
      </c>
      <c r="B398" s="133" t="s">
        <v>1513</v>
      </c>
      <c r="C398" s="133" t="s">
        <v>261</v>
      </c>
      <c r="D398" s="133" t="s">
        <v>262</v>
      </c>
      <c r="E398" s="133" t="b">
        <v>0</v>
      </c>
      <c r="F398" s="133" t="s">
        <v>271</v>
      </c>
      <c r="G398" s="133" t="s">
        <v>3</v>
      </c>
      <c r="H398" s="133" t="s">
        <v>264</v>
      </c>
      <c r="I398" s="133" t="s">
        <v>272</v>
      </c>
      <c r="J398" s="133" t="s">
        <v>273</v>
      </c>
      <c r="K398" s="133" t="s">
        <v>777</v>
      </c>
      <c r="L398" s="133">
        <v>90</v>
      </c>
      <c r="M398" s="133">
        <v>9</v>
      </c>
      <c r="N398" s="133">
        <v>8</v>
      </c>
      <c r="O398" s="133">
        <v>-10.15</v>
      </c>
      <c r="P398" s="133">
        <v>0</v>
      </c>
      <c r="Q398" s="133">
        <v>0</v>
      </c>
      <c r="R398" s="133">
        <v>-11.15</v>
      </c>
      <c r="S398" s="133">
        <v>0.01</v>
      </c>
      <c r="T398" s="133">
        <v>0</v>
      </c>
      <c r="U398" s="133">
        <v>19.37</v>
      </c>
      <c r="V398" s="133">
        <v>0.01</v>
      </c>
      <c r="W398" s="133">
        <v>0</v>
      </c>
      <c r="X398" s="133">
        <v>-6.3470000000000004</v>
      </c>
      <c r="Y398" s="133">
        <v>3.0000000000000001E-3</v>
      </c>
      <c r="Z398" s="133">
        <v>1E-3</v>
      </c>
      <c r="AA398" s="133">
        <v>4.3999999999999997E-2</v>
      </c>
      <c r="AB398" s="133">
        <v>7.0000000000000001E-3</v>
      </c>
      <c r="AC398" s="133">
        <v>2E-3</v>
      </c>
      <c r="AD398" s="133">
        <v>-6.944</v>
      </c>
      <c r="AE398" s="133">
        <v>6.8000000000000005E-2</v>
      </c>
      <c r="AF398" s="133">
        <v>2.4E-2</v>
      </c>
      <c r="AG398" s="133">
        <v>-0.443</v>
      </c>
      <c r="AH398" s="133">
        <v>6.5000000000000002E-2</v>
      </c>
      <c r="AI398" s="133">
        <v>2.3E-2</v>
      </c>
      <c r="AJ398" s="133">
        <v>-1.6890000000000001</v>
      </c>
      <c r="AK398" s="133">
        <v>0.21299999999999999</v>
      </c>
      <c r="AL398" s="133">
        <v>7.4999999999999997E-2</v>
      </c>
      <c r="AM398" s="133">
        <v>-1.7769999999999999</v>
      </c>
      <c r="AN398" s="133">
        <v>0.21199999999999999</v>
      </c>
      <c r="AO398" s="133">
        <v>7.4999999999999997E-2</v>
      </c>
      <c r="AP398" s="133">
        <v>131.376</v>
      </c>
      <c r="AQ398" s="133">
        <v>2.3889999999999998</v>
      </c>
      <c r="AR398" s="133">
        <v>0.84499999999999997</v>
      </c>
      <c r="AS398" s="133">
        <v>138.97900000000001</v>
      </c>
      <c r="AT398" s="133">
        <v>2.4060000000000001</v>
      </c>
      <c r="AU398" s="133">
        <v>0.85099999999999998</v>
      </c>
      <c r="AV398" s="133">
        <v>-1.206</v>
      </c>
      <c r="AW398" s="133">
        <v>0.02</v>
      </c>
      <c r="AX398" s="133">
        <v>7.0000000000000001E-3</v>
      </c>
      <c r="AY398" s="133">
        <v>-10.220000000000001</v>
      </c>
      <c r="AZ398" s="133">
        <v>1.007950954</v>
      </c>
      <c r="BA398" s="133">
        <v>-18.95</v>
      </c>
      <c r="BB398" s="133">
        <v>-18.670000000000002</v>
      </c>
      <c r="BC398" s="133">
        <v>11.61</v>
      </c>
      <c r="BD398" s="133">
        <v>4.7022263631382975E-3</v>
      </c>
      <c r="BE398" s="133" t="s">
        <v>1509</v>
      </c>
      <c r="BF398" s="133">
        <v>-0.41099999999999998</v>
      </c>
      <c r="BG398" s="133">
        <v>1.2042301336885364</v>
      </c>
      <c r="BH398" s="133">
        <v>0.96121502161824057</v>
      </c>
      <c r="BI398" s="133">
        <v>0.46600000000000003</v>
      </c>
      <c r="BJ398" s="133">
        <v>8.2000000000000003E-2</v>
      </c>
      <c r="BK398" s="133">
        <v>0.54800000000000004</v>
      </c>
      <c r="BL398" s="133">
        <v>-1.7769999999999999</v>
      </c>
      <c r="BM398" s="133">
        <v>0</v>
      </c>
    </row>
    <row r="399" spans="1:65" x14ac:dyDescent="0.2">
      <c r="A399" s="132" t="s">
        <v>1514</v>
      </c>
      <c r="B399" s="133" t="s">
        <v>1515</v>
      </c>
      <c r="C399" s="133" t="s">
        <v>261</v>
      </c>
      <c r="D399" s="133" t="s">
        <v>262</v>
      </c>
      <c r="E399" s="133" t="b">
        <v>0</v>
      </c>
      <c r="F399" s="133" t="s">
        <v>1143</v>
      </c>
      <c r="G399" s="133" t="s">
        <v>3</v>
      </c>
      <c r="H399" s="133" t="s">
        <v>264</v>
      </c>
      <c r="I399" s="133" t="s">
        <v>324</v>
      </c>
      <c r="J399" s="133" t="s">
        <v>273</v>
      </c>
      <c r="K399" s="133" t="s">
        <v>777</v>
      </c>
      <c r="L399" s="133">
        <v>90</v>
      </c>
      <c r="M399" s="133">
        <v>9</v>
      </c>
      <c r="N399" s="133">
        <v>8</v>
      </c>
      <c r="O399" s="133">
        <v>2.0299999999999998</v>
      </c>
      <c r="P399" s="133">
        <v>0</v>
      </c>
      <c r="Q399" s="133">
        <v>0</v>
      </c>
      <c r="R399" s="133">
        <v>6.12</v>
      </c>
      <c r="S399" s="133">
        <v>0</v>
      </c>
      <c r="T399" s="133">
        <v>0</v>
      </c>
      <c r="U399" s="133">
        <v>37.17</v>
      </c>
      <c r="V399" s="133">
        <v>0</v>
      </c>
      <c r="W399" s="133">
        <v>0</v>
      </c>
      <c r="X399" s="133">
        <v>5.6779999999999999</v>
      </c>
      <c r="Y399" s="133">
        <v>2E-3</v>
      </c>
      <c r="Z399" s="133">
        <v>1E-3</v>
      </c>
      <c r="AA399" s="133">
        <v>17.515000000000001</v>
      </c>
      <c r="AB399" s="133">
        <v>5.0000000000000001E-3</v>
      </c>
      <c r="AC399" s="133">
        <v>2E-3</v>
      </c>
      <c r="AD399" s="133">
        <v>22.713999999999999</v>
      </c>
      <c r="AE399" s="133">
        <v>0.05</v>
      </c>
      <c r="AF399" s="133">
        <v>1.7999999999999999E-2</v>
      </c>
      <c r="AG399" s="133">
        <v>-0.45200000000000001</v>
      </c>
      <c r="AH399" s="133">
        <v>4.8000000000000001E-2</v>
      </c>
      <c r="AI399" s="133">
        <v>1.7000000000000001E-2</v>
      </c>
      <c r="AJ399" s="133">
        <v>35.813000000000002</v>
      </c>
      <c r="AK399" s="133">
        <v>0.23499999999999999</v>
      </c>
      <c r="AL399" s="133">
        <v>8.3000000000000004E-2</v>
      </c>
      <c r="AM399" s="133">
        <v>0.46</v>
      </c>
      <c r="AN399" s="133">
        <v>0.22700000000000001</v>
      </c>
      <c r="AO399" s="133">
        <v>0.08</v>
      </c>
      <c r="AP399" s="133">
        <v>121.94799999999999</v>
      </c>
      <c r="AQ399" s="133">
        <v>1.6779999999999999</v>
      </c>
      <c r="AR399" s="133">
        <v>0.59299999999999997</v>
      </c>
      <c r="AS399" s="133">
        <v>77.789000000000001</v>
      </c>
      <c r="AT399" s="133">
        <v>1.615</v>
      </c>
      <c r="AU399" s="133">
        <v>0.57099999999999995</v>
      </c>
      <c r="AV399" s="133">
        <v>-1.115</v>
      </c>
      <c r="AW399" s="133">
        <v>1.4999999999999999E-2</v>
      </c>
      <c r="AX399" s="133">
        <v>5.0000000000000001E-3</v>
      </c>
      <c r="AY399" s="133">
        <v>2.02</v>
      </c>
      <c r="AZ399" s="133">
        <v>1.007950954</v>
      </c>
      <c r="BA399" s="133">
        <v>-1.82</v>
      </c>
      <c r="BB399" s="133">
        <v>-1.48</v>
      </c>
      <c r="BC399" s="133">
        <v>29.34</v>
      </c>
      <c r="BD399" s="133">
        <v>4.7022263631382975E-3</v>
      </c>
      <c r="BE399" s="133" t="s">
        <v>1509</v>
      </c>
      <c r="BF399" s="133">
        <v>-0.55900000000000005</v>
      </c>
      <c r="BG399" s="133">
        <v>1.2161822412764718</v>
      </c>
      <c r="BH399" s="133">
        <v>0.9641604203665457</v>
      </c>
      <c r="BI399" s="133">
        <v>0.28499999999999998</v>
      </c>
      <c r="BJ399" s="133">
        <v>8.2000000000000003E-2</v>
      </c>
      <c r="BK399" s="133">
        <v>0.36699999999999999</v>
      </c>
      <c r="BL399" s="133">
        <v>0.46</v>
      </c>
      <c r="BM399" s="133">
        <v>0</v>
      </c>
    </row>
    <row r="400" spans="1:65" x14ac:dyDescent="0.2">
      <c r="A400" s="132" t="s">
        <v>1516</v>
      </c>
      <c r="B400" s="133" t="s">
        <v>1517</v>
      </c>
      <c r="C400" s="133" t="s">
        <v>261</v>
      </c>
      <c r="D400" s="133" t="s">
        <v>262</v>
      </c>
      <c r="E400" s="133" t="b">
        <v>0</v>
      </c>
      <c r="F400" s="133" t="s">
        <v>1245</v>
      </c>
      <c r="G400" s="133" t="s">
        <v>3</v>
      </c>
      <c r="H400" s="133" t="s">
        <v>264</v>
      </c>
      <c r="I400" s="133" t="s">
        <v>349</v>
      </c>
      <c r="J400" s="133" t="s">
        <v>266</v>
      </c>
      <c r="K400" s="133" t="s">
        <v>777</v>
      </c>
      <c r="L400" s="133" t="s">
        <v>3</v>
      </c>
      <c r="M400" s="133">
        <v>9</v>
      </c>
      <c r="N400" s="133">
        <v>9</v>
      </c>
      <c r="O400" s="133">
        <v>-38.04</v>
      </c>
      <c r="P400" s="133">
        <v>0</v>
      </c>
      <c r="Q400" s="133">
        <v>0</v>
      </c>
      <c r="R400" s="133">
        <v>-6.12</v>
      </c>
      <c r="S400" s="133">
        <v>0</v>
      </c>
      <c r="T400" s="133">
        <v>0</v>
      </c>
      <c r="U400" s="133">
        <v>24.55</v>
      </c>
      <c r="V400" s="133">
        <v>0</v>
      </c>
      <c r="W400" s="133">
        <v>0</v>
      </c>
      <c r="X400" s="133">
        <v>-32.335000000000001</v>
      </c>
      <c r="Y400" s="133">
        <v>2E-3</v>
      </c>
      <c r="Z400" s="133">
        <v>1E-3</v>
      </c>
      <c r="AA400" s="133">
        <v>5.0599999999999996</v>
      </c>
      <c r="AB400" s="133">
        <v>4.0000000000000001E-3</v>
      </c>
      <c r="AC400" s="133">
        <v>1E-3</v>
      </c>
      <c r="AD400" s="133">
        <v>-29.472000000000001</v>
      </c>
      <c r="AE400" s="133">
        <v>4.3999999999999997E-2</v>
      </c>
      <c r="AF400" s="133">
        <v>1.4999999999999999E-2</v>
      </c>
      <c r="AG400" s="133">
        <v>-0.95</v>
      </c>
      <c r="AH400" s="133">
        <v>4.8000000000000001E-2</v>
      </c>
      <c r="AI400" s="133">
        <v>1.6E-2</v>
      </c>
      <c r="AJ400" s="133">
        <v>8.9369999999999994</v>
      </c>
      <c r="AK400" s="133">
        <v>0.217</v>
      </c>
      <c r="AL400" s="133">
        <v>7.1999999999999995E-2</v>
      </c>
      <c r="AM400" s="133">
        <v>-1.1970000000000001</v>
      </c>
      <c r="AN400" s="133">
        <v>0.214</v>
      </c>
      <c r="AO400" s="133">
        <v>7.0999999999999994E-2</v>
      </c>
      <c r="AP400" s="133">
        <v>127.21599999999999</v>
      </c>
      <c r="AQ400" s="133">
        <v>2.1150000000000002</v>
      </c>
      <c r="AR400" s="133">
        <v>0.70499999999999996</v>
      </c>
      <c r="AS400" s="133">
        <v>155.922</v>
      </c>
      <c r="AT400" s="133">
        <v>2.173</v>
      </c>
      <c r="AU400" s="133">
        <v>0.72399999999999998</v>
      </c>
      <c r="AV400" s="133">
        <v>-1.2130000000000001</v>
      </c>
      <c r="AW400" s="133">
        <v>1.9E-2</v>
      </c>
      <c r="AX400" s="133">
        <v>6.0000000000000001E-3</v>
      </c>
      <c r="AY400" s="133">
        <v>-38.25</v>
      </c>
      <c r="AZ400" s="133" t="s">
        <v>3</v>
      </c>
      <c r="BA400" s="133">
        <v>-6.12</v>
      </c>
      <c r="BB400" s="133">
        <v>-5.8</v>
      </c>
      <c r="BC400" s="133">
        <v>24.88</v>
      </c>
      <c r="BD400" s="133">
        <v>4.8341813783807927E-3</v>
      </c>
      <c r="BE400" s="133" t="s">
        <v>1518</v>
      </c>
      <c r="BF400" s="133">
        <v>-0.80700000000000005</v>
      </c>
      <c r="BG400" s="133">
        <v>1.2149304488584922</v>
      </c>
      <c r="BH400" s="133">
        <v>0.96487352888974509</v>
      </c>
      <c r="BI400" s="133">
        <v>-1.6E-2</v>
      </c>
      <c r="BJ400" s="133" t="s">
        <v>3</v>
      </c>
      <c r="BK400" s="133">
        <v>-1.6E-2</v>
      </c>
      <c r="BL400" s="133">
        <v>-1.1970000000000001</v>
      </c>
      <c r="BM400" s="133">
        <v>0</v>
      </c>
    </row>
    <row r="401" spans="1:65" x14ac:dyDescent="0.2">
      <c r="A401" s="132" t="s">
        <v>1519</v>
      </c>
      <c r="B401" s="133" t="s">
        <v>1520</v>
      </c>
      <c r="C401" s="133" t="s">
        <v>261</v>
      </c>
      <c r="D401" s="133" t="s">
        <v>262</v>
      </c>
      <c r="E401" s="133" t="b">
        <v>0</v>
      </c>
      <c r="F401" s="133" t="s">
        <v>277</v>
      </c>
      <c r="G401" s="133" t="s">
        <v>3</v>
      </c>
      <c r="H401" s="133" t="s">
        <v>264</v>
      </c>
      <c r="I401" s="133" t="s">
        <v>277</v>
      </c>
      <c r="J401" s="133" t="s">
        <v>273</v>
      </c>
      <c r="K401" s="133" t="s">
        <v>777</v>
      </c>
      <c r="L401" s="133">
        <v>90</v>
      </c>
      <c r="M401" s="133">
        <v>9</v>
      </c>
      <c r="N401" s="133">
        <v>9</v>
      </c>
      <c r="O401" s="133">
        <v>-2.21</v>
      </c>
      <c r="P401" s="133">
        <v>0</v>
      </c>
      <c r="Q401" s="133">
        <v>0</v>
      </c>
      <c r="R401" s="133">
        <v>3.57</v>
      </c>
      <c r="S401" s="133">
        <v>0.01</v>
      </c>
      <c r="T401" s="133">
        <v>0</v>
      </c>
      <c r="U401" s="133">
        <v>34.54</v>
      </c>
      <c r="V401" s="133">
        <v>0.01</v>
      </c>
      <c r="W401" s="133">
        <v>0</v>
      </c>
      <c r="X401" s="133">
        <v>1.6080000000000001</v>
      </c>
      <c r="Y401" s="133">
        <v>1E-3</v>
      </c>
      <c r="Z401" s="133">
        <v>0</v>
      </c>
      <c r="AA401" s="133">
        <v>14.930999999999999</v>
      </c>
      <c r="AB401" s="133">
        <v>5.0000000000000001E-3</v>
      </c>
      <c r="AC401" s="133">
        <v>2E-3</v>
      </c>
      <c r="AD401" s="133">
        <v>16.143999999999998</v>
      </c>
      <c r="AE401" s="133">
        <v>3.4000000000000002E-2</v>
      </c>
      <c r="AF401" s="133">
        <v>1.0999999999999999E-2</v>
      </c>
      <c r="AG401" s="133">
        <v>-0.214</v>
      </c>
      <c r="AH401" s="133">
        <v>3.4000000000000002E-2</v>
      </c>
      <c r="AI401" s="133">
        <v>1.0999999999999999E-2</v>
      </c>
      <c r="AJ401" s="133">
        <v>30.571000000000002</v>
      </c>
      <c r="AK401" s="133">
        <v>0.192</v>
      </c>
      <c r="AL401" s="133">
        <v>6.4000000000000001E-2</v>
      </c>
      <c r="AM401" s="133">
        <v>0.47199999999999998</v>
      </c>
      <c r="AN401" s="133">
        <v>0.185</v>
      </c>
      <c r="AO401" s="133">
        <v>6.2E-2</v>
      </c>
      <c r="AP401" s="133">
        <v>118.922</v>
      </c>
      <c r="AQ401" s="133">
        <v>1.867</v>
      </c>
      <c r="AR401" s="133">
        <v>0.622</v>
      </c>
      <c r="AS401" s="133">
        <v>84.944999999999993</v>
      </c>
      <c r="AT401" s="133">
        <v>1.8140000000000001</v>
      </c>
      <c r="AU401" s="133">
        <v>0.60499999999999998</v>
      </c>
      <c r="AV401" s="133">
        <v>-1.1339999999999999</v>
      </c>
      <c r="AW401" s="133">
        <v>1.2999999999999999E-2</v>
      </c>
      <c r="AX401" s="133">
        <v>4.0000000000000001E-3</v>
      </c>
      <c r="AY401" s="133">
        <v>-2.25</v>
      </c>
      <c r="AZ401" s="133">
        <v>1.007950954</v>
      </c>
      <c r="BA401" s="133">
        <v>-4.34</v>
      </c>
      <c r="BB401" s="133">
        <v>-4.0199999999999996</v>
      </c>
      <c r="BC401" s="133">
        <v>26.72</v>
      </c>
      <c r="BD401" s="133">
        <v>4.9637135728651995E-3</v>
      </c>
      <c r="BE401" s="133" t="s">
        <v>1521</v>
      </c>
      <c r="BF401" s="133">
        <v>-0.29399999999999998</v>
      </c>
      <c r="BG401" s="133">
        <v>1.2184453501344981</v>
      </c>
      <c r="BH401" s="133">
        <v>0.96668289745143188</v>
      </c>
      <c r="BI401" s="133">
        <v>0.60899999999999999</v>
      </c>
      <c r="BJ401" s="133">
        <v>8.2000000000000003E-2</v>
      </c>
      <c r="BK401" s="133">
        <v>0.69099999999999995</v>
      </c>
      <c r="BL401" s="133">
        <v>0.47199999999999998</v>
      </c>
      <c r="BM401" s="133">
        <v>0</v>
      </c>
    </row>
    <row r="402" spans="1:65" x14ac:dyDescent="0.2">
      <c r="A402" s="132" t="s">
        <v>1522</v>
      </c>
      <c r="B402" s="133" t="s">
        <v>1523</v>
      </c>
      <c r="C402" s="133" t="s">
        <v>261</v>
      </c>
      <c r="D402" s="133" t="s">
        <v>262</v>
      </c>
      <c r="E402" s="133" t="b">
        <v>0</v>
      </c>
      <c r="F402" s="133" t="s">
        <v>285</v>
      </c>
      <c r="G402" s="133" t="s">
        <v>3</v>
      </c>
      <c r="H402" s="133" t="s">
        <v>264</v>
      </c>
      <c r="I402" s="133" t="s">
        <v>286</v>
      </c>
      <c r="J402" s="133" t="s">
        <v>273</v>
      </c>
      <c r="K402" s="133" t="s">
        <v>777</v>
      </c>
      <c r="L402" s="133">
        <v>90</v>
      </c>
      <c r="M402" s="133">
        <v>9</v>
      </c>
      <c r="N402" s="133">
        <v>9</v>
      </c>
      <c r="O402" s="133">
        <v>-10.130000000000001</v>
      </c>
      <c r="P402" s="133">
        <v>0</v>
      </c>
      <c r="Q402" s="133">
        <v>0</v>
      </c>
      <c r="R402" s="133">
        <v>-11.13</v>
      </c>
      <c r="S402" s="133">
        <v>0.01</v>
      </c>
      <c r="T402" s="133">
        <v>0</v>
      </c>
      <c r="U402" s="133">
        <v>19.38</v>
      </c>
      <c r="V402" s="133">
        <v>0.01</v>
      </c>
      <c r="W402" s="133">
        <v>0</v>
      </c>
      <c r="X402" s="133">
        <v>-6.3330000000000002</v>
      </c>
      <c r="Y402" s="133">
        <v>3.0000000000000001E-3</v>
      </c>
      <c r="Z402" s="133">
        <v>1E-3</v>
      </c>
      <c r="AA402" s="133">
        <v>5.8000000000000003E-2</v>
      </c>
      <c r="AB402" s="133">
        <v>5.0000000000000001E-3</v>
      </c>
      <c r="AC402" s="133">
        <v>2E-3</v>
      </c>
      <c r="AD402" s="133">
        <v>-7.1319999999999997</v>
      </c>
      <c r="AE402" s="133">
        <v>7.2999999999999995E-2</v>
      </c>
      <c r="AF402" s="133">
        <v>2.4E-2</v>
      </c>
      <c r="AG402" s="133">
        <v>-0.66100000000000003</v>
      </c>
      <c r="AH402" s="133">
        <v>7.0999999999999994E-2</v>
      </c>
      <c r="AI402" s="133">
        <v>2.4E-2</v>
      </c>
      <c r="AJ402" s="133">
        <v>-1.75</v>
      </c>
      <c r="AK402" s="133">
        <v>0.185</v>
      </c>
      <c r="AL402" s="133">
        <v>6.2E-2</v>
      </c>
      <c r="AM402" s="133">
        <v>-1.865</v>
      </c>
      <c r="AN402" s="133">
        <v>0.182</v>
      </c>
      <c r="AO402" s="133">
        <v>6.0999999999999999E-2</v>
      </c>
      <c r="AP402" s="133">
        <v>125.22499999999999</v>
      </c>
      <c r="AQ402" s="133">
        <v>0.89600000000000002</v>
      </c>
      <c r="AR402" s="133">
        <v>0.29899999999999999</v>
      </c>
      <c r="AS402" s="133">
        <v>132.739</v>
      </c>
      <c r="AT402" s="133">
        <v>0.89800000000000002</v>
      </c>
      <c r="AU402" s="133">
        <v>0.29899999999999999</v>
      </c>
      <c r="AV402" s="133">
        <v>-1.194</v>
      </c>
      <c r="AW402" s="133">
        <v>8.0000000000000002E-3</v>
      </c>
      <c r="AX402" s="133">
        <v>3.0000000000000001E-3</v>
      </c>
      <c r="AY402" s="133">
        <v>-10.210000000000001</v>
      </c>
      <c r="AZ402" s="133">
        <v>1.007950954</v>
      </c>
      <c r="BA402" s="133">
        <v>-18.93</v>
      </c>
      <c r="BB402" s="133">
        <v>-18.68</v>
      </c>
      <c r="BC402" s="133">
        <v>11.61</v>
      </c>
      <c r="BD402" s="133">
        <v>5.1281836207604098E-3</v>
      </c>
      <c r="BE402" s="133" t="s">
        <v>1524</v>
      </c>
      <c r="BF402" s="133">
        <v>-0.624</v>
      </c>
      <c r="BG402" s="133">
        <v>1.1872787492300878</v>
      </c>
      <c r="BH402" s="133">
        <v>0.95863524597961802</v>
      </c>
      <c r="BI402" s="133">
        <v>0.217</v>
      </c>
      <c r="BJ402" s="133">
        <v>8.2000000000000003E-2</v>
      </c>
      <c r="BK402" s="133">
        <v>0.29899999999999999</v>
      </c>
      <c r="BL402" s="133">
        <v>-1.865</v>
      </c>
      <c r="BM402" s="133">
        <v>0</v>
      </c>
    </row>
    <row r="403" spans="1:65" x14ac:dyDescent="0.2">
      <c r="A403" s="132" t="s">
        <v>1525</v>
      </c>
      <c r="B403" s="133" t="s">
        <v>1526</v>
      </c>
      <c r="C403" s="133" t="s">
        <v>261</v>
      </c>
      <c r="D403" s="133" t="s">
        <v>262</v>
      </c>
      <c r="E403" s="133" t="b">
        <v>0</v>
      </c>
      <c r="F403" s="133" t="s">
        <v>1527</v>
      </c>
      <c r="G403" s="133" t="s">
        <v>3</v>
      </c>
      <c r="H403" s="133" t="s">
        <v>264</v>
      </c>
      <c r="I403" s="133" t="s">
        <v>349</v>
      </c>
      <c r="J403" s="133" t="s">
        <v>266</v>
      </c>
      <c r="K403" s="133" t="s">
        <v>777</v>
      </c>
      <c r="L403" s="133" t="s">
        <v>3</v>
      </c>
      <c r="M403" s="133">
        <v>9</v>
      </c>
      <c r="N403" s="133">
        <v>9</v>
      </c>
      <c r="O403" s="133">
        <v>2.2200000000000002</v>
      </c>
      <c r="P403" s="133">
        <v>0</v>
      </c>
      <c r="Q403" s="133">
        <v>0</v>
      </c>
      <c r="R403" s="133">
        <v>-5.97</v>
      </c>
      <c r="S403" s="133">
        <v>0.01</v>
      </c>
      <c r="T403" s="133">
        <v>0</v>
      </c>
      <c r="U403" s="133">
        <v>24.71</v>
      </c>
      <c r="V403" s="133">
        <v>0.01</v>
      </c>
      <c r="W403" s="133">
        <v>0</v>
      </c>
      <c r="X403" s="133">
        <v>5.4329999999999998</v>
      </c>
      <c r="Y403" s="133">
        <v>2E-3</v>
      </c>
      <c r="Z403" s="133">
        <v>1E-3</v>
      </c>
      <c r="AA403" s="133">
        <v>5.3029999999999999</v>
      </c>
      <c r="AB403" s="133">
        <v>7.0000000000000001E-3</v>
      </c>
      <c r="AC403" s="133">
        <v>2E-3</v>
      </c>
      <c r="AD403" s="133">
        <v>10.092000000000001</v>
      </c>
      <c r="AE403" s="133">
        <v>3.5000000000000003E-2</v>
      </c>
      <c r="AF403" s="133">
        <v>1.2E-2</v>
      </c>
      <c r="AG403" s="133">
        <v>-0.748</v>
      </c>
      <c r="AH403" s="133">
        <v>3.7999999999999999E-2</v>
      </c>
      <c r="AI403" s="133">
        <v>1.2999999999999999E-2</v>
      </c>
      <c r="AJ403" s="133">
        <v>9.423</v>
      </c>
      <c r="AK403" s="133">
        <v>0.2</v>
      </c>
      <c r="AL403" s="133">
        <v>6.7000000000000004E-2</v>
      </c>
      <c r="AM403" s="133">
        <v>-1.198</v>
      </c>
      <c r="AN403" s="133">
        <v>0.192</v>
      </c>
      <c r="AO403" s="133">
        <v>6.4000000000000001E-2</v>
      </c>
      <c r="AP403" s="133">
        <v>122.34099999999999</v>
      </c>
      <c r="AQ403" s="133">
        <v>1.575</v>
      </c>
      <c r="AR403" s="133">
        <v>0.52500000000000002</v>
      </c>
      <c r="AS403" s="133">
        <v>104.343</v>
      </c>
      <c r="AT403" s="133">
        <v>1.5580000000000001</v>
      </c>
      <c r="AU403" s="133">
        <v>0.51900000000000002</v>
      </c>
      <c r="AV403" s="133">
        <v>-1.1870000000000001</v>
      </c>
      <c r="AW403" s="133">
        <v>1.4E-2</v>
      </c>
      <c r="AX403" s="133">
        <v>5.0000000000000001E-3</v>
      </c>
      <c r="AY403" s="133">
        <v>2.2000000000000002</v>
      </c>
      <c r="AZ403" s="133" t="s">
        <v>3</v>
      </c>
      <c r="BA403" s="133">
        <v>-5.97</v>
      </c>
      <c r="BB403" s="133">
        <v>-5.66</v>
      </c>
      <c r="BC403" s="133">
        <v>25.03</v>
      </c>
      <c r="BD403" s="133">
        <v>5.1757940844234301E-3</v>
      </c>
      <c r="BE403" s="133" t="s">
        <v>1528</v>
      </c>
      <c r="BF403" s="133">
        <v>-0.8</v>
      </c>
      <c r="BG403" s="133">
        <v>1.1976098707195444</v>
      </c>
      <c r="BH403" s="133">
        <v>0.96199064744677354</v>
      </c>
      <c r="BI403" s="133">
        <v>4.0000000000000001E-3</v>
      </c>
      <c r="BJ403" s="133" t="s">
        <v>3</v>
      </c>
      <c r="BK403" s="133">
        <v>4.0000000000000001E-3</v>
      </c>
      <c r="BL403" s="133">
        <v>-1.198</v>
      </c>
      <c r="BM403" s="133">
        <v>0</v>
      </c>
    </row>
    <row r="404" spans="1:65" x14ac:dyDescent="0.2">
      <c r="A404" s="132" t="s">
        <v>1529</v>
      </c>
      <c r="B404" s="133" t="s">
        <v>1530</v>
      </c>
      <c r="C404" s="133" t="s">
        <v>261</v>
      </c>
      <c r="D404" s="133" t="s">
        <v>262</v>
      </c>
      <c r="E404" s="133" t="b">
        <v>0</v>
      </c>
      <c r="F404" s="133" t="s">
        <v>1339</v>
      </c>
      <c r="G404" s="133" t="s">
        <v>3</v>
      </c>
      <c r="H404" s="133" t="s">
        <v>264</v>
      </c>
      <c r="I404" s="133" t="s">
        <v>1095</v>
      </c>
      <c r="J404" s="133" t="s">
        <v>1096</v>
      </c>
      <c r="K404" s="133" t="s">
        <v>777</v>
      </c>
      <c r="L404" s="133">
        <v>90</v>
      </c>
      <c r="M404" s="133">
        <v>9</v>
      </c>
      <c r="N404" s="133">
        <v>9</v>
      </c>
      <c r="O404" s="133">
        <v>1.86</v>
      </c>
      <c r="P404" s="133">
        <v>0</v>
      </c>
      <c r="Q404" s="133">
        <v>0</v>
      </c>
      <c r="R404" s="133">
        <v>0.82</v>
      </c>
      <c r="S404" s="133">
        <v>0.01</v>
      </c>
      <c r="T404" s="133">
        <v>0</v>
      </c>
      <c r="U404" s="133">
        <v>31.71</v>
      </c>
      <c r="V404" s="133">
        <v>0.01</v>
      </c>
      <c r="W404" s="133">
        <v>0</v>
      </c>
      <c r="X404" s="133">
        <v>5.3319999999999999</v>
      </c>
      <c r="Y404" s="133">
        <v>3.0000000000000001E-3</v>
      </c>
      <c r="Z404" s="133">
        <v>1E-3</v>
      </c>
      <c r="AA404" s="133">
        <v>12.161</v>
      </c>
      <c r="AB404" s="133">
        <v>8.0000000000000002E-3</v>
      </c>
      <c r="AC404" s="133">
        <v>3.0000000000000001E-3</v>
      </c>
      <c r="AD404" s="133">
        <v>17.225000000000001</v>
      </c>
      <c r="AE404" s="133">
        <v>2.5999999999999999E-2</v>
      </c>
      <c r="AF404" s="133">
        <v>8.9999999999999993E-3</v>
      </c>
      <c r="AG404" s="133">
        <v>-0.29199999999999998</v>
      </c>
      <c r="AH404" s="133">
        <v>2.5000000000000001E-2</v>
      </c>
      <c r="AI404" s="133">
        <v>8.0000000000000002E-3</v>
      </c>
      <c r="AJ404" s="133">
        <v>24.416</v>
      </c>
      <c r="AK404" s="133">
        <v>0.21099999999999999</v>
      </c>
      <c r="AL404" s="133">
        <v>7.0000000000000007E-2</v>
      </c>
      <c r="AM404" s="133">
        <v>-5.2999999999999999E-2</v>
      </c>
      <c r="AN404" s="133">
        <v>0.216</v>
      </c>
      <c r="AO404" s="133">
        <v>7.1999999999999995E-2</v>
      </c>
      <c r="AP404" s="133">
        <v>119.482</v>
      </c>
      <c r="AQ404" s="133">
        <v>2.1709999999999998</v>
      </c>
      <c r="AR404" s="133">
        <v>0.72399999999999998</v>
      </c>
      <c r="AS404" s="133">
        <v>87.025999999999996</v>
      </c>
      <c r="AT404" s="133">
        <v>2.1110000000000002</v>
      </c>
      <c r="AU404" s="133">
        <v>0.70399999999999996</v>
      </c>
      <c r="AV404" s="133">
        <v>-1.145</v>
      </c>
      <c r="AW404" s="133">
        <v>0.02</v>
      </c>
      <c r="AX404" s="133">
        <v>7.0000000000000001E-3</v>
      </c>
      <c r="AY404" s="133">
        <v>1.84</v>
      </c>
      <c r="AZ404" s="133">
        <v>1.0093000000000001</v>
      </c>
      <c r="BA404" s="133">
        <v>-8.4</v>
      </c>
      <c r="BB404" s="133">
        <v>-8.09</v>
      </c>
      <c r="BC404" s="133">
        <v>22.52</v>
      </c>
      <c r="BD404" s="133">
        <v>5.1887680684860812E-3</v>
      </c>
      <c r="BE404" s="133" t="s">
        <v>1531</v>
      </c>
      <c r="BF404" s="133">
        <v>-0.38100000000000001</v>
      </c>
      <c r="BG404" s="133">
        <v>1.1976098707195444</v>
      </c>
      <c r="BH404" s="133">
        <v>0.96199064744677365</v>
      </c>
      <c r="BI404" s="133">
        <v>0.50600000000000001</v>
      </c>
      <c r="BJ404" s="133">
        <v>8.2000000000000003E-2</v>
      </c>
      <c r="BK404" s="133">
        <v>0.58799999999999997</v>
      </c>
      <c r="BL404" s="133">
        <v>-5.2999999999999999E-2</v>
      </c>
      <c r="BM404" s="133">
        <v>0</v>
      </c>
    </row>
    <row r="405" spans="1:65" x14ac:dyDescent="0.2">
      <c r="A405" s="132" t="s">
        <v>1532</v>
      </c>
      <c r="B405" s="133" t="s">
        <v>1533</v>
      </c>
      <c r="C405" s="133" t="s">
        <v>261</v>
      </c>
      <c r="D405" s="133" t="s">
        <v>262</v>
      </c>
      <c r="E405" s="133" t="b">
        <v>0</v>
      </c>
      <c r="F405" s="133" t="s">
        <v>1527</v>
      </c>
      <c r="G405" s="133" t="s">
        <v>3</v>
      </c>
      <c r="H405" s="133" t="s">
        <v>264</v>
      </c>
      <c r="I405" s="133" t="s">
        <v>265</v>
      </c>
      <c r="J405" s="133" t="s">
        <v>266</v>
      </c>
      <c r="K405" s="133" t="s">
        <v>777</v>
      </c>
      <c r="L405" s="133" t="s">
        <v>3</v>
      </c>
      <c r="M405" s="133">
        <v>9</v>
      </c>
      <c r="N405" s="133">
        <v>9</v>
      </c>
      <c r="O405" s="133">
        <v>1.58</v>
      </c>
      <c r="P405" s="133">
        <v>0</v>
      </c>
      <c r="Q405" s="133">
        <v>0</v>
      </c>
      <c r="R405" s="133">
        <v>-1.44</v>
      </c>
      <c r="S405" s="133">
        <v>0</v>
      </c>
      <c r="T405" s="133">
        <v>0</v>
      </c>
      <c r="U405" s="133">
        <v>29.37</v>
      </c>
      <c r="V405" s="133">
        <v>0</v>
      </c>
      <c r="W405" s="133">
        <v>0</v>
      </c>
      <c r="X405" s="133">
        <v>4.9939999999999998</v>
      </c>
      <c r="Y405" s="133">
        <v>3.0000000000000001E-3</v>
      </c>
      <c r="Z405" s="133">
        <v>1E-3</v>
      </c>
      <c r="AA405" s="133">
        <v>9.8710000000000004</v>
      </c>
      <c r="AB405" s="133">
        <v>3.0000000000000001E-3</v>
      </c>
      <c r="AC405" s="133">
        <v>1E-3</v>
      </c>
      <c r="AD405" s="133">
        <v>14.989000000000001</v>
      </c>
      <c r="AE405" s="133">
        <v>4.3999999999999997E-2</v>
      </c>
      <c r="AF405" s="133">
        <v>1.4999999999999999E-2</v>
      </c>
      <c r="AG405" s="133">
        <v>8.1000000000000003E-2</v>
      </c>
      <c r="AH405" s="133">
        <v>4.2000000000000003E-2</v>
      </c>
      <c r="AI405" s="133">
        <v>1.4E-2</v>
      </c>
      <c r="AJ405" s="133">
        <v>19.472999999999999</v>
      </c>
      <c r="AK405" s="133">
        <v>0.193</v>
      </c>
      <c r="AL405" s="133">
        <v>6.4000000000000001E-2</v>
      </c>
      <c r="AM405" s="133">
        <v>-0.35899999999999999</v>
      </c>
      <c r="AN405" s="133">
        <v>0.189</v>
      </c>
      <c r="AO405" s="133">
        <v>6.3E-2</v>
      </c>
      <c r="AP405" s="133">
        <v>127.419</v>
      </c>
      <c r="AQ405" s="133">
        <v>5.7670000000000003</v>
      </c>
      <c r="AR405" s="133">
        <v>1.9219999999999999</v>
      </c>
      <c r="AS405" s="133">
        <v>100.01</v>
      </c>
      <c r="AT405" s="133">
        <v>5.633</v>
      </c>
      <c r="AU405" s="133">
        <v>1.8779999999999999</v>
      </c>
      <c r="AV405" s="133">
        <v>-1.19</v>
      </c>
      <c r="AW405" s="133">
        <v>2.8000000000000001E-2</v>
      </c>
      <c r="AX405" s="133">
        <v>8.9999999999999993E-3</v>
      </c>
      <c r="AY405" s="133">
        <v>1.56</v>
      </c>
      <c r="AZ405" s="133" t="s">
        <v>3</v>
      </c>
      <c r="BA405" s="133">
        <v>-1.44</v>
      </c>
      <c r="BB405" s="133">
        <v>-1.1200000000000001</v>
      </c>
      <c r="BC405" s="133">
        <v>29.7</v>
      </c>
      <c r="BD405" s="133">
        <v>5.2145782021530487E-3</v>
      </c>
      <c r="BE405" s="133" t="s">
        <v>1534</v>
      </c>
      <c r="BF405" s="133">
        <v>3.0000000000000001E-3</v>
      </c>
      <c r="BG405" s="133">
        <v>1.1976098707195444</v>
      </c>
      <c r="BH405" s="133">
        <v>0.96199064744677354</v>
      </c>
      <c r="BI405" s="133">
        <v>0.96499999999999997</v>
      </c>
      <c r="BJ405" s="133" t="s">
        <v>3</v>
      </c>
      <c r="BK405" s="133">
        <v>0.96499999999999997</v>
      </c>
      <c r="BL405" s="133">
        <v>-0.35899999999999999</v>
      </c>
      <c r="BM405" s="133">
        <v>0</v>
      </c>
    </row>
    <row r="406" spans="1:65" x14ac:dyDescent="0.2">
      <c r="A406" s="132" t="s">
        <v>1535</v>
      </c>
      <c r="B406" s="133" t="s">
        <v>1536</v>
      </c>
      <c r="C406" s="133" t="s">
        <v>261</v>
      </c>
      <c r="D406" s="133" t="s">
        <v>262</v>
      </c>
      <c r="E406" s="133" t="b">
        <v>0</v>
      </c>
      <c r="F406" s="133" t="s">
        <v>1069</v>
      </c>
      <c r="G406" s="133" t="s">
        <v>3</v>
      </c>
      <c r="H406" s="133" t="s">
        <v>264</v>
      </c>
      <c r="I406" s="133" t="s">
        <v>324</v>
      </c>
      <c r="J406" s="133" t="s">
        <v>273</v>
      </c>
      <c r="K406" s="133" t="s">
        <v>777</v>
      </c>
      <c r="L406" s="133">
        <v>90</v>
      </c>
      <c r="M406" s="133">
        <v>9</v>
      </c>
      <c r="N406" s="133">
        <v>9</v>
      </c>
      <c r="O406" s="133">
        <v>2.0099999999999998</v>
      </c>
      <c r="P406" s="133">
        <v>0</v>
      </c>
      <c r="Q406" s="133">
        <v>0</v>
      </c>
      <c r="R406" s="133">
        <v>6.06</v>
      </c>
      <c r="S406" s="133">
        <v>0.01</v>
      </c>
      <c r="T406" s="133">
        <v>0</v>
      </c>
      <c r="U406" s="133">
        <v>37.1</v>
      </c>
      <c r="V406" s="133">
        <v>0.01</v>
      </c>
      <c r="W406" s="133">
        <v>0</v>
      </c>
      <c r="X406" s="133">
        <v>5.657</v>
      </c>
      <c r="Y406" s="133">
        <v>2E-3</v>
      </c>
      <c r="Z406" s="133">
        <v>1E-3</v>
      </c>
      <c r="AA406" s="133">
        <v>17.451000000000001</v>
      </c>
      <c r="AB406" s="133">
        <v>8.0000000000000002E-3</v>
      </c>
      <c r="AC406" s="133">
        <v>3.0000000000000001E-3</v>
      </c>
      <c r="AD406" s="133">
        <v>22.649000000000001</v>
      </c>
      <c r="AE406" s="133">
        <v>3.7999999999999999E-2</v>
      </c>
      <c r="AF406" s="133">
        <v>1.2999999999999999E-2</v>
      </c>
      <c r="AG406" s="133">
        <v>-0.433</v>
      </c>
      <c r="AH406" s="133">
        <v>3.5999999999999997E-2</v>
      </c>
      <c r="AI406" s="133">
        <v>1.2E-2</v>
      </c>
      <c r="AJ406" s="133">
        <v>35.929000000000002</v>
      </c>
      <c r="AK406" s="133">
        <v>0.20200000000000001</v>
      </c>
      <c r="AL406" s="133">
        <v>6.7000000000000004E-2</v>
      </c>
      <c r="AM406" s="133">
        <v>0.69799999999999995</v>
      </c>
      <c r="AN406" s="133">
        <v>0.192</v>
      </c>
      <c r="AO406" s="133">
        <v>6.4000000000000001E-2</v>
      </c>
      <c r="AP406" s="133">
        <v>119.381</v>
      </c>
      <c r="AQ406" s="133">
        <v>2.1669999999999998</v>
      </c>
      <c r="AR406" s="133">
        <v>0.72199999999999998</v>
      </c>
      <c r="AS406" s="133">
        <v>75.478999999999999</v>
      </c>
      <c r="AT406" s="133">
        <v>2.0819999999999999</v>
      </c>
      <c r="AU406" s="133">
        <v>0.69399999999999995</v>
      </c>
      <c r="AV406" s="133">
        <v>-1.133</v>
      </c>
      <c r="AW406" s="133">
        <v>1.7000000000000001E-2</v>
      </c>
      <c r="AX406" s="133">
        <v>6.0000000000000001E-3</v>
      </c>
      <c r="AY406" s="133">
        <v>1.99</v>
      </c>
      <c r="AZ406" s="133">
        <v>1.007950954</v>
      </c>
      <c r="BA406" s="133">
        <v>-1.88</v>
      </c>
      <c r="BB406" s="133">
        <v>-1.56</v>
      </c>
      <c r="BC406" s="133">
        <v>29.25</v>
      </c>
      <c r="BD406" s="133">
        <v>5.1803594876093026E-3</v>
      </c>
      <c r="BE406" s="133" t="s">
        <v>1537</v>
      </c>
      <c r="BF406" s="133">
        <v>-0.55100000000000005</v>
      </c>
      <c r="BG406" s="133">
        <v>1.195662379492219</v>
      </c>
      <c r="BH406" s="133">
        <v>0.96134758847234847</v>
      </c>
      <c r="BI406" s="133">
        <v>0.30299999999999999</v>
      </c>
      <c r="BJ406" s="133">
        <v>8.2000000000000003E-2</v>
      </c>
      <c r="BK406" s="133">
        <v>0.38500000000000001</v>
      </c>
      <c r="BL406" s="133">
        <v>0.69799999999999995</v>
      </c>
      <c r="BM406" s="133">
        <v>0</v>
      </c>
    </row>
    <row r="407" spans="1:65" x14ac:dyDescent="0.2">
      <c r="A407" s="132" t="s">
        <v>1538</v>
      </c>
      <c r="B407" s="133" t="s">
        <v>1539</v>
      </c>
      <c r="C407" s="133" t="s">
        <v>261</v>
      </c>
      <c r="D407" s="133" t="s">
        <v>262</v>
      </c>
      <c r="E407" s="133" t="b">
        <v>0</v>
      </c>
      <c r="F407" s="133" t="s">
        <v>277</v>
      </c>
      <c r="G407" s="133" t="s">
        <v>3</v>
      </c>
      <c r="H407" s="133" t="s">
        <v>264</v>
      </c>
      <c r="I407" s="133" t="s">
        <v>277</v>
      </c>
      <c r="J407" s="133" t="s">
        <v>273</v>
      </c>
      <c r="K407" s="133" t="s">
        <v>777</v>
      </c>
      <c r="L407" s="133">
        <v>90</v>
      </c>
      <c r="M407" s="133">
        <v>9</v>
      </c>
      <c r="N407" s="133">
        <v>9</v>
      </c>
      <c r="O407" s="133">
        <v>-2.19</v>
      </c>
      <c r="P407" s="133">
        <v>0</v>
      </c>
      <c r="Q407" s="133">
        <v>0</v>
      </c>
      <c r="R407" s="133">
        <v>3.61</v>
      </c>
      <c r="S407" s="133">
        <v>0.01</v>
      </c>
      <c r="T407" s="133">
        <v>0</v>
      </c>
      <c r="U407" s="133">
        <v>34.590000000000003</v>
      </c>
      <c r="V407" s="133">
        <v>0.01</v>
      </c>
      <c r="W407" s="133">
        <v>0</v>
      </c>
      <c r="X407" s="133">
        <v>1.627</v>
      </c>
      <c r="Y407" s="133">
        <v>2E-3</v>
      </c>
      <c r="Z407" s="133">
        <v>1E-3</v>
      </c>
      <c r="AA407" s="133">
        <v>14.975</v>
      </c>
      <c r="AB407" s="133">
        <v>6.0000000000000001E-3</v>
      </c>
      <c r="AC407" s="133">
        <v>2E-3</v>
      </c>
      <c r="AD407" s="133">
        <v>16.21</v>
      </c>
      <c r="AE407" s="133">
        <v>1.7000000000000001E-2</v>
      </c>
      <c r="AF407" s="133">
        <v>6.0000000000000001E-3</v>
      </c>
      <c r="AG407" s="133">
        <v>-0.21099999999999999</v>
      </c>
      <c r="AH407" s="133">
        <v>1.7000000000000001E-2</v>
      </c>
      <c r="AI407" s="133">
        <v>6.0000000000000001E-3</v>
      </c>
      <c r="AJ407" s="133">
        <v>30.548999999999999</v>
      </c>
      <c r="AK407" s="133">
        <v>0.124</v>
      </c>
      <c r="AL407" s="133">
        <v>4.1000000000000002E-2</v>
      </c>
      <c r="AM407" s="133">
        <v>0.36399999999999999</v>
      </c>
      <c r="AN407" s="133">
        <v>0.127</v>
      </c>
      <c r="AO407" s="133">
        <v>4.2000000000000003E-2</v>
      </c>
      <c r="AP407" s="133">
        <v>120.078</v>
      </c>
      <c r="AQ407" s="133">
        <v>1.2569999999999999</v>
      </c>
      <c r="AR407" s="133">
        <v>0.41899999999999998</v>
      </c>
      <c r="AS407" s="133">
        <v>85.951999999999998</v>
      </c>
      <c r="AT407" s="133">
        <v>1.2130000000000001</v>
      </c>
      <c r="AU407" s="133">
        <v>0.40400000000000003</v>
      </c>
      <c r="AV407" s="133">
        <v>-1.1419999999999999</v>
      </c>
      <c r="AW407" s="133">
        <v>0.01</v>
      </c>
      <c r="AX407" s="133">
        <v>3.0000000000000001E-3</v>
      </c>
      <c r="AY407" s="133">
        <v>-2.23</v>
      </c>
      <c r="AZ407" s="133">
        <v>1.007950954</v>
      </c>
      <c r="BA407" s="133">
        <v>-4.3</v>
      </c>
      <c r="BB407" s="133">
        <v>-3.99</v>
      </c>
      <c r="BC407" s="133">
        <v>26.75</v>
      </c>
      <c r="BD407" s="133">
        <v>5.1803594876093026E-3</v>
      </c>
      <c r="BE407" s="133" t="s">
        <v>1537</v>
      </c>
      <c r="BF407" s="133">
        <v>-0.29499999999999998</v>
      </c>
      <c r="BG407" s="133">
        <v>1.1890739650129056</v>
      </c>
      <c r="BH407" s="133">
        <v>0.95976658678784543</v>
      </c>
      <c r="BI407" s="133">
        <v>0.61</v>
      </c>
      <c r="BJ407" s="133">
        <v>8.2000000000000003E-2</v>
      </c>
      <c r="BK407" s="133">
        <v>0.69199999999999995</v>
      </c>
      <c r="BL407" s="133">
        <v>0.36399999999999999</v>
      </c>
      <c r="BM407" s="133">
        <v>0</v>
      </c>
    </row>
    <row r="408" spans="1:65" x14ac:dyDescent="0.2">
      <c r="A408" s="132" t="s">
        <v>1540</v>
      </c>
      <c r="B408" s="133" t="s">
        <v>1541</v>
      </c>
      <c r="C408" s="133" t="s">
        <v>261</v>
      </c>
      <c r="D408" s="133" t="s">
        <v>262</v>
      </c>
      <c r="E408" s="133" t="b">
        <v>0</v>
      </c>
      <c r="F408" s="133" t="s">
        <v>1505</v>
      </c>
      <c r="G408" s="133" t="s">
        <v>3</v>
      </c>
      <c r="H408" s="133" t="s">
        <v>264</v>
      </c>
      <c r="I408" s="133" t="s">
        <v>349</v>
      </c>
      <c r="J408" s="133" t="s">
        <v>266</v>
      </c>
      <c r="K408" s="133" t="s">
        <v>777</v>
      </c>
      <c r="L408" s="133" t="s">
        <v>3</v>
      </c>
      <c r="M408" s="133">
        <v>9</v>
      </c>
      <c r="N408" s="133">
        <v>9</v>
      </c>
      <c r="O408" s="133">
        <v>-37.450000000000003</v>
      </c>
      <c r="P408" s="133">
        <v>0</v>
      </c>
      <c r="Q408" s="133">
        <v>0</v>
      </c>
      <c r="R408" s="133">
        <v>-5.38</v>
      </c>
      <c r="S408" s="133">
        <v>0.01</v>
      </c>
      <c r="T408" s="133">
        <v>0</v>
      </c>
      <c r="U408" s="133">
        <v>25.31</v>
      </c>
      <c r="V408" s="133">
        <v>0.01</v>
      </c>
      <c r="W408" s="133">
        <v>0</v>
      </c>
      <c r="X408" s="133">
        <v>-31.748999999999999</v>
      </c>
      <c r="Y408" s="133">
        <v>3.0000000000000001E-3</v>
      </c>
      <c r="Z408" s="133">
        <v>1E-3</v>
      </c>
      <c r="AA408" s="133">
        <v>5.8109999999999999</v>
      </c>
      <c r="AB408" s="133">
        <v>6.0000000000000001E-3</v>
      </c>
      <c r="AC408" s="133">
        <v>2E-3</v>
      </c>
      <c r="AD408" s="133">
        <v>-28.15</v>
      </c>
      <c r="AE408" s="133">
        <v>3.3000000000000002E-2</v>
      </c>
      <c r="AF408" s="133">
        <v>1.0999999999999999E-2</v>
      </c>
      <c r="AG408" s="133">
        <v>-0.94699999999999995</v>
      </c>
      <c r="AH408" s="133">
        <v>3.4000000000000002E-2</v>
      </c>
      <c r="AI408" s="133">
        <v>1.0999999999999999E-2</v>
      </c>
      <c r="AJ408" s="133">
        <v>10.430999999999999</v>
      </c>
      <c r="AK408" s="133">
        <v>0.26700000000000002</v>
      </c>
      <c r="AL408" s="133">
        <v>8.8999999999999996E-2</v>
      </c>
      <c r="AM408" s="133">
        <v>-1.21</v>
      </c>
      <c r="AN408" s="133">
        <v>0.26200000000000001</v>
      </c>
      <c r="AO408" s="133">
        <v>8.6999999999999994E-2</v>
      </c>
      <c r="AP408" s="133">
        <v>129.55500000000001</v>
      </c>
      <c r="AQ408" s="133">
        <v>1.6950000000000001</v>
      </c>
      <c r="AR408" s="133">
        <v>0.56499999999999995</v>
      </c>
      <c r="AS408" s="133">
        <v>155.876</v>
      </c>
      <c r="AT408" s="133">
        <v>1.742</v>
      </c>
      <c r="AU408" s="133">
        <v>0.58099999999999996</v>
      </c>
      <c r="AV408" s="133">
        <v>-1.2649999999999999</v>
      </c>
      <c r="AW408" s="133">
        <v>1.4999999999999999E-2</v>
      </c>
      <c r="AX408" s="133">
        <v>5.0000000000000001E-3</v>
      </c>
      <c r="AY408" s="133">
        <v>-37.61</v>
      </c>
      <c r="AZ408" s="133" t="s">
        <v>3</v>
      </c>
      <c r="BA408" s="133">
        <v>-5.38</v>
      </c>
      <c r="BB408" s="133">
        <v>-5.07</v>
      </c>
      <c r="BC408" s="133">
        <v>25.64</v>
      </c>
      <c r="BD408" s="133">
        <v>5.0243865568967332E-3</v>
      </c>
      <c r="BE408" s="133" t="s">
        <v>1542</v>
      </c>
      <c r="BF408" s="133">
        <v>-0.80600000000000005</v>
      </c>
      <c r="BG408" s="133">
        <v>1.1816552966025478</v>
      </c>
      <c r="BH408" s="133">
        <v>0.95689490835285052</v>
      </c>
      <c r="BI408" s="133">
        <v>5.0000000000000001E-3</v>
      </c>
      <c r="BJ408" s="133" t="s">
        <v>3</v>
      </c>
      <c r="BK408" s="133">
        <v>5.0000000000000001E-3</v>
      </c>
      <c r="BL408" s="133">
        <v>-1.21</v>
      </c>
      <c r="BM408" s="133">
        <v>0</v>
      </c>
    </row>
    <row r="409" spans="1:65" x14ac:dyDescent="0.2">
      <c r="A409" s="132" t="s">
        <v>1543</v>
      </c>
      <c r="B409" s="133" t="s">
        <v>1544</v>
      </c>
      <c r="C409" s="133" t="s">
        <v>261</v>
      </c>
      <c r="D409" s="133" t="s">
        <v>262</v>
      </c>
      <c r="E409" s="133" t="b">
        <v>0</v>
      </c>
      <c r="F409" s="133" t="s">
        <v>277</v>
      </c>
      <c r="G409" s="133" t="s">
        <v>3</v>
      </c>
      <c r="H409" s="133" t="s">
        <v>264</v>
      </c>
      <c r="I409" s="133" t="s">
        <v>277</v>
      </c>
      <c r="J409" s="133" t="s">
        <v>273</v>
      </c>
      <c r="K409" s="133" t="s">
        <v>777</v>
      </c>
      <c r="L409" s="133">
        <v>90</v>
      </c>
      <c r="M409" s="133">
        <v>9</v>
      </c>
      <c r="N409" s="133">
        <v>9</v>
      </c>
      <c r="O409" s="133">
        <v>-2.1800000000000002</v>
      </c>
      <c r="P409" s="133">
        <v>0</v>
      </c>
      <c r="Q409" s="133">
        <v>0</v>
      </c>
      <c r="R409" s="133">
        <v>3.58</v>
      </c>
      <c r="S409" s="133">
        <v>0.01</v>
      </c>
      <c r="T409" s="133">
        <v>0</v>
      </c>
      <c r="U409" s="133">
        <v>34.549999999999997</v>
      </c>
      <c r="V409" s="133">
        <v>0.01</v>
      </c>
      <c r="W409" s="133">
        <v>0</v>
      </c>
      <c r="X409" s="133">
        <v>1.6359999999999999</v>
      </c>
      <c r="Y409" s="133">
        <v>3.0000000000000001E-3</v>
      </c>
      <c r="Z409" s="133">
        <v>1E-3</v>
      </c>
      <c r="AA409" s="133">
        <v>14.939</v>
      </c>
      <c r="AB409" s="133">
        <v>6.0000000000000001E-3</v>
      </c>
      <c r="AC409" s="133">
        <v>2E-3</v>
      </c>
      <c r="AD409" s="133">
        <v>16.154</v>
      </c>
      <c r="AE409" s="133">
        <v>2.9000000000000001E-2</v>
      </c>
      <c r="AF409" s="133">
        <v>0.01</v>
      </c>
      <c r="AG409" s="133">
        <v>-0.24099999999999999</v>
      </c>
      <c r="AH409" s="133">
        <v>3.3000000000000002E-2</v>
      </c>
      <c r="AI409" s="133">
        <v>1.0999999999999999E-2</v>
      </c>
      <c r="AJ409" s="133">
        <v>30.407</v>
      </c>
      <c r="AK409" s="133">
        <v>0.24199999999999999</v>
      </c>
      <c r="AL409" s="133">
        <v>8.1000000000000003E-2</v>
      </c>
      <c r="AM409" s="133">
        <v>0.29599999999999999</v>
      </c>
      <c r="AN409" s="133">
        <v>0.23400000000000001</v>
      </c>
      <c r="AO409" s="133">
        <v>7.8E-2</v>
      </c>
      <c r="AP409" s="133">
        <v>121.44499999999999</v>
      </c>
      <c r="AQ409" s="133">
        <v>2.73</v>
      </c>
      <c r="AR409" s="133">
        <v>0.91</v>
      </c>
      <c r="AS409" s="133">
        <v>87.341999999999999</v>
      </c>
      <c r="AT409" s="133">
        <v>2.653</v>
      </c>
      <c r="AU409" s="133">
        <v>0.88400000000000001</v>
      </c>
      <c r="AV409" s="133">
        <v>-1.1739999999999999</v>
      </c>
      <c r="AW409" s="133">
        <v>2.3E-2</v>
      </c>
      <c r="AX409" s="133">
        <v>8.0000000000000002E-3</v>
      </c>
      <c r="AY409" s="133">
        <v>-2.2200000000000002</v>
      </c>
      <c r="AZ409" s="133">
        <v>1.007950954</v>
      </c>
      <c r="BA409" s="133">
        <v>-4.34</v>
      </c>
      <c r="BB409" s="133">
        <v>-4.0199999999999996</v>
      </c>
      <c r="BC409" s="133">
        <v>26.71</v>
      </c>
      <c r="BD409" s="133">
        <v>5.1128589706426805E-3</v>
      </c>
      <c r="BE409" s="133" t="s">
        <v>1545</v>
      </c>
      <c r="BF409" s="133">
        <v>-0.32300000000000001</v>
      </c>
      <c r="BG409" s="133">
        <v>1.1661323916079751</v>
      </c>
      <c r="BH409" s="133">
        <v>0.94740992229245469</v>
      </c>
      <c r="BI409" s="133">
        <v>0.56999999999999995</v>
      </c>
      <c r="BJ409" s="133">
        <v>8.2000000000000003E-2</v>
      </c>
      <c r="BK409" s="133">
        <v>0.65200000000000002</v>
      </c>
      <c r="BL409" s="133">
        <v>0.29599999999999999</v>
      </c>
      <c r="BM409" s="133">
        <v>0</v>
      </c>
    </row>
    <row r="410" spans="1:65" x14ac:dyDescent="0.2">
      <c r="A410" s="132" t="s">
        <v>1546</v>
      </c>
      <c r="B410" s="133" t="s">
        <v>1547</v>
      </c>
      <c r="C410" s="133" t="s">
        <v>261</v>
      </c>
      <c r="D410" s="133" t="s">
        <v>262</v>
      </c>
      <c r="E410" s="133" t="b">
        <v>0</v>
      </c>
      <c r="F410" s="133" t="s">
        <v>280</v>
      </c>
      <c r="G410" s="133" t="s">
        <v>3</v>
      </c>
      <c r="H410" s="133" t="s">
        <v>264</v>
      </c>
      <c r="I410" s="133" t="s">
        <v>281</v>
      </c>
      <c r="J410" s="133" t="s">
        <v>273</v>
      </c>
      <c r="K410" s="133" t="s">
        <v>777</v>
      </c>
      <c r="L410" s="133">
        <v>90</v>
      </c>
      <c r="M410" s="133">
        <v>9</v>
      </c>
      <c r="N410" s="133">
        <v>9</v>
      </c>
      <c r="O410" s="133">
        <v>2.0299999999999998</v>
      </c>
      <c r="P410" s="133">
        <v>0</v>
      </c>
      <c r="Q410" s="133">
        <v>0</v>
      </c>
      <c r="R410" s="133">
        <v>5.41</v>
      </c>
      <c r="S410" s="133">
        <v>0.01</v>
      </c>
      <c r="T410" s="133">
        <v>0</v>
      </c>
      <c r="U410" s="133">
        <v>36.44</v>
      </c>
      <c r="V410" s="133">
        <v>0.01</v>
      </c>
      <c r="W410" s="133">
        <v>0</v>
      </c>
      <c r="X410" s="133">
        <v>5.65</v>
      </c>
      <c r="Y410" s="133">
        <v>3.0000000000000001E-3</v>
      </c>
      <c r="Z410" s="133">
        <v>1E-3</v>
      </c>
      <c r="AA410" s="133">
        <v>16.795999999999999</v>
      </c>
      <c r="AB410" s="133">
        <v>6.0000000000000001E-3</v>
      </c>
      <c r="AC410" s="133">
        <v>2E-3</v>
      </c>
      <c r="AD410" s="133">
        <v>21.873000000000001</v>
      </c>
      <c r="AE410" s="133">
        <v>0.03</v>
      </c>
      <c r="AF410" s="133">
        <v>0.01</v>
      </c>
      <c r="AG410" s="133">
        <v>-0.55200000000000005</v>
      </c>
      <c r="AH410" s="133">
        <v>2.5999999999999999E-2</v>
      </c>
      <c r="AI410" s="133">
        <v>8.9999999999999993E-3</v>
      </c>
      <c r="AJ410" s="133">
        <v>34.526000000000003</v>
      </c>
      <c r="AK410" s="133">
        <v>0.14799999999999999</v>
      </c>
      <c r="AL410" s="133">
        <v>4.9000000000000002E-2</v>
      </c>
      <c r="AM410" s="133">
        <v>0.63</v>
      </c>
      <c r="AN410" s="133">
        <v>0.14299999999999999</v>
      </c>
      <c r="AO410" s="133">
        <v>4.8000000000000001E-2</v>
      </c>
      <c r="AP410" s="133">
        <v>122.03100000000001</v>
      </c>
      <c r="AQ410" s="133">
        <v>2.71</v>
      </c>
      <c r="AR410" s="133">
        <v>0.90300000000000002</v>
      </c>
      <c r="AS410" s="133">
        <v>79.397999999999996</v>
      </c>
      <c r="AT410" s="133">
        <v>2.6150000000000002</v>
      </c>
      <c r="AU410" s="133">
        <v>0.872</v>
      </c>
      <c r="AV410" s="133">
        <v>-1.167</v>
      </c>
      <c r="AW410" s="133">
        <v>2.3E-2</v>
      </c>
      <c r="AX410" s="133">
        <v>8.0000000000000002E-3</v>
      </c>
      <c r="AY410" s="133">
        <v>2.0099999999999998</v>
      </c>
      <c r="AZ410" s="133">
        <v>1.007950954</v>
      </c>
      <c r="BA410" s="133">
        <v>-2.52</v>
      </c>
      <c r="BB410" s="133">
        <v>-2.21</v>
      </c>
      <c r="BC410" s="133">
        <v>28.59</v>
      </c>
      <c r="BD410" s="133">
        <v>5.0973086960581001E-3</v>
      </c>
      <c r="BE410" s="133" t="s">
        <v>1548</v>
      </c>
      <c r="BF410" s="133">
        <v>-0.66300000000000003</v>
      </c>
      <c r="BG410" s="133">
        <v>1.1706639950888493</v>
      </c>
      <c r="BH410" s="133">
        <v>0.94841304708160634</v>
      </c>
      <c r="BI410" s="133">
        <v>0.17199999999999999</v>
      </c>
      <c r="BJ410" s="133">
        <v>8.2000000000000003E-2</v>
      </c>
      <c r="BK410" s="133">
        <v>0.254</v>
      </c>
      <c r="BL410" s="133">
        <v>0.63</v>
      </c>
      <c r="BM410" s="133">
        <v>0</v>
      </c>
    </row>
    <row r="411" spans="1:65" x14ac:dyDescent="0.2">
      <c r="A411" s="132" t="s">
        <v>1549</v>
      </c>
      <c r="B411" s="133" t="s">
        <v>1550</v>
      </c>
      <c r="C411" s="133" t="s">
        <v>261</v>
      </c>
      <c r="D411" s="133" t="s">
        <v>262</v>
      </c>
      <c r="E411" s="133" t="b">
        <v>0</v>
      </c>
      <c r="F411" s="133" t="s">
        <v>304</v>
      </c>
      <c r="G411" s="133" t="s">
        <v>3</v>
      </c>
      <c r="H411" s="133" t="s">
        <v>264</v>
      </c>
      <c r="I411" s="133" t="s">
        <v>304</v>
      </c>
      <c r="J411" s="133" t="s">
        <v>273</v>
      </c>
      <c r="K411" s="133" t="s">
        <v>777</v>
      </c>
      <c r="L411" s="133">
        <v>90</v>
      </c>
      <c r="M411" s="133">
        <v>9</v>
      </c>
      <c r="N411" s="133">
        <v>9</v>
      </c>
      <c r="O411" s="133">
        <v>-6.09</v>
      </c>
      <c r="P411" s="133">
        <v>0</v>
      </c>
      <c r="Q411" s="133">
        <v>0</v>
      </c>
      <c r="R411" s="133">
        <v>-4.97</v>
      </c>
      <c r="S411" s="133">
        <v>0</v>
      </c>
      <c r="T411" s="133">
        <v>0</v>
      </c>
      <c r="U411" s="133">
        <v>25.74</v>
      </c>
      <c r="V411" s="133">
        <v>0</v>
      </c>
      <c r="W411" s="133">
        <v>0</v>
      </c>
      <c r="X411" s="133">
        <v>-2.3290000000000002</v>
      </c>
      <c r="Y411" s="133">
        <v>2E-3</v>
      </c>
      <c r="Z411" s="133">
        <v>1E-3</v>
      </c>
      <c r="AA411" s="133">
        <v>6.2960000000000003</v>
      </c>
      <c r="AB411" s="133">
        <v>3.0000000000000001E-3</v>
      </c>
      <c r="AC411" s="133">
        <v>1E-3</v>
      </c>
      <c r="AD411" s="133">
        <v>3.5129999999999999</v>
      </c>
      <c r="AE411" s="133">
        <v>4.7E-2</v>
      </c>
      <c r="AF411" s="133">
        <v>1.6E-2</v>
      </c>
      <c r="AG411" s="133">
        <v>-0.25900000000000001</v>
      </c>
      <c r="AH411" s="133">
        <v>4.8000000000000001E-2</v>
      </c>
      <c r="AI411" s="133">
        <v>1.6E-2</v>
      </c>
      <c r="AJ411" s="133">
        <v>11.964</v>
      </c>
      <c r="AK411" s="133">
        <v>0.16500000000000001</v>
      </c>
      <c r="AL411" s="133">
        <v>5.5E-2</v>
      </c>
      <c r="AM411" s="133">
        <v>-0.65900000000000003</v>
      </c>
      <c r="AN411" s="133">
        <v>0.16300000000000001</v>
      </c>
      <c r="AO411" s="133">
        <v>5.3999999999999999E-2</v>
      </c>
      <c r="AP411" s="133">
        <v>131.709</v>
      </c>
      <c r="AQ411" s="133">
        <v>1.8120000000000001</v>
      </c>
      <c r="AR411" s="133">
        <v>0.60399999999999998</v>
      </c>
      <c r="AS411" s="133">
        <v>120.617</v>
      </c>
      <c r="AT411" s="133">
        <v>1.798</v>
      </c>
      <c r="AU411" s="133">
        <v>0.59899999999999998</v>
      </c>
      <c r="AV411" s="133">
        <v>-1.2549999999999999</v>
      </c>
      <c r="AW411" s="133">
        <v>1.7000000000000001E-2</v>
      </c>
      <c r="AX411" s="133">
        <v>6.0000000000000001E-3</v>
      </c>
      <c r="AY411" s="133">
        <v>-6.15</v>
      </c>
      <c r="AZ411" s="133">
        <v>1.007950954</v>
      </c>
      <c r="BA411" s="133">
        <v>-12.82</v>
      </c>
      <c r="BB411" s="133">
        <v>-12.53</v>
      </c>
      <c r="BC411" s="133">
        <v>17.940000000000001</v>
      </c>
      <c r="BD411" s="133">
        <v>5.0846940332036367E-3</v>
      </c>
      <c r="BE411" s="133" t="s">
        <v>1551</v>
      </c>
      <c r="BF411" s="133">
        <v>-0.27700000000000002</v>
      </c>
      <c r="BG411" s="133">
        <v>1.1601768232251033</v>
      </c>
      <c r="BH411" s="133">
        <v>0.94525071810810291</v>
      </c>
      <c r="BI411" s="133">
        <v>0.624</v>
      </c>
      <c r="BJ411" s="133">
        <v>8.2000000000000003E-2</v>
      </c>
      <c r="BK411" s="133">
        <v>0.70599999999999996</v>
      </c>
      <c r="BL411" s="133">
        <v>-0.65900000000000003</v>
      </c>
      <c r="BM411" s="133">
        <v>0</v>
      </c>
    </row>
    <row r="412" spans="1:65" x14ac:dyDescent="0.2">
      <c r="A412" s="132" t="s">
        <v>1552</v>
      </c>
      <c r="B412" s="133" t="s">
        <v>1553</v>
      </c>
      <c r="C412" s="133" t="s">
        <v>261</v>
      </c>
      <c r="D412" s="133" t="s">
        <v>262</v>
      </c>
      <c r="E412" s="133" t="b">
        <v>0</v>
      </c>
      <c r="F412" s="133" t="s">
        <v>1554</v>
      </c>
      <c r="G412" s="133" t="s">
        <v>3</v>
      </c>
      <c r="H412" s="133" t="s">
        <v>264</v>
      </c>
      <c r="I412" s="133" t="s">
        <v>265</v>
      </c>
      <c r="J412" s="133" t="s">
        <v>266</v>
      </c>
      <c r="K412" s="133" t="s">
        <v>777</v>
      </c>
      <c r="L412" s="133" t="s">
        <v>3</v>
      </c>
      <c r="M412" s="133">
        <v>9</v>
      </c>
      <c r="N412" s="133">
        <v>9</v>
      </c>
      <c r="O412" s="133">
        <v>1.08</v>
      </c>
      <c r="P412" s="133">
        <v>0</v>
      </c>
      <c r="Q412" s="133">
        <v>0</v>
      </c>
      <c r="R412" s="133">
        <v>-2.4300000000000002</v>
      </c>
      <c r="S412" s="133">
        <v>0</v>
      </c>
      <c r="T412" s="133">
        <v>0</v>
      </c>
      <c r="U412" s="133">
        <v>28.36</v>
      </c>
      <c r="V412" s="133">
        <v>0</v>
      </c>
      <c r="W412" s="133">
        <v>0</v>
      </c>
      <c r="X412" s="133">
        <v>4.4880000000000004</v>
      </c>
      <c r="Y412" s="133">
        <v>2E-3</v>
      </c>
      <c r="Z412" s="133">
        <v>1E-3</v>
      </c>
      <c r="AA412" s="133">
        <v>8.8780000000000001</v>
      </c>
      <c r="AB412" s="133">
        <v>5.0000000000000001E-3</v>
      </c>
      <c r="AC412" s="133">
        <v>2E-3</v>
      </c>
      <c r="AD412" s="133">
        <v>13.497</v>
      </c>
      <c r="AE412" s="133">
        <v>3.4000000000000002E-2</v>
      </c>
      <c r="AF412" s="133">
        <v>1.0999999999999999E-2</v>
      </c>
      <c r="AG412" s="133">
        <v>9.7000000000000003E-2</v>
      </c>
      <c r="AH412" s="133">
        <v>3.2000000000000001E-2</v>
      </c>
      <c r="AI412" s="133">
        <v>1.0999999999999999E-2</v>
      </c>
      <c r="AJ412" s="133">
        <v>17.335999999999999</v>
      </c>
      <c r="AK412" s="133">
        <v>0.17499999999999999</v>
      </c>
      <c r="AL412" s="133">
        <v>5.8000000000000003E-2</v>
      </c>
      <c r="AM412" s="133">
        <v>-0.48899999999999999</v>
      </c>
      <c r="AN412" s="133">
        <v>0.17299999999999999</v>
      </c>
      <c r="AO412" s="133">
        <v>5.8000000000000003E-2</v>
      </c>
      <c r="AP412" s="133">
        <v>124.414</v>
      </c>
      <c r="AQ412" s="133">
        <v>5.3689999999999998</v>
      </c>
      <c r="AR412" s="133">
        <v>1.79</v>
      </c>
      <c r="AS412" s="133">
        <v>99.792000000000002</v>
      </c>
      <c r="AT412" s="133">
        <v>5.2569999999999997</v>
      </c>
      <c r="AU412" s="133">
        <v>1.752</v>
      </c>
      <c r="AV412" s="133">
        <v>-1.1970000000000001</v>
      </c>
      <c r="AW412" s="133">
        <v>0.03</v>
      </c>
      <c r="AX412" s="133">
        <v>0.01</v>
      </c>
      <c r="AY412" s="133">
        <v>1.05</v>
      </c>
      <c r="AZ412" s="133" t="s">
        <v>3</v>
      </c>
      <c r="BA412" s="133">
        <v>-2.4300000000000002</v>
      </c>
      <c r="BB412" s="133">
        <v>-2.11</v>
      </c>
      <c r="BC412" s="133">
        <v>28.68</v>
      </c>
      <c r="BD412" s="133">
        <v>5.0633583795275366E-3</v>
      </c>
      <c r="BE412" s="133" t="s">
        <v>1555</v>
      </c>
      <c r="BF412" s="133">
        <v>2.9000000000000001E-2</v>
      </c>
      <c r="BG412" s="133">
        <v>1.1641988947819657</v>
      </c>
      <c r="BH412" s="133">
        <v>0.94755409451107908</v>
      </c>
      <c r="BI412" s="133">
        <v>0.98099999999999998</v>
      </c>
      <c r="BJ412" s="133" t="s">
        <v>3</v>
      </c>
      <c r="BK412" s="133">
        <v>0.98099999999999998</v>
      </c>
      <c r="BL412" s="133">
        <v>-0.48899999999999999</v>
      </c>
      <c r="BM412" s="133">
        <v>0</v>
      </c>
    </row>
    <row r="413" spans="1:65" x14ac:dyDescent="0.2">
      <c r="A413" s="132" t="s">
        <v>1556</v>
      </c>
      <c r="B413" s="133" t="s">
        <v>1557</v>
      </c>
      <c r="C413" s="133" t="s">
        <v>261</v>
      </c>
      <c r="D413" s="133" t="s">
        <v>262</v>
      </c>
      <c r="E413" s="133" t="b">
        <v>0</v>
      </c>
      <c r="F413" s="133" t="s">
        <v>294</v>
      </c>
      <c r="G413" s="133" t="s">
        <v>3</v>
      </c>
      <c r="H413" s="133" t="s">
        <v>264</v>
      </c>
      <c r="I413" s="133" t="s">
        <v>295</v>
      </c>
      <c r="J413" s="133" t="s">
        <v>273</v>
      </c>
      <c r="K413" s="133" t="s">
        <v>777</v>
      </c>
      <c r="L413" s="133">
        <v>90</v>
      </c>
      <c r="M413" s="133">
        <v>9</v>
      </c>
      <c r="N413" s="133">
        <v>9</v>
      </c>
      <c r="O413" s="133">
        <v>1.78</v>
      </c>
      <c r="P413" s="133">
        <v>0</v>
      </c>
      <c r="Q413" s="133">
        <v>0</v>
      </c>
      <c r="R413" s="133">
        <v>5.71</v>
      </c>
      <c r="S413" s="133">
        <v>0.01</v>
      </c>
      <c r="T413" s="133">
        <v>0</v>
      </c>
      <c r="U413" s="133">
        <v>36.75</v>
      </c>
      <c r="V413" s="133">
        <v>0.01</v>
      </c>
      <c r="W413" s="133">
        <v>0</v>
      </c>
      <c r="X413" s="133">
        <v>5.4219999999999997</v>
      </c>
      <c r="Y413" s="133">
        <v>1E-3</v>
      </c>
      <c r="Z413" s="133">
        <v>0</v>
      </c>
      <c r="AA413" s="133">
        <v>17.100000000000001</v>
      </c>
      <c r="AB413" s="133">
        <v>6.0000000000000001E-3</v>
      </c>
      <c r="AC413" s="133">
        <v>2E-3</v>
      </c>
      <c r="AD413" s="133">
        <v>22.312999999999999</v>
      </c>
      <c r="AE413" s="133">
        <v>0.05</v>
      </c>
      <c r="AF413" s="133">
        <v>1.7000000000000001E-2</v>
      </c>
      <c r="AG413" s="133">
        <v>-0.182</v>
      </c>
      <c r="AH413" s="133">
        <v>4.7E-2</v>
      </c>
      <c r="AI413" s="133">
        <v>1.6E-2</v>
      </c>
      <c r="AJ413" s="133">
        <v>35.091000000000001</v>
      </c>
      <c r="AK413" s="133">
        <v>0.158</v>
      </c>
      <c r="AL413" s="133">
        <v>5.2999999999999999E-2</v>
      </c>
      <c r="AM413" s="133">
        <v>0.57899999999999996</v>
      </c>
      <c r="AN413" s="133">
        <v>0.159</v>
      </c>
      <c r="AO413" s="133">
        <v>5.2999999999999999E-2</v>
      </c>
      <c r="AP413" s="133">
        <v>117.44199999999999</v>
      </c>
      <c r="AQ413" s="133">
        <v>2.7759999999999998</v>
      </c>
      <c r="AR413" s="133">
        <v>0.92500000000000004</v>
      </c>
      <c r="AS413" s="133">
        <v>74.611999999999995</v>
      </c>
      <c r="AT413" s="133">
        <v>2.6720000000000002</v>
      </c>
      <c r="AU413" s="133">
        <v>0.89100000000000001</v>
      </c>
      <c r="AV413" s="133">
        <v>-1.1419999999999999</v>
      </c>
      <c r="AW413" s="133">
        <v>2.5000000000000001E-2</v>
      </c>
      <c r="AX413" s="133">
        <v>8.0000000000000002E-3</v>
      </c>
      <c r="AY413" s="133">
        <v>1.76</v>
      </c>
      <c r="AZ413" s="133">
        <v>1.007950954</v>
      </c>
      <c r="BA413" s="133">
        <v>-2.2200000000000002</v>
      </c>
      <c r="BB413" s="133">
        <v>-1.93</v>
      </c>
      <c r="BC413" s="133">
        <v>28.87</v>
      </c>
      <c r="BD413" s="133">
        <v>5.141582773169639E-3</v>
      </c>
      <c r="BE413" s="133" t="s">
        <v>1558</v>
      </c>
      <c r="BF413" s="133">
        <v>-0.29599999999999999</v>
      </c>
      <c r="BG413" s="133">
        <v>1.1457331117598433</v>
      </c>
      <c r="BH413" s="133">
        <v>0.93920387133636374</v>
      </c>
      <c r="BI413" s="133">
        <v>0.6</v>
      </c>
      <c r="BJ413" s="133">
        <v>8.2000000000000003E-2</v>
      </c>
      <c r="BK413" s="133">
        <v>0.68200000000000005</v>
      </c>
      <c r="BL413" s="133">
        <v>0.57899999999999996</v>
      </c>
      <c r="BM413" s="133">
        <v>0</v>
      </c>
    </row>
    <row r="414" spans="1:65" x14ac:dyDescent="0.2">
      <c r="A414" s="132" t="s">
        <v>1559</v>
      </c>
      <c r="B414" s="133" t="s">
        <v>1560</v>
      </c>
      <c r="C414" s="133" t="s">
        <v>261</v>
      </c>
      <c r="D414" s="133" t="s">
        <v>262</v>
      </c>
      <c r="E414" s="133" t="b">
        <v>0</v>
      </c>
      <c r="F414" s="133" t="s">
        <v>455</v>
      </c>
      <c r="G414" s="133" t="s">
        <v>3</v>
      </c>
      <c r="H414" s="133" t="s">
        <v>264</v>
      </c>
      <c r="I414" s="133" t="s">
        <v>324</v>
      </c>
      <c r="J414" s="133" t="s">
        <v>273</v>
      </c>
      <c r="K414" s="133" t="s">
        <v>777</v>
      </c>
      <c r="L414" s="133">
        <v>90</v>
      </c>
      <c r="M414" s="133">
        <v>9</v>
      </c>
      <c r="N414" s="133">
        <v>9</v>
      </c>
      <c r="O414" s="133">
        <v>2.08</v>
      </c>
      <c r="P414" s="133">
        <v>0</v>
      </c>
      <c r="Q414" s="133">
        <v>0</v>
      </c>
      <c r="R414" s="133">
        <v>6.09</v>
      </c>
      <c r="S414" s="133">
        <v>0.01</v>
      </c>
      <c r="T414" s="133">
        <v>0</v>
      </c>
      <c r="U414" s="133">
        <v>37.14</v>
      </c>
      <c r="V414" s="133">
        <v>0.01</v>
      </c>
      <c r="W414" s="133">
        <v>0</v>
      </c>
      <c r="X414" s="133">
        <v>5.7210000000000001</v>
      </c>
      <c r="Y414" s="133">
        <v>4.0000000000000001E-3</v>
      </c>
      <c r="Z414" s="133">
        <v>1E-3</v>
      </c>
      <c r="AA414" s="133">
        <v>17.481999999999999</v>
      </c>
      <c r="AB414" s="133">
        <v>7.0000000000000001E-3</v>
      </c>
      <c r="AC414" s="133">
        <v>2E-3</v>
      </c>
      <c r="AD414" s="133">
        <v>22.731999999999999</v>
      </c>
      <c r="AE414" s="133">
        <v>0.03</v>
      </c>
      <c r="AF414" s="133">
        <v>0.01</v>
      </c>
      <c r="AG414" s="133">
        <v>-0.44800000000000001</v>
      </c>
      <c r="AH414" s="133">
        <v>2.5999999999999999E-2</v>
      </c>
      <c r="AI414" s="133">
        <v>8.9999999999999993E-3</v>
      </c>
      <c r="AJ414" s="133">
        <v>36.228000000000002</v>
      </c>
      <c r="AK414" s="133">
        <v>0.129</v>
      </c>
      <c r="AL414" s="133">
        <v>4.2999999999999997E-2</v>
      </c>
      <c r="AM414" s="133">
        <v>0.92600000000000005</v>
      </c>
      <c r="AN414" s="133">
        <v>0.122</v>
      </c>
      <c r="AO414" s="133">
        <v>4.1000000000000002E-2</v>
      </c>
      <c r="AP414" s="133">
        <v>116.102</v>
      </c>
      <c r="AQ414" s="133">
        <v>2.3140000000000001</v>
      </c>
      <c r="AR414" s="133">
        <v>0.77100000000000002</v>
      </c>
      <c r="AS414" s="133">
        <v>72.191000000000003</v>
      </c>
      <c r="AT414" s="133">
        <v>2.2349999999999999</v>
      </c>
      <c r="AU414" s="133">
        <v>0.745</v>
      </c>
      <c r="AV414" s="133">
        <v>-1.137</v>
      </c>
      <c r="AW414" s="133">
        <v>1.9E-2</v>
      </c>
      <c r="AX414" s="133">
        <v>6.0000000000000001E-3</v>
      </c>
      <c r="AY414" s="133">
        <v>2.06</v>
      </c>
      <c r="AZ414" s="133">
        <v>1.007950954</v>
      </c>
      <c r="BA414" s="133">
        <v>-1.85</v>
      </c>
      <c r="BB414" s="133">
        <v>-1.54</v>
      </c>
      <c r="BC414" s="133">
        <v>29.27</v>
      </c>
      <c r="BD414" s="133">
        <v>5.141582773169639E-3</v>
      </c>
      <c r="BE414" s="133" t="s">
        <v>1558</v>
      </c>
      <c r="BF414" s="133">
        <v>-0.56499999999999995</v>
      </c>
      <c r="BG414" s="133">
        <v>1.1723464796237526</v>
      </c>
      <c r="BH414" s="133">
        <v>0.95458492433027453</v>
      </c>
      <c r="BI414" s="133">
        <v>0.29299999999999998</v>
      </c>
      <c r="BJ414" s="133">
        <v>8.2000000000000003E-2</v>
      </c>
      <c r="BK414" s="133">
        <v>0.375</v>
      </c>
      <c r="BL414" s="133">
        <v>0.92600000000000005</v>
      </c>
      <c r="BM414" s="133">
        <v>0</v>
      </c>
    </row>
    <row r="415" spans="1:65" x14ac:dyDescent="0.2">
      <c r="A415" s="132" t="s">
        <v>1561</v>
      </c>
      <c r="B415" s="133" t="s">
        <v>1562</v>
      </c>
      <c r="C415" s="133" t="s">
        <v>261</v>
      </c>
      <c r="D415" s="133" t="s">
        <v>262</v>
      </c>
      <c r="E415" s="133" t="b">
        <v>0</v>
      </c>
      <c r="F415" s="133" t="s">
        <v>1563</v>
      </c>
      <c r="G415" s="133" t="s">
        <v>3</v>
      </c>
      <c r="H415" s="133" t="s">
        <v>264</v>
      </c>
      <c r="I415" s="133" t="s">
        <v>349</v>
      </c>
      <c r="J415" s="133" t="s">
        <v>266</v>
      </c>
      <c r="K415" s="133" t="s">
        <v>777</v>
      </c>
      <c r="L415" s="133" t="s">
        <v>3</v>
      </c>
      <c r="M415" s="133">
        <v>9</v>
      </c>
      <c r="N415" s="133">
        <v>9</v>
      </c>
      <c r="O415" s="133">
        <v>1.51</v>
      </c>
      <c r="P415" s="133">
        <v>0</v>
      </c>
      <c r="Q415" s="133">
        <v>0</v>
      </c>
      <c r="R415" s="133">
        <v>3.09</v>
      </c>
      <c r="S415" s="133">
        <v>0.01</v>
      </c>
      <c r="T415" s="133">
        <v>0</v>
      </c>
      <c r="U415" s="133">
        <v>34.04</v>
      </c>
      <c r="V415" s="133">
        <v>0.01</v>
      </c>
      <c r="W415" s="133">
        <v>0</v>
      </c>
      <c r="X415" s="133">
        <v>5.0789999999999997</v>
      </c>
      <c r="Y415" s="133">
        <v>4.0000000000000001E-3</v>
      </c>
      <c r="Z415" s="133">
        <v>1E-3</v>
      </c>
      <c r="AA415" s="133">
        <v>14.451000000000001</v>
      </c>
      <c r="AB415" s="133">
        <v>0.01</v>
      </c>
      <c r="AC415" s="133">
        <v>3.0000000000000001E-3</v>
      </c>
      <c r="AD415" s="133">
        <v>18.829999999999998</v>
      </c>
      <c r="AE415" s="133">
        <v>3.9E-2</v>
      </c>
      <c r="AF415" s="133">
        <v>1.2999999999999999E-2</v>
      </c>
      <c r="AG415" s="133">
        <v>-0.67700000000000005</v>
      </c>
      <c r="AH415" s="133">
        <v>3.5000000000000003E-2</v>
      </c>
      <c r="AI415" s="133">
        <v>1.2E-2</v>
      </c>
      <c r="AJ415" s="133">
        <v>29.012</v>
      </c>
      <c r="AK415" s="133">
        <v>0.33700000000000002</v>
      </c>
      <c r="AL415" s="133">
        <v>0.112</v>
      </c>
      <c r="AM415" s="133">
        <v>-9.6000000000000002E-2</v>
      </c>
      <c r="AN415" s="133">
        <v>0.31</v>
      </c>
      <c r="AO415" s="133">
        <v>0.10299999999999999</v>
      </c>
      <c r="AP415" s="133">
        <v>125.22499999999999</v>
      </c>
      <c r="AQ415" s="133">
        <v>3.1</v>
      </c>
      <c r="AR415" s="133">
        <v>1.0329999999999999</v>
      </c>
      <c r="AS415" s="133">
        <v>88.052000000000007</v>
      </c>
      <c r="AT415" s="133">
        <v>2.98</v>
      </c>
      <c r="AU415" s="133">
        <v>0.99299999999999999</v>
      </c>
      <c r="AV415" s="133">
        <v>-1.153</v>
      </c>
      <c r="AW415" s="133">
        <v>1.7999999999999999E-2</v>
      </c>
      <c r="AX415" s="133">
        <v>6.0000000000000001E-3</v>
      </c>
      <c r="AY415" s="133">
        <v>1.48</v>
      </c>
      <c r="AZ415" s="133" t="s">
        <v>3</v>
      </c>
      <c r="BA415" s="133">
        <v>3.09</v>
      </c>
      <c r="BB415" s="133">
        <v>3.41</v>
      </c>
      <c r="BC415" s="133">
        <v>34.369999999999997</v>
      </c>
      <c r="BD415" s="133">
        <v>5.0319001959001058E-3</v>
      </c>
      <c r="BE415" s="133" t="s">
        <v>1564</v>
      </c>
      <c r="BF415" s="133">
        <v>-0.77200000000000002</v>
      </c>
      <c r="BG415" s="133">
        <v>1.172527073065885</v>
      </c>
      <c r="BH415" s="133">
        <v>0.95648666961278961</v>
      </c>
      <c r="BI415" s="133">
        <v>5.0999999999999997E-2</v>
      </c>
      <c r="BJ415" s="133" t="s">
        <v>3</v>
      </c>
      <c r="BK415" s="133">
        <v>5.0999999999999997E-2</v>
      </c>
      <c r="BL415" s="133">
        <v>-9.6000000000000002E-2</v>
      </c>
      <c r="BM415" s="133">
        <v>0</v>
      </c>
    </row>
    <row r="416" spans="1:65" x14ac:dyDescent="0.2">
      <c r="A416" s="132" t="s">
        <v>1565</v>
      </c>
      <c r="B416" s="133" t="s">
        <v>1566</v>
      </c>
      <c r="C416" s="133" t="s">
        <v>261</v>
      </c>
      <c r="D416" s="133" t="s">
        <v>262</v>
      </c>
      <c r="E416" s="133" t="b">
        <v>0</v>
      </c>
      <c r="F416" s="133" t="s">
        <v>1567</v>
      </c>
      <c r="G416" s="133" t="s">
        <v>3</v>
      </c>
      <c r="H416" s="133" t="s">
        <v>264</v>
      </c>
      <c r="I416" s="133" t="s">
        <v>277</v>
      </c>
      <c r="J416" s="133" t="s">
        <v>273</v>
      </c>
      <c r="K416" s="133" t="s">
        <v>777</v>
      </c>
      <c r="L416" s="133">
        <v>90</v>
      </c>
      <c r="M416" s="133">
        <v>9</v>
      </c>
      <c r="N416" s="133">
        <v>9</v>
      </c>
      <c r="O416" s="133">
        <v>-2.23</v>
      </c>
      <c r="P416" s="133">
        <v>0</v>
      </c>
      <c r="Q416" s="133">
        <v>0</v>
      </c>
      <c r="R416" s="133">
        <v>3.59</v>
      </c>
      <c r="S416" s="133">
        <v>0.01</v>
      </c>
      <c r="T416" s="133">
        <v>0</v>
      </c>
      <c r="U416" s="133">
        <v>34.56</v>
      </c>
      <c r="V416" s="133">
        <v>0.01</v>
      </c>
      <c r="W416" s="133">
        <v>0</v>
      </c>
      <c r="X416" s="133">
        <v>1.5920000000000001</v>
      </c>
      <c r="Y416" s="133">
        <v>2E-3</v>
      </c>
      <c r="Z416" s="133">
        <v>1E-3</v>
      </c>
      <c r="AA416" s="133">
        <v>14.951000000000001</v>
      </c>
      <c r="AB416" s="133">
        <v>5.0000000000000001E-3</v>
      </c>
      <c r="AC416" s="133">
        <v>2E-3</v>
      </c>
      <c r="AD416" s="133">
        <v>16.126999999999999</v>
      </c>
      <c r="AE416" s="133">
        <v>4.4999999999999998E-2</v>
      </c>
      <c r="AF416" s="133">
        <v>1.4999999999999999E-2</v>
      </c>
      <c r="AG416" s="133">
        <v>-0.23300000000000001</v>
      </c>
      <c r="AH416" s="133">
        <v>4.8000000000000001E-2</v>
      </c>
      <c r="AI416" s="133">
        <v>1.6E-2</v>
      </c>
      <c r="AJ416" s="133">
        <v>30.518999999999998</v>
      </c>
      <c r="AK416" s="133">
        <v>0.10100000000000001</v>
      </c>
      <c r="AL416" s="133">
        <v>3.4000000000000002E-2</v>
      </c>
      <c r="AM416" s="133">
        <v>0.38200000000000001</v>
      </c>
      <c r="AN416" s="133">
        <v>9.9000000000000005E-2</v>
      </c>
      <c r="AO416" s="133">
        <v>3.3000000000000002E-2</v>
      </c>
      <c r="AP416" s="133">
        <v>118.85899999999999</v>
      </c>
      <c r="AQ416" s="133">
        <v>3.1890000000000001</v>
      </c>
      <c r="AR416" s="133">
        <v>1.0629999999999999</v>
      </c>
      <c r="AS416" s="133">
        <v>84.861000000000004</v>
      </c>
      <c r="AT416" s="133">
        <v>3.093</v>
      </c>
      <c r="AU416" s="133">
        <v>1.0309999999999999</v>
      </c>
      <c r="AV416" s="133">
        <v>-1.121</v>
      </c>
      <c r="AW416" s="133">
        <v>2.5999999999999999E-2</v>
      </c>
      <c r="AX416" s="133">
        <v>8.9999999999999993E-3</v>
      </c>
      <c r="AY416" s="133">
        <v>-2.27</v>
      </c>
      <c r="AZ416" s="133">
        <v>1.007950954</v>
      </c>
      <c r="BA416" s="133">
        <v>-4.33</v>
      </c>
      <c r="BB416" s="133">
        <v>-4.03</v>
      </c>
      <c r="BC416" s="133">
        <v>26.71</v>
      </c>
      <c r="BD416" s="133">
        <v>5.1747711810537275E-3</v>
      </c>
      <c r="BE416" s="133" t="s">
        <v>1568</v>
      </c>
      <c r="BF416" s="133">
        <v>-0.317</v>
      </c>
      <c r="BG416" s="133">
        <v>1.167510876022084</v>
      </c>
      <c r="BH416" s="133">
        <v>0.95287217393408785</v>
      </c>
      <c r="BI416" s="133">
        <v>0.58299999999999996</v>
      </c>
      <c r="BJ416" s="133">
        <v>8.2000000000000003E-2</v>
      </c>
      <c r="BK416" s="133">
        <v>0.66500000000000004</v>
      </c>
      <c r="BL416" s="133">
        <v>0.38200000000000001</v>
      </c>
      <c r="BM416" s="133">
        <v>0</v>
      </c>
    </row>
    <row r="417" spans="1:65" x14ac:dyDescent="0.2">
      <c r="A417" s="132" t="s">
        <v>1569</v>
      </c>
      <c r="B417" s="133" t="s">
        <v>1570</v>
      </c>
      <c r="C417" s="133" t="s">
        <v>261</v>
      </c>
      <c r="D417" s="133" t="s">
        <v>262</v>
      </c>
      <c r="E417" s="133" t="b">
        <v>0</v>
      </c>
      <c r="F417" s="133" t="s">
        <v>1571</v>
      </c>
      <c r="G417" s="133" t="s">
        <v>3</v>
      </c>
      <c r="H417" s="133" t="s">
        <v>264</v>
      </c>
      <c r="I417" s="133" t="s">
        <v>349</v>
      </c>
      <c r="J417" s="133" t="s">
        <v>266</v>
      </c>
      <c r="K417" s="133" t="s">
        <v>777</v>
      </c>
      <c r="L417" s="133" t="s">
        <v>3</v>
      </c>
      <c r="M417" s="133">
        <v>9</v>
      </c>
      <c r="N417" s="133">
        <v>9</v>
      </c>
      <c r="O417" s="133">
        <v>-38.11</v>
      </c>
      <c r="P417" s="133">
        <v>0</v>
      </c>
      <c r="Q417" s="133">
        <v>0</v>
      </c>
      <c r="R417" s="133">
        <v>-0.87</v>
      </c>
      <c r="S417" s="133">
        <v>0.01</v>
      </c>
      <c r="T417" s="133">
        <v>0</v>
      </c>
      <c r="U417" s="133">
        <v>29.96</v>
      </c>
      <c r="V417" s="133">
        <v>0.01</v>
      </c>
      <c r="W417" s="133">
        <v>0</v>
      </c>
      <c r="X417" s="133">
        <v>-32.218000000000004</v>
      </c>
      <c r="Y417" s="133">
        <v>3.0000000000000001E-3</v>
      </c>
      <c r="Z417" s="133">
        <v>1E-3</v>
      </c>
      <c r="AA417" s="133">
        <v>10.368</v>
      </c>
      <c r="AB417" s="133">
        <v>6.0000000000000001E-3</v>
      </c>
      <c r="AC417" s="133">
        <v>2E-3</v>
      </c>
      <c r="AD417" s="133">
        <v>-24.297999999999998</v>
      </c>
      <c r="AE417" s="133">
        <v>4.2999999999999997E-2</v>
      </c>
      <c r="AF417" s="133">
        <v>1.4E-2</v>
      </c>
      <c r="AG417" s="133">
        <v>-0.93300000000000005</v>
      </c>
      <c r="AH417" s="133">
        <v>4.2000000000000003E-2</v>
      </c>
      <c r="AI417" s="133">
        <v>1.4E-2</v>
      </c>
      <c r="AJ417" s="133">
        <v>20.344999999999999</v>
      </c>
      <c r="AK417" s="133">
        <v>0.21199999999999999</v>
      </c>
      <c r="AL417" s="133">
        <v>7.0999999999999994E-2</v>
      </c>
      <c r="AM417" s="133">
        <v>-0.48899999999999999</v>
      </c>
      <c r="AN417" s="133">
        <v>0.21199999999999999</v>
      </c>
      <c r="AO417" s="133">
        <v>7.0999999999999994E-2</v>
      </c>
      <c r="AP417" s="133">
        <v>127.97799999999999</v>
      </c>
      <c r="AQ417" s="133">
        <v>2.6859999999999999</v>
      </c>
      <c r="AR417" s="133">
        <v>0.89500000000000002</v>
      </c>
      <c r="AS417" s="133">
        <v>144.65299999999999</v>
      </c>
      <c r="AT417" s="133">
        <v>2.734</v>
      </c>
      <c r="AU417" s="133">
        <v>0.91100000000000003</v>
      </c>
      <c r="AV417" s="133">
        <v>-1.2589999999999999</v>
      </c>
      <c r="AW417" s="133">
        <v>2.3E-2</v>
      </c>
      <c r="AX417" s="133">
        <v>8.0000000000000002E-3</v>
      </c>
      <c r="AY417" s="133">
        <v>-38.299999999999997</v>
      </c>
      <c r="AZ417" s="133" t="s">
        <v>3</v>
      </c>
      <c r="BA417" s="133">
        <v>-0.87</v>
      </c>
      <c r="BB417" s="133">
        <v>-0.56000000000000005</v>
      </c>
      <c r="BC417" s="133">
        <v>30.28</v>
      </c>
      <c r="BD417" s="133">
        <v>5.0318294693339136E-3</v>
      </c>
      <c r="BE417" s="133" t="s">
        <v>1572</v>
      </c>
      <c r="BF417" s="133">
        <v>-0.81100000000000005</v>
      </c>
      <c r="BG417" s="133">
        <v>1.1714003847802319</v>
      </c>
      <c r="BH417" s="133">
        <v>0.95549761058050575</v>
      </c>
      <c r="BI417" s="133">
        <v>6.0000000000000001E-3</v>
      </c>
      <c r="BJ417" s="133" t="s">
        <v>3</v>
      </c>
      <c r="BK417" s="133">
        <v>6.0000000000000001E-3</v>
      </c>
      <c r="BL417" s="133">
        <v>-0.48899999999999999</v>
      </c>
      <c r="BM417" s="133">
        <v>0</v>
      </c>
    </row>
    <row r="418" spans="1:65" x14ac:dyDescent="0.2">
      <c r="A418" s="132" t="s">
        <v>1573</v>
      </c>
      <c r="B418" s="133" t="s">
        <v>1574</v>
      </c>
      <c r="C418" s="133" t="s">
        <v>261</v>
      </c>
      <c r="D418" s="133" t="s">
        <v>262</v>
      </c>
      <c r="E418" s="133" t="b">
        <v>0</v>
      </c>
      <c r="F418" s="133" t="s">
        <v>324</v>
      </c>
      <c r="G418" s="133" t="s">
        <v>3</v>
      </c>
      <c r="H418" s="133" t="s">
        <v>264</v>
      </c>
      <c r="I418" s="133" t="s">
        <v>324</v>
      </c>
      <c r="J418" s="133" t="s">
        <v>273</v>
      </c>
      <c r="K418" s="133" t="s">
        <v>777</v>
      </c>
      <c r="L418" s="133">
        <v>90</v>
      </c>
      <c r="M418" s="133">
        <v>9</v>
      </c>
      <c r="N418" s="133">
        <v>9</v>
      </c>
      <c r="O418" s="133">
        <v>1.98</v>
      </c>
      <c r="P418" s="133">
        <v>0</v>
      </c>
      <c r="Q418" s="133">
        <v>0</v>
      </c>
      <c r="R418" s="133">
        <v>6.06</v>
      </c>
      <c r="S418" s="133">
        <v>0.01</v>
      </c>
      <c r="T418" s="133">
        <v>0</v>
      </c>
      <c r="U418" s="133">
        <v>37.1</v>
      </c>
      <c r="V418" s="133">
        <v>0.01</v>
      </c>
      <c r="W418" s="133">
        <v>0</v>
      </c>
      <c r="X418" s="133">
        <v>5.6289999999999996</v>
      </c>
      <c r="Y418" s="133">
        <v>2E-3</v>
      </c>
      <c r="Z418" s="133">
        <v>1E-3</v>
      </c>
      <c r="AA418" s="133">
        <v>17.45</v>
      </c>
      <c r="AB418" s="133">
        <v>5.0000000000000001E-3</v>
      </c>
      <c r="AC418" s="133">
        <v>2E-3</v>
      </c>
      <c r="AD418" s="133">
        <v>22.622</v>
      </c>
      <c r="AE418" s="133">
        <v>4.4999999999999998E-2</v>
      </c>
      <c r="AF418" s="133">
        <v>1.4999999999999999E-2</v>
      </c>
      <c r="AG418" s="133">
        <v>-0.43099999999999999</v>
      </c>
      <c r="AH418" s="133">
        <v>4.3999999999999997E-2</v>
      </c>
      <c r="AI418" s="133">
        <v>1.4999999999999999E-2</v>
      </c>
      <c r="AJ418" s="133">
        <v>35.807000000000002</v>
      </c>
      <c r="AK418" s="133">
        <v>0.19600000000000001</v>
      </c>
      <c r="AL418" s="133">
        <v>6.5000000000000002E-2</v>
      </c>
      <c r="AM418" s="133">
        <v>0.58099999999999996</v>
      </c>
      <c r="AN418" s="133">
        <v>0.187</v>
      </c>
      <c r="AO418" s="133">
        <v>6.2E-2</v>
      </c>
      <c r="AP418" s="133">
        <v>120.04900000000001</v>
      </c>
      <c r="AQ418" s="133">
        <v>2.0369999999999999</v>
      </c>
      <c r="AR418" s="133">
        <v>0.67900000000000005</v>
      </c>
      <c r="AS418" s="133">
        <v>76.153999999999996</v>
      </c>
      <c r="AT418" s="133">
        <v>1.9610000000000001</v>
      </c>
      <c r="AU418" s="133">
        <v>0.65400000000000003</v>
      </c>
      <c r="AV418" s="133">
        <v>-1.169</v>
      </c>
      <c r="AW418" s="133">
        <v>1.7999999999999999E-2</v>
      </c>
      <c r="AX418" s="133">
        <v>6.0000000000000001E-3</v>
      </c>
      <c r="AY418" s="133">
        <v>1.96</v>
      </c>
      <c r="AZ418" s="133">
        <v>1.007950954</v>
      </c>
      <c r="BA418" s="133">
        <v>-1.88</v>
      </c>
      <c r="BB418" s="133">
        <v>-1.57</v>
      </c>
      <c r="BC418" s="133">
        <v>29.24</v>
      </c>
      <c r="BD418" s="133">
        <v>5.1140619253715706E-3</v>
      </c>
      <c r="BE418" s="133" t="s">
        <v>1575</v>
      </c>
      <c r="BF418" s="133">
        <v>-0.54700000000000004</v>
      </c>
      <c r="BG418" s="133">
        <v>1.1687886887485903</v>
      </c>
      <c r="BH418" s="133">
        <v>0.95490472558930395</v>
      </c>
      <c r="BI418" s="133">
        <v>0.316</v>
      </c>
      <c r="BJ418" s="133">
        <v>8.2000000000000003E-2</v>
      </c>
      <c r="BK418" s="133">
        <v>0.39800000000000002</v>
      </c>
      <c r="BL418" s="133">
        <v>0.58099999999999996</v>
      </c>
      <c r="BM418" s="133">
        <v>0</v>
      </c>
    </row>
    <row r="419" spans="1:65" x14ac:dyDescent="0.2">
      <c r="A419" s="132" t="s">
        <v>1576</v>
      </c>
      <c r="B419" s="133" t="s">
        <v>1577</v>
      </c>
      <c r="C419" s="133" t="s">
        <v>261</v>
      </c>
      <c r="D419" s="133" t="s">
        <v>262</v>
      </c>
      <c r="E419" s="133" t="b">
        <v>0</v>
      </c>
      <c r="F419" s="133" t="s">
        <v>280</v>
      </c>
      <c r="G419" s="133" t="s">
        <v>3</v>
      </c>
      <c r="H419" s="133" t="s">
        <v>264</v>
      </c>
      <c r="I419" s="133" t="s">
        <v>281</v>
      </c>
      <c r="J419" s="133" t="s">
        <v>273</v>
      </c>
      <c r="K419" s="133" t="s">
        <v>777</v>
      </c>
      <c r="L419" s="133">
        <v>90</v>
      </c>
      <c r="M419" s="133">
        <v>9</v>
      </c>
      <c r="N419" s="133">
        <v>9</v>
      </c>
      <c r="O419" s="133">
        <v>2.0299999999999998</v>
      </c>
      <c r="P419" s="133">
        <v>0</v>
      </c>
      <c r="Q419" s="133">
        <v>0</v>
      </c>
      <c r="R419" s="133">
        <v>5.47</v>
      </c>
      <c r="S419" s="133">
        <v>0.01</v>
      </c>
      <c r="T419" s="133">
        <v>0</v>
      </c>
      <c r="U419" s="133">
        <v>36.5</v>
      </c>
      <c r="V419" s="133">
        <v>0.01</v>
      </c>
      <c r="W419" s="133">
        <v>0</v>
      </c>
      <c r="X419" s="133">
        <v>5.65</v>
      </c>
      <c r="Y419" s="133">
        <v>2E-3</v>
      </c>
      <c r="Z419" s="133">
        <v>1E-3</v>
      </c>
      <c r="AA419" s="133">
        <v>16.863</v>
      </c>
      <c r="AB419" s="133">
        <v>6.0000000000000001E-3</v>
      </c>
      <c r="AC419" s="133">
        <v>2E-3</v>
      </c>
      <c r="AD419" s="133">
        <v>21.923999999999999</v>
      </c>
      <c r="AE419" s="133">
        <v>4.1000000000000002E-2</v>
      </c>
      <c r="AF419" s="133">
        <v>1.4E-2</v>
      </c>
      <c r="AG419" s="133">
        <v>-0.56699999999999995</v>
      </c>
      <c r="AH419" s="133">
        <v>3.9E-2</v>
      </c>
      <c r="AI419" s="133">
        <v>1.2999999999999999E-2</v>
      </c>
      <c r="AJ419" s="133">
        <v>34.746000000000002</v>
      </c>
      <c r="AK419" s="133">
        <v>0.10100000000000001</v>
      </c>
      <c r="AL419" s="133">
        <v>3.4000000000000002E-2</v>
      </c>
      <c r="AM419" s="133">
        <v>0.71199999999999997</v>
      </c>
      <c r="AN419" s="133">
        <v>0.10100000000000001</v>
      </c>
      <c r="AO419" s="133">
        <v>3.4000000000000002E-2</v>
      </c>
      <c r="AP419" s="133">
        <v>119.84399999999999</v>
      </c>
      <c r="AQ419" s="133">
        <v>1.635</v>
      </c>
      <c r="AR419" s="133">
        <v>0.54500000000000004</v>
      </c>
      <c r="AS419" s="133">
        <v>77.155000000000001</v>
      </c>
      <c r="AT419" s="133">
        <v>1.573</v>
      </c>
      <c r="AU419" s="133">
        <v>0.52400000000000002</v>
      </c>
      <c r="AV419" s="133">
        <v>-1.165</v>
      </c>
      <c r="AW419" s="133">
        <v>1.6E-2</v>
      </c>
      <c r="AX419" s="133">
        <v>5.0000000000000001E-3</v>
      </c>
      <c r="AY419" s="133">
        <v>2</v>
      </c>
      <c r="AZ419" s="133">
        <v>1.007950954</v>
      </c>
      <c r="BA419" s="133">
        <v>-2.46</v>
      </c>
      <c r="BB419" s="133">
        <v>-2.15</v>
      </c>
      <c r="BC419" s="133">
        <v>28.64</v>
      </c>
      <c r="BD419" s="133">
        <v>5.1007941635743074E-3</v>
      </c>
      <c r="BE419" s="133" t="s">
        <v>1578</v>
      </c>
      <c r="BF419" s="133">
        <v>-0.67800000000000005</v>
      </c>
      <c r="BG419" s="133">
        <v>1.196574698294397</v>
      </c>
      <c r="BH419" s="133">
        <v>0.96521299361909951</v>
      </c>
      <c r="BI419" s="133">
        <v>0.153</v>
      </c>
      <c r="BJ419" s="133">
        <v>8.2000000000000003E-2</v>
      </c>
      <c r="BK419" s="133">
        <v>0.23499999999999999</v>
      </c>
      <c r="BL419" s="133">
        <v>0.71199999999999997</v>
      </c>
      <c r="BM419" s="133">
        <v>0</v>
      </c>
    </row>
    <row r="420" spans="1:65" x14ac:dyDescent="0.2">
      <c r="A420" s="132" t="s">
        <v>1579</v>
      </c>
      <c r="B420" s="133" t="s">
        <v>1580</v>
      </c>
      <c r="C420" s="133" t="s">
        <v>261</v>
      </c>
      <c r="D420" s="133" t="s">
        <v>262</v>
      </c>
      <c r="E420" s="133" t="b">
        <v>0</v>
      </c>
      <c r="F420" s="133" t="s">
        <v>1581</v>
      </c>
      <c r="G420" s="133" t="s">
        <v>3</v>
      </c>
      <c r="H420" s="133" t="s">
        <v>264</v>
      </c>
      <c r="I420" s="133" t="s">
        <v>265</v>
      </c>
      <c r="J420" s="133" t="s">
        <v>266</v>
      </c>
      <c r="K420" s="133" t="s">
        <v>777</v>
      </c>
      <c r="L420" s="133" t="s">
        <v>3</v>
      </c>
      <c r="M420" s="133">
        <v>9</v>
      </c>
      <c r="N420" s="133">
        <v>9</v>
      </c>
      <c r="O420" s="133">
        <v>-37.35</v>
      </c>
      <c r="P420" s="133">
        <v>0</v>
      </c>
      <c r="Q420" s="133">
        <v>0</v>
      </c>
      <c r="R420" s="133">
        <v>-3.6</v>
      </c>
      <c r="S420" s="133">
        <v>0</v>
      </c>
      <c r="T420" s="133">
        <v>0</v>
      </c>
      <c r="U420" s="133">
        <v>27.15</v>
      </c>
      <c r="V420" s="133">
        <v>0</v>
      </c>
      <c r="W420" s="133">
        <v>0</v>
      </c>
      <c r="X420" s="133">
        <v>-31.597999999999999</v>
      </c>
      <c r="Y420" s="133">
        <v>3.0000000000000001E-3</v>
      </c>
      <c r="Z420" s="133">
        <v>1E-3</v>
      </c>
      <c r="AA420" s="133">
        <v>7.609</v>
      </c>
      <c r="AB420" s="133">
        <v>1E-3</v>
      </c>
      <c r="AC420" s="133">
        <v>0</v>
      </c>
      <c r="AD420" s="133">
        <v>-25.527999999999999</v>
      </c>
      <c r="AE420" s="133">
        <v>4.9000000000000002E-2</v>
      </c>
      <c r="AF420" s="133">
        <v>1.6E-2</v>
      </c>
      <c r="AG420" s="133">
        <v>-0.16900000000000001</v>
      </c>
      <c r="AH420" s="133">
        <v>4.9000000000000002E-2</v>
      </c>
      <c r="AI420" s="133">
        <v>1.6E-2</v>
      </c>
      <c r="AJ420" s="133">
        <v>14.605</v>
      </c>
      <c r="AK420" s="133">
        <v>0.09</v>
      </c>
      <c r="AL420" s="133">
        <v>0.03</v>
      </c>
      <c r="AM420" s="133">
        <v>-0.66100000000000003</v>
      </c>
      <c r="AN420" s="133">
        <v>8.8999999999999996E-2</v>
      </c>
      <c r="AO420" s="133">
        <v>0.03</v>
      </c>
      <c r="AP420" s="133">
        <v>134.21700000000001</v>
      </c>
      <c r="AQ420" s="133">
        <v>2.996</v>
      </c>
      <c r="AR420" s="133">
        <v>0.999</v>
      </c>
      <c r="AS420" s="133">
        <v>156.38999999999999</v>
      </c>
      <c r="AT420" s="133">
        <v>3.056</v>
      </c>
      <c r="AU420" s="133">
        <v>1.0189999999999999</v>
      </c>
      <c r="AV420" s="133">
        <v>-1.286</v>
      </c>
      <c r="AW420" s="133">
        <v>0.01</v>
      </c>
      <c r="AX420" s="133">
        <v>3.0000000000000001E-3</v>
      </c>
      <c r="AY420" s="133">
        <v>-37.54</v>
      </c>
      <c r="AZ420" s="133" t="s">
        <v>3</v>
      </c>
      <c r="BA420" s="133">
        <v>-3.6</v>
      </c>
      <c r="BB420" s="133">
        <v>-3.3</v>
      </c>
      <c r="BC420" s="133">
        <v>27.46</v>
      </c>
      <c r="BD420" s="133">
        <v>5.0529171071002892E-3</v>
      </c>
      <c r="BE420" s="133" t="s">
        <v>1582</v>
      </c>
      <c r="BF420" s="133">
        <v>-0.04</v>
      </c>
      <c r="BG420" s="133">
        <v>1.1676623047371333</v>
      </c>
      <c r="BH420" s="133">
        <v>0.9552574041134555</v>
      </c>
      <c r="BI420" s="133">
        <v>0.90800000000000003</v>
      </c>
      <c r="BJ420" s="133" t="s">
        <v>3</v>
      </c>
      <c r="BK420" s="133">
        <v>0.90800000000000003</v>
      </c>
      <c r="BL420" s="133">
        <v>-0.66100000000000003</v>
      </c>
      <c r="BM420" s="133">
        <v>0</v>
      </c>
    </row>
    <row r="421" spans="1:65" x14ac:dyDescent="0.2">
      <c r="A421" s="132" t="s">
        <v>1583</v>
      </c>
      <c r="B421" s="133" t="s">
        <v>1584</v>
      </c>
      <c r="C421" s="133" t="s">
        <v>261</v>
      </c>
      <c r="D421" s="133" t="s">
        <v>262</v>
      </c>
      <c r="E421" s="133" t="b">
        <v>0</v>
      </c>
      <c r="F421" s="133" t="s">
        <v>277</v>
      </c>
      <c r="G421" s="133" t="s">
        <v>3</v>
      </c>
      <c r="H421" s="133" t="s">
        <v>264</v>
      </c>
      <c r="I421" s="133" t="s">
        <v>277</v>
      </c>
      <c r="J421" s="133" t="s">
        <v>273</v>
      </c>
      <c r="K421" s="133" t="s">
        <v>777</v>
      </c>
      <c r="L421" s="133">
        <v>90</v>
      </c>
      <c r="M421" s="133">
        <v>9</v>
      </c>
      <c r="N421" s="133">
        <v>9</v>
      </c>
      <c r="O421" s="133">
        <v>-2.23</v>
      </c>
      <c r="P421" s="133">
        <v>0</v>
      </c>
      <c r="Q421" s="133">
        <v>0</v>
      </c>
      <c r="R421" s="133">
        <v>3.68</v>
      </c>
      <c r="S421" s="133">
        <v>0.01</v>
      </c>
      <c r="T421" s="133">
        <v>0</v>
      </c>
      <c r="U421" s="133">
        <v>34.65</v>
      </c>
      <c r="V421" s="133">
        <v>0.01</v>
      </c>
      <c r="W421" s="133">
        <v>0</v>
      </c>
      <c r="X421" s="133">
        <v>1.595</v>
      </c>
      <c r="Y421" s="133">
        <v>2E-3</v>
      </c>
      <c r="Z421" s="133">
        <v>1E-3</v>
      </c>
      <c r="AA421" s="133">
        <v>15.036</v>
      </c>
      <c r="AB421" s="133">
        <v>6.0000000000000001E-3</v>
      </c>
      <c r="AC421" s="133">
        <v>2E-3</v>
      </c>
      <c r="AD421" s="133">
        <v>16.231999999999999</v>
      </c>
      <c r="AE421" s="133">
        <v>5.0999999999999997E-2</v>
      </c>
      <c r="AF421" s="133">
        <v>1.7000000000000001E-2</v>
      </c>
      <c r="AG421" s="133">
        <v>-0.216</v>
      </c>
      <c r="AH421" s="133">
        <v>5.2999999999999999E-2</v>
      </c>
      <c r="AI421" s="133">
        <v>1.7999999999999999E-2</v>
      </c>
      <c r="AJ421" s="133">
        <v>30.757999999999999</v>
      </c>
      <c r="AK421" s="133">
        <v>0.129</v>
      </c>
      <c r="AL421" s="133">
        <v>4.2999999999999997E-2</v>
      </c>
      <c r="AM421" s="133">
        <v>0.44600000000000001</v>
      </c>
      <c r="AN421" s="133">
        <v>0.124</v>
      </c>
      <c r="AO421" s="133">
        <v>4.1000000000000002E-2</v>
      </c>
      <c r="AP421" s="133">
        <v>119.93899999999999</v>
      </c>
      <c r="AQ421" s="133">
        <v>2.1349999999999998</v>
      </c>
      <c r="AR421" s="133">
        <v>0.71199999999999997</v>
      </c>
      <c r="AS421" s="133">
        <v>85.724000000000004</v>
      </c>
      <c r="AT421" s="133">
        <v>2.0779999999999998</v>
      </c>
      <c r="AU421" s="133">
        <v>0.69299999999999995</v>
      </c>
      <c r="AV421" s="133">
        <v>-1.175</v>
      </c>
      <c r="AW421" s="133">
        <v>1.7999999999999999E-2</v>
      </c>
      <c r="AX421" s="133">
        <v>6.0000000000000001E-3</v>
      </c>
      <c r="AY421" s="133">
        <v>-2.27</v>
      </c>
      <c r="AZ421" s="133">
        <v>1.007950954</v>
      </c>
      <c r="BA421" s="133">
        <v>-4.24</v>
      </c>
      <c r="BB421" s="133">
        <v>-3.94</v>
      </c>
      <c r="BC421" s="133">
        <v>26.79</v>
      </c>
      <c r="BD421" s="133">
        <v>5.3215387371704495E-3</v>
      </c>
      <c r="BE421" s="133" t="s">
        <v>1585</v>
      </c>
      <c r="BF421" s="133">
        <v>-0.30299999999999999</v>
      </c>
      <c r="BG421" s="133">
        <v>1.1741044112275183</v>
      </c>
      <c r="BH421" s="133">
        <v>0.95790942016804803</v>
      </c>
      <c r="BI421" s="133">
        <v>0.60299999999999998</v>
      </c>
      <c r="BJ421" s="133">
        <v>8.2000000000000003E-2</v>
      </c>
      <c r="BK421" s="133">
        <v>0.68500000000000005</v>
      </c>
      <c r="BL421" s="133">
        <v>0.44600000000000001</v>
      </c>
      <c r="BM421" s="133">
        <v>0</v>
      </c>
    </row>
    <row r="422" spans="1:65" x14ac:dyDescent="0.2">
      <c r="A422" s="132" t="s">
        <v>1586</v>
      </c>
      <c r="B422" s="133" t="s">
        <v>1587</v>
      </c>
      <c r="C422" s="133" t="s">
        <v>261</v>
      </c>
      <c r="D422" s="133" t="s">
        <v>262</v>
      </c>
      <c r="E422" s="133" t="b">
        <v>0</v>
      </c>
      <c r="F422" s="133" t="s">
        <v>285</v>
      </c>
      <c r="G422" s="133" t="s">
        <v>3</v>
      </c>
      <c r="H422" s="133" t="s">
        <v>264</v>
      </c>
      <c r="I422" s="133" t="s">
        <v>286</v>
      </c>
      <c r="J422" s="133" t="s">
        <v>273</v>
      </c>
      <c r="K422" s="133" t="s">
        <v>777</v>
      </c>
      <c r="L422" s="133">
        <v>90</v>
      </c>
      <c r="M422" s="133">
        <v>9</v>
      </c>
      <c r="N422" s="133">
        <v>9</v>
      </c>
      <c r="O422" s="133">
        <v>-10.11</v>
      </c>
      <c r="P422" s="133">
        <v>0</v>
      </c>
      <c r="Q422" s="133">
        <v>0</v>
      </c>
      <c r="R422" s="133">
        <v>-11.03</v>
      </c>
      <c r="S422" s="133">
        <v>0.01</v>
      </c>
      <c r="T422" s="133">
        <v>0</v>
      </c>
      <c r="U422" s="133">
        <v>19.489999999999998</v>
      </c>
      <c r="V422" s="133">
        <v>0.01</v>
      </c>
      <c r="W422" s="133">
        <v>0</v>
      </c>
      <c r="X422" s="133">
        <v>-6.3029999999999999</v>
      </c>
      <c r="Y422" s="133">
        <v>2E-3</v>
      </c>
      <c r="Z422" s="133">
        <v>1E-3</v>
      </c>
      <c r="AA422" s="133">
        <v>0.159</v>
      </c>
      <c r="AB422" s="133">
        <v>6.0000000000000001E-3</v>
      </c>
      <c r="AC422" s="133">
        <v>2E-3</v>
      </c>
      <c r="AD422" s="133">
        <v>-7.0519999999999996</v>
      </c>
      <c r="AE422" s="133">
        <v>3.7999999999999999E-2</v>
      </c>
      <c r="AF422" s="133">
        <v>1.2999999999999999E-2</v>
      </c>
      <c r="AG422" s="133">
        <v>-0.70899999999999996</v>
      </c>
      <c r="AH422" s="133">
        <v>3.9E-2</v>
      </c>
      <c r="AI422" s="133">
        <v>1.2999999999999999E-2</v>
      </c>
      <c r="AJ422" s="133">
        <v>-1.4330000000000001</v>
      </c>
      <c r="AK422" s="133">
        <v>0.13600000000000001</v>
      </c>
      <c r="AL422" s="133">
        <v>4.4999999999999998E-2</v>
      </c>
      <c r="AM422" s="133">
        <v>-1.7490000000000001</v>
      </c>
      <c r="AN422" s="133">
        <v>0.13700000000000001</v>
      </c>
      <c r="AO422" s="133">
        <v>4.5999999999999999E-2</v>
      </c>
      <c r="AP422" s="133">
        <v>126.244</v>
      </c>
      <c r="AQ422" s="133">
        <v>1.931</v>
      </c>
      <c r="AR422" s="133">
        <v>0.64400000000000002</v>
      </c>
      <c r="AS422" s="133">
        <v>133.505</v>
      </c>
      <c r="AT422" s="133">
        <v>1.944</v>
      </c>
      <c r="AU422" s="133">
        <v>0.64800000000000002</v>
      </c>
      <c r="AV422" s="133">
        <v>-1.234</v>
      </c>
      <c r="AW422" s="133">
        <v>1.6E-2</v>
      </c>
      <c r="AX422" s="133">
        <v>5.0000000000000001E-3</v>
      </c>
      <c r="AY422" s="133">
        <v>-10.18</v>
      </c>
      <c r="AZ422" s="133">
        <v>1.007950954</v>
      </c>
      <c r="BA422" s="133">
        <v>-18.829999999999998</v>
      </c>
      <c r="BB422" s="133">
        <v>-18.59</v>
      </c>
      <c r="BC422" s="133">
        <v>11.7</v>
      </c>
      <c r="BD422" s="133">
        <v>5.2506168586137656E-3</v>
      </c>
      <c r="BE422" s="133" t="s">
        <v>1588</v>
      </c>
      <c r="BF422" s="133">
        <v>-0.67200000000000004</v>
      </c>
      <c r="BG422" s="133">
        <v>1.1646504383058696</v>
      </c>
      <c r="BH422" s="133">
        <v>0.95216914352591697</v>
      </c>
      <c r="BI422" s="133">
        <v>0.16900000000000001</v>
      </c>
      <c r="BJ422" s="133">
        <v>8.2000000000000003E-2</v>
      </c>
      <c r="BK422" s="133">
        <v>0.251</v>
      </c>
      <c r="BL422" s="133">
        <v>-1.7490000000000001</v>
      </c>
      <c r="BM422" s="133">
        <v>0</v>
      </c>
    </row>
    <row r="423" spans="1:65" x14ac:dyDescent="0.2">
      <c r="A423" s="132" t="s">
        <v>1589</v>
      </c>
      <c r="B423" s="133" t="s">
        <v>1590</v>
      </c>
      <c r="C423" s="133" t="s">
        <v>261</v>
      </c>
      <c r="D423" s="133" t="s">
        <v>262</v>
      </c>
      <c r="E423" s="133" t="b">
        <v>0</v>
      </c>
      <c r="F423" s="133" t="s">
        <v>1591</v>
      </c>
      <c r="G423" s="133" t="s">
        <v>3</v>
      </c>
      <c r="H423" s="133" t="s">
        <v>264</v>
      </c>
      <c r="I423" s="133" t="s">
        <v>265</v>
      </c>
      <c r="J423" s="133" t="s">
        <v>266</v>
      </c>
      <c r="K423" s="133" t="s">
        <v>777</v>
      </c>
      <c r="L423" s="133" t="s">
        <v>3</v>
      </c>
      <c r="M423" s="133">
        <v>9</v>
      </c>
      <c r="N423" s="133">
        <v>9</v>
      </c>
      <c r="O423" s="133">
        <v>0.94</v>
      </c>
      <c r="P423" s="133">
        <v>0</v>
      </c>
      <c r="Q423" s="133">
        <v>0</v>
      </c>
      <c r="R423" s="133">
        <v>-2.7</v>
      </c>
      <c r="S423" s="133">
        <v>0.01</v>
      </c>
      <c r="T423" s="133">
        <v>0</v>
      </c>
      <c r="U423" s="133">
        <v>28.08</v>
      </c>
      <c r="V423" s="133">
        <v>0.01</v>
      </c>
      <c r="W423" s="133">
        <v>0</v>
      </c>
      <c r="X423" s="133">
        <v>4.3490000000000002</v>
      </c>
      <c r="Y423" s="133">
        <v>3.0000000000000001E-3</v>
      </c>
      <c r="Z423" s="133">
        <v>1E-3</v>
      </c>
      <c r="AA423" s="133">
        <v>8.6029999999999998</v>
      </c>
      <c r="AB423" s="133">
        <v>6.0000000000000001E-3</v>
      </c>
      <c r="AC423" s="133">
        <v>2E-3</v>
      </c>
      <c r="AD423" s="133">
        <v>13.093999999999999</v>
      </c>
      <c r="AE423" s="133">
        <v>3.1E-2</v>
      </c>
      <c r="AF423" s="133">
        <v>0.01</v>
      </c>
      <c r="AG423" s="133">
        <v>0.11</v>
      </c>
      <c r="AH423" s="133">
        <v>0.03</v>
      </c>
      <c r="AI423" s="133">
        <v>0.01</v>
      </c>
      <c r="AJ423" s="133">
        <v>17.234000000000002</v>
      </c>
      <c r="AK423" s="133">
        <v>0.14399999999999999</v>
      </c>
      <c r="AL423" s="133">
        <v>4.8000000000000001E-2</v>
      </c>
      <c r="AM423" s="133">
        <v>-4.4999999999999998E-2</v>
      </c>
      <c r="AN423" s="133">
        <v>0.14199999999999999</v>
      </c>
      <c r="AO423" s="133">
        <v>4.7E-2</v>
      </c>
      <c r="AP423" s="133">
        <v>115.28</v>
      </c>
      <c r="AQ423" s="133">
        <v>1.903</v>
      </c>
      <c r="AR423" s="133">
        <v>0.63400000000000001</v>
      </c>
      <c r="AS423" s="133">
        <v>91.602999999999994</v>
      </c>
      <c r="AT423" s="133">
        <v>1.8680000000000001</v>
      </c>
      <c r="AU423" s="133">
        <v>0.623</v>
      </c>
      <c r="AV423" s="133">
        <v>-1.1479999999999999</v>
      </c>
      <c r="AW423" s="133">
        <v>2.1999999999999999E-2</v>
      </c>
      <c r="AX423" s="133">
        <v>7.0000000000000001E-3</v>
      </c>
      <c r="AY423" s="133">
        <v>0.91</v>
      </c>
      <c r="AZ423" s="133" t="s">
        <v>3</v>
      </c>
      <c r="BA423" s="133">
        <v>-2.7</v>
      </c>
      <c r="BB423" s="133">
        <v>-2.4</v>
      </c>
      <c r="BC423" s="133">
        <v>28.38</v>
      </c>
      <c r="BD423" s="133">
        <v>5.1767086853716374E-3</v>
      </c>
      <c r="BE423" s="133" t="s">
        <v>1592</v>
      </c>
      <c r="BF423" s="133">
        <v>4.2000000000000003E-2</v>
      </c>
      <c r="BG423" s="133">
        <v>1.1642378087392782</v>
      </c>
      <c r="BH423" s="133">
        <v>0.95306089866401955</v>
      </c>
      <c r="BI423" s="133">
        <v>1.002</v>
      </c>
      <c r="BJ423" s="133" t="s">
        <v>3</v>
      </c>
      <c r="BK423" s="133">
        <v>1.002</v>
      </c>
      <c r="BL423" s="133">
        <v>-4.4999999999999998E-2</v>
      </c>
      <c r="BM423" s="133">
        <v>0</v>
      </c>
    </row>
    <row r="424" spans="1:65" x14ac:dyDescent="0.2">
      <c r="A424" s="132" t="s">
        <v>1593</v>
      </c>
      <c r="B424" s="133" t="s">
        <v>1594</v>
      </c>
      <c r="C424" s="133" t="s">
        <v>261</v>
      </c>
      <c r="D424" s="133" t="s">
        <v>262</v>
      </c>
      <c r="E424" s="133" t="b">
        <v>0</v>
      </c>
      <c r="F424" s="133" t="s">
        <v>294</v>
      </c>
      <c r="G424" s="133" t="s">
        <v>3</v>
      </c>
      <c r="H424" s="133" t="s">
        <v>264</v>
      </c>
      <c r="I424" s="133" t="s">
        <v>295</v>
      </c>
      <c r="J424" s="133" t="s">
        <v>273</v>
      </c>
      <c r="K424" s="133" t="s">
        <v>777</v>
      </c>
      <c r="L424" s="133">
        <v>90</v>
      </c>
      <c r="M424" s="133">
        <v>9</v>
      </c>
      <c r="N424" s="133">
        <v>9</v>
      </c>
      <c r="O424" s="133">
        <v>1.68</v>
      </c>
      <c r="P424" s="133">
        <v>0</v>
      </c>
      <c r="Q424" s="133">
        <v>0</v>
      </c>
      <c r="R424" s="133">
        <v>5.81</v>
      </c>
      <c r="S424" s="133">
        <v>0.01</v>
      </c>
      <c r="T424" s="133">
        <v>0</v>
      </c>
      <c r="U424" s="133">
        <v>36.85</v>
      </c>
      <c r="V424" s="133">
        <v>0.01</v>
      </c>
      <c r="W424" s="133">
        <v>0</v>
      </c>
      <c r="X424" s="133">
        <v>5.3330000000000002</v>
      </c>
      <c r="Y424" s="133">
        <v>3.0000000000000001E-3</v>
      </c>
      <c r="Z424" s="133">
        <v>1E-3</v>
      </c>
      <c r="AA424" s="133">
        <v>17.202999999999999</v>
      </c>
      <c r="AB424" s="133">
        <v>6.0000000000000001E-3</v>
      </c>
      <c r="AC424" s="133">
        <v>2E-3</v>
      </c>
      <c r="AD424" s="133">
        <v>22.37</v>
      </c>
      <c r="AE424" s="133">
        <v>6.4000000000000001E-2</v>
      </c>
      <c r="AF424" s="133">
        <v>2.1000000000000001E-2</v>
      </c>
      <c r="AG424" s="133">
        <v>-0.13300000000000001</v>
      </c>
      <c r="AH424" s="133">
        <v>6.4000000000000001E-2</v>
      </c>
      <c r="AI424" s="133">
        <v>2.1000000000000001E-2</v>
      </c>
      <c r="AJ424" s="133">
        <v>35.674999999999997</v>
      </c>
      <c r="AK424" s="133">
        <v>0.127</v>
      </c>
      <c r="AL424" s="133">
        <v>4.2000000000000003E-2</v>
      </c>
      <c r="AM424" s="133">
        <v>0.94099999999999995</v>
      </c>
      <c r="AN424" s="133">
        <v>0.123</v>
      </c>
      <c r="AO424" s="133">
        <v>4.1000000000000002E-2</v>
      </c>
      <c r="AP424" s="133">
        <v>113.55200000000001</v>
      </c>
      <c r="AQ424" s="133">
        <v>1.976</v>
      </c>
      <c r="AR424" s="133">
        <v>0.65900000000000003</v>
      </c>
      <c r="AS424" s="133">
        <v>70.759</v>
      </c>
      <c r="AT424" s="133">
        <v>1.9079999999999999</v>
      </c>
      <c r="AU424" s="133">
        <v>0.63600000000000001</v>
      </c>
      <c r="AV424" s="133">
        <v>-1.119</v>
      </c>
      <c r="AW424" s="133">
        <v>1.7999999999999999E-2</v>
      </c>
      <c r="AX424" s="133">
        <v>6.0000000000000001E-3</v>
      </c>
      <c r="AY424" s="133">
        <v>1.64</v>
      </c>
      <c r="AZ424" s="133">
        <v>1.007950954</v>
      </c>
      <c r="BA424" s="133">
        <v>-2.12</v>
      </c>
      <c r="BB424" s="133">
        <v>-1.83</v>
      </c>
      <c r="BC424" s="133">
        <v>28.98</v>
      </c>
      <c r="BD424" s="133">
        <v>5.2571036546732617E-3</v>
      </c>
      <c r="BE424" s="133" t="s">
        <v>1595</v>
      </c>
      <c r="BF424" s="133">
        <v>-0.251</v>
      </c>
      <c r="BG424" s="133">
        <v>1.1778494737710694</v>
      </c>
      <c r="BH424" s="133">
        <v>0.96200239713936753</v>
      </c>
      <c r="BI424" s="133">
        <v>0.66600000000000004</v>
      </c>
      <c r="BJ424" s="133">
        <v>8.2000000000000003E-2</v>
      </c>
      <c r="BK424" s="133">
        <v>0.748</v>
      </c>
      <c r="BL424" s="133">
        <v>0.94099999999999995</v>
      </c>
      <c r="BM424" s="133">
        <v>0</v>
      </c>
    </row>
    <row r="425" spans="1:65" x14ac:dyDescent="0.2">
      <c r="A425" s="132" t="s">
        <v>1596</v>
      </c>
      <c r="B425" s="133" t="s">
        <v>1597</v>
      </c>
      <c r="C425" s="133" t="s">
        <v>261</v>
      </c>
      <c r="D425" s="133" t="s">
        <v>262</v>
      </c>
      <c r="E425" s="133" t="b">
        <v>0</v>
      </c>
      <c r="F425" s="133" t="s">
        <v>271</v>
      </c>
      <c r="G425" s="133" t="s">
        <v>3</v>
      </c>
      <c r="H425" s="133" t="s">
        <v>264</v>
      </c>
      <c r="I425" s="133" t="s">
        <v>272</v>
      </c>
      <c r="J425" s="133" t="s">
        <v>273</v>
      </c>
      <c r="K425" s="133" t="s">
        <v>777</v>
      </c>
      <c r="L425" s="133">
        <v>90</v>
      </c>
      <c r="M425" s="133">
        <v>9</v>
      </c>
      <c r="N425" s="133">
        <v>9</v>
      </c>
      <c r="O425" s="133">
        <v>-10.130000000000001</v>
      </c>
      <c r="P425" s="133">
        <v>0</v>
      </c>
      <c r="Q425" s="133">
        <v>0</v>
      </c>
      <c r="R425" s="133">
        <v>-11.08</v>
      </c>
      <c r="S425" s="133">
        <v>0</v>
      </c>
      <c r="T425" s="133">
        <v>0</v>
      </c>
      <c r="U425" s="133">
        <v>19.440000000000001</v>
      </c>
      <c r="V425" s="133">
        <v>0</v>
      </c>
      <c r="W425" s="133">
        <v>0</v>
      </c>
      <c r="X425" s="133">
        <v>-6.3239999999999998</v>
      </c>
      <c r="Y425" s="133">
        <v>3.0000000000000001E-3</v>
      </c>
      <c r="Z425" s="133">
        <v>1E-3</v>
      </c>
      <c r="AA425" s="133">
        <v>0.11</v>
      </c>
      <c r="AB425" s="133">
        <v>4.0000000000000001E-3</v>
      </c>
      <c r="AC425" s="133">
        <v>1E-3</v>
      </c>
      <c r="AD425" s="133">
        <v>-6.8780000000000001</v>
      </c>
      <c r="AE425" s="133">
        <v>5.0999999999999997E-2</v>
      </c>
      <c r="AF425" s="133">
        <v>1.7000000000000001E-2</v>
      </c>
      <c r="AG425" s="133">
        <v>-0.46500000000000002</v>
      </c>
      <c r="AH425" s="133">
        <v>0.05</v>
      </c>
      <c r="AI425" s="133">
        <v>1.7000000000000001E-2</v>
      </c>
      <c r="AJ425" s="133">
        <v>-1.25</v>
      </c>
      <c r="AK425" s="133">
        <v>0.218</v>
      </c>
      <c r="AL425" s="133">
        <v>7.2999999999999995E-2</v>
      </c>
      <c r="AM425" s="133">
        <v>-1.47</v>
      </c>
      <c r="AN425" s="133">
        <v>0.216</v>
      </c>
      <c r="AO425" s="133">
        <v>7.1999999999999995E-2</v>
      </c>
      <c r="AP425" s="133">
        <v>117.89400000000001</v>
      </c>
      <c r="AQ425" s="133">
        <v>1.401</v>
      </c>
      <c r="AR425" s="133">
        <v>0.46700000000000003</v>
      </c>
      <c r="AS425" s="133">
        <v>125.23399999999999</v>
      </c>
      <c r="AT425" s="133">
        <v>1.4139999999999999</v>
      </c>
      <c r="AU425" s="133">
        <v>0.47099999999999997</v>
      </c>
      <c r="AV425" s="133">
        <v>-1.17</v>
      </c>
      <c r="AW425" s="133">
        <v>8.9999999999999993E-3</v>
      </c>
      <c r="AX425" s="133">
        <v>3.0000000000000001E-3</v>
      </c>
      <c r="AY425" s="133">
        <v>-10.210000000000001</v>
      </c>
      <c r="AZ425" s="133">
        <v>1.007950954</v>
      </c>
      <c r="BA425" s="133">
        <v>-18.88</v>
      </c>
      <c r="BB425" s="133">
        <v>-18.66</v>
      </c>
      <c r="BC425" s="133">
        <v>11.62</v>
      </c>
      <c r="BD425" s="133">
        <v>5.2571036546732617E-3</v>
      </c>
      <c r="BE425" s="133" t="s">
        <v>1595</v>
      </c>
      <c r="BF425" s="133">
        <v>-0.42899999999999999</v>
      </c>
      <c r="BG425" s="133">
        <v>1.1592837792623827</v>
      </c>
      <c r="BH425" s="133">
        <v>0.95107599271576537</v>
      </c>
      <c r="BI425" s="133">
        <v>0.45400000000000001</v>
      </c>
      <c r="BJ425" s="133">
        <v>8.2000000000000003E-2</v>
      </c>
      <c r="BK425" s="133">
        <v>0.53600000000000003</v>
      </c>
      <c r="BL425" s="133">
        <v>-1.47</v>
      </c>
      <c r="BM425" s="133">
        <v>0</v>
      </c>
    </row>
    <row r="426" spans="1:65" x14ac:dyDescent="0.2">
      <c r="A426" s="132" t="s">
        <v>1598</v>
      </c>
      <c r="B426" s="133" t="s">
        <v>1599</v>
      </c>
      <c r="C426" s="133" t="s">
        <v>261</v>
      </c>
      <c r="D426" s="133" t="s">
        <v>262</v>
      </c>
      <c r="E426" s="133" t="b">
        <v>0</v>
      </c>
      <c r="F426" s="133" t="s">
        <v>1600</v>
      </c>
      <c r="G426" s="133" t="s">
        <v>3</v>
      </c>
      <c r="H426" s="133" t="s">
        <v>264</v>
      </c>
      <c r="I426" s="133" t="s">
        <v>265</v>
      </c>
      <c r="J426" s="133" t="s">
        <v>266</v>
      </c>
      <c r="K426" s="133" t="s">
        <v>777</v>
      </c>
      <c r="L426" s="133" t="s">
        <v>3</v>
      </c>
      <c r="M426" s="133">
        <v>9</v>
      </c>
      <c r="N426" s="133">
        <v>9</v>
      </c>
      <c r="O426" s="133">
        <v>1.82</v>
      </c>
      <c r="P426" s="133">
        <v>0</v>
      </c>
      <c r="Q426" s="133">
        <v>0</v>
      </c>
      <c r="R426" s="133">
        <v>-5.43</v>
      </c>
      <c r="S426" s="133">
        <v>0.01</v>
      </c>
      <c r="T426" s="133">
        <v>0</v>
      </c>
      <c r="U426" s="133">
        <v>25.27</v>
      </c>
      <c r="V426" s="133">
        <v>0.01</v>
      </c>
      <c r="W426" s="133">
        <v>0</v>
      </c>
      <c r="X426" s="133">
        <v>5.0789999999999997</v>
      </c>
      <c r="Y426" s="133">
        <v>2E-3</v>
      </c>
      <c r="Z426" s="133">
        <v>1E-3</v>
      </c>
      <c r="AA426" s="133">
        <v>5.8479999999999999</v>
      </c>
      <c r="AB426" s="133">
        <v>6.0000000000000001E-3</v>
      </c>
      <c r="AC426" s="133">
        <v>2E-3</v>
      </c>
      <c r="AD426" s="133">
        <v>11.090999999999999</v>
      </c>
      <c r="AE426" s="133">
        <v>4.2999999999999997E-2</v>
      </c>
      <c r="AF426" s="133">
        <v>1.4E-2</v>
      </c>
      <c r="AG426" s="133">
        <v>7.0999999999999994E-2</v>
      </c>
      <c r="AH426" s="133">
        <v>4.4999999999999998E-2</v>
      </c>
      <c r="AI426" s="133">
        <v>1.4999999999999999E-2</v>
      </c>
      <c r="AJ426" s="133">
        <v>10.77</v>
      </c>
      <c r="AK426" s="133">
        <v>0.23100000000000001</v>
      </c>
      <c r="AL426" s="133">
        <v>7.6999999999999999E-2</v>
      </c>
      <c r="AM426" s="133">
        <v>-0.94899999999999995</v>
      </c>
      <c r="AN426" s="133">
        <v>0.23400000000000001</v>
      </c>
      <c r="AO426" s="133">
        <v>7.8E-2</v>
      </c>
      <c r="AP426" s="133">
        <v>116.789</v>
      </c>
      <c r="AQ426" s="133">
        <v>1.7450000000000001</v>
      </c>
      <c r="AR426" s="133">
        <v>0.58199999999999996</v>
      </c>
      <c r="AS426" s="133">
        <v>98.122</v>
      </c>
      <c r="AT426" s="133">
        <v>1.72</v>
      </c>
      <c r="AU426" s="133">
        <v>0.57299999999999995</v>
      </c>
      <c r="AV426" s="133">
        <v>-1.1599999999999999</v>
      </c>
      <c r="AW426" s="133">
        <v>1.9E-2</v>
      </c>
      <c r="AX426" s="133">
        <v>6.0000000000000001E-3</v>
      </c>
      <c r="AY426" s="133">
        <v>1.78</v>
      </c>
      <c r="AZ426" s="133" t="s">
        <v>3</v>
      </c>
      <c r="BA426" s="133">
        <v>-5.43</v>
      </c>
      <c r="BB426" s="133">
        <v>-5.15</v>
      </c>
      <c r="BC426" s="133">
        <v>25.56</v>
      </c>
      <c r="BD426" s="133">
        <v>5.2255344049337389E-3</v>
      </c>
      <c r="BE426" s="133" t="s">
        <v>1601</v>
      </c>
      <c r="BF426" s="133">
        <v>1.2999999999999999E-2</v>
      </c>
      <c r="BG426" s="133">
        <v>1.1601348154450146</v>
      </c>
      <c r="BH426" s="133">
        <v>0.95069492267046596</v>
      </c>
      <c r="BI426" s="133">
        <v>0.96599999999999997</v>
      </c>
      <c r="BJ426" s="133" t="s">
        <v>3</v>
      </c>
      <c r="BK426" s="133">
        <v>0.96599999999999997</v>
      </c>
      <c r="BL426" s="133">
        <v>-0.94899999999999995</v>
      </c>
      <c r="BM426" s="133">
        <v>0</v>
      </c>
    </row>
    <row r="427" spans="1:65" x14ac:dyDescent="0.2">
      <c r="A427" s="132" t="s">
        <v>1602</v>
      </c>
      <c r="B427" s="133" t="s">
        <v>1603</v>
      </c>
      <c r="C427" s="133" t="s">
        <v>261</v>
      </c>
      <c r="D427" s="133" t="s">
        <v>262</v>
      </c>
      <c r="E427" s="133" t="b">
        <v>0</v>
      </c>
      <c r="F427" s="133" t="s">
        <v>1604</v>
      </c>
      <c r="G427" s="133" t="s">
        <v>3</v>
      </c>
      <c r="H427" s="133" t="s">
        <v>264</v>
      </c>
      <c r="I427" s="133" t="s">
        <v>324</v>
      </c>
      <c r="J427" s="133" t="s">
        <v>273</v>
      </c>
      <c r="K427" s="133" t="s">
        <v>777</v>
      </c>
      <c r="L427" s="133">
        <v>90</v>
      </c>
      <c r="M427" s="133">
        <v>9</v>
      </c>
      <c r="N427" s="133">
        <v>9</v>
      </c>
      <c r="O427" s="133">
        <v>2.0099999999999998</v>
      </c>
      <c r="P427" s="133">
        <v>0</v>
      </c>
      <c r="Q427" s="133">
        <v>0</v>
      </c>
      <c r="R427" s="133">
        <v>6.17</v>
      </c>
      <c r="S427" s="133">
        <v>0.01</v>
      </c>
      <c r="T427" s="133">
        <v>0</v>
      </c>
      <c r="U427" s="133">
        <v>37.229999999999997</v>
      </c>
      <c r="V427" s="133">
        <v>0.01</v>
      </c>
      <c r="W427" s="133">
        <v>0</v>
      </c>
      <c r="X427" s="133">
        <v>5.657</v>
      </c>
      <c r="Y427" s="133">
        <v>2E-3</v>
      </c>
      <c r="Z427" s="133">
        <v>1E-3</v>
      </c>
      <c r="AA427" s="133">
        <v>17.57</v>
      </c>
      <c r="AB427" s="133">
        <v>6.0000000000000001E-3</v>
      </c>
      <c r="AC427" s="133">
        <v>2E-3</v>
      </c>
      <c r="AD427" s="133">
        <v>22.748999999999999</v>
      </c>
      <c r="AE427" s="133">
        <v>3.3000000000000002E-2</v>
      </c>
      <c r="AF427" s="133">
        <v>1.0999999999999999E-2</v>
      </c>
      <c r="AG427" s="133">
        <v>-0.45</v>
      </c>
      <c r="AH427" s="133">
        <v>0.03</v>
      </c>
      <c r="AI427" s="133">
        <v>0.01</v>
      </c>
      <c r="AJ427" s="133">
        <v>36.262</v>
      </c>
      <c r="AK427" s="133">
        <v>0.16</v>
      </c>
      <c r="AL427" s="133">
        <v>5.2999999999999999E-2</v>
      </c>
      <c r="AM427" s="133">
        <v>0.78600000000000003</v>
      </c>
      <c r="AN427" s="133">
        <v>0.152</v>
      </c>
      <c r="AO427" s="133">
        <v>5.0999999999999997E-2</v>
      </c>
      <c r="AP427" s="133">
        <v>111.142</v>
      </c>
      <c r="AQ427" s="133">
        <v>1.8260000000000001</v>
      </c>
      <c r="AR427" s="133">
        <v>0.60899999999999999</v>
      </c>
      <c r="AS427" s="133">
        <v>67.317999999999998</v>
      </c>
      <c r="AT427" s="133">
        <v>1.764</v>
      </c>
      <c r="AU427" s="133">
        <v>0.58799999999999997</v>
      </c>
      <c r="AV427" s="133">
        <v>-1.101</v>
      </c>
      <c r="AW427" s="133">
        <v>1.6E-2</v>
      </c>
      <c r="AX427" s="133">
        <v>5.0000000000000001E-3</v>
      </c>
      <c r="AY427" s="133">
        <v>1.97</v>
      </c>
      <c r="AZ427" s="133">
        <v>1.007950954</v>
      </c>
      <c r="BA427" s="133">
        <v>-1.76</v>
      </c>
      <c r="BB427" s="133">
        <v>-1.46</v>
      </c>
      <c r="BC427" s="133">
        <v>29.35</v>
      </c>
      <c r="BD427" s="133">
        <v>5.2464455942158213E-3</v>
      </c>
      <c r="BE427" s="133" t="s">
        <v>1605</v>
      </c>
      <c r="BF427" s="133">
        <v>-0.56899999999999995</v>
      </c>
      <c r="BG427" s="133">
        <v>1.1609770464380416</v>
      </c>
      <c r="BH427" s="133">
        <v>0.94973652461484992</v>
      </c>
      <c r="BI427" s="133">
        <v>0.28899999999999998</v>
      </c>
      <c r="BJ427" s="133">
        <v>8.2000000000000003E-2</v>
      </c>
      <c r="BK427" s="133">
        <v>0.371</v>
      </c>
      <c r="BL427" s="133">
        <v>0.78600000000000003</v>
      </c>
      <c r="BM427" s="133">
        <v>0</v>
      </c>
    </row>
    <row r="428" spans="1:65" x14ac:dyDescent="0.2">
      <c r="A428" s="132" t="s">
        <v>1606</v>
      </c>
      <c r="B428" s="133" t="s">
        <v>1607</v>
      </c>
      <c r="C428" s="133" t="s">
        <v>261</v>
      </c>
      <c r="D428" s="133" t="s">
        <v>262</v>
      </c>
      <c r="E428" s="133" t="b">
        <v>0</v>
      </c>
      <c r="F428" s="133" t="s">
        <v>1608</v>
      </c>
      <c r="G428" s="133" t="s">
        <v>3</v>
      </c>
      <c r="H428" s="133" t="s">
        <v>264</v>
      </c>
      <c r="I428" s="133" t="s">
        <v>349</v>
      </c>
      <c r="J428" s="133" t="s">
        <v>266</v>
      </c>
      <c r="K428" s="133" t="s">
        <v>777</v>
      </c>
      <c r="L428" s="133" t="s">
        <v>3</v>
      </c>
      <c r="M428" s="133">
        <v>9</v>
      </c>
      <c r="N428" s="133">
        <v>9</v>
      </c>
      <c r="O428" s="133">
        <v>3.32</v>
      </c>
      <c r="P428" s="133">
        <v>0</v>
      </c>
      <c r="Q428" s="133">
        <v>0</v>
      </c>
      <c r="R428" s="133">
        <v>-4.43</v>
      </c>
      <c r="S428" s="133">
        <v>0</v>
      </c>
      <c r="T428" s="133">
        <v>0</v>
      </c>
      <c r="U428" s="133">
        <v>26.29</v>
      </c>
      <c r="V428" s="133">
        <v>0</v>
      </c>
      <c r="W428" s="133">
        <v>0</v>
      </c>
      <c r="X428" s="133">
        <v>6.5190000000000001</v>
      </c>
      <c r="Y428" s="133">
        <v>2E-3</v>
      </c>
      <c r="Z428" s="133">
        <v>1E-3</v>
      </c>
      <c r="AA428" s="133">
        <v>6.8540000000000001</v>
      </c>
      <c r="AB428" s="133">
        <v>3.0000000000000001E-3</v>
      </c>
      <c r="AC428" s="133">
        <v>1E-3</v>
      </c>
      <c r="AD428" s="133">
        <v>12.744999999999999</v>
      </c>
      <c r="AE428" s="133">
        <v>4.8000000000000001E-2</v>
      </c>
      <c r="AF428" s="133">
        <v>1.6E-2</v>
      </c>
      <c r="AG428" s="133">
        <v>-0.754</v>
      </c>
      <c r="AH428" s="133">
        <v>5.0999999999999997E-2</v>
      </c>
      <c r="AI428" s="133">
        <v>1.7000000000000001E-2</v>
      </c>
      <c r="AJ428" s="133">
        <v>12.717000000000001</v>
      </c>
      <c r="AK428" s="133">
        <v>0.186</v>
      </c>
      <c r="AL428" s="133">
        <v>6.2E-2</v>
      </c>
      <c r="AM428" s="133">
        <v>-1.0229999999999999</v>
      </c>
      <c r="AN428" s="133">
        <v>0.18</v>
      </c>
      <c r="AO428" s="133">
        <v>0.06</v>
      </c>
      <c r="AP428" s="133">
        <v>119.34399999999999</v>
      </c>
      <c r="AQ428" s="133">
        <v>1.091</v>
      </c>
      <c r="AR428" s="133">
        <v>0.36399999999999999</v>
      </c>
      <c r="AS428" s="133">
        <v>96.8</v>
      </c>
      <c r="AT428" s="133">
        <v>1.0660000000000001</v>
      </c>
      <c r="AU428" s="133">
        <v>0.35499999999999998</v>
      </c>
      <c r="AV428" s="133">
        <v>-1.1870000000000001</v>
      </c>
      <c r="AW428" s="133">
        <v>0.01</v>
      </c>
      <c r="AX428" s="133">
        <v>3.0000000000000001E-3</v>
      </c>
      <c r="AY428" s="133">
        <v>3.29</v>
      </c>
      <c r="AZ428" s="133" t="s">
        <v>3</v>
      </c>
      <c r="BA428" s="133">
        <v>-4.43</v>
      </c>
      <c r="BB428" s="133">
        <v>-4.1500000000000004</v>
      </c>
      <c r="BC428" s="133">
        <v>26.58</v>
      </c>
      <c r="BD428" s="133">
        <v>5.4425178123374187E-3</v>
      </c>
      <c r="BE428" s="133" t="s">
        <v>1609</v>
      </c>
      <c r="BF428" s="133">
        <v>-0.82299999999999995</v>
      </c>
      <c r="BG428" s="133">
        <v>1.1538857076453275</v>
      </c>
      <c r="BH428" s="133">
        <v>0.94622347363412906</v>
      </c>
      <c r="BI428" s="133">
        <v>-3.0000000000000001E-3</v>
      </c>
      <c r="BJ428" s="133" t="s">
        <v>3</v>
      </c>
      <c r="BK428" s="133">
        <v>-3.0000000000000001E-3</v>
      </c>
      <c r="BL428" s="133">
        <v>-1.0229999999999999</v>
      </c>
      <c r="BM428" s="133">
        <v>0</v>
      </c>
    </row>
    <row r="429" spans="1:65" x14ac:dyDescent="0.2">
      <c r="A429" s="132" t="s">
        <v>1610</v>
      </c>
      <c r="B429" s="133" t="s">
        <v>1611</v>
      </c>
      <c r="C429" s="133" t="s">
        <v>261</v>
      </c>
      <c r="D429" s="133" t="s">
        <v>262</v>
      </c>
      <c r="E429" s="133" t="b">
        <v>0</v>
      </c>
      <c r="F429" s="133" t="s">
        <v>1612</v>
      </c>
      <c r="G429" s="133" t="s">
        <v>3</v>
      </c>
      <c r="H429" s="133" t="s">
        <v>264</v>
      </c>
      <c r="I429" s="133" t="s">
        <v>1095</v>
      </c>
      <c r="J429" s="133" t="s">
        <v>1096</v>
      </c>
      <c r="K429" s="133" t="s">
        <v>777</v>
      </c>
      <c r="L429" s="133">
        <v>90</v>
      </c>
      <c r="M429" s="133">
        <v>9</v>
      </c>
      <c r="N429" s="133">
        <v>9</v>
      </c>
      <c r="O429" s="133">
        <v>1.94</v>
      </c>
      <c r="P429" s="133">
        <v>0</v>
      </c>
      <c r="Q429" s="133">
        <v>0</v>
      </c>
      <c r="R429" s="133">
        <v>1.1299999999999999</v>
      </c>
      <c r="S429" s="133">
        <v>0.01</v>
      </c>
      <c r="T429" s="133">
        <v>0</v>
      </c>
      <c r="U429" s="133">
        <v>32.020000000000003</v>
      </c>
      <c r="V429" s="133">
        <v>0.01</v>
      </c>
      <c r="W429" s="133">
        <v>0</v>
      </c>
      <c r="X429" s="133">
        <v>5.4210000000000003</v>
      </c>
      <c r="Y429" s="133">
        <v>3.0000000000000001E-3</v>
      </c>
      <c r="Z429" s="133">
        <v>1E-3</v>
      </c>
      <c r="AA429" s="133">
        <v>12.47</v>
      </c>
      <c r="AB429" s="133">
        <v>8.0000000000000002E-3</v>
      </c>
      <c r="AC429" s="133">
        <v>3.0000000000000001E-3</v>
      </c>
      <c r="AD429" s="133">
        <v>17.670999999999999</v>
      </c>
      <c r="AE429" s="133">
        <v>0.03</v>
      </c>
      <c r="AF429" s="133">
        <v>0.01</v>
      </c>
      <c r="AG429" s="133">
        <v>-0.245</v>
      </c>
      <c r="AH429" s="133">
        <v>2.7E-2</v>
      </c>
      <c r="AI429" s="133">
        <v>8.9999999999999993E-3</v>
      </c>
      <c r="AJ429" s="133">
        <v>25.108000000000001</v>
      </c>
      <c r="AK429" s="133">
        <v>0.153</v>
      </c>
      <c r="AL429" s="133">
        <v>5.0999999999999997E-2</v>
      </c>
      <c r="AM429" s="133">
        <v>1.2E-2</v>
      </c>
      <c r="AN429" s="133">
        <v>0.14599999999999999</v>
      </c>
      <c r="AO429" s="133">
        <v>4.9000000000000002E-2</v>
      </c>
      <c r="AP429" s="133">
        <v>120.077</v>
      </c>
      <c r="AQ429" s="133">
        <v>1.706</v>
      </c>
      <c r="AR429" s="133">
        <v>0.56899999999999995</v>
      </c>
      <c r="AS429" s="133">
        <v>86.85</v>
      </c>
      <c r="AT429" s="133">
        <v>1.6539999999999999</v>
      </c>
      <c r="AU429" s="133">
        <v>0.55100000000000005</v>
      </c>
      <c r="AV429" s="133">
        <v>-1.171</v>
      </c>
      <c r="AW429" s="133">
        <v>1.6E-2</v>
      </c>
      <c r="AX429" s="133">
        <v>5.0000000000000001E-3</v>
      </c>
      <c r="AY429" s="133">
        <v>1.91</v>
      </c>
      <c r="AZ429" s="133">
        <v>1.0093000000000001</v>
      </c>
      <c r="BA429" s="133">
        <v>-8.1</v>
      </c>
      <c r="BB429" s="133">
        <v>-7.83</v>
      </c>
      <c r="BC429" s="133">
        <v>22.79</v>
      </c>
      <c r="BD429" s="133">
        <v>5.3094058268326237E-3</v>
      </c>
      <c r="BE429" s="133" t="s">
        <v>1613</v>
      </c>
      <c r="BF429" s="133">
        <v>-0.33900000000000002</v>
      </c>
      <c r="BG429" s="133">
        <v>1.1538857076453266</v>
      </c>
      <c r="BH429" s="133">
        <v>0.94622347363412884</v>
      </c>
      <c r="BI429" s="133">
        <v>0.55600000000000005</v>
      </c>
      <c r="BJ429" s="133">
        <v>8.2000000000000003E-2</v>
      </c>
      <c r="BK429" s="133">
        <v>0.63800000000000001</v>
      </c>
      <c r="BL429" s="133">
        <v>1.2E-2</v>
      </c>
      <c r="BM429" s="133">
        <v>0</v>
      </c>
    </row>
    <row r="430" spans="1:65" x14ac:dyDescent="0.2">
      <c r="A430" s="132" t="s">
        <v>1614</v>
      </c>
      <c r="B430" s="133" t="s">
        <v>1615</v>
      </c>
      <c r="C430" s="133" t="s">
        <v>261</v>
      </c>
      <c r="D430" s="133" t="s">
        <v>262</v>
      </c>
      <c r="E430" s="133" t="b">
        <v>0</v>
      </c>
      <c r="F430" s="133" t="s">
        <v>280</v>
      </c>
      <c r="G430" s="133" t="s">
        <v>3</v>
      </c>
      <c r="H430" s="133" t="s">
        <v>264</v>
      </c>
      <c r="I430" s="133" t="s">
        <v>281</v>
      </c>
      <c r="J430" s="133" t="s">
        <v>273</v>
      </c>
      <c r="K430" s="133" t="s">
        <v>777</v>
      </c>
      <c r="L430" s="133">
        <v>90</v>
      </c>
      <c r="M430" s="133">
        <v>9</v>
      </c>
      <c r="N430" s="133">
        <v>9</v>
      </c>
      <c r="O430" s="133">
        <v>2.0699999999999998</v>
      </c>
      <c r="P430" s="133">
        <v>0</v>
      </c>
      <c r="Q430" s="133">
        <v>0</v>
      </c>
      <c r="R430" s="133">
        <v>5.61</v>
      </c>
      <c r="S430" s="133">
        <v>0.01</v>
      </c>
      <c r="T430" s="133">
        <v>0</v>
      </c>
      <c r="U430" s="133">
        <v>36.64</v>
      </c>
      <c r="V430" s="133">
        <v>0.01</v>
      </c>
      <c r="W430" s="133">
        <v>0</v>
      </c>
      <c r="X430" s="133">
        <v>5.6970000000000001</v>
      </c>
      <c r="Y430" s="133">
        <v>2E-3</v>
      </c>
      <c r="Z430" s="133">
        <v>1E-3</v>
      </c>
      <c r="AA430" s="133">
        <v>17.001000000000001</v>
      </c>
      <c r="AB430" s="133">
        <v>7.0000000000000001E-3</v>
      </c>
      <c r="AC430" s="133">
        <v>2E-3</v>
      </c>
      <c r="AD430" s="133">
        <v>22.117000000000001</v>
      </c>
      <c r="AE430" s="133">
        <v>3.5999999999999997E-2</v>
      </c>
      <c r="AF430" s="133">
        <v>1.2E-2</v>
      </c>
      <c r="AG430" s="133">
        <v>-0.55900000000000005</v>
      </c>
      <c r="AH430" s="133">
        <v>3.6999999999999998E-2</v>
      </c>
      <c r="AI430" s="133">
        <v>1.2E-2</v>
      </c>
      <c r="AJ430" s="133">
        <v>35.015999999999998</v>
      </c>
      <c r="AK430" s="133">
        <v>0.19700000000000001</v>
      </c>
      <c r="AL430" s="133">
        <v>6.6000000000000003E-2</v>
      </c>
      <c r="AM430" s="133">
        <v>0.70099999999999996</v>
      </c>
      <c r="AN430" s="133">
        <v>0.186</v>
      </c>
      <c r="AO430" s="133">
        <v>6.2E-2</v>
      </c>
      <c r="AP430" s="133">
        <v>114.38800000000001</v>
      </c>
      <c r="AQ430" s="133">
        <v>2.2639999999999998</v>
      </c>
      <c r="AR430" s="133">
        <v>0.755</v>
      </c>
      <c r="AS430" s="133">
        <v>71.567999999999998</v>
      </c>
      <c r="AT430" s="133">
        <v>2.1829999999999998</v>
      </c>
      <c r="AU430" s="133">
        <v>0.72799999999999998</v>
      </c>
      <c r="AV430" s="133">
        <v>-1.125</v>
      </c>
      <c r="AW430" s="133">
        <v>1.7000000000000001E-2</v>
      </c>
      <c r="AX430" s="133">
        <v>6.0000000000000001E-3</v>
      </c>
      <c r="AY430" s="133">
        <v>2.04</v>
      </c>
      <c r="AZ430" s="133">
        <v>1.007950954</v>
      </c>
      <c r="BA430" s="133">
        <v>-2.3199999999999998</v>
      </c>
      <c r="BB430" s="133">
        <v>-2.0099999999999998</v>
      </c>
      <c r="BC430" s="133">
        <v>28.79</v>
      </c>
      <c r="BD430" s="133">
        <v>5.3155020193171735E-3</v>
      </c>
      <c r="BE430" s="133" t="s">
        <v>1616</v>
      </c>
      <c r="BF430" s="133">
        <v>-0.67600000000000005</v>
      </c>
      <c r="BG430" s="133">
        <v>1.1565303859599347</v>
      </c>
      <c r="BH430" s="133">
        <v>0.94545024879786443</v>
      </c>
      <c r="BI430" s="133">
        <v>0.16300000000000001</v>
      </c>
      <c r="BJ430" s="133">
        <v>8.2000000000000003E-2</v>
      </c>
      <c r="BK430" s="133">
        <v>0.245</v>
      </c>
      <c r="BL430" s="133">
        <v>0.70099999999999996</v>
      </c>
      <c r="BM430" s="133">
        <v>0</v>
      </c>
    </row>
    <row r="431" spans="1:65" x14ac:dyDescent="0.2">
      <c r="A431" s="132" t="s">
        <v>1617</v>
      </c>
      <c r="B431" s="133" t="s">
        <v>1618</v>
      </c>
      <c r="C431" s="133" t="s">
        <v>261</v>
      </c>
      <c r="D431" s="133" t="s">
        <v>262</v>
      </c>
      <c r="E431" s="133" t="b">
        <v>0</v>
      </c>
      <c r="F431" s="133" t="s">
        <v>1619</v>
      </c>
      <c r="G431" s="133" t="s">
        <v>3</v>
      </c>
      <c r="H431" s="133" t="s">
        <v>264</v>
      </c>
      <c r="I431" s="133" t="s">
        <v>349</v>
      </c>
      <c r="J431" s="133" t="s">
        <v>266</v>
      </c>
      <c r="K431" s="133" t="s">
        <v>777</v>
      </c>
      <c r="L431" s="133" t="s">
        <v>3</v>
      </c>
      <c r="M431" s="133">
        <v>9</v>
      </c>
      <c r="N431" s="133">
        <v>9</v>
      </c>
      <c r="O431" s="133">
        <v>-37.35</v>
      </c>
      <c r="P431" s="133">
        <v>0</v>
      </c>
      <c r="Q431" s="133">
        <v>0</v>
      </c>
      <c r="R431" s="133">
        <v>-4.32</v>
      </c>
      <c r="S431" s="133">
        <v>0</v>
      </c>
      <c r="T431" s="133">
        <v>0</v>
      </c>
      <c r="U431" s="133">
        <v>26.41</v>
      </c>
      <c r="V431" s="133">
        <v>0</v>
      </c>
      <c r="W431" s="133">
        <v>0</v>
      </c>
      <c r="X431" s="133">
        <v>-31.619</v>
      </c>
      <c r="Y431" s="133">
        <v>3.0000000000000001E-3</v>
      </c>
      <c r="Z431" s="133">
        <v>1E-3</v>
      </c>
      <c r="AA431" s="133">
        <v>6.8819999999999997</v>
      </c>
      <c r="AB431" s="133">
        <v>5.0000000000000001E-3</v>
      </c>
      <c r="AC431" s="133">
        <v>2E-3</v>
      </c>
      <c r="AD431" s="133">
        <v>-26.988</v>
      </c>
      <c r="AE431" s="133">
        <v>5.1999999999999998E-2</v>
      </c>
      <c r="AF431" s="133">
        <v>1.7000000000000001E-2</v>
      </c>
      <c r="AG431" s="133">
        <v>-0.93700000000000006</v>
      </c>
      <c r="AH431" s="133">
        <v>5.0999999999999997E-2</v>
      </c>
      <c r="AI431" s="133">
        <v>1.7000000000000001E-2</v>
      </c>
      <c r="AJ431" s="133">
        <v>12.715999999999999</v>
      </c>
      <c r="AK431" s="133">
        <v>0.129</v>
      </c>
      <c r="AL431" s="133">
        <v>4.2999999999999997E-2</v>
      </c>
      <c r="AM431" s="133">
        <v>-1.0820000000000001</v>
      </c>
      <c r="AN431" s="133">
        <v>0.124</v>
      </c>
      <c r="AO431" s="133">
        <v>4.1000000000000002E-2</v>
      </c>
      <c r="AP431" s="133">
        <v>127.834</v>
      </c>
      <c r="AQ431" s="133">
        <v>3.0459999999999998</v>
      </c>
      <c r="AR431" s="133">
        <v>1.0149999999999999</v>
      </c>
      <c r="AS431" s="133">
        <v>151.53800000000001</v>
      </c>
      <c r="AT431" s="133">
        <v>3.1120000000000001</v>
      </c>
      <c r="AU431" s="133">
        <v>1.0369999999999999</v>
      </c>
      <c r="AV431" s="133">
        <v>-1.2549999999999999</v>
      </c>
      <c r="AW431" s="133">
        <v>2.5999999999999999E-2</v>
      </c>
      <c r="AX431" s="133">
        <v>8.9999999999999993E-3</v>
      </c>
      <c r="AY431" s="133">
        <v>-37.51</v>
      </c>
      <c r="AZ431" s="133" t="s">
        <v>3</v>
      </c>
      <c r="BA431" s="133">
        <v>-4.32</v>
      </c>
      <c r="BB431" s="133">
        <v>-4.05</v>
      </c>
      <c r="BC431" s="133">
        <v>26.68</v>
      </c>
      <c r="BD431" s="133">
        <v>5.318423967653107E-3</v>
      </c>
      <c r="BE431" s="133" t="s">
        <v>1620</v>
      </c>
      <c r="BF431" s="133">
        <v>-0.79300000000000004</v>
      </c>
      <c r="BG431" s="133">
        <v>1.1387765046374252</v>
      </c>
      <c r="BH431" s="133">
        <v>0.93716438808351321</v>
      </c>
      <c r="BI431" s="133">
        <v>3.4000000000000002E-2</v>
      </c>
      <c r="BJ431" s="133" t="s">
        <v>3</v>
      </c>
      <c r="BK431" s="133">
        <v>3.4000000000000002E-2</v>
      </c>
      <c r="BL431" s="133">
        <v>-1.0820000000000001</v>
      </c>
      <c r="BM431" s="133">
        <v>0</v>
      </c>
    </row>
    <row r="432" spans="1:65" x14ac:dyDescent="0.2">
      <c r="A432" s="132" t="s">
        <v>1621</v>
      </c>
      <c r="B432" s="133" t="s">
        <v>1622</v>
      </c>
      <c r="C432" s="133" t="s">
        <v>261</v>
      </c>
      <c r="D432" s="133" t="s">
        <v>262</v>
      </c>
      <c r="E432" s="133" t="b">
        <v>0</v>
      </c>
      <c r="F432" s="133" t="s">
        <v>3</v>
      </c>
      <c r="G432" s="133" t="s">
        <v>3</v>
      </c>
      <c r="H432" s="133" t="s">
        <v>264</v>
      </c>
      <c r="I432" s="133" t="s">
        <v>295</v>
      </c>
      <c r="J432" s="133" t="s">
        <v>273</v>
      </c>
      <c r="K432" s="133" t="s">
        <v>777</v>
      </c>
      <c r="L432" s="133">
        <v>90</v>
      </c>
      <c r="M432" s="133">
        <v>9</v>
      </c>
      <c r="N432" s="133">
        <v>9</v>
      </c>
      <c r="O432" s="133">
        <v>1.73</v>
      </c>
      <c r="P432" s="133">
        <v>0</v>
      </c>
      <c r="Q432" s="133">
        <v>0</v>
      </c>
      <c r="R432" s="133">
        <v>5.97</v>
      </c>
      <c r="S432" s="133">
        <v>0.01</v>
      </c>
      <c r="T432" s="133">
        <v>0</v>
      </c>
      <c r="U432" s="133">
        <v>37.01</v>
      </c>
      <c r="V432" s="133">
        <v>0.01</v>
      </c>
      <c r="W432" s="133">
        <v>0</v>
      </c>
      <c r="X432" s="133">
        <v>5.3849999999999998</v>
      </c>
      <c r="Y432" s="133">
        <v>2E-3</v>
      </c>
      <c r="Z432" s="133">
        <v>1E-3</v>
      </c>
      <c r="AA432" s="133">
        <v>17.358000000000001</v>
      </c>
      <c r="AB432" s="133">
        <v>6.0000000000000001E-3</v>
      </c>
      <c r="AC432" s="133">
        <v>2E-3</v>
      </c>
      <c r="AD432" s="133">
        <v>22.526</v>
      </c>
      <c r="AE432" s="133">
        <v>4.1000000000000002E-2</v>
      </c>
      <c r="AF432" s="133">
        <v>1.4E-2</v>
      </c>
      <c r="AG432" s="133">
        <v>-0.185</v>
      </c>
      <c r="AH432" s="133">
        <v>4.1000000000000002E-2</v>
      </c>
      <c r="AI432" s="133">
        <v>1.4E-2</v>
      </c>
      <c r="AJ432" s="133">
        <v>35.939</v>
      </c>
      <c r="AK432" s="133">
        <v>0.20799999999999999</v>
      </c>
      <c r="AL432" s="133">
        <v>6.9000000000000006E-2</v>
      </c>
      <c r="AM432" s="133">
        <v>0.89</v>
      </c>
      <c r="AN432" s="133">
        <v>0.19900000000000001</v>
      </c>
      <c r="AO432" s="133">
        <v>6.6000000000000003E-2</v>
      </c>
      <c r="AP432" s="133">
        <v>114.70099999999999</v>
      </c>
      <c r="AQ432" s="133">
        <v>1.7909999999999999</v>
      </c>
      <c r="AR432" s="133">
        <v>0.59699999999999998</v>
      </c>
      <c r="AS432" s="133">
        <v>71.484999999999999</v>
      </c>
      <c r="AT432" s="133">
        <v>1.7290000000000001</v>
      </c>
      <c r="AU432" s="133">
        <v>0.57599999999999996</v>
      </c>
      <c r="AV432" s="133">
        <v>-1.1339999999999999</v>
      </c>
      <c r="AW432" s="133">
        <v>1.4999999999999999E-2</v>
      </c>
      <c r="AX432" s="133">
        <v>5.0000000000000001E-3</v>
      </c>
      <c r="AY432" s="133">
        <v>1.68</v>
      </c>
      <c r="AZ432" s="133">
        <v>1.007950954</v>
      </c>
      <c r="BA432" s="133">
        <v>-1.97</v>
      </c>
      <c r="BB432" s="133">
        <v>-1.69</v>
      </c>
      <c r="BC432" s="133">
        <v>29.12</v>
      </c>
      <c r="BD432" s="133">
        <v>5.2773923089552872E-3</v>
      </c>
      <c r="BE432" s="133" t="s">
        <v>1623</v>
      </c>
      <c r="BF432" s="133">
        <v>-0.30399999999999999</v>
      </c>
      <c r="BG432" s="133">
        <v>1.1233102771649273</v>
      </c>
      <c r="BH432" s="133">
        <v>0.92816502232403741</v>
      </c>
      <c r="BI432" s="133">
        <v>0.58699999999999997</v>
      </c>
      <c r="BJ432" s="133">
        <v>8.2000000000000003E-2</v>
      </c>
      <c r="BK432" s="133">
        <v>0.66900000000000004</v>
      </c>
      <c r="BL432" s="133">
        <v>0.89</v>
      </c>
      <c r="BM432" s="133">
        <v>0</v>
      </c>
    </row>
    <row r="433" spans="1:65" x14ac:dyDescent="0.2">
      <c r="A433" s="132" t="s">
        <v>1624</v>
      </c>
      <c r="B433" s="133" t="s">
        <v>1625</v>
      </c>
      <c r="C433" s="133" t="s">
        <v>261</v>
      </c>
      <c r="D433" s="133" t="s">
        <v>262</v>
      </c>
      <c r="E433" s="133" t="b">
        <v>0</v>
      </c>
      <c r="F433" s="133" t="s">
        <v>1626</v>
      </c>
      <c r="G433" s="133" t="s">
        <v>3</v>
      </c>
      <c r="H433" s="133" t="s">
        <v>264</v>
      </c>
      <c r="I433" s="133" t="s">
        <v>265</v>
      </c>
      <c r="J433" s="133" t="s">
        <v>266</v>
      </c>
      <c r="K433" s="133" t="s">
        <v>777</v>
      </c>
      <c r="L433" s="133" t="s">
        <v>3</v>
      </c>
      <c r="M433" s="133">
        <v>9</v>
      </c>
      <c r="N433" s="133">
        <v>9</v>
      </c>
      <c r="O433" s="133">
        <v>-37.520000000000003</v>
      </c>
      <c r="P433" s="133">
        <v>0</v>
      </c>
      <c r="Q433" s="133">
        <v>0</v>
      </c>
      <c r="R433" s="133">
        <v>2.16</v>
      </c>
      <c r="S433" s="133">
        <v>0</v>
      </c>
      <c r="T433" s="133">
        <v>0</v>
      </c>
      <c r="U433" s="133">
        <v>33.090000000000003</v>
      </c>
      <c r="V433" s="133">
        <v>0</v>
      </c>
      <c r="W433" s="133">
        <v>0</v>
      </c>
      <c r="X433" s="133">
        <v>-31.561</v>
      </c>
      <c r="Y433" s="133">
        <v>3.0000000000000001E-3</v>
      </c>
      <c r="Z433" s="133">
        <v>1E-3</v>
      </c>
      <c r="AA433" s="133">
        <v>13.430999999999999</v>
      </c>
      <c r="AB433" s="133">
        <v>4.0000000000000001E-3</v>
      </c>
      <c r="AC433" s="133">
        <v>1E-3</v>
      </c>
      <c r="AD433" s="133">
        <v>-19.885000000000002</v>
      </c>
      <c r="AE433" s="133">
        <v>3.5999999999999997E-2</v>
      </c>
      <c r="AF433" s="133">
        <v>1.2E-2</v>
      </c>
      <c r="AG433" s="133">
        <v>-9.5000000000000001E-2</v>
      </c>
      <c r="AH433" s="133">
        <v>3.6999999999999998E-2</v>
      </c>
      <c r="AI433" s="133">
        <v>1.2E-2</v>
      </c>
      <c r="AJ433" s="133">
        <v>27.288</v>
      </c>
      <c r="AK433" s="133">
        <v>0.19</v>
      </c>
      <c r="AL433" s="133">
        <v>6.3E-2</v>
      </c>
      <c r="AM433" s="133">
        <v>0.24</v>
      </c>
      <c r="AN433" s="133">
        <v>0.185</v>
      </c>
      <c r="AO433" s="133">
        <v>6.2E-2</v>
      </c>
      <c r="AP433" s="133">
        <v>126.08799999999999</v>
      </c>
      <c r="AQ433" s="133">
        <v>3.169</v>
      </c>
      <c r="AR433" s="133">
        <v>1.056</v>
      </c>
      <c r="AS433" s="133">
        <v>135.14099999999999</v>
      </c>
      <c r="AT433" s="133">
        <v>3.1949999999999998</v>
      </c>
      <c r="AU433" s="133">
        <v>1.0649999999999999</v>
      </c>
      <c r="AV433" s="133">
        <v>-1.236</v>
      </c>
      <c r="AW433" s="133">
        <v>1.4E-2</v>
      </c>
      <c r="AX433" s="133">
        <v>5.0000000000000001E-3</v>
      </c>
      <c r="AY433" s="133">
        <v>-37.69</v>
      </c>
      <c r="AZ433" s="133" t="s">
        <v>3</v>
      </c>
      <c r="BA433" s="133">
        <v>2.16</v>
      </c>
      <c r="BB433" s="133">
        <v>2.4300000000000002</v>
      </c>
      <c r="BC433" s="133">
        <v>33.369999999999997</v>
      </c>
      <c r="BD433" s="133">
        <v>5.2199412285273339E-3</v>
      </c>
      <c r="BE433" s="133" t="s">
        <v>1627</v>
      </c>
      <c r="BF433" s="133">
        <v>8.9999999999999993E-3</v>
      </c>
      <c r="BG433" s="133">
        <v>1.1391648189251409</v>
      </c>
      <c r="BH433" s="133">
        <v>0.93724565214181965</v>
      </c>
      <c r="BI433" s="133">
        <v>0.94699999999999995</v>
      </c>
      <c r="BJ433" s="133" t="s">
        <v>3</v>
      </c>
      <c r="BK433" s="133">
        <v>0.94699999999999995</v>
      </c>
      <c r="BL433" s="133">
        <v>0.24</v>
      </c>
      <c r="BM433" s="133">
        <v>0</v>
      </c>
    </row>
    <row r="434" spans="1:65" x14ac:dyDescent="0.2">
      <c r="A434" s="132" t="s">
        <v>1628</v>
      </c>
      <c r="B434" s="133" t="s">
        <v>1629</v>
      </c>
      <c r="C434" s="133" t="s">
        <v>261</v>
      </c>
      <c r="D434" s="133" t="s">
        <v>262</v>
      </c>
      <c r="E434" s="133" t="b">
        <v>0</v>
      </c>
      <c r="F434" s="133" t="s">
        <v>271</v>
      </c>
      <c r="G434" s="133" t="s">
        <v>3</v>
      </c>
      <c r="H434" s="133" t="s">
        <v>264</v>
      </c>
      <c r="I434" s="133" t="s">
        <v>272</v>
      </c>
      <c r="J434" s="133" t="s">
        <v>273</v>
      </c>
      <c r="K434" s="133" t="s">
        <v>777</v>
      </c>
      <c r="L434" s="133">
        <v>90</v>
      </c>
      <c r="M434" s="133">
        <v>9</v>
      </c>
      <c r="N434" s="133">
        <v>9</v>
      </c>
      <c r="O434" s="133">
        <v>-10.19</v>
      </c>
      <c r="P434" s="133">
        <v>0</v>
      </c>
      <c r="Q434" s="133">
        <v>0</v>
      </c>
      <c r="R434" s="133">
        <v>-11.21</v>
      </c>
      <c r="S434" s="133">
        <v>0.01</v>
      </c>
      <c r="T434" s="133">
        <v>0</v>
      </c>
      <c r="U434" s="133">
        <v>19.309999999999999</v>
      </c>
      <c r="V434" s="133">
        <v>0.01</v>
      </c>
      <c r="W434" s="133">
        <v>0</v>
      </c>
      <c r="X434" s="133">
        <v>-6.3879999999999999</v>
      </c>
      <c r="Y434" s="133">
        <v>2E-3</v>
      </c>
      <c r="Z434" s="133">
        <v>1E-3</v>
      </c>
      <c r="AA434" s="133">
        <v>-1.4999999999999999E-2</v>
      </c>
      <c r="AB434" s="133">
        <v>7.0000000000000001E-3</v>
      </c>
      <c r="AC434" s="133">
        <v>2E-3</v>
      </c>
      <c r="AD434" s="133">
        <v>-7.0650000000000004</v>
      </c>
      <c r="AE434" s="133">
        <v>3.7999999999999999E-2</v>
      </c>
      <c r="AF434" s="133">
        <v>1.2999999999999999E-2</v>
      </c>
      <c r="AG434" s="133">
        <v>-0.46400000000000002</v>
      </c>
      <c r="AH434" s="133">
        <v>3.7999999999999999E-2</v>
      </c>
      <c r="AI434" s="133">
        <v>1.2999999999999999E-2</v>
      </c>
      <c r="AJ434" s="133">
        <v>-1.7709999999999999</v>
      </c>
      <c r="AK434" s="133">
        <v>0.191</v>
      </c>
      <c r="AL434" s="133">
        <v>6.4000000000000001E-2</v>
      </c>
      <c r="AM434" s="133">
        <v>-1.7410000000000001</v>
      </c>
      <c r="AN434" s="133">
        <v>0.193</v>
      </c>
      <c r="AO434" s="133">
        <v>6.4000000000000001E-2</v>
      </c>
      <c r="AP434" s="133">
        <v>122.28</v>
      </c>
      <c r="AQ434" s="133">
        <v>2.556</v>
      </c>
      <c r="AR434" s="133">
        <v>0.85199999999999998</v>
      </c>
      <c r="AS434" s="133">
        <v>130.00399999999999</v>
      </c>
      <c r="AT434" s="133">
        <v>2.5830000000000002</v>
      </c>
      <c r="AU434" s="133">
        <v>0.86099999999999999</v>
      </c>
      <c r="AV434" s="133">
        <v>-1.2170000000000001</v>
      </c>
      <c r="AW434" s="133">
        <v>2.1000000000000001E-2</v>
      </c>
      <c r="AX434" s="133">
        <v>7.0000000000000001E-3</v>
      </c>
      <c r="AY434" s="133">
        <v>-10.28</v>
      </c>
      <c r="AZ434" s="133">
        <v>1.007950954</v>
      </c>
      <c r="BA434" s="133">
        <v>-19</v>
      </c>
      <c r="BB434" s="133">
        <v>-18.8</v>
      </c>
      <c r="BC434" s="133">
        <v>11.48</v>
      </c>
      <c r="BD434" s="133">
        <v>5.1352365330707833E-3</v>
      </c>
      <c r="BE434" s="133" t="s">
        <v>1630</v>
      </c>
      <c r="BF434" s="133">
        <v>-0.42799999999999999</v>
      </c>
      <c r="BG434" s="133">
        <v>1.145404222216615</v>
      </c>
      <c r="BH434" s="133">
        <v>0.93986195320673005</v>
      </c>
      <c r="BI434" s="133">
        <v>0.45</v>
      </c>
      <c r="BJ434" s="133">
        <v>8.2000000000000003E-2</v>
      </c>
      <c r="BK434" s="133">
        <v>0.53200000000000003</v>
      </c>
      <c r="BL434" s="133">
        <v>-1.7410000000000001</v>
      </c>
      <c r="BM434" s="133">
        <v>0</v>
      </c>
    </row>
    <row r="435" spans="1:65" x14ac:dyDescent="0.2">
      <c r="A435" s="132" t="s">
        <v>1631</v>
      </c>
      <c r="B435" s="133" t="s">
        <v>1632</v>
      </c>
      <c r="C435" s="133" t="s">
        <v>261</v>
      </c>
      <c r="D435" s="133" t="s">
        <v>262</v>
      </c>
      <c r="E435" s="133" t="b">
        <v>0</v>
      </c>
      <c r="F435" s="133" t="s">
        <v>1633</v>
      </c>
      <c r="G435" s="133" t="s">
        <v>3</v>
      </c>
      <c r="H435" s="133" t="s">
        <v>264</v>
      </c>
      <c r="I435" s="133" t="s">
        <v>265</v>
      </c>
      <c r="J435" s="133" t="s">
        <v>266</v>
      </c>
      <c r="K435" s="133" t="s">
        <v>777</v>
      </c>
      <c r="L435" s="133" t="s">
        <v>3</v>
      </c>
      <c r="M435" s="133">
        <v>9</v>
      </c>
      <c r="N435" s="133">
        <v>9</v>
      </c>
      <c r="O435" s="133">
        <v>3.02</v>
      </c>
      <c r="P435" s="133">
        <v>0</v>
      </c>
      <c r="Q435" s="133">
        <v>0</v>
      </c>
      <c r="R435" s="133">
        <v>1.27</v>
      </c>
      <c r="S435" s="133">
        <v>0.01</v>
      </c>
      <c r="T435" s="133">
        <v>0</v>
      </c>
      <c r="U435" s="133">
        <v>32.17</v>
      </c>
      <c r="V435" s="133">
        <v>0.01</v>
      </c>
      <c r="W435" s="133">
        <v>0</v>
      </c>
      <c r="X435" s="133">
        <v>6.4349999999999996</v>
      </c>
      <c r="Y435" s="133">
        <v>2E-3</v>
      </c>
      <c r="Z435" s="133">
        <v>1E-3</v>
      </c>
      <c r="AA435" s="133">
        <v>12.614000000000001</v>
      </c>
      <c r="AB435" s="133">
        <v>6.0000000000000001E-3</v>
      </c>
      <c r="AC435" s="133">
        <v>2E-3</v>
      </c>
      <c r="AD435" s="133">
        <v>19.193999999999999</v>
      </c>
      <c r="AE435" s="133">
        <v>4.2999999999999997E-2</v>
      </c>
      <c r="AF435" s="133">
        <v>1.4E-2</v>
      </c>
      <c r="AG435" s="133">
        <v>7.0000000000000007E-2</v>
      </c>
      <c r="AH435" s="133">
        <v>4.2999999999999997E-2</v>
      </c>
      <c r="AI435" s="133">
        <v>1.4E-2</v>
      </c>
      <c r="AJ435" s="133">
        <v>25.422999999999998</v>
      </c>
      <c r="AK435" s="133">
        <v>0.248</v>
      </c>
      <c r="AL435" s="133">
        <v>8.3000000000000004E-2</v>
      </c>
      <c r="AM435" s="133">
        <v>3.4000000000000002E-2</v>
      </c>
      <c r="AN435" s="133">
        <v>0.246</v>
      </c>
      <c r="AO435" s="133">
        <v>8.2000000000000003E-2</v>
      </c>
      <c r="AP435" s="133">
        <v>124.996</v>
      </c>
      <c r="AQ435" s="133">
        <v>3.5070000000000001</v>
      </c>
      <c r="AR435" s="133">
        <v>1.169</v>
      </c>
      <c r="AS435" s="133">
        <v>90.144000000000005</v>
      </c>
      <c r="AT435" s="133">
        <v>3.3929999999999998</v>
      </c>
      <c r="AU435" s="133">
        <v>1.131</v>
      </c>
      <c r="AV435" s="133">
        <v>-1.212</v>
      </c>
      <c r="AW435" s="133">
        <v>2.3E-2</v>
      </c>
      <c r="AX435" s="133">
        <v>8.0000000000000002E-3</v>
      </c>
      <c r="AY435" s="133">
        <v>2.98</v>
      </c>
      <c r="AZ435" s="133" t="s">
        <v>3</v>
      </c>
      <c r="BA435" s="133">
        <v>1.27</v>
      </c>
      <c r="BB435" s="133">
        <v>1.54</v>
      </c>
      <c r="BC435" s="133">
        <v>32.450000000000003</v>
      </c>
      <c r="BD435" s="133">
        <v>5.3932070595398831E-3</v>
      </c>
      <c r="BE435" s="133" t="s">
        <v>1634</v>
      </c>
      <c r="BF435" s="133">
        <v>-3.3000000000000002E-2</v>
      </c>
      <c r="BG435" s="133">
        <v>1.136256176849284</v>
      </c>
      <c r="BH435" s="133">
        <v>0.93398130586863515</v>
      </c>
      <c r="BI435" s="133">
        <v>0.89600000000000002</v>
      </c>
      <c r="BJ435" s="133" t="s">
        <v>3</v>
      </c>
      <c r="BK435" s="133">
        <v>0.89600000000000002</v>
      </c>
      <c r="BL435" s="133">
        <v>3.4000000000000002E-2</v>
      </c>
      <c r="BM435" s="133">
        <v>0</v>
      </c>
    </row>
    <row r="436" spans="1:65" x14ac:dyDescent="0.2">
      <c r="A436" s="132" t="s">
        <v>1635</v>
      </c>
      <c r="B436" s="133" t="s">
        <v>1636</v>
      </c>
      <c r="C436" s="133" t="s">
        <v>261</v>
      </c>
      <c r="D436" s="133" t="s">
        <v>262</v>
      </c>
      <c r="E436" s="133" t="b">
        <v>0</v>
      </c>
      <c r="F436" s="133" t="s">
        <v>1637</v>
      </c>
      <c r="G436" s="133" t="s">
        <v>3</v>
      </c>
      <c r="H436" s="133" t="s">
        <v>264</v>
      </c>
      <c r="I436" s="133" t="s">
        <v>324</v>
      </c>
      <c r="J436" s="133" t="s">
        <v>273</v>
      </c>
      <c r="K436" s="133" t="s">
        <v>777</v>
      </c>
      <c r="L436" s="133">
        <v>90</v>
      </c>
      <c r="M436" s="133">
        <v>9</v>
      </c>
      <c r="N436" s="133">
        <v>9</v>
      </c>
      <c r="O436" s="133">
        <v>2.02</v>
      </c>
      <c r="P436" s="133">
        <v>0</v>
      </c>
      <c r="Q436" s="133">
        <v>0</v>
      </c>
      <c r="R436" s="133">
        <v>6.17</v>
      </c>
      <c r="S436" s="133">
        <v>0</v>
      </c>
      <c r="T436" s="133">
        <v>0</v>
      </c>
      <c r="U436" s="133">
        <v>37.22</v>
      </c>
      <c r="V436" s="133">
        <v>0</v>
      </c>
      <c r="W436" s="133">
        <v>0</v>
      </c>
      <c r="X436" s="133">
        <v>5.6680000000000001</v>
      </c>
      <c r="Y436" s="133">
        <v>3.0000000000000001E-3</v>
      </c>
      <c r="Z436" s="133">
        <v>1E-3</v>
      </c>
      <c r="AA436" s="133">
        <v>17.568000000000001</v>
      </c>
      <c r="AB436" s="133">
        <v>4.0000000000000001E-3</v>
      </c>
      <c r="AC436" s="133">
        <v>1E-3</v>
      </c>
      <c r="AD436" s="133">
        <v>22.771000000000001</v>
      </c>
      <c r="AE436" s="133">
        <v>5.1999999999999998E-2</v>
      </c>
      <c r="AF436" s="133">
        <v>1.7000000000000001E-2</v>
      </c>
      <c r="AG436" s="133">
        <v>-0.438</v>
      </c>
      <c r="AH436" s="133">
        <v>4.9000000000000002E-2</v>
      </c>
      <c r="AI436" s="133">
        <v>1.6E-2</v>
      </c>
      <c r="AJ436" s="133">
        <v>36.213999999999999</v>
      </c>
      <c r="AK436" s="133">
        <v>0.14499999999999999</v>
      </c>
      <c r="AL436" s="133">
        <v>4.8000000000000001E-2</v>
      </c>
      <c r="AM436" s="133">
        <v>0.74299999999999999</v>
      </c>
      <c r="AN436" s="133">
        <v>0.14000000000000001</v>
      </c>
      <c r="AO436" s="133">
        <v>4.7E-2</v>
      </c>
      <c r="AP436" s="133">
        <v>119.479</v>
      </c>
      <c r="AQ436" s="133">
        <v>2.2130000000000001</v>
      </c>
      <c r="AR436" s="133">
        <v>0.73799999999999999</v>
      </c>
      <c r="AS436" s="133">
        <v>75.319000000000003</v>
      </c>
      <c r="AT436" s="133">
        <v>2.1259999999999999</v>
      </c>
      <c r="AU436" s="133">
        <v>0.70899999999999996</v>
      </c>
      <c r="AV436" s="133">
        <v>-1.1719999999999999</v>
      </c>
      <c r="AW436" s="133">
        <v>1.4999999999999999E-2</v>
      </c>
      <c r="AX436" s="133">
        <v>5.0000000000000001E-3</v>
      </c>
      <c r="AY436" s="133">
        <v>1.97</v>
      </c>
      <c r="AZ436" s="133">
        <v>1.007950954</v>
      </c>
      <c r="BA436" s="133">
        <v>-1.76</v>
      </c>
      <c r="BB436" s="133">
        <v>-1.5</v>
      </c>
      <c r="BC436" s="133">
        <v>29.31</v>
      </c>
      <c r="BD436" s="133">
        <v>5.2239018389505431E-3</v>
      </c>
      <c r="BE436" s="133" t="s">
        <v>1638</v>
      </c>
      <c r="BF436" s="133">
        <v>-0.55700000000000005</v>
      </c>
      <c r="BG436" s="133">
        <v>1.1453072046851742</v>
      </c>
      <c r="BH436" s="133">
        <v>0.9372119617673873</v>
      </c>
      <c r="BI436" s="133">
        <v>0.3</v>
      </c>
      <c r="BJ436" s="133">
        <v>8.2000000000000003E-2</v>
      </c>
      <c r="BK436" s="133">
        <v>0.38200000000000001</v>
      </c>
      <c r="BL436" s="133">
        <v>0.74299999999999999</v>
      </c>
      <c r="BM436" s="133">
        <v>0</v>
      </c>
    </row>
    <row r="437" spans="1:65" x14ac:dyDescent="0.2">
      <c r="A437" s="132" t="s">
        <v>1639</v>
      </c>
      <c r="B437" s="133" t="s">
        <v>1640</v>
      </c>
      <c r="C437" s="133" t="s">
        <v>261</v>
      </c>
      <c r="D437" s="133" t="s">
        <v>262</v>
      </c>
      <c r="E437" s="133" t="b">
        <v>0</v>
      </c>
      <c r="F437" s="133" t="s">
        <v>1339</v>
      </c>
      <c r="G437" s="133" t="s">
        <v>3</v>
      </c>
      <c r="H437" s="133" t="s">
        <v>264</v>
      </c>
      <c r="I437" s="133" t="s">
        <v>1095</v>
      </c>
      <c r="J437" s="133" t="s">
        <v>1096</v>
      </c>
      <c r="K437" s="133" t="s">
        <v>777</v>
      </c>
      <c r="L437" s="133">
        <v>90</v>
      </c>
      <c r="M437" s="133">
        <v>9</v>
      </c>
      <c r="N437" s="133">
        <v>9</v>
      </c>
      <c r="O437" s="133">
        <v>1.94</v>
      </c>
      <c r="P437" s="133">
        <v>0</v>
      </c>
      <c r="Q437" s="133">
        <v>0</v>
      </c>
      <c r="R437" s="133">
        <v>1.1599999999999999</v>
      </c>
      <c r="S437" s="133">
        <v>0.01</v>
      </c>
      <c r="T437" s="133">
        <v>0</v>
      </c>
      <c r="U437" s="133">
        <v>32.049999999999997</v>
      </c>
      <c r="V437" s="133">
        <v>0.01</v>
      </c>
      <c r="W437" s="133">
        <v>0</v>
      </c>
      <c r="X437" s="133">
        <v>5.4180000000000001</v>
      </c>
      <c r="Y437" s="133">
        <v>2E-3</v>
      </c>
      <c r="Z437" s="133">
        <v>1E-3</v>
      </c>
      <c r="AA437" s="133">
        <v>12.5</v>
      </c>
      <c r="AB437" s="133">
        <v>6.0000000000000001E-3</v>
      </c>
      <c r="AC437" s="133">
        <v>2E-3</v>
      </c>
      <c r="AD437" s="133">
        <v>17.663</v>
      </c>
      <c r="AE437" s="133">
        <v>1.9E-2</v>
      </c>
      <c r="AF437" s="133">
        <v>6.0000000000000001E-3</v>
      </c>
      <c r="AG437" s="133">
        <v>-0.27800000000000002</v>
      </c>
      <c r="AH437" s="133">
        <v>2.1000000000000001E-2</v>
      </c>
      <c r="AI437" s="133">
        <v>7.0000000000000001E-3</v>
      </c>
      <c r="AJ437" s="133">
        <v>25.344000000000001</v>
      </c>
      <c r="AK437" s="133">
        <v>0.20100000000000001</v>
      </c>
      <c r="AL437" s="133">
        <v>6.7000000000000004E-2</v>
      </c>
      <c r="AM437" s="133">
        <v>0.184</v>
      </c>
      <c r="AN437" s="133">
        <v>0.19900000000000001</v>
      </c>
      <c r="AO437" s="133">
        <v>6.6000000000000003E-2</v>
      </c>
      <c r="AP437" s="133">
        <v>117.322</v>
      </c>
      <c r="AQ437" s="133">
        <v>1.722</v>
      </c>
      <c r="AR437" s="133">
        <v>0.57399999999999995</v>
      </c>
      <c r="AS437" s="133">
        <v>84.117000000000004</v>
      </c>
      <c r="AT437" s="133">
        <v>1.681</v>
      </c>
      <c r="AU437" s="133">
        <v>0.56000000000000005</v>
      </c>
      <c r="AV437" s="133">
        <v>-1.163</v>
      </c>
      <c r="AW437" s="133">
        <v>1.4999999999999999E-2</v>
      </c>
      <c r="AX437" s="133">
        <v>5.0000000000000001E-3</v>
      </c>
      <c r="AY437" s="133">
        <v>1.89</v>
      </c>
      <c r="AZ437" s="133">
        <v>1.0093000000000001</v>
      </c>
      <c r="BA437" s="133">
        <v>-8.07</v>
      </c>
      <c r="BB437" s="133">
        <v>-7.82</v>
      </c>
      <c r="BC437" s="133">
        <v>22.79</v>
      </c>
      <c r="BD437" s="133">
        <v>5.2239018389505431E-3</v>
      </c>
      <c r="BE437" s="133" t="s">
        <v>1638</v>
      </c>
      <c r="BF437" s="133">
        <v>-0.371</v>
      </c>
      <c r="BG437" s="133">
        <v>1.1437296429541797</v>
      </c>
      <c r="BH437" s="133">
        <v>0.93701588702645899</v>
      </c>
      <c r="BI437" s="133">
        <v>0.51300000000000001</v>
      </c>
      <c r="BJ437" s="133">
        <v>8.2000000000000003E-2</v>
      </c>
      <c r="BK437" s="133">
        <v>0.59499999999999997</v>
      </c>
      <c r="BL437" s="133">
        <v>0.184</v>
      </c>
      <c r="BM437" s="133">
        <v>0</v>
      </c>
    </row>
    <row r="438" spans="1:65" x14ac:dyDescent="0.2">
      <c r="A438" s="132" t="s">
        <v>1641</v>
      </c>
      <c r="B438" s="133" t="s">
        <v>1642</v>
      </c>
      <c r="C438" s="133" t="s">
        <v>261</v>
      </c>
      <c r="D438" s="133" t="s">
        <v>262</v>
      </c>
      <c r="E438" s="133" t="b">
        <v>0</v>
      </c>
      <c r="F438" s="133" t="s">
        <v>1643</v>
      </c>
      <c r="G438" s="133" t="s">
        <v>3</v>
      </c>
      <c r="H438" s="133" t="s">
        <v>264</v>
      </c>
      <c r="I438" s="133" t="s">
        <v>349</v>
      </c>
      <c r="J438" s="133" t="s">
        <v>266</v>
      </c>
      <c r="K438" s="133" t="s">
        <v>777</v>
      </c>
      <c r="L438" s="133" t="s">
        <v>3</v>
      </c>
      <c r="M438" s="133">
        <v>9</v>
      </c>
      <c r="N438" s="133">
        <v>9</v>
      </c>
      <c r="O438" s="133">
        <v>1.72</v>
      </c>
      <c r="P438" s="133">
        <v>0</v>
      </c>
      <c r="Q438" s="133">
        <v>0</v>
      </c>
      <c r="R438" s="133">
        <v>-6.97</v>
      </c>
      <c r="S438" s="133">
        <v>0.01</v>
      </c>
      <c r="T438" s="133">
        <v>0</v>
      </c>
      <c r="U438" s="133">
        <v>23.67</v>
      </c>
      <c r="V438" s="133">
        <v>0.01</v>
      </c>
      <c r="W438" s="133">
        <v>0</v>
      </c>
      <c r="X438" s="133">
        <v>4.9340000000000002</v>
      </c>
      <c r="Y438" s="133">
        <v>2E-3</v>
      </c>
      <c r="Z438" s="133">
        <v>1E-3</v>
      </c>
      <c r="AA438" s="133">
        <v>4.2869999999999999</v>
      </c>
      <c r="AB438" s="133">
        <v>8.0000000000000002E-3</v>
      </c>
      <c r="AC438" s="133">
        <v>3.0000000000000001E-3</v>
      </c>
      <c r="AD438" s="133">
        <v>8.5519999999999996</v>
      </c>
      <c r="AE438" s="133">
        <v>3.3000000000000002E-2</v>
      </c>
      <c r="AF438" s="133">
        <v>1.0999999999999999E-2</v>
      </c>
      <c r="AG438" s="133">
        <v>-0.76700000000000002</v>
      </c>
      <c r="AH438" s="133">
        <v>3.9E-2</v>
      </c>
      <c r="AI438" s="133">
        <v>1.2999999999999999E-2</v>
      </c>
      <c r="AJ438" s="133">
        <v>7.0919999999999996</v>
      </c>
      <c r="AK438" s="133">
        <v>0.215</v>
      </c>
      <c r="AL438" s="133">
        <v>7.1999999999999995E-2</v>
      </c>
      <c r="AM438" s="133">
        <v>-1.4870000000000001</v>
      </c>
      <c r="AN438" s="133">
        <v>0.218</v>
      </c>
      <c r="AO438" s="133">
        <v>7.2999999999999995E-2</v>
      </c>
      <c r="AP438" s="133">
        <v>117.907</v>
      </c>
      <c r="AQ438" s="133">
        <v>1.482</v>
      </c>
      <c r="AR438" s="133">
        <v>0.49399999999999999</v>
      </c>
      <c r="AS438" s="133">
        <v>102.752</v>
      </c>
      <c r="AT438" s="133">
        <v>1.4770000000000001</v>
      </c>
      <c r="AU438" s="133">
        <v>0.49199999999999999</v>
      </c>
      <c r="AV438" s="133">
        <v>-1.1870000000000001</v>
      </c>
      <c r="AW438" s="133">
        <v>1.4999999999999999E-2</v>
      </c>
      <c r="AX438" s="133">
        <v>5.0000000000000001E-3</v>
      </c>
      <c r="AY438" s="133">
        <v>1.68</v>
      </c>
      <c r="AZ438" s="133" t="s">
        <v>3</v>
      </c>
      <c r="BA438" s="133">
        <v>-6.97</v>
      </c>
      <c r="BB438" s="133">
        <v>-6.73</v>
      </c>
      <c r="BC438" s="133">
        <v>23.93</v>
      </c>
      <c r="BD438" s="133">
        <v>5.2374362484142751E-3</v>
      </c>
      <c r="BE438" s="133" t="s">
        <v>1644</v>
      </c>
      <c r="BF438" s="133">
        <v>-0.81100000000000005</v>
      </c>
      <c r="BG438" s="133">
        <v>1.1437296429541799</v>
      </c>
      <c r="BH438" s="133">
        <v>0.9370158870264591</v>
      </c>
      <c r="BI438" s="133">
        <v>8.9999999999999993E-3</v>
      </c>
      <c r="BJ438" s="133" t="s">
        <v>3</v>
      </c>
      <c r="BK438" s="133">
        <v>8.9999999999999993E-3</v>
      </c>
      <c r="BL438" s="133">
        <v>-1.4870000000000001</v>
      </c>
      <c r="BM438" s="133">
        <v>0</v>
      </c>
    </row>
    <row r="439" spans="1:65" x14ac:dyDescent="0.2">
      <c r="A439" s="132" t="s">
        <v>1645</v>
      </c>
      <c r="B439" s="133" t="s">
        <v>1646</v>
      </c>
      <c r="C439" s="133" t="s">
        <v>261</v>
      </c>
      <c r="D439" s="133" t="s">
        <v>262</v>
      </c>
      <c r="E439" s="133" t="b">
        <v>0</v>
      </c>
      <c r="F439" s="133" t="s">
        <v>280</v>
      </c>
      <c r="G439" s="133" t="s">
        <v>3</v>
      </c>
      <c r="H439" s="133" t="s">
        <v>264</v>
      </c>
      <c r="I439" s="133" t="s">
        <v>281</v>
      </c>
      <c r="J439" s="133" t="s">
        <v>273</v>
      </c>
      <c r="K439" s="133" t="s">
        <v>777</v>
      </c>
      <c r="L439" s="133">
        <v>90</v>
      </c>
      <c r="M439" s="133">
        <v>9</v>
      </c>
      <c r="N439" s="133">
        <v>9</v>
      </c>
      <c r="O439" s="133">
        <v>2.1</v>
      </c>
      <c r="P439" s="133">
        <v>0</v>
      </c>
      <c r="Q439" s="133">
        <v>0</v>
      </c>
      <c r="R439" s="133">
        <v>5.65</v>
      </c>
      <c r="S439" s="133">
        <v>0.01</v>
      </c>
      <c r="T439" s="133">
        <v>0</v>
      </c>
      <c r="U439" s="133">
        <v>36.68</v>
      </c>
      <c r="V439" s="133">
        <v>0.01</v>
      </c>
      <c r="W439" s="133">
        <v>0</v>
      </c>
      <c r="X439" s="133">
        <v>5.7249999999999996</v>
      </c>
      <c r="Y439" s="133">
        <v>4.0000000000000001E-3</v>
      </c>
      <c r="Z439" s="133">
        <v>1E-3</v>
      </c>
      <c r="AA439" s="133">
        <v>17.036000000000001</v>
      </c>
      <c r="AB439" s="133">
        <v>7.0000000000000001E-3</v>
      </c>
      <c r="AC439" s="133">
        <v>2E-3</v>
      </c>
      <c r="AD439" s="133">
        <v>22.215</v>
      </c>
      <c r="AE439" s="133">
        <v>2.5999999999999999E-2</v>
      </c>
      <c r="AF439" s="133">
        <v>8.9999999999999993E-3</v>
      </c>
      <c r="AG439" s="133">
        <v>-0.52600000000000002</v>
      </c>
      <c r="AH439" s="133">
        <v>0.03</v>
      </c>
      <c r="AI439" s="133">
        <v>0.01</v>
      </c>
      <c r="AJ439" s="133">
        <v>34.893999999999998</v>
      </c>
      <c r="AK439" s="133">
        <v>0.154</v>
      </c>
      <c r="AL439" s="133">
        <v>5.0999999999999997E-2</v>
      </c>
      <c r="AM439" s="133">
        <v>0.51400000000000001</v>
      </c>
      <c r="AN439" s="133">
        <v>0.153</v>
      </c>
      <c r="AO439" s="133">
        <v>5.0999999999999997E-2</v>
      </c>
      <c r="AP439" s="133">
        <v>112.876</v>
      </c>
      <c r="AQ439" s="133">
        <v>1.9039999999999999</v>
      </c>
      <c r="AR439" s="133">
        <v>0.63500000000000001</v>
      </c>
      <c r="AS439" s="133">
        <v>70.010999999999996</v>
      </c>
      <c r="AT439" s="133">
        <v>1.83</v>
      </c>
      <c r="AU439" s="133">
        <v>0.61</v>
      </c>
      <c r="AV439" s="133">
        <v>-1.1339999999999999</v>
      </c>
      <c r="AW439" s="133">
        <v>1.7000000000000001E-2</v>
      </c>
      <c r="AX439" s="133">
        <v>6.0000000000000001E-3</v>
      </c>
      <c r="AY439" s="133">
        <v>2.06</v>
      </c>
      <c r="AZ439" s="133">
        <v>1.007950954</v>
      </c>
      <c r="BA439" s="133">
        <v>-2.29</v>
      </c>
      <c r="BB439" s="133">
        <v>-2.02</v>
      </c>
      <c r="BC439" s="133">
        <v>28.78</v>
      </c>
      <c r="BD439" s="133">
        <v>5.0622327898783527E-3</v>
      </c>
      <c r="BE439" s="133" t="s">
        <v>1647</v>
      </c>
      <c r="BF439" s="133">
        <v>-0.63800000000000001</v>
      </c>
      <c r="BG439" s="133">
        <v>1.1363549703188691</v>
      </c>
      <c r="BH439" s="133">
        <v>0.93462488830496515</v>
      </c>
      <c r="BI439" s="133">
        <v>0.21</v>
      </c>
      <c r="BJ439" s="133">
        <v>8.2000000000000003E-2</v>
      </c>
      <c r="BK439" s="133">
        <v>0.29199999999999998</v>
      </c>
      <c r="BL439" s="133">
        <v>0.51400000000000001</v>
      </c>
      <c r="BM439" s="133">
        <v>0</v>
      </c>
    </row>
    <row r="440" spans="1:65" x14ac:dyDescent="0.2">
      <c r="A440" s="132" t="s">
        <v>1648</v>
      </c>
      <c r="B440" s="133" t="s">
        <v>1649</v>
      </c>
      <c r="C440" s="133" t="s">
        <v>261</v>
      </c>
      <c r="D440" s="133" t="s">
        <v>262</v>
      </c>
      <c r="E440" s="133" t="b">
        <v>0</v>
      </c>
      <c r="F440" s="133" t="s">
        <v>285</v>
      </c>
      <c r="G440" s="133" t="s">
        <v>3</v>
      </c>
      <c r="H440" s="133" t="s">
        <v>264</v>
      </c>
      <c r="I440" s="133" t="s">
        <v>286</v>
      </c>
      <c r="J440" s="133" t="s">
        <v>273</v>
      </c>
      <c r="K440" s="133" t="s">
        <v>777</v>
      </c>
      <c r="L440" s="133">
        <v>90</v>
      </c>
      <c r="M440" s="133">
        <v>9</v>
      </c>
      <c r="N440" s="133">
        <v>9</v>
      </c>
      <c r="O440" s="133">
        <v>-10.07</v>
      </c>
      <c r="P440" s="133">
        <v>0</v>
      </c>
      <c r="Q440" s="133">
        <v>0</v>
      </c>
      <c r="R440" s="133">
        <v>-10.87</v>
      </c>
      <c r="S440" s="133">
        <v>0</v>
      </c>
      <c r="T440" s="133">
        <v>0</v>
      </c>
      <c r="U440" s="133">
        <v>19.649999999999999</v>
      </c>
      <c r="V440" s="133">
        <v>0</v>
      </c>
      <c r="W440" s="133">
        <v>0</v>
      </c>
      <c r="X440" s="133">
        <v>-6.2679999999999998</v>
      </c>
      <c r="Y440" s="133">
        <v>2E-3</v>
      </c>
      <c r="Z440" s="133">
        <v>1E-3</v>
      </c>
      <c r="AA440" s="133">
        <v>0.32400000000000001</v>
      </c>
      <c r="AB440" s="133">
        <v>4.0000000000000001E-3</v>
      </c>
      <c r="AC440" s="133">
        <v>1E-3</v>
      </c>
      <c r="AD440" s="133">
        <v>-6.8310000000000004</v>
      </c>
      <c r="AE440" s="133">
        <v>4.8000000000000001E-2</v>
      </c>
      <c r="AF440" s="133">
        <v>1.6E-2</v>
      </c>
      <c r="AG440" s="133">
        <v>-0.68700000000000006</v>
      </c>
      <c r="AH440" s="133">
        <v>4.7E-2</v>
      </c>
      <c r="AI440" s="133">
        <v>1.6E-2</v>
      </c>
      <c r="AJ440" s="133">
        <v>-1.0649999999999999</v>
      </c>
      <c r="AK440" s="133">
        <v>0.11600000000000001</v>
      </c>
      <c r="AL440" s="133">
        <v>3.9E-2</v>
      </c>
      <c r="AM440" s="133">
        <v>-1.712</v>
      </c>
      <c r="AN440" s="133">
        <v>0.112</v>
      </c>
      <c r="AO440" s="133">
        <v>3.6999999999999998E-2</v>
      </c>
      <c r="AP440" s="133">
        <v>120.56100000000001</v>
      </c>
      <c r="AQ440" s="133">
        <v>1.885</v>
      </c>
      <c r="AR440" s="133">
        <v>0.628</v>
      </c>
      <c r="AS440" s="133">
        <v>127.377</v>
      </c>
      <c r="AT440" s="133">
        <v>1.8979999999999999</v>
      </c>
      <c r="AU440" s="133">
        <v>0.63300000000000001</v>
      </c>
      <c r="AV440" s="133">
        <v>-1.2030000000000001</v>
      </c>
      <c r="AW440" s="133">
        <v>1.7000000000000001E-2</v>
      </c>
      <c r="AX440" s="133">
        <v>6.0000000000000001E-3</v>
      </c>
      <c r="AY440" s="133">
        <v>-10.16</v>
      </c>
      <c r="AZ440" s="133">
        <v>1.007950954</v>
      </c>
      <c r="BA440" s="133">
        <v>-18.670000000000002</v>
      </c>
      <c r="BB440" s="133">
        <v>-18.48</v>
      </c>
      <c r="BC440" s="133">
        <v>11.8</v>
      </c>
      <c r="BD440" s="133">
        <v>4.9782564975276323E-3</v>
      </c>
      <c r="BE440" s="133" t="s">
        <v>1650</v>
      </c>
      <c r="BF440" s="133">
        <v>-0.65300000000000002</v>
      </c>
      <c r="BG440" s="133">
        <v>1.1504099644682866</v>
      </c>
      <c r="BH440" s="133">
        <v>0.93997154873137101</v>
      </c>
      <c r="BI440" s="133">
        <v>0.189</v>
      </c>
      <c r="BJ440" s="133">
        <v>8.2000000000000003E-2</v>
      </c>
      <c r="BK440" s="133">
        <v>0.27100000000000002</v>
      </c>
      <c r="BL440" s="133">
        <v>-1.712</v>
      </c>
      <c r="BM440" s="133">
        <v>0</v>
      </c>
    </row>
    <row r="441" spans="1:65" x14ac:dyDescent="0.2">
      <c r="A441" s="132" t="s">
        <v>1651</v>
      </c>
      <c r="B441" s="133" t="s">
        <v>1652</v>
      </c>
      <c r="C441" s="133" t="s">
        <v>261</v>
      </c>
      <c r="D441" s="133" t="s">
        <v>262</v>
      </c>
      <c r="E441" s="133" t="b">
        <v>0</v>
      </c>
      <c r="F441" s="133" t="s">
        <v>1653</v>
      </c>
      <c r="G441" s="133" t="s">
        <v>3</v>
      </c>
      <c r="H441" s="133" t="s">
        <v>264</v>
      </c>
      <c r="I441" s="133" t="s">
        <v>349</v>
      </c>
      <c r="J441" s="133" t="s">
        <v>266</v>
      </c>
      <c r="K441" s="133" t="s">
        <v>777</v>
      </c>
      <c r="L441" s="133" t="s">
        <v>3</v>
      </c>
      <c r="M441" s="133">
        <v>9</v>
      </c>
      <c r="N441" s="133">
        <v>9</v>
      </c>
      <c r="O441" s="133">
        <v>-37.619999999999997</v>
      </c>
      <c r="P441" s="133">
        <v>0</v>
      </c>
      <c r="Q441" s="133">
        <v>0</v>
      </c>
      <c r="R441" s="133">
        <v>-6.73</v>
      </c>
      <c r="S441" s="133">
        <v>0</v>
      </c>
      <c r="T441" s="133">
        <v>0</v>
      </c>
      <c r="U441" s="133">
        <v>23.93</v>
      </c>
      <c r="V441" s="133">
        <v>0</v>
      </c>
      <c r="W441" s="133">
        <v>0</v>
      </c>
      <c r="X441" s="133">
        <v>-31.963000000000001</v>
      </c>
      <c r="Y441" s="133">
        <v>4.0000000000000001E-3</v>
      </c>
      <c r="Z441" s="133">
        <v>1E-3</v>
      </c>
      <c r="AA441" s="133">
        <v>4.452</v>
      </c>
      <c r="AB441" s="133">
        <v>5.0000000000000001E-3</v>
      </c>
      <c r="AC441" s="133">
        <v>2E-3</v>
      </c>
      <c r="AD441" s="133">
        <v>-29.626999999999999</v>
      </c>
      <c r="AE441" s="133">
        <v>4.1000000000000002E-2</v>
      </c>
      <c r="AF441" s="133">
        <v>1.4E-2</v>
      </c>
      <c r="AG441" s="133">
        <v>-0.91200000000000003</v>
      </c>
      <c r="AH441" s="133">
        <v>4.2999999999999997E-2</v>
      </c>
      <c r="AI441" s="133">
        <v>1.4E-2</v>
      </c>
      <c r="AJ441" s="133">
        <v>7.6719999999999997</v>
      </c>
      <c r="AK441" s="133">
        <v>0.16300000000000001</v>
      </c>
      <c r="AL441" s="133">
        <v>5.3999999999999999E-2</v>
      </c>
      <c r="AM441" s="133">
        <v>-1.2410000000000001</v>
      </c>
      <c r="AN441" s="133">
        <v>0.155</v>
      </c>
      <c r="AO441" s="133">
        <v>5.1999999999999998E-2</v>
      </c>
      <c r="AP441" s="133">
        <v>127.38</v>
      </c>
      <c r="AQ441" s="133">
        <v>4.3949999999999996</v>
      </c>
      <c r="AR441" s="133">
        <v>1.4650000000000001</v>
      </c>
      <c r="AS441" s="133">
        <v>156.99</v>
      </c>
      <c r="AT441" s="133">
        <v>4.51</v>
      </c>
      <c r="AU441" s="133">
        <v>1.5029999999999999</v>
      </c>
      <c r="AV441" s="133">
        <v>-1.244</v>
      </c>
      <c r="AW441" s="133">
        <v>2.5999999999999999E-2</v>
      </c>
      <c r="AX441" s="133">
        <v>8.9999999999999993E-3</v>
      </c>
      <c r="AY441" s="133">
        <v>-37.82</v>
      </c>
      <c r="AZ441" s="133" t="s">
        <v>3</v>
      </c>
      <c r="BA441" s="133">
        <v>-6.73</v>
      </c>
      <c r="BB441" s="133">
        <v>-6.5</v>
      </c>
      <c r="BC441" s="133">
        <v>24.16</v>
      </c>
      <c r="BD441" s="133">
        <v>5.108485342982319E-3</v>
      </c>
      <c r="BE441" s="133" t="s">
        <v>1654</v>
      </c>
      <c r="BF441" s="133">
        <v>-0.76</v>
      </c>
      <c r="BG441" s="133">
        <v>1.1516666622889238</v>
      </c>
      <c r="BH441" s="133">
        <v>0.9398009430311598</v>
      </c>
      <c r="BI441" s="133">
        <v>6.4000000000000001E-2</v>
      </c>
      <c r="BJ441" s="133" t="s">
        <v>3</v>
      </c>
      <c r="BK441" s="133">
        <v>6.4000000000000001E-2</v>
      </c>
      <c r="BL441" s="133">
        <v>-1.2410000000000001</v>
      </c>
      <c r="BM441" s="133">
        <v>0</v>
      </c>
    </row>
    <row r="442" spans="1:65" x14ac:dyDescent="0.2">
      <c r="A442" s="132" t="s">
        <v>1655</v>
      </c>
      <c r="B442" s="133" t="s">
        <v>1656</v>
      </c>
      <c r="C442" s="133" t="s">
        <v>261</v>
      </c>
      <c r="D442" s="133" t="s">
        <v>262</v>
      </c>
      <c r="E442" s="133" t="b">
        <v>0</v>
      </c>
      <c r="F442" s="133" t="s">
        <v>304</v>
      </c>
      <c r="G442" s="133" t="s">
        <v>3</v>
      </c>
      <c r="H442" s="133" t="s">
        <v>264</v>
      </c>
      <c r="I442" s="133" t="s">
        <v>304</v>
      </c>
      <c r="J442" s="133" t="s">
        <v>273</v>
      </c>
      <c r="K442" s="133" t="s">
        <v>777</v>
      </c>
      <c r="L442" s="133">
        <v>90</v>
      </c>
      <c r="M442" s="133">
        <v>9</v>
      </c>
      <c r="N442" s="133">
        <v>9</v>
      </c>
      <c r="O442" s="133">
        <v>-6.1</v>
      </c>
      <c r="P442" s="133">
        <v>0</v>
      </c>
      <c r="Q442" s="133">
        <v>0</v>
      </c>
      <c r="R442" s="133">
        <v>-4.82</v>
      </c>
      <c r="S442" s="133">
        <v>0</v>
      </c>
      <c r="T442" s="133">
        <v>0</v>
      </c>
      <c r="U442" s="133">
        <v>25.9</v>
      </c>
      <c r="V442" s="133">
        <v>0</v>
      </c>
      <c r="W442" s="133">
        <v>0</v>
      </c>
      <c r="X442" s="133">
        <v>-2.3340000000000001</v>
      </c>
      <c r="Y442" s="133">
        <v>4.0000000000000001E-3</v>
      </c>
      <c r="Z442" s="133">
        <v>1E-3</v>
      </c>
      <c r="AA442" s="133">
        <v>6.4489999999999998</v>
      </c>
      <c r="AB442" s="133">
        <v>5.0000000000000001E-3</v>
      </c>
      <c r="AC442" s="133">
        <v>2E-3</v>
      </c>
      <c r="AD442" s="133">
        <v>3.6880000000000002</v>
      </c>
      <c r="AE442" s="133">
        <v>2.3E-2</v>
      </c>
      <c r="AF442" s="133">
        <v>8.0000000000000002E-3</v>
      </c>
      <c r="AG442" s="133">
        <v>-0.22900000000000001</v>
      </c>
      <c r="AH442" s="133">
        <v>2.1999999999999999E-2</v>
      </c>
      <c r="AI442" s="133">
        <v>7.0000000000000001E-3</v>
      </c>
      <c r="AJ442" s="133">
        <v>12.196</v>
      </c>
      <c r="AK442" s="133">
        <v>0.11700000000000001</v>
      </c>
      <c r="AL442" s="133">
        <v>3.9E-2</v>
      </c>
      <c r="AM442" s="133">
        <v>-0.73399999999999999</v>
      </c>
      <c r="AN442" s="133">
        <v>0.11799999999999999</v>
      </c>
      <c r="AO442" s="133">
        <v>3.9E-2</v>
      </c>
      <c r="AP442" s="133">
        <v>117.541</v>
      </c>
      <c r="AQ442" s="133">
        <v>2.5190000000000001</v>
      </c>
      <c r="AR442" s="133">
        <v>0.84</v>
      </c>
      <c r="AS442" s="133">
        <v>106.26300000000001</v>
      </c>
      <c r="AT442" s="133">
        <v>2.5</v>
      </c>
      <c r="AU442" s="133">
        <v>0.83299999999999996</v>
      </c>
      <c r="AV442" s="133">
        <v>-1.1779999999999999</v>
      </c>
      <c r="AW442" s="133">
        <v>1.6E-2</v>
      </c>
      <c r="AX442" s="133">
        <v>5.0000000000000001E-3</v>
      </c>
      <c r="AY442" s="133">
        <v>-6.18</v>
      </c>
      <c r="AZ442" s="133">
        <v>1.007950954</v>
      </c>
      <c r="BA442" s="133">
        <v>-12.67</v>
      </c>
      <c r="BB442" s="133">
        <v>-12.46</v>
      </c>
      <c r="BC442" s="133">
        <v>18.010000000000002</v>
      </c>
      <c r="BD442" s="133">
        <v>4.8045178487775755E-3</v>
      </c>
      <c r="BE442" s="133" t="s">
        <v>1657</v>
      </c>
      <c r="BF442" s="133">
        <v>-0.247</v>
      </c>
      <c r="BG442" s="133">
        <v>1.1599673724094992</v>
      </c>
      <c r="BH442" s="133">
        <v>0.94467735421728427</v>
      </c>
      <c r="BI442" s="133">
        <v>0.65800000000000003</v>
      </c>
      <c r="BJ442" s="133">
        <v>8.2000000000000003E-2</v>
      </c>
      <c r="BK442" s="133">
        <v>0.74</v>
      </c>
      <c r="BL442" s="133">
        <v>-0.73399999999999999</v>
      </c>
      <c r="BM442" s="133">
        <v>0</v>
      </c>
    </row>
    <row r="443" spans="1:65" x14ac:dyDescent="0.2">
      <c r="A443" s="132" t="s">
        <v>1658</v>
      </c>
      <c r="B443" s="133" t="s">
        <v>1659</v>
      </c>
      <c r="C443" s="133" t="s">
        <v>261</v>
      </c>
      <c r="D443" s="133" t="s">
        <v>262</v>
      </c>
      <c r="E443" s="133" t="b">
        <v>0</v>
      </c>
      <c r="F443" s="133" t="s">
        <v>1143</v>
      </c>
      <c r="G443" s="133" t="s">
        <v>3</v>
      </c>
      <c r="H443" s="133" t="s">
        <v>264</v>
      </c>
      <c r="I443" s="133" t="s">
        <v>324</v>
      </c>
      <c r="J443" s="133" t="s">
        <v>273</v>
      </c>
      <c r="K443" s="133" t="s">
        <v>777</v>
      </c>
      <c r="L443" s="133">
        <v>90</v>
      </c>
      <c r="M443" s="133">
        <v>9</v>
      </c>
      <c r="N443" s="133">
        <v>9</v>
      </c>
      <c r="O443" s="133">
        <v>2.09</v>
      </c>
      <c r="P443" s="133">
        <v>0</v>
      </c>
      <c r="Q443" s="133">
        <v>0</v>
      </c>
      <c r="R443" s="133">
        <v>6.38</v>
      </c>
      <c r="S443" s="133">
        <v>0</v>
      </c>
      <c r="T443" s="133">
        <v>0</v>
      </c>
      <c r="U443" s="133">
        <v>37.43</v>
      </c>
      <c r="V443" s="133">
        <v>0</v>
      </c>
      <c r="W443" s="133">
        <v>0</v>
      </c>
      <c r="X443" s="133">
        <v>5.7370000000000001</v>
      </c>
      <c r="Y443" s="133">
        <v>2E-3</v>
      </c>
      <c r="Z443" s="133">
        <v>1E-3</v>
      </c>
      <c r="AA443" s="133">
        <v>17.773</v>
      </c>
      <c r="AB443" s="133">
        <v>4.0000000000000001E-3</v>
      </c>
      <c r="AC443" s="133">
        <v>1E-3</v>
      </c>
      <c r="AD443" s="133">
        <v>23.023</v>
      </c>
      <c r="AE443" s="133">
        <v>3.9E-2</v>
      </c>
      <c r="AF443" s="133">
        <v>1.2999999999999999E-2</v>
      </c>
      <c r="AG443" s="133">
        <v>-0.46</v>
      </c>
      <c r="AH443" s="133">
        <v>3.6999999999999998E-2</v>
      </c>
      <c r="AI443" s="133">
        <v>1.2E-2</v>
      </c>
      <c r="AJ443" s="133">
        <v>36.68</v>
      </c>
      <c r="AK443" s="133">
        <v>0.216</v>
      </c>
      <c r="AL443" s="133">
        <v>7.1999999999999995E-2</v>
      </c>
      <c r="AM443" s="133">
        <v>0.79</v>
      </c>
      <c r="AN443" s="133">
        <v>0.20899999999999999</v>
      </c>
      <c r="AO443" s="133">
        <v>7.0000000000000007E-2</v>
      </c>
      <c r="AP443" s="133">
        <v>113.40900000000001</v>
      </c>
      <c r="AQ443" s="133">
        <v>2.3410000000000002</v>
      </c>
      <c r="AR443" s="133">
        <v>0.78</v>
      </c>
      <c r="AS443" s="133">
        <v>68.986000000000004</v>
      </c>
      <c r="AT443" s="133">
        <v>2.246</v>
      </c>
      <c r="AU443" s="133">
        <v>0.749</v>
      </c>
      <c r="AV443" s="133">
        <v>-1.131</v>
      </c>
      <c r="AW443" s="133">
        <v>2.1000000000000001E-2</v>
      </c>
      <c r="AX443" s="133">
        <v>7.0000000000000001E-3</v>
      </c>
      <c r="AY443" s="133">
        <v>2.04</v>
      </c>
      <c r="AZ443" s="133">
        <v>1.007950954</v>
      </c>
      <c r="BA443" s="133">
        <v>-1.56</v>
      </c>
      <c r="BB443" s="133">
        <v>-1.31</v>
      </c>
      <c r="BC443" s="133">
        <v>29.51</v>
      </c>
      <c r="BD443" s="133">
        <v>4.8045178487775755E-3</v>
      </c>
      <c r="BE443" s="133" t="s">
        <v>1657</v>
      </c>
      <c r="BF443" s="133">
        <v>-0.57099999999999995</v>
      </c>
      <c r="BG443" s="133">
        <v>1.1664372714315598</v>
      </c>
      <c r="BH443" s="133">
        <v>0.94425524945927097</v>
      </c>
      <c r="BI443" s="133">
        <v>0.27800000000000002</v>
      </c>
      <c r="BJ443" s="133">
        <v>8.2000000000000003E-2</v>
      </c>
      <c r="BK443" s="133">
        <v>0.36</v>
      </c>
      <c r="BL443" s="133">
        <v>0.79</v>
      </c>
      <c r="BM443" s="133">
        <v>0</v>
      </c>
    </row>
    <row r="444" spans="1:65" x14ac:dyDescent="0.2">
      <c r="A444" s="132" t="s">
        <v>1660</v>
      </c>
      <c r="B444" s="133" t="s">
        <v>1661</v>
      </c>
      <c r="C444" s="133" t="s">
        <v>261</v>
      </c>
      <c r="D444" s="133" t="s">
        <v>262</v>
      </c>
      <c r="E444" s="133" t="b">
        <v>0</v>
      </c>
      <c r="F444" s="133" t="s">
        <v>1358</v>
      </c>
      <c r="G444" s="133" t="s">
        <v>3</v>
      </c>
      <c r="H444" s="133" t="s">
        <v>264</v>
      </c>
      <c r="I444" s="133" t="s">
        <v>265</v>
      </c>
      <c r="J444" s="133" t="s">
        <v>266</v>
      </c>
      <c r="K444" s="133" t="s">
        <v>777</v>
      </c>
      <c r="L444" s="133" t="s">
        <v>3</v>
      </c>
      <c r="M444" s="133">
        <v>9</v>
      </c>
      <c r="N444" s="133">
        <v>9</v>
      </c>
      <c r="O444" s="133">
        <v>-37.44</v>
      </c>
      <c r="P444" s="133">
        <v>0</v>
      </c>
      <c r="Q444" s="133">
        <v>0</v>
      </c>
      <c r="R444" s="133">
        <v>2.14</v>
      </c>
      <c r="S444" s="133">
        <v>0</v>
      </c>
      <c r="T444" s="133">
        <v>0</v>
      </c>
      <c r="U444" s="133">
        <v>33.07</v>
      </c>
      <c r="V444" s="133">
        <v>0</v>
      </c>
      <c r="W444" s="133">
        <v>0</v>
      </c>
      <c r="X444" s="133">
        <v>-31.478999999999999</v>
      </c>
      <c r="Y444" s="133">
        <v>4.0000000000000001E-3</v>
      </c>
      <c r="Z444" s="133">
        <v>1E-3</v>
      </c>
      <c r="AA444" s="133">
        <v>13.413</v>
      </c>
      <c r="AB444" s="133">
        <v>2E-3</v>
      </c>
      <c r="AC444" s="133">
        <v>1E-3</v>
      </c>
      <c r="AD444" s="133">
        <v>-19.815999999999999</v>
      </c>
      <c r="AE444" s="133">
        <v>4.3999999999999997E-2</v>
      </c>
      <c r="AF444" s="133">
        <v>1.4999999999999999E-2</v>
      </c>
      <c r="AG444" s="133">
        <v>-9.5000000000000001E-2</v>
      </c>
      <c r="AH444" s="133">
        <v>4.4999999999999998E-2</v>
      </c>
      <c r="AI444" s="133">
        <v>1.4999999999999999E-2</v>
      </c>
      <c r="AJ444" s="133">
        <v>27.387</v>
      </c>
      <c r="AK444" s="133">
        <v>0.222</v>
      </c>
      <c r="AL444" s="133">
        <v>7.3999999999999996E-2</v>
      </c>
      <c r="AM444" s="133">
        <v>0.37</v>
      </c>
      <c r="AN444" s="133">
        <v>0.217</v>
      </c>
      <c r="AO444" s="133">
        <v>7.1999999999999995E-2</v>
      </c>
      <c r="AP444" s="133">
        <v>116.92400000000001</v>
      </c>
      <c r="AQ444" s="133">
        <v>1.8660000000000001</v>
      </c>
      <c r="AR444" s="133">
        <v>0.622</v>
      </c>
      <c r="AS444" s="133">
        <v>125.839</v>
      </c>
      <c r="AT444" s="133">
        <v>1.885</v>
      </c>
      <c r="AU444" s="133">
        <v>0.628</v>
      </c>
      <c r="AV444" s="133">
        <v>-1.198</v>
      </c>
      <c r="AW444" s="133">
        <v>2.1000000000000001E-2</v>
      </c>
      <c r="AX444" s="133">
        <v>7.0000000000000001E-3</v>
      </c>
      <c r="AY444" s="133">
        <v>-37.630000000000003</v>
      </c>
      <c r="AZ444" s="133" t="s">
        <v>3</v>
      </c>
      <c r="BA444" s="133">
        <v>2.14</v>
      </c>
      <c r="BB444" s="133">
        <v>2.41</v>
      </c>
      <c r="BC444" s="133">
        <v>33.35</v>
      </c>
      <c r="BD444" s="133">
        <v>4.7770143573494317E-3</v>
      </c>
      <c r="BE444" s="133" t="s">
        <v>1662</v>
      </c>
      <c r="BF444" s="133">
        <v>-1E-3</v>
      </c>
      <c r="BG444" s="133">
        <v>1.1748774182984556</v>
      </c>
      <c r="BH444" s="133">
        <v>0.95060415319944291</v>
      </c>
      <c r="BI444" s="133">
        <v>0.95</v>
      </c>
      <c r="BJ444" s="133" t="s">
        <v>3</v>
      </c>
      <c r="BK444" s="133">
        <v>0.95</v>
      </c>
      <c r="BL444" s="133">
        <v>0.37</v>
      </c>
      <c r="BM444" s="133">
        <v>0</v>
      </c>
    </row>
    <row r="445" spans="1:65" x14ac:dyDescent="0.2">
      <c r="A445" s="132" t="s">
        <v>1663</v>
      </c>
      <c r="B445" s="133" t="s">
        <v>1664</v>
      </c>
      <c r="C445" s="133" t="s">
        <v>261</v>
      </c>
      <c r="D445" s="133" t="s">
        <v>262</v>
      </c>
      <c r="E445" s="133" t="b">
        <v>0</v>
      </c>
      <c r="F445" s="133" t="s">
        <v>294</v>
      </c>
      <c r="G445" s="133" t="s">
        <v>3</v>
      </c>
      <c r="H445" s="133" t="s">
        <v>264</v>
      </c>
      <c r="I445" s="133" t="s">
        <v>295</v>
      </c>
      <c r="J445" s="133" t="s">
        <v>273</v>
      </c>
      <c r="K445" s="133" t="s">
        <v>777</v>
      </c>
      <c r="L445" s="133">
        <v>90</v>
      </c>
      <c r="M445" s="133">
        <v>9</v>
      </c>
      <c r="N445" s="133">
        <v>9</v>
      </c>
      <c r="O445" s="133">
        <v>1.71</v>
      </c>
      <c r="P445" s="133">
        <v>0</v>
      </c>
      <c r="Q445" s="133">
        <v>0</v>
      </c>
      <c r="R445" s="133">
        <v>5.95</v>
      </c>
      <c r="S445" s="133">
        <v>0</v>
      </c>
      <c r="T445" s="133">
        <v>0</v>
      </c>
      <c r="U445" s="133">
        <v>37</v>
      </c>
      <c r="V445" s="133">
        <v>0</v>
      </c>
      <c r="W445" s="133">
        <v>0</v>
      </c>
      <c r="X445" s="133">
        <v>5.367</v>
      </c>
      <c r="Y445" s="133">
        <v>2E-3</v>
      </c>
      <c r="Z445" s="133">
        <v>1E-3</v>
      </c>
      <c r="AA445" s="133">
        <v>17.344000000000001</v>
      </c>
      <c r="AB445" s="133">
        <v>4.0000000000000001E-3</v>
      </c>
      <c r="AC445" s="133">
        <v>1E-3</v>
      </c>
      <c r="AD445" s="133">
        <v>22.495000000000001</v>
      </c>
      <c r="AE445" s="133">
        <v>4.2000000000000003E-2</v>
      </c>
      <c r="AF445" s="133">
        <v>1.4E-2</v>
      </c>
      <c r="AG445" s="133">
        <v>-0.182</v>
      </c>
      <c r="AH445" s="133">
        <v>0.04</v>
      </c>
      <c r="AI445" s="133">
        <v>1.2999999999999999E-2</v>
      </c>
      <c r="AJ445" s="133">
        <v>35.923000000000002</v>
      </c>
      <c r="AK445" s="133">
        <v>0.214</v>
      </c>
      <c r="AL445" s="133">
        <v>7.0999999999999994E-2</v>
      </c>
      <c r="AM445" s="133">
        <v>0.90300000000000002</v>
      </c>
      <c r="AN445" s="133">
        <v>0.21</v>
      </c>
      <c r="AO445" s="133">
        <v>7.0000000000000007E-2</v>
      </c>
      <c r="AP445" s="133">
        <v>110.485</v>
      </c>
      <c r="AQ445" s="133">
        <v>1.7</v>
      </c>
      <c r="AR445" s="133">
        <v>0.56699999999999995</v>
      </c>
      <c r="AS445" s="133">
        <v>67.480999999999995</v>
      </c>
      <c r="AT445" s="133">
        <v>1.633</v>
      </c>
      <c r="AU445" s="133">
        <v>0.54400000000000004</v>
      </c>
      <c r="AV445" s="133">
        <v>-1.1180000000000001</v>
      </c>
      <c r="AW445" s="133">
        <v>1.6E-2</v>
      </c>
      <c r="AX445" s="133">
        <v>5.0000000000000001E-3</v>
      </c>
      <c r="AY445" s="133">
        <v>1.66</v>
      </c>
      <c r="AZ445" s="133">
        <v>1.007950954</v>
      </c>
      <c r="BA445" s="133">
        <v>-1.98</v>
      </c>
      <c r="BB445" s="133">
        <v>-1.73</v>
      </c>
      <c r="BC445" s="133">
        <v>29.08</v>
      </c>
      <c r="BD445" s="133">
        <v>4.74927143914266E-3</v>
      </c>
      <c r="BE445" s="133" t="s">
        <v>1665</v>
      </c>
      <c r="BF445" s="133">
        <v>-0.28899999999999998</v>
      </c>
      <c r="BG445" s="133">
        <v>1.1695260374285581</v>
      </c>
      <c r="BH445" s="133">
        <v>0.94749676382201153</v>
      </c>
      <c r="BI445" s="133">
        <v>0.61</v>
      </c>
      <c r="BJ445" s="133">
        <v>8.2000000000000003E-2</v>
      </c>
      <c r="BK445" s="133">
        <v>0.69199999999999995</v>
      </c>
      <c r="BL445" s="133">
        <v>0.90300000000000002</v>
      </c>
      <c r="BM445" s="133">
        <v>0</v>
      </c>
    </row>
    <row r="446" spans="1:65" x14ac:dyDescent="0.2">
      <c r="A446" s="132" t="s">
        <v>1666</v>
      </c>
      <c r="B446" s="133" t="s">
        <v>1667</v>
      </c>
      <c r="C446" s="133" t="s">
        <v>261</v>
      </c>
      <c r="D446" s="133" t="s">
        <v>262</v>
      </c>
      <c r="E446" s="133" t="b">
        <v>0</v>
      </c>
      <c r="F446" s="133" t="s">
        <v>1633</v>
      </c>
      <c r="G446" s="133" t="s">
        <v>3</v>
      </c>
      <c r="H446" s="133" t="s">
        <v>264</v>
      </c>
      <c r="I446" s="133" t="s">
        <v>265</v>
      </c>
      <c r="J446" s="133" t="s">
        <v>266</v>
      </c>
      <c r="K446" s="133" t="s">
        <v>777</v>
      </c>
      <c r="L446" s="133" t="s">
        <v>3</v>
      </c>
      <c r="M446" s="133">
        <v>9</v>
      </c>
      <c r="N446" s="133">
        <v>9</v>
      </c>
      <c r="O446" s="133">
        <v>1.2</v>
      </c>
      <c r="P446" s="133">
        <v>0</v>
      </c>
      <c r="Q446" s="133">
        <v>0</v>
      </c>
      <c r="R446" s="133">
        <v>-2.17</v>
      </c>
      <c r="S446" s="133">
        <v>0.01</v>
      </c>
      <c r="T446" s="133">
        <v>0</v>
      </c>
      <c r="U446" s="133">
        <v>28.62</v>
      </c>
      <c r="V446" s="133">
        <v>0.01</v>
      </c>
      <c r="W446" s="133">
        <v>0</v>
      </c>
      <c r="X446" s="133">
        <v>4.609</v>
      </c>
      <c r="Y446" s="133">
        <v>3.0000000000000001E-3</v>
      </c>
      <c r="Z446" s="133">
        <v>1E-3</v>
      </c>
      <c r="AA446" s="133">
        <v>9.1349999999999998</v>
      </c>
      <c r="AB446" s="133">
        <v>6.0000000000000001E-3</v>
      </c>
      <c r="AC446" s="133">
        <v>2E-3</v>
      </c>
      <c r="AD446" s="133">
        <v>13.894</v>
      </c>
      <c r="AE446" s="133">
        <v>4.7E-2</v>
      </c>
      <c r="AF446" s="133">
        <v>1.6E-2</v>
      </c>
      <c r="AG446" s="133">
        <v>0.114</v>
      </c>
      <c r="AH446" s="133">
        <v>4.8000000000000001E-2</v>
      </c>
      <c r="AI446" s="133">
        <v>1.6E-2</v>
      </c>
      <c r="AJ446" s="133">
        <v>18.04</v>
      </c>
      <c r="AK446" s="133">
        <v>0.21199999999999999</v>
      </c>
      <c r="AL446" s="133">
        <v>7.0999999999999994E-2</v>
      </c>
      <c r="AM446" s="133">
        <v>-0.307</v>
      </c>
      <c r="AN446" s="133">
        <v>0.20100000000000001</v>
      </c>
      <c r="AO446" s="133">
        <v>6.7000000000000004E-2</v>
      </c>
      <c r="AP446" s="133">
        <v>116.776</v>
      </c>
      <c r="AQ446" s="133">
        <v>2.4079999999999999</v>
      </c>
      <c r="AR446" s="133">
        <v>0.80300000000000005</v>
      </c>
      <c r="AS446" s="133">
        <v>91.635000000000005</v>
      </c>
      <c r="AT446" s="133">
        <v>2.343</v>
      </c>
      <c r="AU446" s="133">
        <v>0.78100000000000003</v>
      </c>
      <c r="AV446" s="133">
        <v>-1.1850000000000001</v>
      </c>
      <c r="AW446" s="133">
        <v>2.1000000000000001E-2</v>
      </c>
      <c r="AX446" s="133">
        <v>7.0000000000000001E-3</v>
      </c>
      <c r="AY446" s="133">
        <v>1.1599999999999999</v>
      </c>
      <c r="AZ446" s="133" t="s">
        <v>3</v>
      </c>
      <c r="BA446" s="133">
        <v>-2.17</v>
      </c>
      <c r="BB446" s="133">
        <v>-1.94</v>
      </c>
      <c r="BC446" s="133">
        <v>28.86</v>
      </c>
      <c r="BD446" s="133">
        <v>4.540716016461996E-3</v>
      </c>
      <c r="BE446" s="133" t="s">
        <v>1668</v>
      </c>
      <c r="BF446" s="133">
        <v>5.0999999999999997E-2</v>
      </c>
      <c r="BG446" s="133">
        <v>1.1756824574131999</v>
      </c>
      <c r="BH446" s="133">
        <v>0.95127847627186801</v>
      </c>
      <c r="BI446" s="133">
        <v>1.0109999999999999</v>
      </c>
      <c r="BJ446" s="133" t="s">
        <v>3</v>
      </c>
      <c r="BK446" s="133">
        <v>1.0109999999999999</v>
      </c>
      <c r="BL446" s="133">
        <v>-0.307</v>
      </c>
      <c r="BM446" s="133">
        <v>0</v>
      </c>
    </row>
    <row r="447" spans="1:65" x14ac:dyDescent="0.2">
      <c r="A447" s="132" t="s">
        <v>1669</v>
      </c>
      <c r="B447" s="133" t="s">
        <v>1670</v>
      </c>
      <c r="C447" s="133" t="s">
        <v>261</v>
      </c>
      <c r="D447" s="133" t="s">
        <v>262</v>
      </c>
      <c r="E447" s="133" t="b">
        <v>0</v>
      </c>
      <c r="F447" s="133" t="s">
        <v>271</v>
      </c>
      <c r="G447" s="133" t="s">
        <v>3</v>
      </c>
      <c r="H447" s="133" t="s">
        <v>264</v>
      </c>
      <c r="I447" s="133" t="s">
        <v>272</v>
      </c>
      <c r="J447" s="133" t="s">
        <v>273</v>
      </c>
      <c r="K447" s="133" t="s">
        <v>777</v>
      </c>
      <c r="L447" s="133">
        <v>90</v>
      </c>
      <c r="M447" s="133">
        <v>9</v>
      </c>
      <c r="N447" s="133">
        <v>9</v>
      </c>
      <c r="O447" s="133">
        <v>-10.119999999999999</v>
      </c>
      <c r="P447" s="133">
        <v>0</v>
      </c>
      <c r="Q447" s="133">
        <v>0</v>
      </c>
      <c r="R447" s="133">
        <v>-11.05</v>
      </c>
      <c r="S447" s="133">
        <v>0</v>
      </c>
      <c r="T447" s="133">
        <v>0</v>
      </c>
      <c r="U447" s="133">
        <v>19.47</v>
      </c>
      <c r="V447" s="133">
        <v>0</v>
      </c>
      <c r="W447" s="133">
        <v>0</v>
      </c>
      <c r="X447" s="133">
        <v>-6.3140000000000001</v>
      </c>
      <c r="Y447" s="133">
        <v>3.0000000000000001E-3</v>
      </c>
      <c r="Z447" s="133">
        <v>1E-3</v>
      </c>
      <c r="AA447" s="133">
        <v>0.13900000000000001</v>
      </c>
      <c r="AB447" s="133">
        <v>3.0000000000000001E-3</v>
      </c>
      <c r="AC447" s="133">
        <v>1E-3</v>
      </c>
      <c r="AD447" s="133">
        <v>-6.8280000000000003</v>
      </c>
      <c r="AE447" s="133">
        <v>2.7E-2</v>
      </c>
      <c r="AF447" s="133">
        <v>8.9999999999999993E-3</v>
      </c>
      <c r="AG447" s="133">
        <v>-0.45400000000000001</v>
      </c>
      <c r="AH447" s="133">
        <v>2.9000000000000001E-2</v>
      </c>
      <c r="AI447" s="133">
        <v>0.01</v>
      </c>
      <c r="AJ447" s="133">
        <v>-1.5549999999999999</v>
      </c>
      <c r="AK447" s="133">
        <v>0.14899999999999999</v>
      </c>
      <c r="AL447" s="133">
        <v>0.05</v>
      </c>
      <c r="AM447" s="133">
        <v>-1.833</v>
      </c>
      <c r="AN447" s="133">
        <v>0.14899999999999999</v>
      </c>
      <c r="AO447" s="133">
        <v>0.05</v>
      </c>
      <c r="AP447" s="133">
        <v>121.804</v>
      </c>
      <c r="AQ447" s="133">
        <v>1.048</v>
      </c>
      <c r="AR447" s="133">
        <v>0.34899999999999998</v>
      </c>
      <c r="AS447" s="133">
        <v>129.09200000000001</v>
      </c>
      <c r="AT447" s="133">
        <v>1.056</v>
      </c>
      <c r="AU447" s="133">
        <v>0.35199999999999998</v>
      </c>
      <c r="AV447" s="133">
        <v>-1.2250000000000001</v>
      </c>
      <c r="AW447" s="133">
        <v>0.01</v>
      </c>
      <c r="AX447" s="133">
        <v>3.0000000000000001E-3</v>
      </c>
      <c r="AY447" s="133">
        <v>-10.210000000000001</v>
      </c>
      <c r="AZ447" s="133">
        <v>1.007950954</v>
      </c>
      <c r="BA447" s="133">
        <v>-18.850000000000001</v>
      </c>
      <c r="BB447" s="133">
        <v>-18.68</v>
      </c>
      <c r="BC447" s="133">
        <v>11.61</v>
      </c>
      <c r="BD447" s="133">
        <v>4.7603276742073713E-3</v>
      </c>
      <c r="BE447" s="133" t="s">
        <v>1671</v>
      </c>
      <c r="BF447" s="133">
        <v>-0.42199999999999999</v>
      </c>
      <c r="BG447" s="133">
        <v>1.1654777337605833</v>
      </c>
      <c r="BH447" s="133">
        <v>0.9458853325706541</v>
      </c>
      <c r="BI447" s="133">
        <v>0.45400000000000001</v>
      </c>
      <c r="BJ447" s="133">
        <v>8.2000000000000003E-2</v>
      </c>
      <c r="BK447" s="133">
        <v>0.53600000000000003</v>
      </c>
      <c r="BL447" s="133">
        <v>-1.833</v>
      </c>
      <c r="BM447" s="133">
        <v>0</v>
      </c>
    </row>
    <row r="448" spans="1:65" x14ac:dyDescent="0.2">
      <c r="A448" s="132" t="s">
        <v>1672</v>
      </c>
      <c r="B448" s="133" t="s">
        <v>1673</v>
      </c>
      <c r="C448" s="133" t="s">
        <v>261</v>
      </c>
      <c r="D448" s="133" t="s">
        <v>262</v>
      </c>
      <c r="E448" s="133" t="b">
        <v>0</v>
      </c>
      <c r="F448" s="133" t="s">
        <v>1674</v>
      </c>
      <c r="G448" s="133" t="s">
        <v>3</v>
      </c>
      <c r="H448" s="133" t="s">
        <v>264</v>
      </c>
      <c r="I448" s="133" t="s">
        <v>349</v>
      </c>
      <c r="J448" s="133" t="s">
        <v>266</v>
      </c>
      <c r="K448" s="133" t="s">
        <v>777</v>
      </c>
      <c r="L448" s="133" t="s">
        <v>3</v>
      </c>
      <c r="M448" s="133">
        <v>9</v>
      </c>
      <c r="N448" s="133">
        <v>9</v>
      </c>
      <c r="O448" s="133">
        <v>2.17</v>
      </c>
      <c r="P448" s="133">
        <v>0</v>
      </c>
      <c r="Q448" s="133">
        <v>0</v>
      </c>
      <c r="R448" s="133">
        <v>3.46</v>
      </c>
      <c r="S448" s="133">
        <v>0</v>
      </c>
      <c r="T448" s="133">
        <v>0</v>
      </c>
      <c r="U448" s="133">
        <v>34.43</v>
      </c>
      <c r="V448" s="133">
        <v>0</v>
      </c>
      <c r="W448" s="133">
        <v>0</v>
      </c>
      <c r="X448" s="133">
        <v>5.7130000000000001</v>
      </c>
      <c r="Y448" s="133">
        <v>2E-3</v>
      </c>
      <c r="Z448" s="133">
        <v>1E-3</v>
      </c>
      <c r="AA448" s="133">
        <v>14.827</v>
      </c>
      <c r="AB448" s="133">
        <v>4.0000000000000001E-3</v>
      </c>
      <c r="AC448" s="133">
        <v>1E-3</v>
      </c>
      <c r="AD448" s="133">
        <v>19.850000000000001</v>
      </c>
      <c r="AE448" s="133">
        <v>3.5000000000000003E-2</v>
      </c>
      <c r="AF448" s="133">
        <v>1.2E-2</v>
      </c>
      <c r="AG448" s="133">
        <v>-0.69199999999999995</v>
      </c>
      <c r="AH448" s="133">
        <v>3.4000000000000002E-2</v>
      </c>
      <c r="AI448" s="133">
        <v>1.0999999999999999E-2</v>
      </c>
      <c r="AJ448" s="133">
        <v>30.074999999999999</v>
      </c>
      <c r="AK448" s="133">
        <v>0.16400000000000001</v>
      </c>
      <c r="AL448" s="133">
        <v>5.5E-2</v>
      </c>
      <c r="AM448" s="133">
        <v>0.19500000000000001</v>
      </c>
      <c r="AN448" s="133">
        <v>0.159</v>
      </c>
      <c r="AO448" s="133">
        <v>5.2999999999999999E-2</v>
      </c>
      <c r="AP448" s="133">
        <v>118.492</v>
      </c>
      <c r="AQ448" s="133">
        <v>1.23</v>
      </c>
      <c r="AR448" s="133">
        <v>0.41</v>
      </c>
      <c r="AS448" s="133">
        <v>80.028000000000006</v>
      </c>
      <c r="AT448" s="133">
        <v>1.1859999999999999</v>
      </c>
      <c r="AU448" s="133">
        <v>0.39500000000000002</v>
      </c>
      <c r="AV448" s="133">
        <v>-1.2010000000000001</v>
      </c>
      <c r="AW448" s="133">
        <v>1.0999999999999999E-2</v>
      </c>
      <c r="AX448" s="133">
        <v>4.0000000000000001E-3</v>
      </c>
      <c r="AY448" s="133">
        <v>2.13</v>
      </c>
      <c r="AZ448" s="133" t="s">
        <v>3</v>
      </c>
      <c r="BA448" s="133">
        <v>3.46</v>
      </c>
      <c r="BB448" s="133">
        <v>3.7</v>
      </c>
      <c r="BC448" s="133">
        <v>34.67</v>
      </c>
      <c r="BD448" s="133">
        <v>4.7650552406715849E-3</v>
      </c>
      <c r="BE448" s="133" t="s">
        <v>1675</v>
      </c>
      <c r="BF448" s="133">
        <v>-0.78700000000000003</v>
      </c>
      <c r="BG448" s="133">
        <v>1.1682835052447609</v>
      </c>
      <c r="BH448" s="133">
        <v>0.94576309897596034</v>
      </c>
      <c r="BI448" s="133">
        <v>2.7E-2</v>
      </c>
      <c r="BJ448" s="133" t="s">
        <v>3</v>
      </c>
      <c r="BK448" s="133">
        <v>2.7E-2</v>
      </c>
      <c r="BL448" s="133">
        <v>0.19500000000000001</v>
      </c>
      <c r="BM448" s="133">
        <v>0</v>
      </c>
    </row>
    <row r="449" spans="1:65" x14ac:dyDescent="0.2">
      <c r="A449" s="132" t="s">
        <v>1676</v>
      </c>
      <c r="B449" s="133" t="s">
        <v>1677</v>
      </c>
      <c r="C449" s="133" t="s">
        <v>261</v>
      </c>
      <c r="D449" s="133" t="s">
        <v>262</v>
      </c>
      <c r="E449" s="133" t="b">
        <v>0</v>
      </c>
      <c r="F449" s="133" t="s">
        <v>277</v>
      </c>
      <c r="G449" s="133" t="s">
        <v>3</v>
      </c>
      <c r="H449" s="133" t="s">
        <v>264</v>
      </c>
      <c r="I449" s="133" t="s">
        <v>277</v>
      </c>
      <c r="J449" s="133" t="s">
        <v>273</v>
      </c>
      <c r="K449" s="133" t="s">
        <v>777</v>
      </c>
      <c r="L449" s="133">
        <v>90</v>
      </c>
      <c r="M449" s="133">
        <v>9</v>
      </c>
      <c r="N449" s="133">
        <v>9</v>
      </c>
      <c r="O449" s="133">
        <v>-2.08</v>
      </c>
      <c r="P449" s="133">
        <v>0</v>
      </c>
      <c r="Q449" s="133">
        <v>0</v>
      </c>
      <c r="R449" s="133">
        <v>3.86</v>
      </c>
      <c r="S449" s="133">
        <v>0</v>
      </c>
      <c r="T449" s="133">
        <v>0</v>
      </c>
      <c r="U449" s="133">
        <v>34.840000000000003</v>
      </c>
      <c r="V449" s="133">
        <v>0</v>
      </c>
      <c r="W449" s="133">
        <v>0</v>
      </c>
      <c r="X449" s="133">
        <v>1.7410000000000001</v>
      </c>
      <c r="Y449" s="133">
        <v>2E-3</v>
      </c>
      <c r="Z449" s="133">
        <v>1E-3</v>
      </c>
      <c r="AA449" s="133">
        <v>15.221</v>
      </c>
      <c r="AB449" s="133">
        <v>4.0000000000000001E-3</v>
      </c>
      <c r="AC449" s="133">
        <v>1E-3</v>
      </c>
      <c r="AD449" s="133">
        <v>16.577999999999999</v>
      </c>
      <c r="AE449" s="133">
        <v>0.04</v>
      </c>
      <c r="AF449" s="133">
        <v>1.2999999999999999E-2</v>
      </c>
      <c r="AG449" s="133">
        <v>-0.20499999999999999</v>
      </c>
      <c r="AH449" s="133">
        <v>4.1000000000000002E-2</v>
      </c>
      <c r="AI449" s="133">
        <v>1.4E-2</v>
      </c>
      <c r="AJ449" s="133">
        <v>31.202000000000002</v>
      </c>
      <c r="AK449" s="133">
        <v>0.188</v>
      </c>
      <c r="AL449" s="133">
        <v>6.3E-2</v>
      </c>
      <c r="AM449" s="133">
        <v>0.51300000000000001</v>
      </c>
      <c r="AN449" s="133">
        <v>0.186</v>
      </c>
      <c r="AO449" s="133">
        <v>6.2E-2</v>
      </c>
      <c r="AP449" s="133">
        <v>118.67400000000001</v>
      </c>
      <c r="AQ449" s="133">
        <v>1.5629999999999999</v>
      </c>
      <c r="AR449" s="133">
        <v>0.52100000000000002</v>
      </c>
      <c r="AS449" s="133">
        <v>83.941999999999993</v>
      </c>
      <c r="AT449" s="133">
        <v>1.5169999999999999</v>
      </c>
      <c r="AU449" s="133">
        <v>0.50600000000000001</v>
      </c>
      <c r="AV449" s="133">
        <v>-1.1919999999999999</v>
      </c>
      <c r="AW449" s="133">
        <v>1.4E-2</v>
      </c>
      <c r="AX449" s="133">
        <v>5.0000000000000001E-3</v>
      </c>
      <c r="AY449" s="133">
        <v>-2.14</v>
      </c>
      <c r="AZ449" s="133">
        <v>1.007950954</v>
      </c>
      <c r="BA449" s="133">
        <v>-4.0599999999999996</v>
      </c>
      <c r="BB449" s="133">
        <v>-3.84</v>
      </c>
      <c r="BC449" s="133">
        <v>26.9</v>
      </c>
      <c r="BD449" s="133">
        <v>4.8498627621443692E-3</v>
      </c>
      <c r="BE449" s="133" t="s">
        <v>1678</v>
      </c>
      <c r="BF449" s="133">
        <v>-0.28499999999999998</v>
      </c>
      <c r="BG449" s="133">
        <v>1.1714999170710811</v>
      </c>
      <c r="BH449" s="133">
        <v>0.94823981039767036</v>
      </c>
      <c r="BI449" s="133">
        <v>0.61399999999999999</v>
      </c>
      <c r="BJ449" s="133">
        <v>8.2000000000000003E-2</v>
      </c>
      <c r="BK449" s="133">
        <v>0.69599999999999995</v>
      </c>
      <c r="BL449" s="133">
        <v>0.51300000000000001</v>
      </c>
      <c r="BM449" s="133">
        <v>0</v>
      </c>
    </row>
    <row r="450" spans="1:65" x14ac:dyDescent="0.2">
      <c r="A450" s="132" t="s">
        <v>1679</v>
      </c>
      <c r="B450" s="133" t="s">
        <v>1680</v>
      </c>
      <c r="C450" s="133" t="s">
        <v>261</v>
      </c>
      <c r="D450" s="133" t="s">
        <v>262</v>
      </c>
      <c r="E450" s="133" t="b">
        <v>0</v>
      </c>
      <c r="F450" s="133" t="s">
        <v>1143</v>
      </c>
      <c r="G450" s="133" t="s">
        <v>3</v>
      </c>
      <c r="H450" s="133" t="s">
        <v>264</v>
      </c>
      <c r="I450" s="133" t="s">
        <v>324</v>
      </c>
      <c r="J450" s="133" t="s">
        <v>273</v>
      </c>
      <c r="K450" s="133" t="s">
        <v>777</v>
      </c>
      <c r="L450" s="133">
        <v>90</v>
      </c>
      <c r="M450" s="133">
        <v>9</v>
      </c>
      <c r="N450" s="133">
        <v>9</v>
      </c>
      <c r="O450" s="133">
        <v>2.1</v>
      </c>
      <c r="P450" s="133">
        <v>0</v>
      </c>
      <c r="Q450" s="133">
        <v>0</v>
      </c>
      <c r="R450" s="133">
        <v>6.39</v>
      </c>
      <c r="S450" s="133">
        <v>0</v>
      </c>
      <c r="T450" s="133">
        <v>0</v>
      </c>
      <c r="U450" s="133">
        <v>37.44</v>
      </c>
      <c r="V450" s="133">
        <v>0.01</v>
      </c>
      <c r="W450" s="133">
        <v>0</v>
      </c>
      <c r="X450" s="133">
        <v>5.7519999999999998</v>
      </c>
      <c r="Y450" s="133">
        <v>2E-3</v>
      </c>
      <c r="Z450" s="133">
        <v>1E-3</v>
      </c>
      <c r="AA450" s="133">
        <v>17.785</v>
      </c>
      <c r="AB450" s="133">
        <v>5.0000000000000001E-3</v>
      </c>
      <c r="AC450" s="133">
        <v>2E-3</v>
      </c>
      <c r="AD450" s="133">
        <v>23.06</v>
      </c>
      <c r="AE450" s="133">
        <v>0.05</v>
      </c>
      <c r="AF450" s="133">
        <v>1.7000000000000001E-2</v>
      </c>
      <c r="AG450" s="133">
        <v>-0.45100000000000001</v>
      </c>
      <c r="AH450" s="133">
        <v>0.05</v>
      </c>
      <c r="AI450" s="133">
        <v>1.7000000000000001E-2</v>
      </c>
      <c r="AJ450" s="133">
        <v>36.874000000000002</v>
      </c>
      <c r="AK450" s="133">
        <v>0.123</v>
      </c>
      <c r="AL450" s="133">
        <v>4.1000000000000002E-2</v>
      </c>
      <c r="AM450" s="133">
        <v>0.95399999999999996</v>
      </c>
      <c r="AN450" s="133">
        <v>0.11799999999999999</v>
      </c>
      <c r="AO450" s="133">
        <v>3.9E-2</v>
      </c>
      <c r="AP450" s="133">
        <v>116.41800000000001</v>
      </c>
      <c r="AQ450" s="133">
        <v>1.7869999999999999</v>
      </c>
      <c r="AR450" s="133">
        <v>0.59599999999999997</v>
      </c>
      <c r="AS450" s="133">
        <v>71.834000000000003</v>
      </c>
      <c r="AT450" s="133">
        <v>1.7130000000000001</v>
      </c>
      <c r="AU450" s="133">
        <v>0.57099999999999995</v>
      </c>
      <c r="AV450" s="133">
        <v>-1.1599999999999999</v>
      </c>
      <c r="AW450" s="133">
        <v>1.7000000000000001E-2</v>
      </c>
      <c r="AX450" s="133">
        <v>6.0000000000000001E-3</v>
      </c>
      <c r="AY450" s="133">
        <v>2.06</v>
      </c>
      <c r="AZ450" s="133">
        <v>1.007950954</v>
      </c>
      <c r="BA450" s="133">
        <v>-1.55</v>
      </c>
      <c r="BB450" s="133">
        <v>-1.33</v>
      </c>
      <c r="BC450" s="133">
        <v>29.49</v>
      </c>
      <c r="BD450" s="133">
        <v>4.8498627621443692E-3</v>
      </c>
      <c r="BE450" s="133" t="s">
        <v>1678</v>
      </c>
      <c r="BF450" s="133">
        <v>-0.56299999999999994</v>
      </c>
      <c r="BG450" s="133">
        <v>1.1869228181593714</v>
      </c>
      <c r="BH450" s="133">
        <v>0.95150880497419132</v>
      </c>
      <c r="BI450" s="133">
        <v>0.28299999999999997</v>
      </c>
      <c r="BJ450" s="133">
        <v>8.2000000000000003E-2</v>
      </c>
      <c r="BK450" s="133">
        <v>0.36499999999999999</v>
      </c>
      <c r="BL450" s="133">
        <v>0.95399999999999996</v>
      </c>
      <c r="BM450" s="133">
        <v>0</v>
      </c>
    </row>
    <row r="451" spans="1:65" x14ac:dyDescent="0.2">
      <c r="A451" s="132" t="s">
        <v>1681</v>
      </c>
      <c r="B451" s="133" t="s">
        <v>1682</v>
      </c>
      <c r="C451" s="133" t="s">
        <v>261</v>
      </c>
      <c r="D451" s="133" t="s">
        <v>262</v>
      </c>
      <c r="E451" s="133" t="b">
        <v>0</v>
      </c>
      <c r="F451" s="133" t="s">
        <v>1683</v>
      </c>
      <c r="G451" s="133" t="s">
        <v>3</v>
      </c>
      <c r="H451" s="133" t="s">
        <v>264</v>
      </c>
      <c r="I451" s="133" t="s">
        <v>281</v>
      </c>
      <c r="J451" s="133" t="s">
        <v>273</v>
      </c>
      <c r="K451" s="133" t="s">
        <v>777</v>
      </c>
      <c r="L451" s="133">
        <v>90</v>
      </c>
      <c r="M451" s="133">
        <v>9</v>
      </c>
      <c r="N451" s="133">
        <v>9</v>
      </c>
      <c r="O451" s="133">
        <v>2</v>
      </c>
      <c r="P451" s="133">
        <v>0</v>
      </c>
      <c r="Q451" s="133">
        <v>0</v>
      </c>
      <c r="R451" s="133">
        <v>5.46</v>
      </c>
      <c r="S451" s="133">
        <v>0</v>
      </c>
      <c r="T451" s="133">
        <v>0</v>
      </c>
      <c r="U451" s="133">
        <v>36.49</v>
      </c>
      <c r="V451" s="133">
        <v>0</v>
      </c>
      <c r="W451" s="133">
        <v>0</v>
      </c>
      <c r="X451" s="133">
        <v>5.6280000000000001</v>
      </c>
      <c r="Y451" s="133">
        <v>2E-3</v>
      </c>
      <c r="Z451" s="133">
        <v>1E-3</v>
      </c>
      <c r="AA451" s="133">
        <v>16.850000000000001</v>
      </c>
      <c r="AB451" s="133">
        <v>3.0000000000000001E-3</v>
      </c>
      <c r="AC451" s="133">
        <v>1E-3</v>
      </c>
      <c r="AD451" s="133">
        <v>21.916</v>
      </c>
      <c r="AE451" s="133">
        <v>3.2000000000000001E-2</v>
      </c>
      <c r="AF451" s="133">
        <v>1.0999999999999999E-2</v>
      </c>
      <c r="AG451" s="133">
        <v>-0.53900000000000003</v>
      </c>
      <c r="AH451" s="133">
        <v>2.9000000000000001E-2</v>
      </c>
      <c r="AI451" s="133">
        <v>0.01</v>
      </c>
      <c r="AJ451" s="133">
        <v>34.700000000000003</v>
      </c>
      <c r="AK451" s="133">
        <v>0.16600000000000001</v>
      </c>
      <c r="AL451" s="133">
        <v>5.5E-2</v>
      </c>
      <c r="AM451" s="133">
        <v>0.69299999999999995</v>
      </c>
      <c r="AN451" s="133">
        <v>0.156</v>
      </c>
      <c r="AO451" s="133">
        <v>5.1999999999999998E-2</v>
      </c>
      <c r="AP451" s="133">
        <v>115.23099999999999</v>
      </c>
      <c r="AQ451" s="133">
        <v>2.1930000000000001</v>
      </c>
      <c r="AR451" s="133">
        <v>0.73099999999999998</v>
      </c>
      <c r="AS451" s="133">
        <v>72.77</v>
      </c>
      <c r="AT451" s="133">
        <v>2.1070000000000002</v>
      </c>
      <c r="AU451" s="133">
        <v>0.70199999999999996</v>
      </c>
      <c r="AV451" s="133">
        <v>-1.155</v>
      </c>
      <c r="AW451" s="133">
        <v>1.9E-2</v>
      </c>
      <c r="AX451" s="133">
        <v>6.0000000000000001E-3</v>
      </c>
      <c r="AY451" s="133">
        <v>1.97</v>
      </c>
      <c r="AZ451" s="133">
        <v>1.007950954</v>
      </c>
      <c r="BA451" s="133">
        <v>-2.4700000000000002</v>
      </c>
      <c r="BB451" s="133">
        <v>-2.2599999999999998</v>
      </c>
      <c r="BC451" s="133">
        <v>28.53</v>
      </c>
      <c r="BD451" s="133">
        <v>4.8713690378805992E-3</v>
      </c>
      <c r="BE451" s="133" t="s">
        <v>1684</v>
      </c>
      <c r="BF451" s="133">
        <v>-0.64600000000000002</v>
      </c>
      <c r="BG451" s="133">
        <v>1.1705512472915196</v>
      </c>
      <c r="BH451" s="133">
        <v>0.94294273257524575</v>
      </c>
      <c r="BI451" s="133">
        <v>0.187</v>
      </c>
      <c r="BJ451" s="133">
        <v>8.2000000000000003E-2</v>
      </c>
      <c r="BK451" s="133">
        <v>0.26900000000000002</v>
      </c>
      <c r="BL451" s="133">
        <v>0.69299999999999995</v>
      </c>
      <c r="BM451" s="133">
        <v>0</v>
      </c>
    </row>
    <row r="452" spans="1:65" x14ac:dyDescent="0.2">
      <c r="A452" s="132" t="s">
        <v>1685</v>
      </c>
      <c r="B452" s="133" t="s">
        <v>1686</v>
      </c>
      <c r="C452" s="133" t="s">
        <v>261</v>
      </c>
      <c r="D452" s="133" t="s">
        <v>262</v>
      </c>
      <c r="E452" s="133" t="b">
        <v>0</v>
      </c>
      <c r="F452" s="133" t="s">
        <v>1687</v>
      </c>
      <c r="G452" s="133" t="s">
        <v>3</v>
      </c>
      <c r="H452" s="133" t="s">
        <v>264</v>
      </c>
      <c r="I452" s="133" t="s">
        <v>286</v>
      </c>
      <c r="J452" s="133" t="s">
        <v>273</v>
      </c>
      <c r="K452" s="133" t="s">
        <v>777</v>
      </c>
      <c r="L452" s="133">
        <v>90</v>
      </c>
      <c r="M452" s="133">
        <v>9</v>
      </c>
      <c r="N452" s="133">
        <v>9</v>
      </c>
      <c r="O452" s="133">
        <v>-10.14</v>
      </c>
      <c r="P452" s="133">
        <v>0</v>
      </c>
      <c r="Q452" s="133">
        <v>0</v>
      </c>
      <c r="R452" s="133">
        <v>-10.96</v>
      </c>
      <c r="S452" s="133">
        <v>0</v>
      </c>
      <c r="T452" s="133">
        <v>0</v>
      </c>
      <c r="U452" s="133">
        <v>19.559999999999999</v>
      </c>
      <c r="V452" s="133">
        <v>0</v>
      </c>
      <c r="W452" s="133">
        <v>0</v>
      </c>
      <c r="X452" s="133">
        <v>-6.3339999999999996</v>
      </c>
      <c r="Y452" s="133">
        <v>4.0000000000000001E-3</v>
      </c>
      <c r="Z452" s="133">
        <v>1E-3</v>
      </c>
      <c r="AA452" s="133">
        <v>0.22700000000000001</v>
      </c>
      <c r="AB452" s="133">
        <v>4.0000000000000001E-3</v>
      </c>
      <c r="AC452" s="133">
        <v>1E-3</v>
      </c>
      <c r="AD452" s="133">
        <v>-6.9809999999999999</v>
      </c>
      <c r="AE452" s="133">
        <v>0.04</v>
      </c>
      <c r="AF452" s="133">
        <v>1.2999999999999999E-2</v>
      </c>
      <c r="AG452" s="133">
        <v>-0.67300000000000004</v>
      </c>
      <c r="AH452" s="133">
        <v>4.2000000000000003E-2</v>
      </c>
      <c r="AI452" s="133">
        <v>1.4E-2</v>
      </c>
      <c r="AJ452" s="133">
        <v>-1.246</v>
      </c>
      <c r="AK452" s="133">
        <v>0.19400000000000001</v>
      </c>
      <c r="AL452" s="133">
        <v>6.5000000000000002E-2</v>
      </c>
      <c r="AM452" s="133">
        <v>-1.7</v>
      </c>
      <c r="AN452" s="133">
        <v>0.19500000000000001</v>
      </c>
      <c r="AO452" s="133">
        <v>6.5000000000000002E-2</v>
      </c>
      <c r="AP452" s="133">
        <v>120.691</v>
      </c>
      <c r="AQ452" s="133">
        <v>1.841</v>
      </c>
      <c r="AR452" s="133">
        <v>0.61399999999999999</v>
      </c>
      <c r="AS452" s="133">
        <v>127.80200000000001</v>
      </c>
      <c r="AT452" s="133">
        <v>1.8560000000000001</v>
      </c>
      <c r="AU452" s="133">
        <v>0.61899999999999999</v>
      </c>
      <c r="AV452" s="133">
        <v>-1.2130000000000001</v>
      </c>
      <c r="AW452" s="133">
        <v>1.7999999999999999E-2</v>
      </c>
      <c r="AX452" s="133">
        <v>6.0000000000000001E-3</v>
      </c>
      <c r="AY452" s="133">
        <v>-10.24</v>
      </c>
      <c r="AZ452" s="133">
        <v>1.007950954</v>
      </c>
      <c r="BA452" s="133">
        <v>-18.77</v>
      </c>
      <c r="BB452" s="133">
        <v>-18.61</v>
      </c>
      <c r="BC452" s="133">
        <v>11.68</v>
      </c>
      <c r="BD452" s="133">
        <v>4.8546238897839008E-3</v>
      </c>
      <c r="BE452" s="133" t="s">
        <v>1688</v>
      </c>
      <c r="BF452" s="133">
        <v>-0.63900000000000001</v>
      </c>
      <c r="BG452" s="133">
        <v>1.1641968671772616</v>
      </c>
      <c r="BH452" s="133">
        <v>0.93988175285011022</v>
      </c>
      <c r="BI452" s="133">
        <v>0.19600000000000001</v>
      </c>
      <c r="BJ452" s="133">
        <v>8.2000000000000003E-2</v>
      </c>
      <c r="BK452" s="133">
        <v>0.27800000000000002</v>
      </c>
      <c r="BL452" s="133">
        <v>-1.7</v>
      </c>
      <c r="BM452" s="133">
        <v>0</v>
      </c>
    </row>
    <row r="453" spans="1:65" x14ac:dyDescent="0.2">
      <c r="A453" s="132" t="s">
        <v>1689</v>
      </c>
      <c r="B453" s="133" t="s">
        <v>1690</v>
      </c>
      <c r="C453" s="133" t="s">
        <v>261</v>
      </c>
      <c r="D453" s="133" t="s">
        <v>262</v>
      </c>
      <c r="E453" s="133" t="b">
        <v>0</v>
      </c>
      <c r="F453" s="133" t="s">
        <v>1691</v>
      </c>
      <c r="G453" s="133" t="s">
        <v>3</v>
      </c>
      <c r="H453" s="133" t="s">
        <v>264</v>
      </c>
      <c r="I453" s="133" t="s">
        <v>265</v>
      </c>
      <c r="J453" s="133" t="s">
        <v>266</v>
      </c>
      <c r="K453" s="133" t="s">
        <v>777</v>
      </c>
      <c r="L453" s="133" t="s">
        <v>3</v>
      </c>
      <c r="M453" s="133">
        <v>9</v>
      </c>
      <c r="N453" s="133">
        <v>8</v>
      </c>
      <c r="O453" s="133">
        <v>-37.71</v>
      </c>
      <c r="P453" s="133">
        <v>0</v>
      </c>
      <c r="Q453" s="133">
        <v>0</v>
      </c>
      <c r="R453" s="133">
        <v>-4.05</v>
      </c>
      <c r="S453" s="133">
        <v>0.01</v>
      </c>
      <c r="T453" s="133">
        <v>0</v>
      </c>
      <c r="U453" s="133">
        <v>26.69</v>
      </c>
      <c r="V453" s="133">
        <v>0.01</v>
      </c>
      <c r="W453" s="133">
        <v>0</v>
      </c>
      <c r="X453" s="133">
        <v>-31.949000000000002</v>
      </c>
      <c r="Y453" s="133">
        <v>3.0000000000000001E-3</v>
      </c>
      <c r="Z453" s="133">
        <v>1E-3</v>
      </c>
      <c r="AA453" s="133">
        <v>7.1550000000000002</v>
      </c>
      <c r="AB453" s="133">
        <v>6.0000000000000001E-3</v>
      </c>
      <c r="AC453" s="133">
        <v>2E-3</v>
      </c>
      <c r="AD453" s="133">
        <v>-26.318999999999999</v>
      </c>
      <c r="AE453" s="133">
        <v>2.5000000000000001E-2</v>
      </c>
      <c r="AF453" s="133">
        <v>8.9999999999999993E-3</v>
      </c>
      <c r="AG453" s="133">
        <v>-0.16400000000000001</v>
      </c>
      <c r="AH453" s="133">
        <v>2.5000000000000001E-2</v>
      </c>
      <c r="AI453" s="133">
        <v>8.9999999999999993E-3</v>
      </c>
      <c r="AJ453" s="133">
        <v>13.734</v>
      </c>
      <c r="AK453" s="133">
        <v>0.14000000000000001</v>
      </c>
      <c r="AL453" s="133">
        <v>0.05</v>
      </c>
      <c r="AM453" s="133">
        <v>-0.61899999999999999</v>
      </c>
      <c r="AN453" s="133">
        <v>0.13500000000000001</v>
      </c>
      <c r="AO453" s="133">
        <v>4.8000000000000001E-2</v>
      </c>
      <c r="AP453" s="133">
        <v>125.87</v>
      </c>
      <c r="AQ453" s="133">
        <v>4.056</v>
      </c>
      <c r="AR453" s="133">
        <v>1.4339999999999999</v>
      </c>
      <c r="AS453" s="133">
        <v>149.34</v>
      </c>
      <c r="AT453" s="133">
        <v>4.1449999999999996</v>
      </c>
      <c r="AU453" s="133">
        <v>1.4650000000000001</v>
      </c>
      <c r="AV453" s="133">
        <v>-1.238</v>
      </c>
      <c r="AW453" s="133">
        <v>2.4E-2</v>
      </c>
      <c r="AX453" s="133">
        <v>8.9999999999999993E-3</v>
      </c>
      <c r="AY453" s="133">
        <v>-37.92</v>
      </c>
      <c r="AZ453" s="133" t="s">
        <v>3</v>
      </c>
      <c r="BA453" s="133">
        <v>-4.05</v>
      </c>
      <c r="BB453" s="133">
        <v>-3.85</v>
      </c>
      <c r="BC453" s="133">
        <v>26.89</v>
      </c>
      <c r="BD453" s="133">
        <v>4.740281080419937E-3</v>
      </c>
      <c r="BE453" s="133" t="s">
        <v>1692</v>
      </c>
      <c r="BF453" s="133">
        <v>-0.04</v>
      </c>
      <c r="BG453" s="133">
        <v>1.1714152512805234</v>
      </c>
      <c r="BH453" s="133">
        <v>0.94203400165096041</v>
      </c>
      <c r="BI453" s="133">
        <v>0.89600000000000002</v>
      </c>
      <c r="BJ453" s="133" t="s">
        <v>3</v>
      </c>
      <c r="BK453" s="133">
        <v>0.89600000000000002</v>
      </c>
      <c r="BL453" s="133">
        <v>-0.61899999999999999</v>
      </c>
      <c r="BM453" s="133">
        <v>0</v>
      </c>
    </row>
    <row r="454" spans="1:65" x14ac:dyDescent="0.2">
      <c r="A454" s="132" t="s">
        <v>1693</v>
      </c>
      <c r="B454" s="133" t="s">
        <v>1694</v>
      </c>
      <c r="C454" s="133" t="s">
        <v>261</v>
      </c>
      <c r="D454" s="133" t="s">
        <v>262</v>
      </c>
      <c r="E454" s="133" t="b">
        <v>0</v>
      </c>
      <c r="F454" s="133" t="s">
        <v>328</v>
      </c>
      <c r="G454" s="133" t="s">
        <v>3</v>
      </c>
      <c r="H454" s="133" t="s">
        <v>264</v>
      </c>
      <c r="I454" s="133" t="s">
        <v>304</v>
      </c>
      <c r="J454" s="133" t="s">
        <v>273</v>
      </c>
      <c r="K454" s="133" t="s">
        <v>777</v>
      </c>
      <c r="L454" s="133">
        <v>90</v>
      </c>
      <c r="M454" s="133">
        <v>9</v>
      </c>
      <c r="N454" s="133">
        <v>9</v>
      </c>
      <c r="O454" s="133">
        <v>-6.1</v>
      </c>
      <c r="P454" s="133">
        <v>0</v>
      </c>
      <c r="Q454" s="133">
        <v>0</v>
      </c>
      <c r="R454" s="133">
        <v>-4.83</v>
      </c>
      <c r="S454" s="133">
        <v>0</v>
      </c>
      <c r="T454" s="133">
        <v>0</v>
      </c>
      <c r="U454" s="133">
        <v>25.88</v>
      </c>
      <c r="V454" s="133">
        <v>0</v>
      </c>
      <c r="W454" s="133">
        <v>0</v>
      </c>
      <c r="X454" s="133">
        <v>-2.331</v>
      </c>
      <c r="Y454" s="133">
        <v>3.0000000000000001E-3</v>
      </c>
      <c r="Z454" s="133">
        <v>1E-3</v>
      </c>
      <c r="AA454" s="133">
        <v>6.431</v>
      </c>
      <c r="AB454" s="133">
        <v>4.0000000000000001E-3</v>
      </c>
      <c r="AC454" s="133">
        <v>1E-3</v>
      </c>
      <c r="AD454" s="133">
        <v>3.661</v>
      </c>
      <c r="AE454" s="133">
        <v>3.3000000000000002E-2</v>
      </c>
      <c r="AF454" s="133">
        <v>1.0999999999999999E-2</v>
      </c>
      <c r="AG454" s="133">
        <v>-0.24099999999999999</v>
      </c>
      <c r="AH454" s="133">
        <v>3.4000000000000002E-2</v>
      </c>
      <c r="AI454" s="133">
        <v>1.0999999999999999E-2</v>
      </c>
      <c r="AJ454" s="133">
        <v>12.071999999999999</v>
      </c>
      <c r="AK454" s="133">
        <v>0.22600000000000001</v>
      </c>
      <c r="AL454" s="133">
        <v>7.4999999999999997E-2</v>
      </c>
      <c r="AM454" s="133">
        <v>-0.82199999999999995</v>
      </c>
      <c r="AN454" s="133">
        <v>0.22</v>
      </c>
      <c r="AO454" s="133">
        <v>7.2999999999999995E-2</v>
      </c>
      <c r="AP454" s="133">
        <v>117.46599999999999</v>
      </c>
      <c r="AQ454" s="133">
        <v>2.5059999999999998</v>
      </c>
      <c r="AR454" s="133">
        <v>0.83499999999999996</v>
      </c>
      <c r="AS454" s="133">
        <v>106.224</v>
      </c>
      <c r="AT454" s="133">
        <v>2.4860000000000002</v>
      </c>
      <c r="AU454" s="133">
        <v>0.82899999999999996</v>
      </c>
      <c r="AV454" s="133">
        <v>-1.177</v>
      </c>
      <c r="AW454" s="133">
        <v>0.02</v>
      </c>
      <c r="AX454" s="133">
        <v>7.0000000000000001E-3</v>
      </c>
      <c r="AY454" s="133">
        <v>-6.18</v>
      </c>
      <c r="AZ454" s="133">
        <v>1.007950954</v>
      </c>
      <c r="BA454" s="133">
        <v>-12.68</v>
      </c>
      <c r="BB454" s="133">
        <v>-12.51</v>
      </c>
      <c r="BC454" s="133">
        <v>17.97</v>
      </c>
      <c r="BD454" s="133">
        <v>5.012312447382628E-3</v>
      </c>
      <c r="BE454" s="133" t="s">
        <v>1695</v>
      </c>
      <c r="BF454" s="133">
        <v>-0.25900000000000001</v>
      </c>
      <c r="BG454" s="133">
        <v>1.169806025107218</v>
      </c>
      <c r="BH454" s="133">
        <v>0.94128662646887595</v>
      </c>
      <c r="BI454" s="133">
        <v>0.63800000000000001</v>
      </c>
      <c r="BJ454" s="133">
        <v>8.2000000000000003E-2</v>
      </c>
      <c r="BK454" s="133">
        <v>0.72</v>
      </c>
      <c r="BL454" s="133">
        <v>-0.82199999999999995</v>
      </c>
      <c r="BM454" s="133">
        <v>0</v>
      </c>
    </row>
    <row r="455" spans="1:65" x14ac:dyDescent="0.2">
      <c r="A455" s="132" t="s">
        <v>1696</v>
      </c>
      <c r="B455" s="133" t="s">
        <v>1697</v>
      </c>
      <c r="C455" s="133" t="s">
        <v>261</v>
      </c>
      <c r="D455" s="133" t="s">
        <v>262</v>
      </c>
      <c r="E455" s="133" t="b">
        <v>0</v>
      </c>
      <c r="F455" s="133" t="s">
        <v>894</v>
      </c>
      <c r="G455" s="133" t="s">
        <v>3</v>
      </c>
      <c r="H455" s="133" t="s">
        <v>264</v>
      </c>
      <c r="I455" s="133" t="s">
        <v>272</v>
      </c>
      <c r="J455" s="133" t="s">
        <v>273</v>
      </c>
      <c r="K455" s="133" t="s">
        <v>777</v>
      </c>
      <c r="L455" s="133">
        <v>90</v>
      </c>
      <c r="M455" s="133">
        <v>9</v>
      </c>
      <c r="N455" s="133">
        <v>9</v>
      </c>
      <c r="O455" s="133">
        <v>-10.11</v>
      </c>
      <c r="P455" s="133">
        <v>0</v>
      </c>
      <c r="Q455" s="133">
        <v>0</v>
      </c>
      <c r="R455" s="133">
        <v>-10.93</v>
      </c>
      <c r="S455" s="133">
        <v>0</v>
      </c>
      <c r="T455" s="133">
        <v>0</v>
      </c>
      <c r="U455" s="133">
        <v>19.59</v>
      </c>
      <c r="V455" s="133">
        <v>0</v>
      </c>
      <c r="W455" s="133">
        <v>0</v>
      </c>
      <c r="X455" s="133">
        <v>-6.3040000000000003</v>
      </c>
      <c r="Y455" s="133">
        <v>3.0000000000000001E-3</v>
      </c>
      <c r="Z455" s="133">
        <v>1E-3</v>
      </c>
      <c r="AA455" s="133">
        <v>0.26200000000000001</v>
      </c>
      <c r="AB455" s="133">
        <v>3.0000000000000001E-3</v>
      </c>
      <c r="AC455" s="133">
        <v>1E-3</v>
      </c>
      <c r="AD455" s="133">
        <v>-6.7210000000000001</v>
      </c>
      <c r="AE455" s="133">
        <v>2.5999999999999999E-2</v>
      </c>
      <c r="AF455" s="133">
        <v>8.9999999999999993E-3</v>
      </c>
      <c r="AG455" s="133">
        <v>-0.47699999999999998</v>
      </c>
      <c r="AH455" s="133">
        <v>2.7E-2</v>
      </c>
      <c r="AI455" s="133">
        <v>8.9999999999999993E-3</v>
      </c>
      <c r="AJ455" s="133">
        <v>-1.222</v>
      </c>
      <c r="AK455" s="133">
        <v>0.19700000000000001</v>
      </c>
      <c r="AL455" s="133">
        <v>6.6000000000000003E-2</v>
      </c>
      <c r="AM455" s="133">
        <v>-1.7450000000000001</v>
      </c>
      <c r="AN455" s="133">
        <v>0.19600000000000001</v>
      </c>
      <c r="AO455" s="133">
        <v>6.5000000000000002E-2</v>
      </c>
      <c r="AP455" s="133">
        <v>119.343</v>
      </c>
      <c r="AQ455" s="133">
        <v>2.0110000000000001</v>
      </c>
      <c r="AR455" s="133">
        <v>0.67</v>
      </c>
      <c r="AS455" s="133">
        <v>126.33199999999999</v>
      </c>
      <c r="AT455" s="133">
        <v>2.0179999999999998</v>
      </c>
      <c r="AU455" s="133">
        <v>0.67300000000000004</v>
      </c>
      <c r="AV455" s="133">
        <v>-1.196</v>
      </c>
      <c r="AW455" s="133">
        <v>1.7999999999999999E-2</v>
      </c>
      <c r="AX455" s="133">
        <v>6.0000000000000001E-3</v>
      </c>
      <c r="AY455" s="133">
        <v>-10.199999999999999</v>
      </c>
      <c r="AZ455" s="133">
        <v>1.007950954</v>
      </c>
      <c r="BA455" s="133">
        <v>-18.73</v>
      </c>
      <c r="BB455" s="133">
        <v>-18.559999999999999</v>
      </c>
      <c r="BC455" s="133">
        <v>11.73</v>
      </c>
      <c r="BD455" s="133">
        <v>5.012312447382628E-3</v>
      </c>
      <c r="BE455" s="133" t="s">
        <v>1695</v>
      </c>
      <c r="BF455" s="133">
        <v>-0.443</v>
      </c>
      <c r="BG455" s="133">
        <v>1.1651675804039892</v>
      </c>
      <c r="BH455" s="133">
        <v>0.9386030804936154</v>
      </c>
      <c r="BI455" s="133">
        <v>0.42299999999999999</v>
      </c>
      <c r="BJ455" s="133">
        <v>8.2000000000000003E-2</v>
      </c>
      <c r="BK455" s="133">
        <v>0.505</v>
      </c>
      <c r="BL455" s="133">
        <v>-1.7450000000000001</v>
      </c>
      <c r="BM455" s="133">
        <v>0</v>
      </c>
    </row>
    <row r="456" spans="1:65" x14ac:dyDescent="0.2">
      <c r="A456" s="132" t="s">
        <v>1698</v>
      </c>
      <c r="B456" s="133" t="s">
        <v>1699</v>
      </c>
      <c r="C456" s="133" t="s">
        <v>261</v>
      </c>
      <c r="D456" s="133" t="s">
        <v>262</v>
      </c>
      <c r="E456" s="133" t="b">
        <v>0</v>
      </c>
      <c r="F456" s="133" t="s">
        <v>294</v>
      </c>
      <c r="G456" s="133" t="s">
        <v>3</v>
      </c>
      <c r="H456" s="133" t="s">
        <v>264</v>
      </c>
      <c r="I456" s="133" t="s">
        <v>295</v>
      </c>
      <c r="J456" s="133" t="s">
        <v>273</v>
      </c>
      <c r="K456" s="133" t="s">
        <v>777</v>
      </c>
      <c r="L456" s="133">
        <v>90</v>
      </c>
      <c r="M456" s="133">
        <v>9</v>
      </c>
      <c r="N456" s="133">
        <v>9</v>
      </c>
      <c r="O456" s="133">
        <v>1.68</v>
      </c>
      <c r="P456" s="133">
        <v>0</v>
      </c>
      <c r="Q456" s="133">
        <v>0</v>
      </c>
      <c r="R456" s="133">
        <v>5.87</v>
      </c>
      <c r="S456" s="133">
        <v>0.01</v>
      </c>
      <c r="T456" s="133">
        <v>0</v>
      </c>
      <c r="U456" s="133">
        <v>36.92</v>
      </c>
      <c r="V456" s="133">
        <v>0.01</v>
      </c>
      <c r="W456" s="133">
        <v>0</v>
      </c>
      <c r="X456" s="133">
        <v>5.3380000000000001</v>
      </c>
      <c r="Y456" s="133">
        <v>2E-3</v>
      </c>
      <c r="Z456" s="133">
        <v>1E-3</v>
      </c>
      <c r="AA456" s="133">
        <v>17.265999999999998</v>
      </c>
      <c r="AB456" s="133">
        <v>6.0000000000000001E-3</v>
      </c>
      <c r="AC456" s="133">
        <v>2E-3</v>
      </c>
      <c r="AD456" s="133">
        <v>22.405000000000001</v>
      </c>
      <c r="AE456" s="133">
        <v>3.6999999999999998E-2</v>
      </c>
      <c r="AF456" s="133">
        <v>1.2E-2</v>
      </c>
      <c r="AG456" s="133">
        <v>-0.16500000000000001</v>
      </c>
      <c r="AH456" s="133">
        <v>3.6999999999999998E-2</v>
      </c>
      <c r="AI456" s="133">
        <v>1.2E-2</v>
      </c>
      <c r="AJ456" s="133">
        <v>35.698999999999998</v>
      </c>
      <c r="AK456" s="133">
        <v>0.17499999999999999</v>
      </c>
      <c r="AL456" s="133">
        <v>5.8000000000000003E-2</v>
      </c>
      <c r="AM456" s="133">
        <v>0.84</v>
      </c>
      <c r="AN456" s="133">
        <v>0.17399999999999999</v>
      </c>
      <c r="AO456" s="133">
        <v>5.8000000000000003E-2</v>
      </c>
      <c r="AP456" s="133">
        <v>112.40300000000001</v>
      </c>
      <c r="AQ456" s="133">
        <v>2.0030000000000001</v>
      </c>
      <c r="AR456" s="133">
        <v>0.66800000000000004</v>
      </c>
      <c r="AS456" s="133">
        <v>69.52</v>
      </c>
      <c r="AT456" s="133">
        <v>1.923</v>
      </c>
      <c r="AU456" s="133">
        <v>0.64100000000000001</v>
      </c>
      <c r="AV456" s="133">
        <v>-1.143</v>
      </c>
      <c r="AW456" s="133">
        <v>1.7999999999999999E-2</v>
      </c>
      <c r="AX456" s="133">
        <v>6.0000000000000001E-3</v>
      </c>
      <c r="AY456" s="133">
        <v>1.63</v>
      </c>
      <c r="AZ456" s="133">
        <v>1.007950954</v>
      </c>
      <c r="BA456" s="133">
        <v>-2.06</v>
      </c>
      <c r="BB456" s="133">
        <v>-1.88</v>
      </c>
      <c r="BC456" s="133">
        <v>28.93</v>
      </c>
      <c r="BD456" s="133">
        <v>5.012312447382628E-3</v>
      </c>
      <c r="BE456" s="133" t="s">
        <v>1695</v>
      </c>
      <c r="BF456" s="133">
        <v>-0.27700000000000002</v>
      </c>
      <c r="BG456" s="133">
        <v>1.1568241354938735</v>
      </c>
      <c r="BH456" s="133">
        <v>0.93461402922078174</v>
      </c>
      <c r="BI456" s="133">
        <v>0.61399999999999999</v>
      </c>
      <c r="BJ456" s="133">
        <v>8.2000000000000003E-2</v>
      </c>
      <c r="BK456" s="133">
        <v>0.69599999999999995</v>
      </c>
      <c r="BL456" s="133">
        <v>0.84</v>
      </c>
      <c r="BM456" s="133">
        <v>0</v>
      </c>
    </row>
    <row r="457" spans="1:65" x14ac:dyDescent="0.2">
      <c r="A457" s="132" t="s">
        <v>1700</v>
      </c>
      <c r="B457" s="133" t="s">
        <v>1701</v>
      </c>
      <c r="C457" s="133" t="s">
        <v>261</v>
      </c>
      <c r="D457" s="133" t="s">
        <v>262</v>
      </c>
      <c r="E457" s="133" t="b">
        <v>0</v>
      </c>
      <c r="F457" s="133" t="s">
        <v>1612</v>
      </c>
      <c r="G457" s="133" t="s">
        <v>3</v>
      </c>
      <c r="H457" s="133" t="s">
        <v>264</v>
      </c>
      <c r="I457" s="133" t="s">
        <v>1095</v>
      </c>
      <c r="J457" s="133" t="s">
        <v>1096</v>
      </c>
      <c r="K457" s="133" t="s">
        <v>777</v>
      </c>
      <c r="L457" s="133">
        <v>90</v>
      </c>
      <c r="M457" s="133">
        <v>9</v>
      </c>
      <c r="N457" s="133">
        <v>9</v>
      </c>
      <c r="O457" s="133">
        <v>1.97</v>
      </c>
      <c r="P457" s="133">
        <v>0</v>
      </c>
      <c r="Q457" s="133">
        <v>0</v>
      </c>
      <c r="R457" s="133">
        <v>1.23</v>
      </c>
      <c r="S457" s="133">
        <v>0.01</v>
      </c>
      <c r="T457" s="133">
        <v>0</v>
      </c>
      <c r="U457" s="133">
        <v>32.130000000000003</v>
      </c>
      <c r="V457" s="133">
        <v>0.01</v>
      </c>
      <c r="W457" s="133">
        <v>0</v>
      </c>
      <c r="X457" s="133">
        <v>5.4459999999999997</v>
      </c>
      <c r="Y457" s="133">
        <v>2E-3</v>
      </c>
      <c r="Z457" s="133">
        <v>1E-3</v>
      </c>
      <c r="AA457" s="133">
        <v>12.579000000000001</v>
      </c>
      <c r="AB457" s="133">
        <v>5.0000000000000001E-3</v>
      </c>
      <c r="AC457" s="133">
        <v>2E-3</v>
      </c>
      <c r="AD457" s="133">
        <v>17.753</v>
      </c>
      <c r="AE457" s="133">
        <v>3.6999999999999998E-2</v>
      </c>
      <c r="AF457" s="133">
        <v>1.2E-2</v>
      </c>
      <c r="AG457" s="133">
        <v>-0.29599999999999999</v>
      </c>
      <c r="AH457" s="133">
        <v>3.5999999999999997E-2</v>
      </c>
      <c r="AI457" s="133">
        <v>1.2E-2</v>
      </c>
      <c r="AJ457" s="133">
        <v>25.419</v>
      </c>
      <c r="AK457" s="133">
        <v>0.14599999999999999</v>
      </c>
      <c r="AL457" s="133">
        <v>4.9000000000000002E-2</v>
      </c>
      <c r="AM457" s="133">
        <v>0.10100000000000001</v>
      </c>
      <c r="AN457" s="133">
        <v>0.14499999999999999</v>
      </c>
      <c r="AO457" s="133">
        <v>4.8000000000000001E-2</v>
      </c>
      <c r="AP457" s="133">
        <v>112.172</v>
      </c>
      <c r="AQ457" s="133">
        <v>1.65</v>
      </c>
      <c r="AR457" s="133">
        <v>0.55000000000000004</v>
      </c>
      <c r="AS457" s="133">
        <v>78.921999999999997</v>
      </c>
      <c r="AT457" s="133">
        <v>1.607</v>
      </c>
      <c r="AU457" s="133">
        <v>0.53600000000000003</v>
      </c>
      <c r="AV457" s="133">
        <v>-1.1419999999999999</v>
      </c>
      <c r="AW457" s="133">
        <v>1.2999999999999999E-2</v>
      </c>
      <c r="AX457" s="133">
        <v>4.0000000000000001E-3</v>
      </c>
      <c r="AY457" s="133">
        <v>1.93</v>
      </c>
      <c r="AZ457" s="133">
        <v>1.0093000000000001</v>
      </c>
      <c r="BA457" s="133">
        <v>-7.99</v>
      </c>
      <c r="BB457" s="133">
        <v>-7.81</v>
      </c>
      <c r="BC457" s="133">
        <v>22.81</v>
      </c>
      <c r="BD457" s="133">
        <v>5.012312447382628E-3</v>
      </c>
      <c r="BE457" s="133" t="s">
        <v>1695</v>
      </c>
      <c r="BF457" s="133">
        <v>-0.38500000000000001</v>
      </c>
      <c r="BG457" s="133">
        <v>1.1630879244112848</v>
      </c>
      <c r="BH457" s="133">
        <v>0.93819907063782404</v>
      </c>
      <c r="BI457" s="133">
        <v>0.49099999999999999</v>
      </c>
      <c r="BJ457" s="133">
        <v>8.2000000000000003E-2</v>
      </c>
      <c r="BK457" s="133">
        <v>0.57299999999999995</v>
      </c>
      <c r="BL457" s="133">
        <v>0.10100000000000001</v>
      </c>
      <c r="BM457" s="133">
        <v>0</v>
      </c>
    </row>
    <row r="458" spans="1:65" x14ac:dyDescent="0.2">
      <c r="A458" s="132" t="s">
        <v>1702</v>
      </c>
      <c r="B458" s="133" t="s">
        <v>1703</v>
      </c>
      <c r="C458" s="133" t="s">
        <v>261</v>
      </c>
      <c r="D458" s="133" t="s">
        <v>262</v>
      </c>
      <c r="E458" s="133" t="b">
        <v>0</v>
      </c>
      <c r="F458" s="133" t="s">
        <v>1704</v>
      </c>
      <c r="G458" s="133" t="s">
        <v>3</v>
      </c>
      <c r="H458" s="133" t="s">
        <v>264</v>
      </c>
      <c r="I458" s="133" t="s">
        <v>349</v>
      </c>
      <c r="J458" s="133" t="s">
        <v>266</v>
      </c>
      <c r="K458" s="133" t="s">
        <v>777</v>
      </c>
      <c r="L458" s="133" t="s">
        <v>3</v>
      </c>
      <c r="M458" s="133">
        <v>9</v>
      </c>
      <c r="N458" s="133">
        <v>8</v>
      </c>
      <c r="O458" s="133">
        <v>1.91</v>
      </c>
      <c r="P458" s="133">
        <v>0</v>
      </c>
      <c r="Q458" s="133">
        <v>0</v>
      </c>
      <c r="R458" s="133">
        <v>-2.15</v>
      </c>
      <c r="S458" s="133">
        <v>0</v>
      </c>
      <c r="T458" s="133">
        <v>0</v>
      </c>
      <c r="U458" s="133">
        <v>28.65</v>
      </c>
      <c r="V458" s="133">
        <v>0</v>
      </c>
      <c r="W458" s="133">
        <v>0</v>
      </c>
      <c r="X458" s="133">
        <v>5.2759999999999998</v>
      </c>
      <c r="Y458" s="133">
        <v>3.0000000000000001E-3</v>
      </c>
      <c r="Z458" s="133">
        <v>1E-3</v>
      </c>
      <c r="AA458" s="133">
        <v>9.1609999999999996</v>
      </c>
      <c r="AB458" s="133">
        <v>5.0000000000000001E-3</v>
      </c>
      <c r="AC458" s="133">
        <v>2E-3</v>
      </c>
      <c r="AD458" s="133">
        <v>13.759</v>
      </c>
      <c r="AE458" s="133">
        <v>0.05</v>
      </c>
      <c r="AF458" s="133">
        <v>1.7999999999999999E-2</v>
      </c>
      <c r="AG458" s="133">
        <v>-0.72899999999999998</v>
      </c>
      <c r="AH458" s="133">
        <v>5.3999999999999999E-2</v>
      </c>
      <c r="AI458" s="133">
        <v>1.9E-2</v>
      </c>
      <c r="AJ458" s="133">
        <v>17.722000000000001</v>
      </c>
      <c r="AK458" s="133">
        <v>0.14699999999999999</v>
      </c>
      <c r="AL458" s="133">
        <v>5.1999999999999998E-2</v>
      </c>
      <c r="AM458" s="133">
        <v>-0.67100000000000004</v>
      </c>
      <c r="AN458" s="133">
        <v>0.15</v>
      </c>
      <c r="AO458" s="133">
        <v>5.2999999999999999E-2</v>
      </c>
      <c r="AP458" s="133">
        <v>117.675</v>
      </c>
      <c r="AQ458" s="133">
        <v>3.47</v>
      </c>
      <c r="AR458" s="133">
        <v>1.2270000000000001</v>
      </c>
      <c r="AS458" s="133">
        <v>91.685000000000002</v>
      </c>
      <c r="AT458" s="133">
        <v>3.387</v>
      </c>
      <c r="AU458" s="133">
        <v>1.1970000000000001</v>
      </c>
      <c r="AV458" s="133">
        <v>-1.1870000000000001</v>
      </c>
      <c r="AW458" s="133">
        <v>2.5999999999999999E-2</v>
      </c>
      <c r="AX458" s="133">
        <v>8.9999999999999993E-3</v>
      </c>
      <c r="AY458" s="133">
        <v>1.87</v>
      </c>
      <c r="AZ458" s="133" t="s">
        <v>3</v>
      </c>
      <c r="BA458" s="133">
        <v>-2.15</v>
      </c>
      <c r="BB458" s="133">
        <v>-1.95</v>
      </c>
      <c r="BC458" s="133">
        <v>28.85</v>
      </c>
      <c r="BD458" s="133">
        <v>5.0578852825604956E-3</v>
      </c>
      <c r="BE458" s="133" t="s">
        <v>1705</v>
      </c>
      <c r="BF458" s="133">
        <v>-0.79800000000000004</v>
      </c>
      <c r="BG458" s="133">
        <v>1.1630879244112846</v>
      </c>
      <c r="BH458" s="133">
        <v>0.93819907063782382</v>
      </c>
      <c r="BI458" s="133">
        <v>0.01</v>
      </c>
      <c r="BJ458" s="133" t="s">
        <v>3</v>
      </c>
      <c r="BK458" s="133">
        <v>0.01</v>
      </c>
      <c r="BL458" s="133">
        <v>-0.67100000000000004</v>
      </c>
      <c r="BM458" s="133">
        <v>0</v>
      </c>
    </row>
    <row r="459" spans="1:65" x14ac:dyDescent="0.2">
      <c r="A459" s="132" t="s">
        <v>1706</v>
      </c>
      <c r="B459" s="133" t="s">
        <v>1707</v>
      </c>
      <c r="C459" s="133" t="s">
        <v>261</v>
      </c>
      <c r="D459" s="133" t="s">
        <v>262</v>
      </c>
      <c r="E459" s="133" t="b">
        <v>0</v>
      </c>
      <c r="F459" s="133" t="s">
        <v>324</v>
      </c>
      <c r="G459" s="133" t="s">
        <v>3</v>
      </c>
      <c r="H459" s="133" t="s">
        <v>264</v>
      </c>
      <c r="I459" s="133" t="s">
        <v>324</v>
      </c>
      <c r="J459" s="133" t="s">
        <v>273</v>
      </c>
      <c r="K459" s="133" t="s">
        <v>777</v>
      </c>
      <c r="L459" s="133">
        <v>90</v>
      </c>
      <c r="M459" s="133">
        <v>9</v>
      </c>
      <c r="N459" s="133">
        <v>9</v>
      </c>
      <c r="O459" s="133">
        <v>2.0499999999999998</v>
      </c>
      <c r="P459" s="133">
        <v>0</v>
      </c>
      <c r="Q459" s="133">
        <v>0</v>
      </c>
      <c r="R459" s="133">
        <v>6.3</v>
      </c>
      <c r="S459" s="133">
        <v>0</v>
      </c>
      <c r="T459" s="133">
        <v>0</v>
      </c>
      <c r="U459" s="133">
        <v>37.35</v>
      </c>
      <c r="V459" s="133">
        <v>0</v>
      </c>
      <c r="W459" s="133">
        <v>0</v>
      </c>
      <c r="X459" s="133">
        <v>5.7</v>
      </c>
      <c r="Y459" s="133">
        <v>3.0000000000000001E-3</v>
      </c>
      <c r="Z459" s="133">
        <v>1E-3</v>
      </c>
      <c r="AA459" s="133">
        <v>17.693999999999999</v>
      </c>
      <c r="AB459" s="133">
        <v>4.0000000000000001E-3</v>
      </c>
      <c r="AC459" s="133">
        <v>1E-3</v>
      </c>
      <c r="AD459" s="133">
        <v>22.942</v>
      </c>
      <c r="AE459" s="133">
        <v>3.3000000000000002E-2</v>
      </c>
      <c r="AF459" s="133">
        <v>1.0999999999999999E-2</v>
      </c>
      <c r="AG459" s="133">
        <v>-0.42399999999999999</v>
      </c>
      <c r="AH459" s="133">
        <v>3.3000000000000002E-2</v>
      </c>
      <c r="AI459" s="133">
        <v>1.0999999999999999E-2</v>
      </c>
      <c r="AJ459" s="133">
        <v>36.590000000000003</v>
      </c>
      <c r="AK459" s="133">
        <v>0.248</v>
      </c>
      <c r="AL459" s="133">
        <v>8.3000000000000004E-2</v>
      </c>
      <c r="AM459" s="133">
        <v>0.85899999999999999</v>
      </c>
      <c r="AN459" s="133">
        <v>0.24299999999999999</v>
      </c>
      <c r="AO459" s="133">
        <v>8.1000000000000003E-2</v>
      </c>
      <c r="AP459" s="133">
        <v>111.345</v>
      </c>
      <c r="AQ459" s="133">
        <v>2.0710000000000002</v>
      </c>
      <c r="AR459" s="133">
        <v>0.69</v>
      </c>
      <c r="AS459" s="133">
        <v>67.209999999999994</v>
      </c>
      <c r="AT459" s="133">
        <v>1.984</v>
      </c>
      <c r="AU459" s="133">
        <v>0.66100000000000003</v>
      </c>
      <c r="AV459" s="133">
        <v>-1.131</v>
      </c>
      <c r="AW459" s="133">
        <v>1.6E-2</v>
      </c>
      <c r="AX459" s="133">
        <v>5.0000000000000001E-3</v>
      </c>
      <c r="AY459" s="133">
        <v>2.0099999999999998</v>
      </c>
      <c r="AZ459" s="133">
        <v>1.007950954</v>
      </c>
      <c r="BA459" s="133">
        <v>-1.64</v>
      </c>
      <c r="BB459" s="133">
        <v>-1.44</v>
      </c>
      <c r="BC459" s="133">
        <v>29.38</v>
      </c>
      <c r="BD459" s="133">
        <v>5.0706404002670074E-3</v>
      </c>
      <c r="BE459" s="133" t="s">
        <v>1708</v>
      </c>
      <c r="BF459" s="133">
        <v>-0.54100000000000004</v>
      </c>
      <c r="BG459" s="133">
        <v>1.1609516762988081</v>
      </c>
      <c r="BH459" s="133">
        <v>0.93778210683256191</v>
      </c>
      <c r="BI459" s="133">
        <v>0.31</v>
      </c>
      <c r="BJ459" s="133">
        <v>8.2000000000000003E-2</v>
      </c>
      <c r="BK459" s="133">
        <v>0.39200000000000002</v>
      </c>
      <c r="BL459" s="133">
        <v>0.85899999999999999</v>
      </c>
      <c r="BM459" s="133">
        <v>0</v>
      </c>
    </row>
    <row r="460" spans="1:65" x14ac:dyDescent="0.2">
      <c r="A460" s="132" t="s">
        <v>1709</v>
      </c>
      <c r="B460" s="133" t="s">
        <v>1710</v>
      </c>
      <c r="C460" s="133" t="s">
        <v>261</v>
      </c>
      <c r="D460" s="133" t="s">
        <v>262</v>
      </c>
      <c r="E460" s="133" t="b">
        <v>0</v>
      </c>
      <c r="F460" s="133" t="s">
        <v>277</v>
      </c>
      <c r="G460" s="133" t="s">
        <v>3</v>
      </c>
      <c r="H460" s="133" t="s">
        <v>264</v>
      </c>
      <c r="I460" s="133" t="s">
        <v>277</v>
      </c>
      <c r="J460" s="133" t="s">
        <v>273</v>
      </c>
      <c r="K460" s="133" t="s">
        <v>777</v>
      </c>
      <c r="L460" s="133">
        <v>90</v>
      </c>
      <c r="M460" s="133">
        <v>9</v>
      </c>
      <c r="N460" s="133">
        <v>9</v>
      </c>
      <c r="O460" s="133">
        <v>-2.15</v>
      </c>
      <c r="P460" s="133">
        <v>0</v>
      </c>
      <c r="Q460" s="133">
        <v>0</v>
      </c>
      <c r="R460" s="133">
        <v>3.87</v>
      </c>
      <c r="S460" s="133">
        <v>0.01</v>
      </c>
      <c r="T460" s="133">
        <v>0</v>
      </c>
      <c r="U460" s="133">
        <v>34.85</v>
      </c>
      <c r="V460" s="133">
        <v>0.01</v>
      </c>
      <c r="W460" s="133">
        <v>0</v>
      </c>
      <c r="X460" s="133">
        <v>1.673</v>
      </c>
      <c r="Y460" s="133">
        <v>2E-3</v>
      </c>
      <c r="Z460" s="133">
        <v>1E-3</v>
      </c>
      <c r="AA460" s="133">
        <v>15.236000000000001</v>
      </c>
      <c r="AB460" s="133">
        <v>5.0000000000000001E-3</v>
      </c>
      <c r="AC460" s="133">
        <v>2E-3</v>
      </c>
      <c r="AD460" s="133">
        <v>16.509</v>
      </c>
      <c r="AE460" s="133">
        <v>4.2000000000000003E-2</v>
      </c>
      <c r="AF460" s="133">
        <v>1.4E-2</v>
      </c>
      <c r="AG460" s="133">
        <v>-0.218</v>
      </c>
      <c r="AH460" s="133">
        <v>4.2999999999999997E-2</v>
      </c>
      <c r="AI460" s="133">
        <v>1.4E-2</v>
      </c>
      <c r="AJ460" s="133">
        <v>31.315000000000001</v>
      </c>
      <c r="AK460" s="133">
        <v>0.27700000000000002</v>
      </c>
      <c r="AL460" s="133">
        <v>9.1999999999999998E-2</v>
      </c>
      <c r="AM460" s="133">
        <v>0.59299999999999997</v>
      </c>
      <c r="AN460" s="133">
        <v>0.26900000000000002</v>
      </c>
      <c r="AO460" s="133">
        <v>0.09</v>
      </c>
      <c r="AP460" s="133">
        <v>112.41800000000001</v>
      </c>
      <c r="AQ460" s="133">
        <v>1.4279999999999999</v>
      </c>
      <c r="AR460" s="133">
        <v>0.47599999999999998</v>
      </c>
      <c r="AS460" s="133">
        <v>77.927000000000007</v>
      </c>
      <c r="AT460" s="133">
        <v>1.3859999999999999</v>
      </c>
      <c r="AU460" s="133">
        <v>0.46200000000000002</v>
      </c>
      <c r="AV460" s="133">
        <v>-1.1379999999999999</v>
      </c>
      <c r="AW460" s="133">
        <v>1.2999999999999999E-2</v>
      </c>
      <c r="AX460" s="133">
        <v>4.0000000000000001E-3</v>
      </c>
      <c r="AY460" s="133">
        <v>-2.21</v>
      </c>
      <c r="AZ460" s="133">
        <v>1.007950954</v>
      </c>
      <c r="BA460" s="133">
        <v>-4.05</v>
      </c>
      <c r="BB460" s="133">
        <v>-3.85</v>
      </c>
      <c r="BC460" s="133">
        <v>26.89</v>
      </c>
      <c r="BD460" s="133">
        <v>5.0706404002670074E-3</v>
      </c>
      <c r="BE460" s="133" t="s">
        <v>1708</v>
      </c>
      <c r="BF460" s="133">
        <v>-0.30099999999999999</v>
      </c>
      <c r="BG460" s="133">
        <v>1.1660788227195358</v>
      </c>
      <c r="BH460" s="133">
        <v>0.93785668110938214</v>
      </c>
      <c r="BI460" s="133">
        <v>0.58699999999999997</v>
      </c>
      <c r="BJ460" s="133">
        <v>8.2000000000000003E-2</v>
      </c>
      <c r="BK460" s="133">
        <v>0.66900000000000004</v>
      </c>
      <c r="BL460" s="133">
        <v>0.59299999999999997</v>
      </c>
      <c r="BM460" s="133">
        <v>0</v>
      </c>
    </row>
    <row r="461" spans="1:65" x14ac:dyDescent="0.2">
      <c r="A461" s="132" t="s">
        <v>1711</v>
      </c>
      <c r="B461" s="133" t="s">
        <v>1712</v>
      </c>
      <c r="C461" s="133" t="s">
        <v>261</v>
      </c>
      <c r="D461" s="133" t="s">
        <v>262</v>
      </c>
      <c r="E461" s="133" t="b">
        <v>0</v>
      </c>
      <c r="F461" s="133" t="s">
        <v>1713</v>
      </c>
      <c r="G461" s="133" t="s">
        <v>3</v>
      </c>
      <c r="H461" s="133" t="s">
        <v>264</v>
      </c>
      <c r="I461" s="133" t="s">
        <v>265</v>
      </c>
      <c r="J461" s="133" t="s">
        <v>266</v>
      </c>
      <c r="K461" s="133" t="s">
        <v>777</v>
      </c>
      <c r="L461" s="133" t="s">
        <v>3</v>
      </c>
      <c r="M461" s="133">
        <v>9</v>
      </c>
      <c r="N461" s="133">
        <v>9</v>
      </c>
      <c r="O461" s="133">
        <v>-37.380000000000003</v>
      </c>
      <c r="P461" s="133">
        <v>0</v>
      </c>
      <c r="Q461" s="133">
        <v>0</v>
      </c>
      <c r="R461" s="133">
        <v>-3.77</v>
      </c>
      <c r="S461" s="133">
        <v>0</v>
      </c>
      <c r="T461" s="133">
        <v>0</v>
      </c>
      <c r="U461" s="133">
        <v>26.98</v>
      </c>
      <c r="V461" s="133">
        <v>0</v>
      </c>
      <c r="W461" s="133">
        <v>0</v>
      </c>
      <c r="X461" s="133">
        <v>-31.628</v>
      </c>
      <c r="Y461" s="133">
        <v>3.0000000000000001E-3</v>
      </c>
      <c r="Z461" s="133">
        <v>1E-3</v>
      </c>
      <c r="AA461" s="133">
        <v>7.4429999999999996</v>
      </c>
      <c r="AB461" s="133">
        <v>3.0000000000000001E-3</v>
      </c>
      <c r="AC461" s="133">
        <v>1E-3</v>
      </c>
      <c r="AD461" s="133">
        <v>-25.623000000000001</v>
      </c>
      <c r="AE461" s="133">
        <v>4.1000000000000002E-2</v>
      </c>
      <c r="AF461" s="133">
        <v>1.4E-2</v>
      </c>
      <c r="AG461" s="133">
        <v>-7.2999999999999995E-2</v>
      </c>
      <c r="AH461" s="133">
        <v>4.2000000000000003E-2</v>
      </c>
      <c r="AI461" s="133">
        <v>1.4E-2</v>
      </c>
      <c r="AJ461" s="133">
        <v>14.526999999999999</v>
      </c>
      <c r="AK461" s="133">
        <v>0.122</v>
      </c>
      <c r="AL461" s="133">
        <v>4.1000000000000002E-2</v>
      </c>
      <c r="AM461" s="133">
        <v>-0.40799999999999997</v>
      </c>
      <c r="AN461" s="133">
        <v>0.125</v>
      </c>
      <c r="AO461" s="133">
        <v>4.2000000000000003E-2</v>
      </c>
      <c r="AP461" s="133">
        <v>117.535</v>
      </c>
      <c r="AQ461" s="133">
        <v>1.861</v>
      </c>
      <c r="AR461" s="133">
        <v>0.62</v>
      </c>
      <c r="AS461" s="133">
        <v>139.78800000000001</v>
      </c>
      <c r="AT461" s="133">
        <v>1.895</v>
      </c>
      <c r="AU461" s="133">
        <v>0.63200000000000001</v>
      </c>
      <c r="AV461" s="133">
        <v>-1.21</v>
      </c>
      <c r="AW461" s="133">
        <v>2.1999999999999999E-2</v>
      </c>
      <c r="AX461" s="133">
        <v>7.0000000000000001E-3</v>
      </c>
      <c r="AY461" s="133">
        <v>-37.58</v>
      </c>
      <c r="AZ461" s="133" t="s">
        <v>3</v>
      </c>
      <c r="BA461" s="133">
        <v>-3.77</v>
      </c>
      <c r="BB461" s="133">
        <v>-3.57</v>
      </c>
      <c r="BC461" s="133">
        <v>27.18</v>
      </c>
      <c r="BD461" s="133">
        <v>5.16666093008618E-3</v>
      </c>
      <c r="BE461" s="133" t="s">
        <v>1714</v>
      </c>
      <c r="BF461" s="133">
        <v>5.8999999999999997E-2</v>
      </c>
      <c r="BG461" s="133">
        <v>1.1614461442913093</v>
      </c>
      <c r="BH461" s="133">
        <v>0.93524405042610281</v>
      </c>
      <c r="BI461" s="133">
        <v>1.004</v>
      </c>
      <c r="BJ461" s="133" t="s">
        <v>3</v>
      </c>
      <c r="BK461" s="133">
        <v>1.004</v>
      </c>
      <c r="BL461" s="133">
        <v>-0.40799999999999997</v>
      </c>
      <c r="BM461" s="133">
        <v>0</v>
      </c>
    </row>
    <row r="462" spans="1:65" x14ac:dyDescent="0.2">
      <c r="A462" s="132" t="s">
        <v>1715</v>
      </c>
      <c r="B462" s="133" t="s">
        <v>1716</v>
      </c>
      <c r="C462" s="133" t="s">
        <v>261</v>
      </c>
      <c r="D462" s="133" t="s">
        <v>262</v>
      </c>
      <c r="E462" s="133" t="b">
        <v>0</v>
      </c>
      <c r="F462" s="133" t="s">
        <v>1095</v>
      </c>
      <c r="G462" s="133" t="s">
        <v>3</v>
      </c>
      <c r="H462" s="133" t="s">
        <v>264</v>
      </c>
      <c r="I462" s="133" t="s">
        <v>1095</v>
      </c>
      <c r="J462" s="133" t="s">
        <v>1096</v>
      </c>
      <c r="K462" s="133" t="s">
        <v>777</v>
      </c>
      <c r="L462" s="133">
        <v>90</v>
      </c>
      <c r="M462" s="133">
        <v>9</v>
      </c>
      <c r="N462" s="133">
        <v>9</v>
      </c>
      <c r="O462" s="133">
        <v>1.92</v>
      </c>
      <c r="P462" s="133">
        <v>0</v>
      </c>
      <c r="Q462" s="133">
        <v>0</v>
      </c>
      <c r="R462" s="133">
        <v>1.0900000000000001</v>
      </c>
      <c r="S462" s="133">
        <v>0.01</v>
      </c>
      <c r="T462" s="133">
        <v>0</v>
      </c>
      <c r="U462" s="133">
        <v>31.99</v>
      </c>
      <c r="V462" s="133">
        <v>0.01</v>
      </c>
      <c r="W462" s="133">
        <v>0</v>
      </c>
      <c r="X462" s="133">
        <v>5.3959999999999999</v>
      </c>
      <c r="Y462" s="133">
        <v>2E-3</v>
      </c>
      <c r="Z462" s="133">
        <v>1E-3</v>
      </c>
      <c r="AA462" s="133">
        <v>12.435</v>
      </c>
      <c r="AB462" s="133">
        <v>7.0000000000000001E-3</v>
      </c>
      <c r="AC462" s="133">
        <v>2E-3</v>
      </c>
      <c r="AD462" s="133">
        <v>17.585999999999999</v>
      </c>
      <c r="AE462" s="133">
        <v>4.1000000000000002E-2</v>
      </c>
      <c r="AF462" s="133">
        <v>1.4E-2</v>
      </c>
      <c r="AG462" s="133">
        <v>-0.26800000000000002</v>
      </c>
      <c r="AH462" s="133">
        <v>3.5999999999999997E-2</v>
      </c>
      <c r="AI462" s="133">
        <v>1.2E-2</v>
      </c>
      <c r="AJ462" s="133">
        <v>25.199000000000002</v>
      </c>
      <c r="AK462" s="133">
        <v>0.214</v>
      </c>
      <c r="AL462" s="133">
        <v>7.0999999999999994E-2</v>
      </c>
      <c r="AM462" s="133">
        <v>0.17100000000000001</v>
      </c>
      <c r="AN462" s="133">
        <v>0.20599999999999999</v>
      </c>
      <c r="AO462" s="133">
        <v>6.9000000000000006E-2</v>
      </c>
      <c r="AP462" s="133">
        <v>111.705</v>
      </c>
      <c r="AQ462" s="133">
        <v>1.9119999999999999</v>
      </c>
      <c r="AR462" s="133">
        <v>0.63700000000000001</v>
      </c>
      <c r="AS462" s="133">
        <v>78.828000000000003</v>
      </c>
      <c r="AT462" s="133">
        <v>1.8560000000000001</v>
      </c>
      <c r="AU462" s="133">
        <v>0.61899999999999999</v>
      </c>
      <c r="AV462" s="133">
        <v>-1.141</v>
      </c>
      <c r="AW462" s="133">
        <v>0.02</v>
      </c>
      <c r="AX462" s="133">
        <v>7.0000000000000001E-3</v>
      </c>
      <c r="AY462" s="133">
        <v>1.88</v>
      </c>
      <c r="AZ462" s="133">
        <v>1.0093000000000001</v>
      </c>
      <c r="BA462" s="133">
        <v>-8.1300000000000008</v>
      </c>
      <c r="BB462" s="133">
        <v>-7.95</v>
      </c>
      <c r="BC462" s="133">
        <v>22.67</v>
      </c>
      <c r="BD462" s="133">
        <v>5.0376211562270607E-3</v>
      </c>
      <c r="BE462" s="133" t="s">
        <v>1717</v>
      </c>
      <c r="BF462" s="133">
        <v>-0.35699999999999998</v>
      </c>
      <c r="BG462" s="133">
        <v>1.1614461442913093</v>
      </c>
      <c r="BH462" s="133">
        <v>0.9352440504261027</v>
      </c>
      <c r="BI462" s="133">
        <v>0.52100000000000002</v>
      </c>
      <c r="BJ462" s="133">
        <v>8.2000000000000003E-2</v>
      </c>
      <c r="BK462" s="133">
        <v>0.60299999999999998</v>
      </c>
      <c r="BL462" s="133">
        <v>0.17100000000000001</v>
      </c>
      <c r="BM462" s="133">
        <v>0</v>
      </c>
    </row>
    <row r="463" spans="1:65" x14ac:dyDescent="0.2">
      <c r="A463" s="132" t="s">
        <v>1718</v>
      </c>
      <c r="B463" s="133" t="s">
        <v>1719</v>
      </c>
      <c r="C463" s="133" t="s">
        <v>261</v>
      </c>
      <c r="D463" s="133" t="s">
        <v>262</v>
      </c>
      <c r="E463" s="133" t="b">
        <v>0</v>
      </c>
      <c r="F463" s="133" t="s">
        <v>304</v>
      </c>
      <c r="G463" s="133" t="s">
        <v>3</v>
      </c>
      <c r="H463" s="133" t="s">
        <v>264</v>
      </c>
      <c r="I463" s="133" t="s">
        <v>304</v>
      </c>
      <c r="J463" s="133" t="s">
        <v>273</v>
      </c>
      <c r="K463" s="133" t="s">
        <v>777</v>
      </c>
      <c r="L463" s="133">
        <v>90</v>
      </c>
      <c r="M463" s="133">
        <v>9</v>
      </c>
      <c r="N463" s="133">
        <v>9</v>
      </c>
      <c r="O463" s="133">
        <v>-6.1</v>
      </c>
      <c r="P463" s="133">
        <v>0</v>
      </c>
      <c r="Q463" s="133">
        <v>0</v>
      </c>
      <c r="R463" s="133">
        <v>-4.79</v>
      </c>
      <c r="S463" s="133">
        <v>0.01</v>
      </c>
      <c r="T463" s="133">
        <v>0</v>
      </c>
      <c r="U463" s="133">
        <v>25.92</v>
      </c>
      <c r="V463" s="133">
        <v>0.01</v>
      </c>
      <c r="W463" s="133">
        <v>0</v>
      </c>
      <c r="X463" s="133">
        <v>-2.3250000000000002</v>
      </c>
      <c r="Y463" s="133">
        <v>3.0000000000000001E-3</v>
      </c>
      <c r="Z463" s="133">
        <v>1E-3</v>
      </c>
      <c r="AA463" s="133">
        <v>6.4740000000000002</v>
      </c>
      <c r="AB463" s="133">
        <v>8.0000000000000002E-3</v>
      </c>
      <c r="AC463" s="133">
        <v>3.0000000000000001E-3</v>
      </c>
      <c r="AD463" s="133">
        <v>3.73</v>
      </c>
      <c r="AE463" s="133">
        <v>3.4000000000000002E-2</v>
      </c>
      <c r="AF463" s="133">
        <v>1.0999999999999999E-2</v>
      </c>
      <c r="AG463" s="133">
        <v>-0.221</v>
      </c>
      <c r="AH463" s="133">
        <v>3.6999999999999998E-2</v>
      </c>
      <c r="AI463" s="133">
        <v>1.2E-2</v>
      </c>
      <c r="AJ463" s="133">
        <v>12.313000000000001</v>
      </c>
      <c r="AK463" s="133">
        <v>0.18</v>
      </c>
      <c r="AL463" s="133">
        <v>0.06</v>
      </c>
      <c r="AM463" s="133">
        <v>-0.66900000000000004</v>
      </c>
      <c r="AN463" s="133">
        <v>0.184</v>
      </c>
      <c r="AO463" s="133">
        <v>6.0999999999999999E-2</v>
      </c>
      <c r="AP463" s="133">
        <v>116.42100000000001</v>
      </c>
      <c r="AQ463" s="133">
        <v>1.54</v>
      </c>
      <c r="AR463" s="133">
        <v>0.51300000000000001</v>
      </c>
      <c r="AS463" s="133">
        <v>105.08799999999999</v>
      </c>
      <c r="AT463" s="133">
        <v>1.52</v>
      </c>
      <c r="AU463" s="133">
        <v>0.50700000000000001</v>
      </c>
      <c r="AV463" s="133">
        <v>-1.1719999999999999</v>
      </c>
      <c r="AW463" s="133">
        <v>1.2999999999999999E-2</v>
      </c>
      <c r="AX463" s="133">
        <v>4.0000000000000001E-3</v>
      </c>
      <c r="AY463" s="133">
        <v>-6.17</v>
      </c>
      <c r="AZ463" s="133">
        <v>1.007950954</v>
      </c>
      <c r="BA463" s="133">
        <v>-12.64</v>
      </c>
      <c r="BB463" s="133">
        <v>-12.47</v>
      </c>
      <c r="BC463" s="133">
        <v>18.010000000000002</v>
      </c>
      <c r="BD463" s="133">
        <v>5.0376211562270607E-3</v>
      </c>
      <c r="BE463" s="133" t="s">
        <v>1717</v>
      </c>
      <c r="BF463" s="133">
        <v>-0.24</v>
      </c>
      <c r="BG463" s="133">
        <v>1.1754506328975587</v>
      </c>
      <c r="BH463" s="133">
        <v>0.94067519127704469</v>
      </c>
      <c r="BI463" s="133">
        <v>0.65900000000000003</v>
      </c>
      <c r="BJ463" s="133">
        <v>8.2000000000000003E-2</v>
      </c>
      <c r="BK463" s="133">
        <v>0.74099999999999999</v>
      </c>
      <c r="BL463" s="133">
        <v>-0.66900000000000004</v>
      </c>
      <c r="BM463" s="133">
        <v>0</v>
      </c>
    </row>
    <row r="464" spans="1:65" x14ac:dyDescent="0.2">
      <c r="A464" s="132" t="s">
        <v>1720</v>
      </c>
      <c r="B464" s="133" t="s">
        <v>1721</v>
      </c>
      <c r="C464" s="133" t="s">
        <v>261</v>
      </c>
      <c r="D464" s="133" t="s">
        <v>262</v>
      </c>
      <c r="E464" s="133" t="b">
        <v>0</v>
      </c>
      <c r="F464" s="133" t="s">
        <v>1722</v>
      </c>
      <c r="G464" s="133" t="s">
        <v>3</v>
      </c>
      <c r="H464" s="133" t="s">
        <v>264</v>
      </c>
      <c r="I464" s="133" t="s">
        <v>265</v>
      </c>
      <c r="J464" s="133" t="s">
        <v>266</v>
      </c>
      <c r="K464" s="133" t="s">
        <v>777</v>
      </c>
      <c r="L464" s="133" t="s">
        <v>3</v>
      </c>
      <c r="M464" s="133">
        <v>9</v>
      </c>
      <c r="N464" s="133">
        <v>9</v>
      </c>
      <c r="O464" s="133">
        <v>-37.82</v>
      </c>
      <c r="P464" s="133">
        <v>0</v>
      </c>
      <c r="Q464" s="133">
        <v>0</v>
      </c>
      <c r="R464" s="133">
        <v>-4.24</v>
      </c>
      <c r="S464" s="133">
        <v>0</v>
      </c>
      <c r="T464" s="133">
        <v>0</v>
      </c>
      <c r="U464" s="133">
        <v>26.49</v>
      </c>
      <c r="V464" s="133">
        <v>0</v>
      </c>
      <c r="W464" s="133">
        <v>0</v>
      </c>
      <c r="X464" s="133">
        <v>-32.064999999999998</v>
      </c>
      <c r="Y464" s="133">
        <v>2E-3</v>
      </c>
      <c r="Z464" s="133">
        <v>1E-3</v>
      </c>
      <c r="AA464" s="133">
        <v>6.9630000000000001</v>
      </c>
      <c r="AB464" s="133">
        <v>4.0000000000000001E-3</v>
      </c>
      <c r="AC464" s="133">
        <v>1E-3</v>
      </c>
      <c r="AD464" s="133">
        <v>-26.587</v>
      </c>
      <c r="AE464" s="133">
        <v>2.8000000000000001E-2</v>
      </c>
      <c r="AF464" s="133">
        <v>8.9999999999999993E-3</v>
      </c>
      <c r="AG464" s="133">
        <v>-0.128</v>
      </c>
      <c r="AH464" s="133">
        <v>0.03</v>
      </c>
      <c r="AI464" s="133">
        <v>0.01</v>
      </c>
      <c r="AJ464" s="133">
        <v>13.319000000000001</v>
      </c>
      <c r="AK464" s="133">
        <v>0.182</v>
      </c>
      <c r="AL464" s="133">
        <v>6.0999999999999999E-2</v>
      </c>
      <c r="AM464" s="133">
        <v>-0.64700000000000002</v>
      </c>
      <c r="AN464" s="133">
        <v>0.18099999999999999</v>
      </c>
      <c r="AO464" s="133">
        <v>0.06</v>
      </c>
      <c r="AP464" s="133">
        <v>117.84399999999999</v>
      </c>
      <c r="AQ464" s="133">
        <v>0.75700000000000001</v>
      </c>
      <c r="AR464" s="133">
        <v>0.252</v>
      </c>
      <c r="AS464" s="133">
        <v>141.72200000000001</v>
      </c>
      <c r="AT464" s="133">
        <v>0.77200000000000002</v>
      </c>
      <c r="AU464" s="133">
        <v>0.25700000000000001</v>
      </c>
      <c r="AV464" s="133">
        <v>-1.2170000000000001</v>
      </c>
      <c r="AW464" s="133">
        <v>7.0000000000000001E-3</v>
      </c>
      <c r="AX464" s="133">
        <v>2E-3</v>
      </c>
      <c r="AY464" s="133">
        <v>-38.03</v>
      </c>
      <c r="AZ464" s="133" t="s">
        <v>3</v>
      </c>
      <c r="BA464" s="133">
        <v>-4.24</v>
      </c>
      <c r="BB464" s="133">
        <v>-4.04</v>
      </c>
      <c r="BC464" s="133">
        <v>26.69</v>
      </c>
      <c r="BD464" s="133">
        <v>5.070648215637452E-3</v>
      </c>
      <c r="BE464" s="133" t="s">
        <v>1723</v>
      </c>
      <c r="BF464" s="133">
        <v>6.0000000000000001E-3</v>
      </c>
      <c r="BG464" s="133">
        <v>1.1687167520088371</v>
      </c>
      <c r="BH464" s="133">
        <v>0.93695989243649558</v>
      </c>
      <c r="BI464" s="133">
        <v>0.94399999999999995</v>
      </c>
      <c r="BJ464" s="133" t="s">
        <v>3</v>
      </c>
      <c r="BK464" s="133">
        <v>0.94399999999999995</v>
      </c>
      <c r="BL464" s="133">
        <v>-0.64700000000000002</v>
      </c>
      <c r="BM464" s="133">
        <v>0</v>
      </c>
    </row>
    <row r="465" spans="1:65" x14ac:dyDescent="0.2">
      <c r="A465" s="132" t="s">
        <v>1724</v>
      </c>
      <c r="B465" s="133" t="s">
        <v>1725</v>
      </c>
      <c r="C465" s="133" t="s">
        <v>261</v>
      </c>
      <c r="D465" s="133" t="s">
        <v>262</v>
      </c>
      <c r="E465" s="133" t="b">
        <v>0</v>
      </c>
      <c r="F465" s="133" t="s">
        <v>280</v>
      </c>
      <c r="G465" s="133" t="s">
        <v>3</v>
      </c>
      <c r="H465" s="133" t="s">
        <v>264</v>
      </c>
      <c r="I465" s="133" t="s">
        <v>281</v>
      </c>
      <c r="J465" s="133" t="s">
        <v>273</v>
      </c>
      <c r="K465" s="133" t="s">
        <v>777</v>
      </c>
      <c r="L465" s="133">
        <v>90</v>
      </c>
      <c r="M465" s="133">
        <v>9</v>
      </c>
      <c r="N465" s="133">
        <v>9</v>
      </c>
      <c r="O465" s="133">
        <v>2.02</v>
      </c>
      <c r="P465" s="133">
        <v>0</v>
      </c>
      <c r="Q465" s="133">
        <v>0</v>
      </c>
      <c r="R465" s="133">
        <v>5.52</v>
      </c>
      <c r="S465" s="133">
        <v>0.01</v>
      </c>
      <c r="T465" s="133">
        <v>0</v>
      </c>
      <c r="U465" s="133">
        <v>36.56</v>
      </c>
      <c r="V465" s="133">
        <v>0.01</v>
      </c>
      <c r="W465" s="133">
        <v>0</v>
      </c>
      <c r="X465" s="133">
        <v>5.6479999999999997</v>
      </c>
      <c r="Y465" s="133">
        <v>3.0000000000000001E-3</v>
      </c>
      <c r="Z465" s="133">
        <v>1E-3</v>
      </c>
      <c r="AA465" s="133">
        <v>16.913</v>
      </c>
      <c r="AB465" s="133">
        <v>6.0000000000000001E-3</v>
      </c>
      <c r="AC465" s="133">
        <v>2E-3</v>
      </c>
      <c r="AD465" s="133">
        <v>21.997</v>
      </c>
      <c r="AE465" s="133">
        <v>4.3999999999999997E-2</v>
      </c>
      <c r="AF465" s="133">
        <v>1.4999999999999999E-2</v>
      </c>
      <c r="AG465" s="133">
        <v>-0.54100000000000004</v>
      </c>
      <c r="AH465" s="133">
        <v>4.4999999999999998E-2</v>
      </c>
      <c r="AI465" s="133">
        <v>1.4999999999999999E-2</v>
      </c>
      <c r="AJ465" s="133">
        <v>34.698999999999998</v>
      </c>
      <c r="AK465" s="133">
        <v>0.216</v>
      </c>
      <c r="AL465" s="133">
        <v>7.1999999999999995E-2</v>
      </c>
      <c r="AM465" s="133">
        <v>0.56599999999999995</v>
      </c>
      <c r="AN465" s="133">
        <v>0.20799999999999999</v>
      </c>
      <c r="AO465" s="133">
        <v>6.9000000000000006E-2</v>
      </c>
      <c r="AP465" s="133">
        <v>108.938</v>
      </c>
      <c r="AQ465" s="133">
        <v>2.1619999999999999</v>
      </c>
      <c r="AR465" s="133">
        <v>0.72099999999999997</v>
      </c>
      <c r="AS465" s="133">
        <v>66.563999999999993</v>
      </c>
      <c r="AT465" s="133">
        <v>2.081</v>
      </c>
      <c r="AU465" s="133">
        <v>0.69399999999999995</v>
      </c>
      <c r="AV465" s="133">
        <v>-1.119</v>
      </c>
      <c r="AW465" s="133">
        <v>2.1000000000000001E-2</v>
      </c>
      <c r="AX465" s="133">
        <v>7.0000000000000001E-3</v>
      </c>
      <c r="AY465" s="133">
        <v>1.98</v>
      </c>
      <c r="AZ465" s="133">
        <v>1.007950954</v>
      </c>
      <c r="BA465" s="133">
        <v>-2.41</v>
      </c>
      <c r="BB465" s="133">
        <v>-2.21</v>
      </c>
      <c r="BC465" s="133">
        <v>28.58</v>
      </c>
      <c r="BD465" s="133">
        <v>5.1308374102921979E-3</v>
      </c>
      <c r="BE465" s="133" t="s">
        <v>1726</v>
      </c>
      <c r="BF465" s="133">
        <v>-0.65400000000000003</v>
      </c>
      <c r="BG465" s="133">
        <v>1.1855803230239885</v>
      </c>
      <c r="BH465" s="133">
        <v>0.94520962808036613</v>
      </c>
      <c r="BI465" s="133">
        <v>0.16900000000000001</v>
      </c>
      <c r="BJ465" s="133">
        <v>8.2000000000000003E-2</v>
      </c>
      <c r="BK465" s="133">
        <v>0.251</v>
      </c>
      <c r="BL465" s="133">
        <v>0.56599999999999995</v>
      </c>
      <c r="BM465" s="133">
        <v>0</v>
      </c>
    </row>
    <row r="466" spans="1:65" x14ac:dyDescent="0.2">
      <c r="A466" s="132" t="s">
        <v>1727</v>
      </c>
      <c r="B466" s="133" t="s">
        <v>1728</v>
      </c>
      <c r="C466" s="133" t="s">
        <v>261</v>
      </c>
      <c r="D466" s="133" t="s">
        <v>262</v>
      </c>
      <c r="E466" s="133" t="b">
        <v>0</v>
      </c>
      <c r="F466" s="133" t="s">
        <v>285</v>
      </c>
      <c r="G466" s="133" t="s">
        <v>3</v>
      </c>
      <c r="H466" s="133" t="s">
        <v>264</v>
      </c>
      <c r="I466" s="133" t="s">
        <v>286</v>
      </c>
      <c r="J466" s="133" t="s">
        <v>273</v>
      </c>
      <c r="K466" s="133" t="s">
        <v>777</v>
      </c>
      <c r="L466" s="133">
        <v>90</v>
      </c>
      <c r="M466" s="133">
        <v>9</v>
      </c>
      <c r="N466" s="133">
        <v>9</v>
      </c>
      <c r="O466" s="133">
        <v>-10.11</v>
      </c>
      <c r="P466" s="133">
        <v>0</v>
      </c>
      <c r="Q466" s="133">
        <v>0</v>
      </c>
      <c r="R466" s="133">
        <v>-10.96</v>
      </c>
      <c r="S466" s="133">
        <v>0</v>
      </c>
      <c r="T466" s="133">
        <v>0</v>
      </c>
      <c r="U466" s="133">
        <v>19.559999999999999</v>
      </c>
      <c r="V466" s="133">
        <v>0.01</v>
      </c>
      <c r="W466" s="133">
        <v>0</v>
      </c>
      <c r="X466" s="133">
        <v>-6.306</v>
      </c>
      <c r="Y466" s="133">
        <v>3.0000000000000001E-3</v>
      </c>
      <c r="Z466" s="133">
        <v>1E-3</v>
      </c>
      <c r="AA466" s="133">
        <v>0.23300000000000001</v>
      </c>
      <c r="AB466" s="133">
        <v>5.0000000000000001E-3</v>
      </c>
      <c r="AC466" s="133">
        <v>2E-3</v>
      </c>
      <c r="AD466" s="133">
        <v>-6.9470000000000001</v>
      </c>
      <c r="AE466" s="133">
        <v>0.04</v>
      </c>
      <c r="AF466" s="133">
        <v>1.2999999999999999E-2</v>
      </c>
      <c r="AG466" s="133">
        <v>-0.67500000000000004</v>
      </c>
      <c r="AH466" s="133">
        <v>4.2999999999999997E-2</v>
      </c>
      <c r="AI466" s="133">
        <v>1.4E-2</v>
      </c>
      <c r="AJ466" s="133">
        <v>-1.2170000000000001</v>
      </c>
      <c r="AK466" s="133">
        <v>0.17</v>
      </c>
      <c r="AL466" s="133">
        <v>5.7000000000000002E-2</v>
      </c>
      <c r="AM466" s="133">
        <v>-1.6830000000000001</v>
      </c>
      <c r="AN466" s="133">
        <v>0.16500000000000001</v>
      </c>
      <c r="AO466" s="133">
        <v>5.5E-2</v>
      </c>
      <c r="AP466" s="133">
        <v>116.18300000000001</v>
      </c>
      <c r="AQ466" s="133">
        <v>1.6339999999999999</v>
      </c>
      <c r="AR466" s="133">
        <v>0.54500000000000004</v>
      </c>
      <c r="AS466" s="133">
        <v>123.217</v>
      </c>
      <c r="AT466" s="133">
        <v>1.651</v>
      </c>
      <c r="AU466" s="133">
        <v>0.55000000000000004</v>
      </c>
      <c r="AV466" s="133">
        <v>-1.1879999999999999</v>
      </c>
      <c r="AW466" s="133">
        <v>1.6E-2</v>
      </c>
      <c r="AX466" s="133">
        <v>5.0000000000000001E-3</v>
      </c>
      <c r="AY466" s="133">
        <v>-10.19</v>
      </c>
      <c r="AZ466" s="133">
        <v>1.007950954</v>
      </c>
      <c r="BA466" s="133">
        <v>-18.760000000000002</v>
      </c>
      <c r="BB466" s="133">
        <v>-18.59</v>
      </c>
      <c r="BC466" s="133">
        <v>11.69</v>
      </c>
      <c r="BD466" s="133">
        <v>4.9934521173608882E-3</v>
      </c>
      <c r="BE466" s="133" t="s">
        <v>1729</v>
      </c>
      <c r="BF466" s="133">
        <v>-0.64</v>
      </c>
      <c r="BG466" s="133">
        <v>1.1892032832767638</v>
      </c>
      <c r="BH466" s="133">
        <v>0.95001242121844731</v>
      </c>
      <c r="BI466" s="133">
        <v>0.189</v>
      </c>
      <c r="BJ466" s="133">
        <v>8.2000000000000003E-2</v>
      </c>
      <c r="BK466" s="133">
        <v>0.27100000000000002</v>
      </c>
      <c r="BL466" s="133">
        <v>-1.6830000000000001</v>
      </c>
      <c r="BM466" s="133">
        <v>0</v>
      </c>
    </row>
    <row r="467" spans="1:65" x14ac:dyDescent="0.2">
      <c r="A467" s="132" t="s">
        <v>1730</v>
      </c>
      <c r="B467" s="133" t="s">
        <v>1731</v>
      </c>
      <c r="C467" s="133" t="s">
        <v>261</v>
      </c>
      <c r="D467" s="133" t="s">
        <v>262</v>
      </c>
      <c r="E467" s="133" t="b">
        <v>0</v>
      </c>
      <c r="F467" s="133" t="s">
        <v>1732</v>
      </c>
      <c r="G467" s="133" t="s">
        <v>3</v>
      </c>
      <c r="H467" s="133" t="s">
        <v>264</v>
      </c>
      <c r="I467" s="133" t="s">
        <v>265</v>
      </c>
      <c r="J467" s="133" t="s">
        <v>266</v>
      </c>
      <c r="K467" s="133" t="s">
        <v>777</v>
      </c>
      <c r="L467" s="133" t="s">
        <v>3</v>
      </c>
      <c r="M467" s="133">
        <v>9</v>
      </c>
      <c r="N467" s="133">
        <v>9</v>
      </c>
      <c r="O467" s="133">
        <v>2.2400000000000002</v>
      </c>
      <c r="P467" s="133">
        <v>0</v>
      </c>
      <c r="Q467" s="133">
        <v>0</v>
      </c>
      <c r="R467" s="133">
        <v>-0.19</v>
      </c>
      <c r="S467" s="133">
        <v>0</v>
      </c>
      <c r="T467" s="133">
        <v>0</v>
      </c>
      <c r="U467" s="133">
        <v>30.66</v>
      </c>
      <c r="V467" s="133">
        <v>0.01</v>
      </c>
      <c r="W467" s="133">
        <v>0</v>
      </c>
      <c r="X467" s="133">
        <v>5.6550000000000002</v>
      </c>
      <c r="Y467" s="133">
        <v>2E-3</v>
      </c>
      <c r="Z467" s="133">
        <v>1E-3</v>
      </c>
      <c r="AA467" s="133">
        <v>11.138999999999999</v>
      </c>
      <c r="AB467" s="133">
        <v>5.0000000000000001E-3</v>
      </c>
      <c r="AC467" s="133">
        <v>2E-3</v>
      </c>
      <c r="AD467" s="133">
        <v>16.928000000000001</v>
      </c>
      <c r="AE467" s="133">
        <v>3.5000000000000003E-2</v>
      </c>
      <c r="AF467" s="133">
        <v>1.2E-2</v>
      </c>
      <c r="AG467" s="133">
        <v>7.6999999999999999E-2</v>
      </c>
      <c r="AH467" s="133">
        <v>3.5999999999999997E-2</v>
      </c>
      <c r="AI467" s="133">
        <v>1.2E-2</v>
      </c>
      <c r="AJ467" s="133">
        <v>22.361000000000001</v>
      </c>
      <c r="AK467" s="133">
        <v>0.152</v>
      </c>
      <c r="AL467" s="133">
        <v>5.0999999999999997E-2</v>
      </c>
      <c r="AM467" s="133">
        <v>-4.1000000000000002E-2</v>
      </c>
      <c r="AN467" s="133">
        <v>0.151</v>
      </c>
      <c r="AO467" s="133">
        <v>0.05</v>
      </c>
      <c r="AP467" s="133">
        <v>115.675</v>
      </c>
      <c r="AQ467" s="133">
        <v>3.0169999999999999</v>
      </c>
      <c r="AR467" s="133">
        <v>1.006</v>
      </c>
      <c r="AS467" s="133">
        <v>85.11</v>
      </c>
      <c r="AT467" s="133">
        <v>2.9369999999999998</v>
      </c>
      <c r="AU467" s="133">
        <v>0.97899999999999998</v>
      </c>
      <c r="AV467" s="133">
        <v>-1.18</v>
      </c>
      <c r="AW467" s="133">
        <v>2.1999999999999999E-2</v>
      </c>
      <c r="AX467" s="133">
        <v>7.0000000000000001E-3</v>
      </c>
      <c r="AY467" s="133">
        <v>2.21</v>
      </c>
      <c r="AZ467" s="133" t="s">
        <v>3</v>
      </c>
      <c r="BA467" s="133">
        <v>-0.19</v>
      </c>
      <c r="BB467" s="133">
        <v>0</v>
      </c>
      <c r="BC467" s="133">
        <v>30.86</v>
      </c>
      <c r="BD467" s="133">
        <v>4.9840465228980935E-3</v>
      </c>
      <c r="BE467" s="133" t="s">
        <v>1733</v>
      </c>
      <c r="BF467" s="133">
        <v>-7.0000000000000001E-3</v>
      </c>
      <c r="BG467" s="133">
        <v>1.1973188289332544</v>
      </c>
      <c r="BH467" s="133">
        <v>0.95218695786863472</v>
      </c>
      <c r="BI467" s="133">
        <v>0.94399999999999995</v>
      </c>
      <c r="BJ467" s="133" t="s">
        <v>3</v>
      </c>
      <c r="BK467" s="133">
        <v>0.94399999999999995</v>
      </c>
      <c r="BL467" s="133">
        <v>-4.1000000000000002E-2</v>
      </c>
      <c r="BM467" s="133">
        <v>0</v>
      </c>
    </row>
    <row r="468" spans="1:65" x14ac:dyDescent="0.2">
      <c r="A468" s="132" t="s">
        <v>1734</v>
      </c>
      <c r="B468" s="133" t="s">
        <v>1735</v>
      </c>
      <c r="C468" s="133" t="s">
        <v>261</v>
      </c>
      <c r="D468" s="133" t="s">
        <v>262</v>
      </c>
      <c r="E468" s="133" t="b">
        <v>0</v>
      </c>
      <c r="F468" s="133" t="s">
        <v>294</v>
      </c>
      <c r="G468" s="133" t="s">
        <v>3</v>
      </c>
      <c r="H468" s="133" t="s">
        <v>264</v>
      </c>
      <c r="I468" s="133" t="s">
        <v>295</v>
      </c>
      <c r="J468" s="133" t="s">
        <v>273</v>
      </c>
      <c r="K468" s="133" t="s">
        <v>777</v>
      </c>
      <c r="L468" s="133">
        <v>90</v>
      </c>
      <c r="M468" s="133">
        <v>9</v>
      </c>
      <c r="N468" s="133">
        <v>9</v>
      </c>
      <c r="O468" s="133">
        <v>1.68</v>
      </c>
      <c r="P468" s="133">
        <v>0</v>
      </c>
      <c r="Q468" s="133">
        <v>0</v>
      </c>
      <c r="R468" s="133">
        <v>5.96</v>
      </c>
      <c r="S468" s="133">
        <v>0</v>
      </c>
      <c r="T468" s="133">
        <v>0</v>
      </c>
      <c r="U468" s="133">
        <v>37</v>
      </c>
      <c r="V468" s="133">
        <v>0</v>
      </c>
      <c r="W468" s="133">
        <v>0</v>
      </c>
      <c r="X468" s="133">
        <v>5.3380000000000001</v>
      </c>
      <c r="Y468" s="133">
        <v>3.0000000000000001E-3</v>
      </c>
      <c r="Z468" s="133">
        <v>1E-3</v>
      </c>
      <c r="AA468" s="133">
        <v>17.347999999999999</v>
      </c>
      <c r="AB468" s="133">
        <v>5.0000000000000001E-3</v>
      </c>
      <c r="AC468" s="133">
        <v>2E-3</v>
      </c>
      <c r="AD468" s="133">
        <v>22.486999999999998</v>
      </c>
      <c r="AE468" s="133">
        <v>3.6999999999999998E-2</v>
      </c>
      <c r="AF468" s="133">
        <v>1.2E-2</v>
      </c>
      <c r="AG468" s="133">
        <v>-0.16400000000000001</v>
      </c>
      <c r="AH468" s="133">
        <v>3.3000000000000002E-2</v>
      </c>
      <c r="AI468" s="133">
        <v>1.0999999999999999E-2</v>
      </c>
      <c r="AJ468" s="133">
        <v>35.881999999999998</v>
      </c>
      <c r="AK468" s="133">
        <v>0.18</v>
      </c>
      <c r="AL468" s="133">
        <v>0.06</v>
      </c>
      <c r="AM468" s="133">
        <v>0.85499999999999998</v>
      </c>
      <c r="AN468" s="133">
        <v>0.17499999999999999</v>
      </c>
      <c r="AO468" s="133">
        <v>5.8000000000000003E-2</v>
      </c>
      <c r="AP468" s="133">
        <v>112.181</v>
      </c>
      <c r="AQ468" s="133">
        <v>1.234</v>
      </c>
      <c r="AR468" s="133">
        <v>0.41099999999999998</v>
      </c>
      <c r="AS468" s="133">
        <v>69.135999999999996</v>
      </c>
      <c r="AT468" s="133">
        <v>1.1859999999999999</v>
      </c>
      <c r="AU468" s="133">
        <v>0.39500000000000002</v>
      </c>
      <c r="AV468" s="133">
        <v>-1.151</v>
      </c>
      <c r="AW468" s="133">
        <v>1.2E-2</v>
      </c>
      <c r="AX468" s="133">
        <v>4.0000000000000001E-3</v>
      </c>
      <c r="AY468" s="133">
        <v>1.64</v>
      </c>
      <c r="AZ468" s="133">
        <v>1.007950954</v>
      </c>
      <c r="BA468" s="133">
        <v>-1.98</v>
      </c>
      <c r="BB468" s="133">
        <v>-1.79</v>
      </c>
      <c r="BC468" s="133">
        <v>29.02</v>
      </c>
      <c r="BD468" s="133">
        <v>4.7386270294682981E-3</v>
      </c>
      <c r="BE468" s="133" t="s">
        <v>1736</v>
      </c>
      <c r="BF468" s="133">
        <v>-0.27100000000000002</v>
      </c>
      <c r="BG468" s="133">
        <v>1.203222677005072</v>
      </c>
      <c r="BH468" s="133">
        <v>0.95446014646088773</v>
      </c>
      <c r="BI468" s="133">
        <v>0.629</v>
      </c>
      <c r="BJ468" s="133">
        <v>8.2000000000000003E-2</v>
      </c>
      <c r="BK468" s="133">
        <v>0.71099999999999997</v>
      </c>
      <c r="BL468" s="133">
        <v>0.85499999999999998</v>
      </c>
      <c r="BM468" s="133">
        <v>0</v>
      </c>
    </row>
    <row r="469" spans="1:65" x14ac:dyDescent="0.2">
      <c r="A469" s="132" t="s">
        <v>1737</v>
      </c>
      <c r="B469" s="133" t="s">
        <v>1738</v>
      </c>
      <c r="C469" s="133" t="s">
        <v>261</v>
      </c>
      <c r="D469" s="133" t="s">
        <v>262</v>
      </c>
      <c r="E469" s="133" t="b">
        <v>0</v>
      </c>
      <c r="F469" s="133" t="s">
        <v>271</v>
      </c>
      <c r="G469" s="133" t="s">
        <v>3</v>
      </c>
      <c r="H469" s="133" t="s">
        <v>264</v>
      </c>
      <c r="I469" s="133" t="s">
        <v>272</v>
      </c>
      <c r="J469" s="133" t="s">
        <v>273</v>
      </c>
      <c r="K469" s="133" t="s">
        <v>777</v>
      </c>
      <c r="L469" s="133">
        <v>90</v>
      </c>
      <c r="M469" s="133">
        <v>9</v>
      </c>
      <c r="N469" s="133">
        <v>9</v>
      </c>
      <c r="O469" s="133">
        <v>-10.11</v>
      </c>
      <c r="P469" s="133">
        <v>0</v>
      </c>
      <c r="Q469" s="133">
        <v>0</v>
      </c>
      <c r="R469" s="133">
        <v>-10.95</v>
      </c>
      <c r="S469" s="133">
        <v>0.01</v>
      </c>
      <c r="T469" s="133">
        <v>0</v>
      </c>
      <c r="U469" s="133">
        <v>19.57</v>
      </c>
      <c r="V469" s="133">
        <v>0.01</v>
      </c>
      <c r="W469" s="133">
        <v>0</v>
      </c>
      <c r="X469" s="133">
        <v>-6.3070000000000004</v>
      </c>
      <c r="Y469" s="133">
        <v>2E-3</v>
      </c>
      <c r="Z469" s="133">
        <v>1E-3</v>
      </c>
      <c r="AA469" s="133">
        <v>0.24399999999999999</v>
      </c>
      <c r="AB469" s="133">
        <v>6.0000000000000001E-3</v>
      </c>
      <c r="AC469" s="133">
        <v>2E-3</v>
      </c>
      <c r="AD469" s="133">
        <v>-6.7080000000000002</v>
      </c>
      <c r="AE469" s="133">
        <v>2.1999999999999999E-2</v>
      </c>
      <c r="AF469" s="133">
        <v>7.0000000000000001E-3</v>
      </c>
      <c r="AG469" s="133">
        <v>-0.44400000000000001</v>
      </c>
      <c r="AH469" s="133">
        <v>2.4E-2</v>
      </c>
      <c r="AI469" s="133">
        <v>8.0000000000000002E-3</v>
      </c>
      <c r="AJ469" s="133">
        <v>-1.35</v>
      </c>
      <c r="AK469" s="133">
        <v>0.23200000000000001</v>
      </c>
      <c r="AL469" s="133">
        <v>7.6999999999999999E-2</v>
      </c>
      <c r="AM469" s="133">
        <v>-1.837</v>
      </c>
      <c r="AN469" s="133">
        <v>0.23699999999999999</v>
      </c>
      <c r="AO469" s="133">
        <v>7.9000000000000001E-2</v>
      </c>
      <c r="AP469" s="133">
        <v>117.73399999999999</v>
      </c>
      <c r="AQ469" s="133">
        <v>0.85</v>
      </c>
      <c r="AR469" s="133">
        <v>0.28299999999999997</v>
      </c>
      <c r="AS469" s="133">
        <v>124.755</v>
      </c>
      <c r="AT469" s="133">
        <v>0.85499999999999998</v>
      </c>
      <c r="AU469" s="133">
        <v>0.28499999999999998</v>
      </c>
      <c r="AV469" s="133">
        <v>-1.202</v>
      </c>
      <c r="AW469" s="133">
        <v>8.9999999999999993E-3</v>
      </c>
      <c r="AX469" s="133">
        <v>3.0000000000000001E-3</v>
      </c>
      <c r="AY469" s="133">
        <v>-10.199999999999999</v>
      </c>
      <c r="AZ469" s="133">
        <v>1.007950954</v>
      </c>
      <c r="BA469" s="133">
        <v>-18.75</v>
      </c>
      <c r="BB469" s="133">
        <v>-18.59</v>
      </c>
      <c r="BC469" s="133">
        <v>11.7</v>
      </c>
      <c r="BD469" s="133">
        <v>4.7386270294682981E-3</v>
      </c>
      <c r="BE469" s="133" t="s">
        <v>1736</v>
      </c>
      <c r="BF469" s="133">
        <v>-0.41199999999999998</v>
      </c>
      <c r="BG469" s="133">
        <v>1.1930600186643818</v>
      </c>
      <c r="BH469" s="133">
        <v>0.95173383256801558</v>
      </c>
      <c r="BI469" s="133">
        <v>0.46</v>
      </c>
      <c r="BJ469" s="133">
        <v>8.2000000000000003E-2</v>
      </c>
      <c r="BK469" s="133">
        <v>0.54200000000000004</v>
      </c>
      <c r="BL469" s="133">
        <v>-1.837</v>
      </c>
      <c r="BM469" s="133">
        <v>0</v>
      </c>
    </row>
    <row r="470" spans="1:65" x14ac:dyDescent="0.2">
      <c r="A470" s="132" t="s">
        <v>1739</v>
      </c>
      <c r="B470" s="133" t="s">
        <v>1740</v>
      </c>
      <c r="C470" s="133" t="s">
        <v>261</v>
      </c>
      <c r="D470" s="133" t="s">
        <v>262</v>
      </c>
      <c r="E470" s="133" t="b">
        <v>0</v>
      </c>
      <c r="F470" s="133" t="s">
        <v>1143</v>
      </c>
      <c r="G470" s="133" t="s">
        <v>3</v>
      </c>
      <c r="H470" s="133" t="s">
        <v>264</v>
      </c>
      <c r="I470" s="133" t="s">
        <v>324</v>
      </c>
      <c r="J470" s="133" t="s">
        <v>273</v>
      </c>
      <c r="K470" s="133" t="s">
        <v>777</v>
      </c>
      <c r="L470" s="133">
        <v>90</v>
      </c>
      <c r="M470" s="133">
        <v>9</v>
      </c>
      <c r="N470" s="133">
        <v>9</v>
      </c>
      <c r="O470" s="133">
        <v>2.0099999999999998</v>
      </c>
      <c r="P470" s="133">
        <v>0</v>
      </c>
      <c r="Q470" s="133">
        <v>0</v>
      </c>
      <c r="R470" s="133">
        <v>6.23</v>
      </c>
      <c r="S470" s="133">
        <v>0.01</v>
      </c>
      <c r="T470" s="133">
        <v>0</v>
      </c>
      <c r="U470" s="133">
        <v>37.28</v>
      </c>
      <c r="V470" s="133">
        <v>0.01</v>
      </c>
      <c r="W470" s="133">
        <v>0</v>
      </c>
      <c r="X470" s="133">
        <v>5.6580000000000004</v>
      </c>
      <c r="Y470" s="133">
        <v>3.0000000000000001E-3</v>
      </c>
      <c r="Z470" s="133">
        <v>1E-3</v>
      </c>
      <c r="AA470" s="133">
        <v>17.620999999999999</v>
      </c>
      <c r="AB470" s="133">
        <v>7.0000000000000001E-3</v>
      </c>
      <c r="AC470" s="133">
        <v>2E-3</v>
      </c>
      <c r="AD470" s="133">
        <v>22.806999999999999</v>
      </c>
      <c r="AE470" s="133">
        <v>2.7E-2</v>
      </c>
      <c r="AF470" s="133">
        <v>8.9999999999999993E-3</v>
      </c>
      <c r="AG470" s="133">
        <v>-0.44400000000000001</v>
      </c>
      <c r="AH470" s="133">
        <v>2.1999999999999999E-2</v>
      </c>
      <c r="AI470" s="133">
        <v>7.0000000000000001E-3</v>
      </c>
      <c r="AJ470" s="133">
        <v>36.445999999999998</v>
      </c>
      <c r="AK470" s="133">
        <v>0.189</v>
      </c>
      <c r="AL470" s="133">
        <v>6.3E-2</v>
      </c>
      <c r="AM470" s="133">
        <v>0.86299999999999999</v>
      </c>
      <c r="AN470" s="133">
        <v>0.188</v>
      </c>
      <c r="AO470" s="133">
        <v>6.3E-2</v>
      </c>
      <c r="AP470" s="133">
        <v>108.176</v>
      </c>
      <c r="AQ470" s="133">
        <v>1.3169999999999999</v>
      </c>
      <c r="AR470" s="133">
        <v>0.439</v>
      </c>
      <c r="AS470" s="133">
        <v>64.363</v>
      </c>
      <c r="AT470" s="133">
        <v>1.276</v>
      </c>
      <c r="AU470" s="133">
        <v>0.42499999999999999</v>
      </c>
      <c r="AV470" s="133">
        <v>-1.105</v>
      </c>
      <c r="AW470" s="133">
        <v>1.4999999999999999E-2</v>
      </c>
      <c r="AX470" s="133">
        <v>5.0000000000000001E-3</v>
      </c>
      <c r="AY470" s="133">
        <v>1.98</v>
      </c>
      <c r="AZ470" s="133">
        <v>1.007950954</v>
      </c>
      <c r="BA470" s="133">
        <v>-1.71</v>
      </c>
      <c r="BB470" s="133">
        <v>-1.51</v>
      </c>
      <c r="BC470" s="133">
        <v>29.3</v>
      </c>
      <c r="BD470" s="133">
        <v>4.7386270294682981E-3</v>
      </c>
      <c r="BE470" s="133" t="s">
        <v>1736</v>
      </c>
      <c r="BF470" s="133">
        <v>-0.55200000000000005</v>
      </c>
      <c r="BG470" s="133">
        <v>1.1900916066799225</v>
      </c>
      <c r="BH470" s="133">
        <v>0.95069327698980721</v>
      </c>
      <c r="BI470" s="133">
        <v>0.29399999999999998</v>
      </c>
      <c r="BJ470" s="133">
        <v>8.2000000000000003E-2</v>
      </c>
      <c r="BK470" s="133">
        <v>0.376</v>
      </c>
      <c r="BL470" s="133">
        <v>0.86299999999999999</v>
      </c>
      <c r="BM470" s="133">
        <v>0</v>
      </c>
    </row>
    <row r="471" spans="1:65" x14ac:dyDescent="0.2">
      <c r="A471" s="132" t="s">
        <v>1741</v>
      </c>
      <c r="B471" s="133" t="s">
        <v>1742</v>
      </c>
      <c r="C471" s="133" t="s">
        <v>261</v>
      </c>
      <c r="D471" s="133" t="s">
        <v>262</v>
      </c>
      <c r="E471" s="133" t="b">
        <v>0</v>
      </c>
      <c r="F471" s="133" t="s">
        <v>277</v>
      </c>
      <c r="G471" s="133" t="s">
        <v>3</v>
      </c>
      <c r="H471" s="133" t="s">
        <v>264</v>
      </c>
      <c r="I471" s="133" t="s">
        <v>277</v>
      </c>
      <c r="J471" s="133" t="s">
        <v>273</v>
      </c>
      <c r="K471" s="133" t="s">
        <v>777</v>
      </c>
      <c r="L471" s="133">
        <v>90</v>
      </c>
      <c r="M471" s="133">
        <v>9</v>
      </c>
      <c r="N471" s="133">
        <v>9</v>
      </c>
      <c r="O471" s="133">
        <v>-2.1800000000000002</v>
      </c>
      <c r="P471" s="133">
        <v>0</v>
      </c>
      <c r="Q471" s="133">
        <v>0</v>
      </c>
      <c r="R471" s="133">
        <v>3.85</v>
      </c>
      <c r="S471" s="133">
        <v>0.01</v>
      </c>
      <c r="T471" s="133">
        <v>0</v>
      </c>
      <c r="U471" s="133">
        <v>34.83</v>
      </c>
      <c r="V471" s="133">
        <v>0.01</v>
      </c>
      <c r="W471" s="133">
        <v>0</v>
      </c>
      <c r="X471" s="133">
        <v>1.649</v>
      </c>
      <c r="Y471" s="133">
        <v>3.0000000000000001E-3</v>
      </c>
      <c r="Z471" s="133">
        <v>1E-3</v>
      </c>
      <c r="AA471" s="133">
        <v>15.217000000000001</v>
      </c>
      <c r="AB471" s="133">
        <v>7.0000000000000001E-3</v>
      </c>
      <c r="AC471" s="133">
        <v>2E-3</v>
      </c>
      <c r="AD471" s="133">
        <v>16.472999999999999</v>
      </c>
      <c r="AE471" s="133">
        <v>4.4999999999999998E-2</v>
      </c>
      <c r="AF471" s="133">
        <v>1.4999999999999999E-2</v>
      </c>
      <c r="AG471" s="133">
        <v>-0.21</v>
      </c>
      <c r="AH471" s="133">
        <v>4.1000000000000002E-2</v>
      </c>
      <c r="AI471" s="133">
        <v>1.4E-2</v>
      </c>
      <c r="AJ471" s="133">
        <v>31.207999999999998</v>
      </c>
      <c r="AK471" s="133">
        <v>0.14799999999999999</v>
      </c>
      <c r="AL471" s="133">
        <v>4.9000000000000002E-2</v>
      </c>
      <c r="AM471" s="133">
        <v>0.52600000000000002</v>
      </c>
      <c r="AN471" s="133">
        <v>0.156</v>
      </c>
      <c r="AO471" s="133">
        <v>5.1999999999999998E-2</v>
      </c>
      <c r="AP471" s="133">
        <v>109.586</v>
      </c>
      <c r="AQ471" s="133">
        <v>2.57</v>
      </c>
      <c r="AR471" s="133">
        <v>0.85699999999999998</v>
      </c>
      <c r="AS471" s="133">
        <v>75.25</v>
      </c>
      <c r="AT471" s="133">
        <v>2.492</v>
      </c>
      <c r="AU471" s="133">
        <v>0.83099999999999996</v>
      </c>
      <c r="AV471" s="133">
        <v>-1.119</v>
      </c>
      <c r="AW471" s="133">
        <v>2.5999999999999999E-2</v>
      </c>
      <c r="AX471" s="133">
        <v>8.9999999999999993E-3</v>
      </c>
      <c r="AY471" s="133">
        <v>-2.2200000000000002</v>
      </c>
      <c r="AZ471" s="133">
        <v>1.007950954</v>
      </c>
      <c r="BA471" s="133">
        <v>-4.0599999999999996</v>
      </c>
      <c r="BB471" s="133">
        <v>-3.87</v>
      </c>
      <c r="BC471" s="133">
        <v>26.87</v>
      </c>
      <c r="BD471" s="133">
        <v>4.7386270294682981E-3</v>
      </c>
      <c r="BE471" s="133" t="s">
        <v>1736</v>
      </c>
      <c r="BF471" s="133">
        <v>-0.28799999999999998</v>
      </c>
      <c r="BG471" s="133">
        <v>1.1876359769973166</v>
      </c>
      <c r="BH471" s="133">
        <v>0.9516143159491941</v>
      </c>
      <c r="BI471" s="133">
        <v>0.60899999999999999</v>
      </c>
      <c r="BJ471" s="133">
        <v>8.2000000000000003E-2</v>
      </c>
      <c r="BK471" s="133">
        <v>0.69099999999999995</v>
      </c>
      <c r="BL471" s="133">
        <v>0.52600000000000002</v>
      </c>
      <c r="BM471" s="133">
        <v>0</v>
      </c>
    </row>
    <row r="472" spans="1:65" x14ac:dyDescent="0.2">
      <c r="A472" s="132" t="s">
        <v>1743</v>
      </c>
      <c r="B472" s="133" t="s">
        <v>1744</v>
      </c>
      <c r="C472" s="133" t="s">
        <v>261</v>
      </c>
      <c r="D472" s="133" t="s">
        <v>262</v>
      </c>
      <c r="E472" s="133" t="b">
        <v>0</v>
      </c>
      <c r="F472" s="133" t="s">
        <v>1471</v>
      </c>
      <c r="G472" s="133" t="s">
        <v>3</v>
      </c>
      <c r="H472" s="133" t="s">
        <v>264</v>
      </c>
      <c r="I472" s="133" t="s">
        <v>349</v>
      </c>
      <c r="J472" s="133" t="s">
        <v>266</v>
      </c>
      <c r="K472" s="133" t="s">
        <v>777</v>
      </c>
      <c r="L472" s="133" t="s">
        <v>3</v>
      </c>
      <c r="M472" s="133">
        <v>9</v>
      </c>
      <c r="N472" s="133">
        <v>9</v>
      </c>
      <c r="O472" s="133">
        <v>-37.520000000000003</v>
      </c>
      <c r="P472" s="133">
        <v>0</v>
      </c>
      <c r="Q472" s="133">
        <v>0</v>
      </c>
      <c r="R472" s="133">
        <v>-0.03</v>
      </c>
      <c r="S472" s="133">
        <v>0</v>
      </c>
      <c r="T472" s="133">
        <v>0</v>
      </c>
      <c r="U472" s="133">
        <v>30.83</v>
      </c>
      <c r="V472" s="133">
        <v>0</v>
      </c>
      <c r="W472" s="133">
        <v>0</v>
      </c>
      <c r="X472" s="133">
        <v>-31.632000000000001</v>
      </c>
      <c r="Y472" s="133">
        <v>5.0000000000000001E-3</v>
      </c>
      <c r="Z472" s="133">
        <v>2E-3</v>
      </c>
      <c r="AA472" s="133">
        <v>11.217000000000001</v>
      </c>
      <c r="AB472" s="133">
        <v>4.0000000000000001E-3</v>
      </c>
      <c r="AC472" s="133">
        <v>1E-3</v>
      </c>
      <c r="AD472" s="133">
        <v>-22.872</v>
      </c>
      <c r="AE472" s="133">
        <v>3.5999999999999997E-2</v>
      </c>
      <c r="AF472" s="133">
        <v>1.2E-2</v>
      </c>
      <c r="AG472" s="133">
        <v>-0.92400000000000004</v>
      </c>
      <c r="AH472" s="133">
        <v>3.6999999999999998E-2</v>
      </c>
      <c r="AI472" s="133">
        <v>1.2E-2</v>
      </c>
      <c r="AJ472" s="133">
        <v>22.323</v>
      </c>
      <c r="AK472" s="133">
        <v>0.16</v>
      </c>
      <c r="AL472" s="133">
        <v>5.2999999999999999E-2</v>
      </c>
      <c r="AM472" s="133">
        <v>-0.23300000000000001</v>
      </c>
      <c r="AN472" s="133">
        <v>0.155</v>
      </c>
      <c r="AO472" s="133">
        <v>5.1999999999999998E-2</v>
      </c>
      <c r="AP472" s="133">
        <v>121.392</v>
      </c>
      <c r="AQ472" s="133">
        <v>4.08</v>
      </c>
      <c r="AR472" s="133">
        <v>1.36</v>
      </c>
      <c r="AS472" s="133">
        <v>135.35900000000001</v>
      </c>
      <c r="AT472" s="133">
        <v>4.1340000000000003</v>
      </c>
      <c r="AU472" s="133">
        <v>1.3779999999999999</v>
      </c>
      <c r="AV472" s="133">
        <v>-1.22</v>
      </c>
      <c r="AW472" s="133">
        <v>2.1000000000000001E-2</v>
      </c>
      <c r="AX472" s="133">
        <v>7.0000000000000001E-3</v>
      </c>
      <c r="AY472" s="133">
        <v>-37.729999999999997</v>
      </c>
      <c r="AZ472" s="133" t="s">
        <v>3</v>
      </c>
      <c r="BA472" s="133">
        <v>-0.03</v>
      </c>
      <c r="BB472" s="133">
        <v>0.18</v>
      </c>
      <c r="BC472" s="133">
        <v>31.04</v>
      </c>
      <c r="BD472" s="133">
        <v>4.6249448827357948E-3</v>
      </c>
      <c r="BE472" s="133" t="s">
        <v>1745</v>
      </c>
      <c r="BF472" s="133">
        <v>-0.81799999999999995</v>
      </c>
      <c r="BG472" s="133">
        <v>1.1833772089646897</v>
      </c>
      <c r="BH472" s="133">
        <v>0.94832409637827286</v>
      </c>
      <c r="BI472" s="133">
        <v>-1.9E-2</v>
      </c>
      <c r="BJ472" s="133" t="s">
        <v>3</v>
      </c>
      <c r="BK472" s="133">
        <v>-1.9E-2</v>
      </c>
      <c r="BL472" s="133">
        <v>-0.23300000000000001</v>
      </c>
      <c r="BM472" s="133">
        <v>0</v>
      </c>
    </row>
    <row r="473" spans="1:65" x14ac:dyDescent="0.2">
      <c r="A473" s="132" t="s">
        <v>1746</v>
      </c>
      <c r="B473" s="133" t="s">
        <v>1747</v>
      </c>
      <c r="C473" s="133" t="s">
        <v>261</v>
      </c>
      <c r="D473" s="133" t="s">
        <v>262</v>
      </c>
      <c r="E473" s="133" t="b">
        <v>0</v>
      </c>
      <c r="F473" s="133" t="s">
        <v>1748</v>
      </c>
      <c r="G473" s="133" t="s">
        <v>3</v>
      </c>
      <c r="H473" s="133" t="s">
        <v>264</v>
      </c>
      <c r="I473" s="133" t="s">
        <v>1095</v>
      </c>
      <c r="J473" s="133" t="s">
        <v>1096</v>
      </c>
      <c r="K473" s="133" t="s">
        <v>777</v>
      </c>
      <c r="L473" s="133">
        <v>90</v>
      </c>
      <c r="M473" s="133">
        <v>9</v>
      </c>
      <c r="N473" s="133">
        <v>9</v>
      </c>
      <c r="O473" s="133">
        <v>1.97</v>
      </c>
      <c r="P473" s="133">
        <v>0</v>
      </c>
      <c r="Q473" s="133">
        <v>0</v>
      </c>
      <c r="R473" s="133">
        <v>1.18</v>
      </c>
      <c r="S473" s="133">
        <v>0.01</v>
      </c>
      <c r="T473" s="133">
        <v>0</v>
      </c>
      <c r="U473" s="133">
        <v>32.08</v>
      </c>
      <c r="V473" s="133">
        <v>0.01</v>
      </c>
      <c r="W473" s="133">
        <v>0</v>
      </c>
      <c r="X473" s="133">
        <v>5.4470000000000001</v>
      </c>
      <c r="Y473" s="133">
        <v>3.0000000000000001E-3</v>
      </c>
      <c r="Z473" s="133">
        <v>1E-3</v>
      </c>
      <c r="AA473" s="133">
        <v>12.526999999999999</v>
      </c>
      <c r="AB473" s="133">
        <v>5.0000000000000001E-3</v>
      </c>
      <c r="AC473" s="133">
        <v>2E-3</v>
      </c>
      <c r="AD473" s="133">
        <v>17.727</v>
      </c>
      <c r="AE473" s="133">
        <v>3.9E-2</v>
      </c>
      <c r="AF473" s="133">
        <v>1.2999999999999999E-2</v>
      </c>
      <c r="AG473" s="133">
        <v>-0.27200000000000002</v>
      </c>
      <c r="AH473" s="133">
        <v>0.04</v>
      </c>
      <c r="AI473" s="133">
        <v>1.2999999999999999E-2</v>
      </c>
      <c r="AJ473" s="133">
        <v>25.405000000000001</v>
      </c>
      <c r="AK473" s="133">
        <v>0.20200000000000001</v>
      </c>
      <c r="AL473" s="133">
        <v>6.7000000000000004E-2</v>
      </c>
      <c r="AM473" s="133">
        <v>0.191</v>
      </c>
      <c r="AN473" s="133">
        <v>0.193</v>
      </c>
      <c r="AO473" s="133">
        <v>6.4000000000000001E-2</v>
      </c>
      <c r="AP473" s="133">
        <v>112.82599999999999</v>
      </c>
      <c r="AQ473" s="133">
        <v>2.98</v>
      </c>
      <c r="AR473" s="133">
        <v>0.99299999999999999</v>
      </c>
      <c r="AS473" s="133">
        <v>79.665000000000006</v>
      </c>
      <c r="AT473" s="133">
        <v>2.8929999999999998</v>
      </c>
      <c r="AU473" s="133">
        <v>0.96399999999999997</v>
      </c>
      <c r="AV473" s="133">
        <v>-1.1479999999999999</v>
      </c>
      <c r="AW473" s="133">
        <v>2.8000000000000001E-2</v>
      </c>
      <c r="AX473" s="133">
        <v>8.9999999999999993E-3</v>
      </c>
      <c r="AY473" s="133">
        <v>1.94</v>
      </c>
      <c r="AZ473" s="133">
        <v>1.0093000000000001</v>
      </c>
      <c r="BA473" s="133">
        <v>-8.0399999999999991</v>
      </c>
      <c r="BB473" s="133">
        <v>-7.86</v>
      </c>
      <c r="BC473" s="133">
        <v>22.76</v>
      </c>
      <c r="BD473" s="133">
        <v>4.7117939092095268E-3</v>
      </c>
      <c r="BE473" s="133" t="s">
        <v>1749</v>
      </c>
      <c r="BF473" s="133">
        <v>-0.35599999999999998</v>
      </c>
      <c r="BG473" s="133">
        <v>1.1833772089646892</v>
      </c>
      <c r="BH473" s="133">
        <v>0.94832409637827231</v>
      </c>
      <c r="BI473" s="133">
        <v>0.52800000000000002</v>
      </c>
      <c r="BJ473" s="133">
        <v>8.2000000000000003E-2</v>
      </c>
      <c r="BK473" s="133">
        <v>0.61</v>
      </c>
      <c r="BL473" s="133">
        <v>0.191</v>
      </c>
      <c r="BM473" s="133">
        <v>0</v>
      </c>
    </row>
    <row r="474" spans="1:65" x14ac:dyDescent="0.2">
      <c r="A474" s="132" t="s">
        <v>1750</v>
      </c>
      <c r="B474" s="133" t="s">
        <v>1751</v>
      </c>
      <c r="C474" s="133" t="s">
        <v>261</v>
      </c>
      <c r="D474" s="133" t="s">
        <v>262</v>
      </c>
      <c r="E474" s="133" t="b">
        <v>0</v>
      </c>
      <c r="F474" s="133" t="s">
        <v>328</v>
      </c>
      <c r="G474" s="133" t="s">
        <v>3</v>
      </c>
      <c r="H474" s="133" t="s">
        <v>264</v>
      </c>
      <c r="I474" s="133" t="s">
        <v>304</v>
      </c>
      <c r="J474" s="133" t="s">
        <v>273</v>
      </c>
      <c r="K474" s="133" t="s">
        <v>777</v>
      </c>
      <c r="L474" s="133">
        <v>90</v>
      </c>
      <c r="M474" s="133">
        <v>9</v>
      </c>
      <c r="N474" s="133">
        <v>9</v>
      </c>
      <c r="O474" s="133">
        <v>-6.11</v>
      </c>
      <c r="P474" s="133">
        <v>0</v>
      </c>
      <c r="Q474" s="133">
        <v>0</v>
      </c>
      <c r="R474" s="133">
        <v>-4.74</v>
      </c>
      <c r="S474" s="133">
        <v>0</v>
      </c>
      <c r="T474" s="133">
        <v>0</v>
      </c>
      <c r="U474" s="133">
        <v>25.97</v>
      </c>
      <c r="V474" s="133">
        <v>0.01</v>
      </c>
      <c r="W474" s="133">
        <v>0</v>
      </c>
      <c r="X474" s="133">
        <v>-2.3370000000000002</v>
      </c>
      <c r="Y474" s="133">
        <v>2E-3</v>
      </c>
      <c r="Z474" s="133">
        <v>1E-3</v>
      </c>
      <c r="AA474" s="133">
        <v>6.52</v>
      </c>
      <c r="AB474" s="133">
        <v>5.0000000000000001E-3</v>
      </c>
      <c r="AC474" s="133">
        <v>2E-3</v>
      </c>
      <c r="AD474" s="133">
        <v>3.7610000000000001</v>
      </c>
      <c r="AE474" s="133">
        <v>5.1999999999999998E-2</v>
      </c>
      <c r="AF474" s="133">
        <v>1.7000000000000001E-2</v>
      </c>
      <c r="AG474" s="133">
        <v>-0.222</v>
      </c>
      <c r="AH474" s="133">
        <v>5.3999999999999999E-2</v>
      </c>
      <c r="AI474" s="133">
        <v>1.7999999999999999E-2</v>
      </c>
      <c r="AJ474" s="133">
        <v>12.362</v>
      </c>
      <c r="AK474" s="133">
        <v>0.15</v>
      </c>
      <c r="AL474" s="133">
        <v>0.05</v>
      </c>
      <c r="AM474" s="133">
        <v>-0.71199999999999997</v>
      </c>
      <c r="AN474" s="133">
        <v>0.152</v>
      </c>
      <c r="AO474" s="133">
        <v>5.0999999999999997E-2</v>
      </c>
      <c r="AP474" s="133">
        <v>113.634</v>
      </c>
      <c r="AQ474" s="133">
        <v>2.411</v>
      </c>
      <c r="AR474" s="133">
        <v>0.80400000000000005</v>
      </c>
      <c r="AS474" s="133">
        <v>102.246</v>
      </c>
      <c r="AT474" s="133">
        <v>2.3839999999999999</v>
      </c>
      <c r="AU474" s="133">
        <v>0.79500000000000004</v>
      </c>
      <c r="AV474" s="133">
        <v>-1.155</v>
      </c>
      <c r="AW474" s="133">
        <v>2.4E-2</v>
      </c>
      <c r="AX474" s="133">
        <v>8.0000000000000002E-3</v>
      </c>
      <c r="AY474" s="133">
        <v>-6.18</v>
      </c>
      <c r="AZ474" s="133">
        <v>1.007950954</v>
      </c>
      <c r="BA474" s="133">
        <v>-12.6</v>
      </c>
      <c r="BB474" s="133">
        <v>-12.42</v>
      </c>
      <c r="BC474" s="133">
        <v>18.059999999999999</v>
      </c>
      <c r="BD474" s="133">
        <v>4.7117939092095268E-3</v>
      </c>
      <c r="BE474" s="133" t="s">
        <v>1749</v>
      </c>
      <c r="BF474" s="133">
        <v>-0.24</v>
      </c>
      <c r="BG474" s="133">
        <v>1.1883029749085163</v>
      </c>
      <c r="BH474" s="133">
        <v>0.95100417918357949</v>
      </c>
      <c r="BI474" s="133">
        <v>0.66600000000000004</v>
      </c>
      <c r="BJ474" s="133">
        <v>8.2000000000000003E-2</v>
      </c>
      <c r="BK474" s="133">
        <v>0.748</v>
      </c>
      <c r="BL474" s="133">
        <v>-0.71199999999999997</v>
      </c>
      <c r="BM474" s="133">
        <v>0</v>
      </c>
    </row>
    <row r="475" spans="1:65" x14ac:dyDescent="0.2">
      <c r="A475" s="132" t="s">
        <v>1752</v>
      </c>
      <c r="B475" s="133" t="s">
        <v>1753</v>
      </c>
      <c r="C475" s="133" t="s">
        <v>261</v>
      </c>
      <c r="D475" s="133" t="s">
        <v>262</v>
      </c>
      <c r="E475" s="133" t="b">
        <v>0</v>
      </c>
      <c r="F475" s="133" t="s">
        <v>1754</v>
      </c>
      <c r="G475" s="133" t="s">
        <v>3</v>
      </c>
      <c r="H475" s="133" t="s">
        <v>264</v>
      </c>
      <c r="I475" s="133" t="s">
        <v>265</v>
      </c>
      <c r="J475" s="133" t="s">
        <v>266</v>
      </c>
      <c r="K475" s="133" t="s">
        <v>777</v>
      </c>
      <c r="L475" s="133" t="s">
        <v>3</v>
      </c>
      <c r="M475" s="133">
        <v>9</v>
      </c>
      <c r="N475" s="133">
        <v>9</v>
      </c>
      <c r="O475" s="133">
        <v>-37.6</v>
      </c>
      <c r="P475" s="133">
        <v>0</v>
      </c>
      <c r="Q475" s="133">
        <v>0</v>
      </c>
      <c r="R475" s="133">
        <v>1.89</v>
      </c>
      <c r="S475" s="133">
        <v>0</v>
      </c>
      <c r="T475" s="133">
        <v>0</v>
      </c>
      <c r="U475" s="133">
        <v>32.81</v>
      </c>
      <c r="V475" s="133">
        <v>0</v>
      </c>
      <c r="W475" s="133">
        <v>0</v>
      </c>
      <c r="X475" s="133">
        <v>-31.646000000000001</v>
      </c>
      <c r="Y475" s="133">
        <v>4.0000000000000001E-3</v>
      </c>
      <c r="Z475" s="133">
        <v>1E-3</v>
      </c>
      <c r="AA475" s="133">
        <v>13.159000000000001</v>
      </c>
      <c r="AB475" s="133">
        <v>4.0000000000000001E-3</v>
      </c>
      <c r="AC475" s="133">
        <v>1E-3</v>
      </c>
      <c r="AD475" s="133">
        <v>-20.241</v>
      </c>
      <c r="AE475" s="133">
        <v>4.2999999999999997E-2</v>
      </c>
      <c r="AF475" s="133">
        <v>1.4E-2</v>
      </c>
      <c r="AG475" s="133">
        <v>-0.104</v>
      </c>
      <c r="AH475" s="133">
        <v>4.2000000000000003E-2</v>
      </c>
      <c r="AI475" s="133">
        <v>1.4E-2</v>
      </c>
      <c r="AJ475" s="133">
        <v>26.94</v>
      </c>
      <c r="AK475" s="133">
        <v>0.185</v>
      </c>
      <c r="AL475" s="133">
        <v>6.2E-2</v>
      </c>
      <c r="AM475" s="133">
        <v>0.437</v>
      </c>
      <c r="AN475" s="133">
        <v>0.182</v>
      </c>
      <c r="AO475" s="133">
        <v>6.0999999999999999E-2</v>
      </c>
      <c r="AP475" s="133">
        <v>117.983</v>
      </c>
      <c r="AQ475" s="133">
        <v>2.1269999999999998</v>
      </c>
      <c r="AR475" s="133">
        <v>0.70899999999999996</v>
      </c>
      <c r="AS475" s="133">
        <v>127.669</v>
      </c>
      <c r="AT475" s="133">
        <v>2.1429999999999998</v>
      </c>
      <c r="AU475" s="133">
        <v>0.71399999999999997</v>
      </c>
      <c r="AV475" s="133">
        <v>-1.2210000000000001</v>
      </c>
      <c r="AW475" s="133">
        <v>2.3E-2</v>
      </c>
      <c r="AX475" s="133">
        <v>8.0000000000000002E-3</v>
      </c>
      <c r="AY475" s="133">
        <v>-37.82</v>
      </c>
      <c r="AZ475" s="133" t="s">
        <v>3</v>
      </c>
      <c r="BA475" s="133">
        <v>1.89</v>
      </c>
      <c r="BB475" s="133">
        <v>2.1</v>
      </c>
      <c r="BC475" s="133">
        <v>33.03</v>
      </c>
      <c r="BD475" s="133">
        <v>4.6866639413608588E-3</v>
      </c>
      <c r="BE475" s="133" t="s">
        <v>1755</v>
      </c>
      <c r="BF475" s="133">
        <v>-0.01</v>
      </c>
      <c r="BG475" s="133">
        <v>1.1774787954038899</v>
      </c>
      <c r="BH475" s="133">
        <v>0.94479690299064312</v>
      </c>
      <c r="BI475" s="133">
        <v>0.93400000000000005</v>
      </c>
      <c r="BJ475" s="133" t="s">
        <v>3</v>
      </c>
      <c r="BK475" s="133">
        <v>0.93400000000000005</v>
      </c>
      <c r="BL475" s="133">
        <v>0.437</v>
      </c>
      <c r="BM475" s="133">
        <v>0</v>
      </c>
    </row>
    <row r="476" spans="1:65" x14ac:dyDescent="0.2">
      <c r="A476" s="132" t="s">
        <v>1756</v>
      </c>
      <c r="B476" s="133" t="s">
        <v>1757</v>
      </c>
      <c r="C476" s="133" t="s">
        <v>261</v>
      </c>
      <c r="D476" s="133" t="s">
        <v>262</v>
      </c>
      <c r="E476" s="133" t="b">
        <v>0</v>
      </c>
      <c r="F476" s="133" t="s">
        <v>1458</v>
      </c>
      <c r="G476" s="133" t="s">
        <v>3</v>
      </c>
      <c r="H476" s="133" t="s">
        <v>264</v>
      </c>
      <c r="I476" s="133" t="s">
        <v>1042</v>
      </c>
      <c r="J476" s="133" t="s">
        <v>273</v>
      </c>
      <c r="K476" s="133" t="s">
        <v>777</v>
      </c>
      <c r="L476" s="133">
        <v>90</v>
      </c>
      <c r="M476" s="133">
        <v>9</v>
      </c>
      <c r="N476" s="133">
        <v>9</v>
      </c>
      <c r="O476" s="133">
        <v>1.94</v>
      </c>
      <c r="P476" s="133">
        <v>0</v>
      </c>
      <c r="Q476" s="133">
        <v>0</v>
      </c>
      <c r="R476" s="133">
        <v>5.64</v>
      </c>
      <c r="S476" s="133">
        <v>0</v>
      </c>
      <c r="T476" s="133">
        <v>0</v>
      </c>
      <c r="U476" s="133">
        <v>36.67</v>
      </c>
      <c r="V476" s="133">
        <v>0</v>
      </c>
      <c r="W476" s="133">
        <v>0</v>
      </c>
      <c r="X476" s="133">
        <v>5.5780000000000003</v>
      </c>
      <c r="Y476" s="133">
        <v>2E-3</v>
      </c>
      <c r="Z476" s="133">
        <v>1E-3</v>
      </c>
      <c r="AA476" s="133">
        <v>17.027999999999999</v>
      </c>
      <c r="AB476" s="133">
        <v>2E-3</v>
      </c>
      <c r="AC476" s="133">
        <v>1E-3</v>
      </c>
      <c r="AD476" s="133">
        <v>22.120999999999999</v>
      </c>
      <c r="AE476" s="133">
        <v>2.5999999999999999E-2</v>
      </c>
      <c r="AF476" s="133">
        <v>8.9999999999999993E-3</v>
      </c>
      <c r="AG476" s="133">
        <v>-0.45900000000000002</v>
      </c>
      <c r="AH476" s="133">
        <v>2.5999999999999999E-2</v>
      </c>
      <c r="AI476" s="133">
        <v>8.9999999999999993E-3</v>
      </c>
      <c r="AJ476" s="133">
        <v>34.994</v>
      </c>
      <c r="AK476" s="133">
        <v>0.223</v>
      </c>
      <c r="AL476" s="133">
        <v>7.3999999999999996E-2</v>
      </c>
      <c r="AM476" s="133">
        <v>0.627</v>
      </c>
      <c r="AN476" s="133">
        <v>0.216</v>
      </c>
      <c r="AO476" s="133">
        <v>7.1999999999999995E-2</v>
      </c>
      <c r="AP476" s="133">
        <v>109.21</v>
      </c>
      <c r="AQ476" s="133">
        <v>2.63</v>
      </c>
      <c r="AR476" s="133">
        <v>0.877</v>
      </c>
      <c r="AS476" s="133">
        <v>66.668999999999997</v>
      </c>
      <c r="AT476" s="133">
        <v>2.5289999999999999</v>
      </c>
      <c r="AU476" s="133">
        <v>0.84299999999999997</v>
      </c>
      <c r="AV476" s="133">
        <v>-1.1240000000000001</v>
      </c>
      <c r="AW476" s="133">
        <v>2.3E-2</v>
      </c>
      <c r="AX476" s="133">
        <v>8.0000000000000002E-3</v>
      </c>
      <c r="AY476" s="133">
        <v>1.92</v>
      </c>
      <c r="AZ476" s="133">
        <v>1.007950954</v>
      </c>
      <c r="BA476" s="133">
        <v>-2.29</v>
      </c>
      <c r="BB476" s="133">
        <v>-2.09</v>
      </c>
      <c r="BC476" s="133">
        <v>28.7</v>
      </c>
      <c r="BD476" s="133">
        <v>4.6715733883758029E-3</v>
      </c>
      <c r="BE476" s="133" t="s">
        <v>1758</v>
      </c>
      <c r="BF476" s="133">
        <v>-0.56200000000000006</v>
      </c>
      <c r="BG476" s="133">
        <v>1.1774787954038894</v>
      </c>
      <c r="BH476" s="133">
        <v>0.9447969029906429</v>
      </c>
      <c r="BI476" s="133">
        <v>0.28299999999999997</v>
      </c>
      <c r="BJ476" s="133">
        <v>8.2000000000000003E-2</v>
      </c>
      <c r="BK476" s="133">
        <v>0.36499999999999999</v>
      </c>
      <c r="BL476" s="133">
        <v>0.627</v>
      </c>
      <c r="BM476" s="133">
        <v>0</v>
      </c>
    </row>
    <row r="477" spans="1:65" x14ac:dyDescent="0.2">
      <c r="A477" s="132" t="s">
        <v>1759</v>
      </c>
      <c r="B477" s="133" t="s">
        <v>1760</v>
      </c>
      <c r="C477" s="133" t="s">
        <v>261</v>
      </c>
      <c r="D477" s="133" t="s">
        <v>262</v>
      </c>
      <c r="E477" s="133" t="b">
        <v>0</v>
      </c>
      <c r="F477" s="133" t="s">
        <v>285</v>
      </c>
      <c r="G477" s="133" t="s">
        <v>3</v>
      </c>
      <c r="H477" s="133" t="s">
        <v>264</v>
      </c>
      <c r="I477" s="133" t="s">
        <v>286</v>
      </c>
      <c r="J477" s="133" t="s">
        <v>273</v>
      </c>
      <c r="K477" s="133" t="s">
        <v>777</v>
      </c>
      <c r="L477" s="133">
        <v>90</v>
      </c>
      <c r="M477" s="133">
        <v>9</v>
      </c>
      <c r="N477" s="133">
        <v>9</v>
      </c>
      <c r="O477" s="133">
        <v>-10.11</v>
      </c>
      <c r="P477" s="133">
        <v>0</v>
      </c>
      <c r="Q477" s="133">
        <v>0</v>
      </c>
      <c r="R477" s="133">
        <v>-10.95</v>
      </c>
      <c r="S477" s="133">
        <v>0</v>
      </c>
      <c r="T477" s="133">
        <v>0</v>
      </c>
      <c r="U477" s="133">
        <v>19.57</v>
      </c>
      <c r="V477" s="133">
        <v>0</v>
      </c>
      <c r="W477" s="133">
        <v>0</v>
      </c>
      <c r="X477" s="133">
        <v>-6.3070000000000004</v>
      </c>
      <c r="Y477" s="133">
        <v>3.0000000000000001E-3</v>
      </c>
      <c r="Z477" s="133">
        <v>1E-3</v>
      </c>
      <c r="AA477" s="133">
        <v>0.23899999999999999</v>
      </c>
      <c r="AB477" s="133">
        <v>3.0000000000000001E-3</v>
      </c>
      <c r="AC477" s="133">
        <v>1E-3</v>
      </c>
      <c r="AD477" s="133">
        <v>-6.952</v>
      </c>
      <c r="AE477" s="133">
        <v>0.05</v>
      </c>
      <c r="AF477" s="133">
        <v>1.7000000000000001E-2</v>
      </c>
      <c r="AG477" s="133">
        <v>-0.68400000000000005</v>
      </c>
      <c r="AH477" s="133">
        <v>5.0999999999999997E-2</v>
      </c>
      <c r="AI477" s="133">
        <v>1.7000000000000001E-2</v>
      </c>
      <c r="AJ477" s="133">
        <v>-1.5289999999999999</v>
      </c>
      <c r="AK477" s="133">
        <v>0.14399999999999999</v>
      </c>
      <c r="AL477" s="133">
        <v>4.8000000000000001E-2</v>
      </c>
      <c r="AM477" s="133">
        <v>-2.0059999999999998</v>
      </c>
      <c r="AN477" s="133">
        <v>0.14499999999999999</v>
      </c>
      <c r="AO477" s="133">
        <v>4.8000000000000001E-2</v>
      </c>
      <c r="AP477" s="133">
        <v>121.682</v>
      </c>
      <c r="AQ477" s="133">
        <v>2.1160000000000001</v>
      </c>
      <c r="AR477" s="133">
        <v>0.70499999999999996</v>
      </c>
      <c r="AS477" s="133">
        <v>128.74</v>
      </c>
      <c r="AT477" s="133">
        <v>2.1339999999999999</v>
      </c>
      <c r="AU477" s="133">
        <v>0.71099999999999997</v>
      </c>
      <c r="AV477" s="133">
        <v>-1.25</v>
      </c>
      <c r="AW477" s="133">
        <v>0.02</v>
      </c>
      <c r="AX477" s="133">
        <v>7.0000000000000001E-3</v>
      </c>
      <c r="AY477" s="133">
        <v>-10.199999999999999</v>
      </c>
      <c r="AZ477" s="133">
        <v>1.007950954</v>
      </c>
      <c r="BA477" s="133">
        <v>-18.760000000000002</v>
      </c>
      <c r="BB477" s="133">
        <v>-18.600000000000001</v>
      </c>
      <c r="BC477" s="133">
        <v>11.69</v>
      </c>
      <c r="BD477" s="133">
        <v>4.7040618811743087E-3</v>
      </c>
      <c r="BE477" s="133" t="s">
        <v>1761</v>
      </c>
      <c r="BF477" s="133">
        <v>-0.65100000000000002</v>
      </c>
      <c r="BG477" s="133">
        <v>1.1857560214068297</v>
      </c>
      <c r="BH477" s="133">
        <v>0.94926738898578045</v>
      </c>
      <c r="BI477" s="133">
        <v>0.17699999999999999</v>
      </c>
      <c r="BJ477" s="133">
        <v>8.2000000000000003E-2</v>
      </c>
      <c r="BK477" s="133">
        <v>0.25900000000000001</v>
      </c>
      <c r="BL477" s="133">
        <v>-2.0059999999999998</v>
      </c>
      <c r="BM477" s="133">
        <v>0</v>
      </c>
    </row>
    <row r="478" spans="1:65" x14ac:dyDescent="0.2">
      <c r="A478" s="132" t="s">
        <v>1762</v>
      </c>
      <c r="B478" s="133" t="s">
        <v>1763</v>
      </c>
      <c r="C478" s="133" t="s">
        <v>261</v>
      </c>
      <c r="D478" s="133" t="s">
        <v>262</v>
      </c>
      <c r="E478" s="133" t="b">
        <v>0</v>
      </c>
      <c r="F478" s="133" t="s">
        <v>271</v>
      </c>
      <c r="G478" s="133" t="s">
        <v>3</v>
      </c>
      <c r="H478" s="133" t="s">
        <v>264</v>
      </c>
      <c r="I478" s="133" t="s">
        <v>272</v>
      </c>
      <c r="J478" s="133" t="s">
        <v>273</v>
      </c>
      <c r="K478" s="133" t="s">
        <v>777</v>
      </c>
      <c r="L478" s="133">
        <v>90</v>
      </c>
      <c r="M478" s="133">
        <v>9</v>
      </c>
      <c r="N478" s="133">
        <v>9</v>
      </c>
      <c r="O478" s="133">
        <v>-10.119999999999999</v>
      </c>
      <c r="P478" s="133">
        <v>0</v>
      </c>
      <c r="Q478" s="133">
        <v>0</v>
      </c>
      <c r="R478" s="133">
        <v>-11</v>
      </c>
      <c r="S478" s="133">
        <v>0</v>
      </c>
      <c r="T478" s="133">
        <v>0</v>
      </c>
      <c r="U478" s="133">
        <v>19.52</v>
      </c>
      <c r="V478" s="133">
        <v>0</v>
      </c>
      <c r="W478" s="133">
        <v>0</v>
      </c>
      <c r="X478" s="133">
        <v>-6.3120000000000003</v>
      </c>
      <c r="Y478" s="133">
        <v>2E-3</v>
      </c>
      <c r="Z478" s="133">
        <v>1E-3</v>
      </c>
      <c r="AA478" s="133">
        <v>0.189</v>
      </c>
      <c r="AB478" s="133">
        <v>4.0000000000000001E-3</v>
      </c>
      <c r="AC478" s="133">
        <v>1E-3</v>
      </c>
      <c r="AD478" s="133">
        <v>-6.7839999999999998</v>
      </c>
      <c r="AE478" s="133">
        <v>3.5000000000000003E-2</v>
      </c>
      <c r="AF478" s="133">
        <v>1.2E-2</v>
      </c>
      <c r="AG478" s="133">
        <v>-0.46100000000000002</v>
      </c>
      <c r="AH478" s="133">
        <v>3.6999999999999998E-2</v>
      </c>
      <c r="AI478" s="133">
        <v>1.2E-2</v>
      </c>
      <c r="AJ478" s="133">
        <v>-1.486</v>
      </c>
      <c r="AK478" s="133">
        <v>0.246</v>
      </c>
      <c r="AL478" s="133">
        <v>8.2000000000000003E-2</v>
      </c>
      <c r="AM478" s="133">
        <v>-1.863</v>
      </c>
      <c r="AN478" s="133">
        <v>0.249</v>
      </c>
      <c r="AO478" s="133">
        <v>8.3000000000000004E-2</v>
      </c>
      <c r="AP478" s="133">
        <v>120.23399999999999</v>
      </c>
      <c r="AQ478" s="133">
        <v>1.9350000000000001</v>
      </c>
      <c r="AR478" s="133">
        <v>0.64500000000000002</v>
      </c>
      <c r="AS478" s="133">
        <v>127.4</v>
      </c>
      <c r="AT478" s="133">
        <v>1.95</v>
      </c>
      <c r="AU478" s="133">
        <v>0.65</v>
      </c>
      <c r="AV478" s="133">
        <v>-1.2190000000000001</v>
      </c>
      <c r="AW478" s="133">
        <v>1.7000000000000001E-2</v>
      </c>
      <c r="AX478" s="133">
        <v>6.0000000000000001E-3</v>
      </c>
      <c r="AY478" s="133">
        <v>-10.199999999999999</v>
      </c>
      <c r="AZ478" s="133">
        <v>1.007950954</v>
      </c>
      <c r="BA478" s="133">
        <v>-18.8</v>
      </c>
      <c r="BB478" s="133">
        <v>-18.64</v>
      </c>
      <c r="BC478" s="133">
        <v>11.64</v>
      </c>
      <c r="BD478" s="133">
        <v>4.7294679393606225E-3</v>
      </c>
      <c r="BE478" s="133" t="s">
        <v>1764</v>
      </c>
      <c r="BF478" s="133">
        <v>-0.42899999999999999</v>
      </c>
      <c r="BG478" s="133">
        <v>1.173120679602123</v>
      </c>
      <c r="BH478" s="133">
        <v>0.94551711596867849</v>
      </c>
      <c r="BI478" s="133">
        <v>0.443</v>
      </c>
      <c r="BJ478" s="133">
        <v>8.2000000000000003E-2</v>
      </c>
      <c r="BK478" s="133">
        <v>0.52500000000000002</v>
      </c>
      <c r="BL478" s="133">
        <v>-1.863</v>
      </c>
      <c r="BM478" s="133">
        <v>0</v>
      </c>
    </row>
    <row r="479" spans="1:65" x14ac:dyDescent="0.2">
      <c r="A479" s="132" t="s">
        <v>1765</v>
      </c>
      <c r="B479" s="133" t="s">
        <v>1766</v>
      </c>
      <c r="C479" s="133" t="s">
        <v>261</v>
      </c>
      <c r="D479" s="133" t="s">
        <v>262</v>
      </c>
      <c r="E479" s="133" t="b">
        <v>0</v>
      </c>
      <c r="F479" s="133" t="s">
        <v>1767</v>
      </c>
      <c r="G479" s="133" t="s">
        <v>3</v>
      </c>
      <c r="H479" s="133" t="s">
        <v>264</v>
      </c>
      <c r="I479" s="133" t="s">
        <v>349</v>
      </c>
      <c r="J479" s="133" t="s">
        <v>266</v>
      </c>
      <c r="K479" s="133" t="s">
        <v>777</v>
      </c>
      <c r="L479" s="133" t="s">
        <v>3</v>
      </c>
      <c r="M479" s="133">
        <v>9</v>
      </c>
      <c r="N479" s="133">
        <v>9</v>
      </c>
      <c r="O479" s="133">
        <v>1.35</v>
      </c>
      <c r="P479" s="133">
        <v>0</v>
      </c>
      <c r="Q479" s="133">
        <v>0</v>
      </c>
      <c r="R479" s="133">
        <v>-3.49</v>
      </c>
      <c r="S479" s="133">
        <v>0</v>
      </c>
      <c r="T479" s="133">
        <v>0</v>
      </c>
      <c r="U479" s="133">
        <v>27.26</v>
      </c>
      <c r="V479" s="133">
        <v>0.01</v>
      </c>
      <c r="W479" s="133">
        <v>0</v>
      </c>
      <c r="X479" s="133">
        <v>4.7009999999999996</v>
      </c>
      <c r="Y479" s="133">
        <v>2E-3</v>
      </c>
      <c r="Z479" s="133">
        <v>1E-3</v>
      </c>
      <c r="AA479" s="133">
        <v>7.8010000000000002</v>
      </c>
      <c r="AB479" s="133">
        <v>5.0000000000000001E-3</v>
      </c>
      <c r="AC479" s="133">
        <v>2E-3</v>
      </c>
      <c r="AD479" s="133">
        <v>11.826000000000001</v>
      </c>
      <c r="AE479" s="133">
        <v>4.2999999999999997E-2</v>
      </c>
      <c r="AF479" s="133">
        <v>1.4E-2</v>
      </c>
      <c r="AG479" s="133">
        <v>-0.72199999999999998</v>
      </c>
      <c r="AH479" s="133">
        <v>4.2000000000000003E-2</v>
      </c>
      <c r="AI479" s="133">
        <v>1.4E-2</v>
      </c>
      <c r="AJ479" s="133">
        <v>14.904</v>
      </c>
      <c r="AK479" s="133">
        <v>0.155</v>
      </c>
      <c r="AL479" s="133">
        <v>5.1999999999999998E-2</v>
      </c>
      <c r="AM479" s="133">
        <v>-0.747</v>
      </c>
      <c r="AN479" s="133">
        <v>0.14699999999999999</v>
      </c>
      <c r="AO479" s="133">
        <v>4.9000000000000002E-2</v>
      </c>
      <c r="AP479" s="133">
        <v>109.886</v>
      </c>
      <c r="AQ479" s="133">
        <v>2.1150000000000002</v>
      </c>
      <c r="AR479" s="133">
        <v>0.70499999999999996</v>
      </c>
      <c r="AS479" s="133">
        <v>87.617000000000004</v>
      </c>
      <c r="AT479" s="133">
        <v>2.0760000000000001</v>
      </c>
      <c r="AU479" s="133">
        <v>0.69199999999999995</v>
      </c>
      <c r="AV479" s="133">
        <v>-1.145</v>
      </c>
      <c r="AW479" s="133">
        <v>2.1000000000000001E-2</v>
      </c>
      <c r="AX479" s="133">
        <v>7.0000000000000001E-3</v>
      </c>
      <c r="AY479" s="133">
        <v>1.32</v>
      </c>
      <c r="AZ479" s="133" t="s">
        <v>3</v>
      </c>
      <c r="BA479" s="133">
        <v>-3.49</v>
      </c>
      <c r="BB479" s="133">
        <v>-3.31</v>
      </c>
      <c r="BC479" s="133">
        <v>27.45</v>
      </c>
      <c r="BD479" s="133">
        <v>4.6518206081853433E-3</v>
      </c>
      <c r="BE479" s="133" t="s">
        <v>1768</v>
      </c>
      <c r="BF479" s="133">
        <v>-0.77700000000000002</v>
      </c>
      <c r="BG479" s="133">
        <v>1.1713199656907858</v>
      </c>
      <c r="BH479" s="133">
        <v>0.94437246724717583</v>
      </c>
      <c r="BI479" s="133">
        <v>3.5000000000000003E-2</v>
      </c>
      <c r="BJ479" s="133" t="s">
        <v>3</v>
      </c>
      <c r="BK479" s="133">
        <v>3.5000000000000003E-2</v>
      </c>
      <c r="BL479" s="133">
        <v>-0.747</v>
      </c>
      <c r="BM479" s="133">
        <v>0</v>
      </c>
    </row>
    <row r="480" spans="1:65" x14ac:dyDescent="0.2">
      <c r="A480" s="132" t="s">
        <v>1769</v>
      </c>
      <c r="B480" s="133" t="s">
        <v>1770</v>
      </c>
      <c r="C480" s="133" t="s">
        <v>261</v>
      </c>
      <c r="D480" s="133" t="s">
        <v>262</v>
      </c>
      <c r="E480" s="133" t="b">
        <v>0</v>
      </c>
      <c r="F480" s="133" t="s">
        <v>1143</v>
      </c>
      <c r="G480" s="133" t="s">
        <v>3</v>
      </c>
      <c r="H480" s="133" t="s">
        <v>264</v>
      </c>
      <c r="I480" s="133" t="s">
        <v>324</v>
      </c>
      <c r="J480" s="133" t="s">
        <v>273</v>
      </c>
      <c r="K480" s="133" t="s">
        <v>777</v>
      </c>
      <c r="L480" s="133">
        <v>90</v>
      </c>
      <c r="M480" s="133">
        <v>9</v>
      </c>
      <c r="N480" s="133">
        <v>9</v>
      </c>
      <c r="O480" s="133">
        <v>2.02</v>
      </c>
      <c r="P480" s="133">
        <v>0</v>
      </c>
      <c r="Q480" s="133">
        <v>0</v>
      </c>
      <c r="R480" s="133">
        <v>6.2</v>
      </c>
      <c r="S480" s="133">
        <v>0</v>
      </c>
      <c r="T480" s="133">
        <v>0</v>
      </c>
      <c r="U480" s="133">
        <v>37.25</v>
      </c>
      <c r="V480" s="133">
        <v>0</v>
      </c>
      <c r="W480" s="133">
        <v>0</v>
      </c>
      <c r="X480" s="133">
        <v>5.6689999999999996</v>
      </c>
      <c r="Y480" s="133">
        <v>3.0000000000000001E-3</v>
      </c>
      <c r="Z480" s="133">
        <v>1E-3</v>
      </c>
      <c r="AA480" s="133">
        <v>17.594000000000001</v>
      </c>
      <c r="AB480" s="133">
        <v>5.0000000000000001E-3</v>
      </c>
      <c r="AC480" s="133">
        <v>2E-3</v>
      </c>
      <c r="AD480" s="133">
        <v>22.821999999999999</v>
      </c>
      <c r="AE480" s="133">
        <v>3.6999999999999998E-2</v>
      </c>
      <c r="AF480" s="133">
        <v>1.2E-2</v>
      </c>
      <c r="AG480" s="133">
        <v>-0.41299999999999998</v>
      </c>
      <c r="AH480" s="133">
        <v>3.5999999999999997E-2</v>
      </c>
      <c r="AI480" s="133">
        <v>1.2E-2</v>
      </c>
      <c r="AJ480" s="133">
        <v>36.423000000000002</v>
      </c>
      <c r="AK480" s="133">
        <v>0.20100000000000001</v>
      </c>
      <c r="AL480" s="133">
        <v>6.7000000000000004E-2</v>
      </c>
      <c r="AM480" s="133">
        <v>0.89400000000000002</v>
      </c>
      <c r="AN480" s="133">
        <v>0.193</v>
      </c>
      <c r="AO480" s="133">
        <v>6.4000000000000001E-2</v>
      </c>
      <c r="AP480" s="133">
        <v>107.401</v>
      </c>
      <c r="AQ480" s="133">
        <v>1.6040000000000001</v>
      </c>
      <c r="AR480" s="133">
        <v>0.53500000000000003</v>
      </c>
      <c r="AS480" s="133">
        <v>63.662999999999997</v>
      </c>
      <c r="AT480" s="133">
        <v>1.5449999999999999</v>
      </c>
      <c r="AU480" s="133">
        <v>0.51500000000000001</v>
      </c>
      <c r="AV480" s="133">
        <v>-1.1100000000000001</v>
      </c>
      <c r="AW480" s="133">
        <v>1.7000000000000001E-2</v>
      </c>
      <c r="AX480" s="133">
        <v>6.0000000000000001E-3</v>
      </c>
      <c r="AY480" s="133">
        <v>1.99</v>
      </c>
      <c r="AZ480" s="133">
        <v>1.007950954</v>
      </c>
      <c r="BA480" s="133">
        <v>-1.74</v>
      </c>
      <c r="BB480" s="133">
        <v>-1.55</v>
      </c>
      <c r="BC480" s="133">
        <v>29.26</v>
      </c>
      <c r="BD480" s="133">
        <v>4.6603038003271442E-3</v>
      </c>
      <c r="BE480" s="133" t="s">
        <v>1771</v>
      </c>
      <c r="BF480" s="133">
        <v>-0.52</v>
      </c>
      <c r="BG480" s="133">
        <v>1.1686188610610457</v>
      </c>
      <c r="BH480" s="133">
        <v>0.94448186397182121</v>
      </c>
      <c r="BI480" s="133">
        <v>0.33700000000000002</v>
      </c>
      <c r="BJ480" s="133">
        <v>8.2000000000000003E-2</v>
      </c>
      <c r="BK480" s="133">
        <v>0.41899999999999998</v>
      </c>
      <c r="BL480" s="133">
        <v>0.89400000000000002</v>
      </c>
      <c r="BM480" s="133">
        <v>0</v>
      </c>
    </row>
    <row r="481" spans="1:65" x14ac:dyDescent="0.2">
      <c r="A481" s="132" t="s">
        <v>1772</v>
      </c>
      <c r="B481" s="133" t="s">
        <v>1773</v>
      </c>
      <c r="C481" s="133" t="s">
        <v>261</v>
      </c>
      <c r="D481" s="133" t="s">
        <v>262</v>
      </c>
      <c r="E481" s="133" t="b">
        <v>0</v>
      </c>
      <c r="F481" s="133" t="s">
        <v>277</v>
      </c>
      <c r="G481" s="133" t="s">
        <v>3</v>
      </c>
      <c r="H481" s="133" t="s">
        <v>264</v>
      </c>
      <c r="I481" s="133" t="s">
        <v>277</v>
      </c>
      <c r="J481" s="133" t="s">
        <v>273</v>
      </c>
      <c r="K481" s="133" t="s">
        <v>777</v>
      </c>
      <c r="L481" s="133">
        <v>90</v>
      </c>
      <c r="M481" s="133">
        <v>9</v>
      </c>
      <c r="N481" s="133">
        <v>9</v>
      </c>
      <c r="O481" s="133">
        <v>-2.17</v>
      </c>
      <c r="P481" s="133">
        <v>0</v>
      </c>
      <c r="Q481" s="133">
        <v>0</v>
      </c>
      <c r="R481" s="133">
        <v>3.88</v>
      </c>
      <c r="S481" s="133">
        <v>0</v>
      </c>
      <c r="T481" s="133">
        <v>0</v>
      </c>
      <c r="U481" s="133">
        <v>34.86</v>
      </c>
      <c r="V481" s="133">
        <v>0</v>
      </c>
      <c r="W481" s="133">
        <v>0</v>
      </c>
      <c r="X481" s="133">
        <v>1.6619999999999999</v>
      </c>
      <c r="Y481" s="133">
        <v>4.0000000000000001E-3</v>
      </c>
      <c r="Z481" s="133">
        <v>1E-3</v>
      </c>
      <c r="AA481" s="133">
        <v>15.241</v>
      </c>
      <c r="AB481" s="133">
        <v>3.0000000000000001E-3</v>
      </c>
      <c r="AC481" s="133">
        <v>1E-3</v>
      </c>
      <c r="AD481" s="133">
        <v>16.475999999999999</v>
      </c>
      <c r="AE481" s="133">
        <v>3.3000000000000002E-2</v>
      </c>
      <c r="AF481" s="133">
        <v>1.0999999999999999E-2</v>
      </c>
      <c r="AG481" s="133">
        <v>-0.24299999999999999</v>
      </c>
      <c r="AH481" s="133">
        <v>3.3000000000000002E-2</v>
      </c>
      <c r="AI481" s="133">
        <v>1.0999999999999999E-2</v>
      </c>
      <c r="AJ481" s="133">
        <v>31.251999999999999</v>
      </c>
      <c r="AK481" s="133">
        <v>0.26400000000000001</v>
      </c>
      <c r="AL481" s="133">
        <v>8.7999999999999995E-2</v>
      </c>
      <c r="AM481" s="133">
        <v>0.52100000000000002</v>
      </c>
      <c r="AN481" s="133">
        <v>0.25800000000000001</v>
      </c>
      <c r="AO481" s="133">
        <v>8.5999999999999993E-2</v>
      </c>
      <c r="AP481" s="133">
        <v>111.831</v>
      </c>
      <c r="AQ481" s="133">
        <v>1.859</v>
      </c>
      <c r="AR481" s="133">
        <v>0.62</v>
      </c>
      <c r="AS481" s="133">
        <v>77.358999999999995</v>
      </c>
      <c r="AT481" s="133">
        <v>1.802</v>
      </c>
      <c r="AU481" s="133">
        <v>0.60099999999999998</v>
      </c>
      <c r="AV481" s="133">
        <v>-1.1399999999999999</v>
      </c>
      <c r="AW481" s="133">
        <v>1.7999999999999999E-2</v>
      </c>
      <c r="AX481" s="133">
        <v>6.0000000000000001E-3</v>
      </c>
      <c r="AY481" s="133">
        <v>-2.21</v>
      </c>
      <c r="AZ481" s="133">
        <v>1.007950954</v>
      </c>
      <c r="BA481" s="133">
        <v>-4.04</v>
      </c>
      <c r="BB481" s="133">
        <v>-3.85</v>
      </c>
      <c r="BC481" s="133">
        <v>26.89</v>
      </c>
      <c r="BD481" s="133">
        <v>4.6603038003271442E-3</v>
      </c>
      <c r="BE481" s="133" t="s">
        <v>1771</v>
      </c>
      <c r="BF481" s="133">
        <v>-0.32</v>
      </c>
      <c r="BG481" s="133">
        <v>1.1727163618424252</v>
      </c>
      <c r="BH481" s="133">
        <v>0.94441659768569131</v>
      </c>
      <c r="BI481" s="133">
        <v>0.56899999999999995</v>
      </c>
      <c r="BJ481" s="133">
        <v>8.2000000000000003E-2</v>
      </c>
      <c r="BK481" s="133">
        <v>0.65100000000000002</v>
      </c>
      <c r="BL481" s="133">
        <v>0.52100000000000002</v>
      </c>
      <c r="BM481" s="133">
        <v>0</v>
      </c>
    </row>
    <row r="482" spans="1:65" x14ac:dyDescent="0.2">
      <c r="A482" s="132" t="s">
        <v>1774</v>
      </c>
      <c r="B482" s="133" t="s">
        <v>1775</v>
      </c>
      <c r="C482" s="133" t="s">
        <v>261</v>
      </c>
      <c r="D482" s="133" t="s">
        <v>262</v>
      </c>
      <c r="E482" s="133" t="b">
        <v>0</v>
      </c>
      <c r="F482" s="133" t="s">
        <v>1776</v>
      </c>
      <c r="G482" s="133" t="s">
        <v>3</v>
      </c>
      <c r="H482" s="133" t="s">
        <v>264</v>
      </c>
      <c r="I482" s="133" t="s">
        <v>265</v>
      </c>
      <c r="J482" s="133" t="s">
        <v>266</v>
      </c>
      <c r="K482" s="133" t="s">
        <v>777</v>
      </c>
      <c r="L482" s="133" t="s">
        <v>3</v>
      </c>
      <c r="M482" s="133">
        <v>9</v>
      </c>
      <c r="N482" s="133">
        <v>9</v>
      </c>
      <c r="O482" s="133">
        <v>-37.18</v>
      </c>
      <c r="P482" s="133">
        <v>0</v>
      </c>
      <c r="Q482" s="133">
        <v>0</v>
      </c>
      <c r="R482" s="133">
        <v>-3.3</v>
      </c>
      <c r="S482" s="133">
        <v>0</v>
      </c>
      <c r="T482" s="133">
        <v>0</v>
      </c>
      <c r="U482" s="133">
        <v>27.46</v>
      </c>
      <c r="V482" s="133">
        <v>0</v>
      </c>
      <c r="W482" s="133">
        <v>0</v>
      </c>
      <c r="X482" s="133">
        <v>-31.425999999999998</v>
      </c>
      <c r="Y482" s="133">
        <v>4.0000000000000001E-3</v>
      </c>
      <c r="Z482" s="133">
        <v>1E-3</v>
      </c>
      <c r="AA482" s="133">
        <v>7.9119999999999999</v>
      </c>
      <c r="AB482" s="133">
        <v>4.0000000000000001E-3</v>
      </c>
      <c r="AC482" s="133">
        <v>1E-3</v>
      </c>
      <c r="AD482" s="133">
        <v>-25.024000000000001</v>
      </c>
      <c r="AE482" s="133">
        <v>6.2E-2</v>
      </c>
      <c r="AF482" s="133">
        <v>2.1000000000000001E-2</v>
      </c>
      <c r="AG482" s="133">
        <v>-0.13200000000000001</v>
      </c>
      <c r="AH482" s="133">
        <v>6.2E-2</v>
      </c>
      <c r="AI482" s="133">
        <v>2.1000000000000001E-2</v>
      </c>
      <c r="AJ482" s="133">
        <v>15.278</v>
      </c>
      <c r="AK482" s="133">
        <v>0.22500000000000001</v>
      </c>
      <c r="AL482" s="133">
        <v>7.4999999999999997E-2</v>
      </c>
      <c r="AM482" s="133">
        <v>-0.6</v>
      </c>
      <c r="AN482" s="133">
        <v>0.223</v>
      </c>
      <c r="AO482" s="133">
        <v>7.3999999999999996E-2</v>
      </c>
      <c r="AP482" s="133">
        <v>121.614</v>
      </c>
      <c r="AQ482" s="133">
        <v>2.1339999999999999</v>
      </c>
      <c r="AR482" s="133">
        <v>0.71099999999999997</v>
      </c>
      <c r="AS482" s="133">
        <v>142.648</v>
      </c>
      <c r="AT482" s="133">
        <v>2.1800000000000002</v>
      </c>
      <c r="AU482" s="133">
        <v>0.72699999999999998</v>
      </c>
      <c r="AV482" s="133">
        <v>-1.2569999999999999</v>
      </c>
      <c r="AW482" s="133">
        <v>2.4E-2</v>
      </c>
      <c r="AX482" s="133">
        <v>8.0000000000000002E-3</v>
      </c>
      <c r="AY482" s="133">
        <v>-37.380000000000003</v>
      </c>
      <c r="AZ482" s="133" t="s">
        <v>3</v>
      </c>
      <c r="BA482" s="133">
        <v>-3.3</v>
      </c>
      <c r="BB482" s="133">
        <v>-3.12</v>
      </c>
      <c r="BC482" s="133">
        <v>27.65</v>
      </c>
      <c r="BD482" s="133">
        <v>4.8225808076399817E-3</v>
      </c>
      <c r="BE482" s="133" t="s">
        <v>1777</v>
      </c>
      <c r="BF482" s="133">
        <v>-1.0999999999999999E-2</v>
      </c>
      <c r="BG482" s="133">
        <v>1.1858134621181622</v>
      </c>
      <c r="BH482" s="133">
        <v>0.95159965356776033</v>
      </c>
      <c r="BI482" s="133">
        <v>0.93899999999999995</v>
      </c>
      <c r="BJ482" s="133" t="s">
        <v>3</v>
      </c>
      <c r="BK482" s="133">
        <v>0.93899999999999995</v>
      </c>
      <c r="BL482" s="133">
        <v>-0.6</v>
      </c>
      <c r="BM482" s="133">
        <v>0</v>
      </c>
    </row>
    <row r="483" spans="1:65" x14ac:dyDescent="0.2">
      <c r="A483" s="132" t="s">
        <v>1778</v>
      </c>
      <c r="B483" s="133" t="s">
        <v>1779</v>
      </c>
      <c r="C483" s="133" t="s">
        <v>261</v>
      </c>
      <c r="D483" s="133" t="s">
        <v>262</v>
      </c>
      <c r="E483" s="133" t="b">
        <v>0</v>
      </c>
      <c r="F483" s="133" t="s">
        <v>328</v>
      </c>
      <c r="G483" s="133" t="s">
        <v>3</v>
      </c>
      <c r="H483" s="133" t="s">
        <v>264</v>
      </c>
      <c r="I483" s="133" t="s">
        <v>304</v>
      </c>
      <c r="J483" s="133" t="s">
        <v>273</v>
      </c>
      <c r="K483" s="133" t="s">
        <v>777</v>
      </c>
      <c r="L483" s="133">
        <v>90</v>
      </c>
      <c r="M483" s="133">
        <v>9</v>
      </c>
      <c r="N483" s="133">
        <v>9</v>
      </c>
      <c r="O483" s="133">
        <v>-6.16</v>
      </c>
      <c r="P483" s="133">
        <v>0</v>
      </c>
      <c r="Q483" s="133">
        <v>0</v>
      </c>
      <c r="R483" s="133">
        <v>-4.92</v>
      </c>
      <c r="S483" s="133">
        <v>0</v>
      </c>
      <c r="T483" s="133">
        <v>0</v>
      </c>
      <c r="U483" s="133">
        <v>25.78</v>
      </c>
      <c r="V483" s="133">
        <v>0</v>
      </c>
      <c r="W483" s="133">
        <v>0</v>
      </c>
      <c r="X483" s="133">
        <v>-2.387</v>
      </c>
      <c r="Y483" s="133">
        <v>3.0000000000000001E-3</v>
      </c>
      <c r="Z483" s="133">
        <v>1E-3</v>
      </c>
      <c r="AA483" s="133">
        <v>6.34</v>
      </c>
      <c r="AB483" s="133">
        <v>4.0000000000000001E-3</v>
      </c>
      <c r="AC483" s="133">
        <v>1E-3</v>
      </c>
      <c r="AD483" s="133">
        <v>3.4870000000000001</v>
      </c>
      <c r="AE483" s="133">
        <v>5.5E-2</v>
      </c>
      <c r="AF483" s="133">
        <v>1.7999999999999999E-2</v>
      </c>
      <c r="AG483" s="133">
        <v>-0.26700000000000002</v>
      </c>
      <c r="AH483" s="133">
        <v>5.5E-2</v>
      </c>
      <c r="AI483" s="133">
        <v>1.7999999999999999E-2</v>
      </c>
      <c r="AJ483" s="133">
        <v>11.863</v>
      </c>
      <c r="AK483" s="133">
        <v>0.22500000000000001</v>
      </c>
      <c r="AL483" s="133">
        <v>7.4999999999999997E-2</v>
      </c>
      <c r="AM483" s="133">
        <v>-0.84599999999999997</v>
      </c>
      <c r="AN483" s="133">
        <v>0.22500000000000001</v>
      </c>
      <c r="AO483" s="133">
        <v>7.4999999999999997E-2</v>
      </c>
      <c r="AP483" s="133">
        <v>117.187</v>
      </c>
      <c r="AQ483" s="133">
        <v>1.88</v>
      </c>
      <c r="AR483" s="133">
        <v>0.627</v>
      </c>
      <c r="AS483" s="133">
        <v>106.212</v>
      </c>
      <c r="AT483" s="133">
        <v>1.867</v>
      </c>
      <c r="AU483" s="133">
        <v>0.622</v>
      </c>
      <c r="AV483" s="133">
        <v>-1.21</v>
      </c>
      <c r="AW483" s="133">
        <v>1.7000000000000001E-2</v>
      </c>
      <c r="AX483" s="133">
        <v>6.0000000000000001E-3</v>
      </c>
      <c r="AY483" s="133">
        <v>-6.22</v>
      </c>
      <c r="AZ483" s="133">
        <v>1.007950954</v>
      </c>
      <c r="BA483" s="133">
        <v>-12.77</v>
      </c>
      <c r="BB483" s="133">
        <v>-12.6</v>
      </c>
      <c r="BC483" s="133">
        <v>17.87</v>
      </c>
      <c r="BD483" s="133">
        <v>4.849618198120755E-3</v>
      </c>
      <c r="BE483" s="133" t="s">
        <v>1780</v>
      </c>
      <c r="BF483" s="133">
        <v>-0.28399999999999997</v>
      </c>
      <c r="BG483" s="133">
        <v>1.17026607080402</v>
      </c>
      <c r="BH483" s="133">
        <v>0.942335638652536</v>
      </c>
      <c r="BI483" s="133">
        <v>0.61</v>
      </c>
      <c r="BJ483" s="133">
        <v>8.2000000000000003E-2</v>
      </c>
      <c r="BK483" s="133">
        <v>0.69199999999999995</v>
      </c>
      <c r="BL483" s="133">
        <v>-0.84599999999999997</v>
      </c>
      <c r="BM483" s="133">
        <v>0</v>
      </c>
    </row>
    <row r="484" spans="1:65" x14ac:dyDescent="0.2">
      <c r="A484" s="132" t="s">
        <v>1781</v>
      </c>
      <c r="B484" s="133" t="s">
        <v>1782</v>
      </c>
      <c r="C484" s="133" t="s">
        <v>261</v>
      </c>
      <c r="D484" s="133" t="s">
        <v>262</v>
      </c>
      <c r="E484" s="133" t="b">
        <v>0</v>
      </c>
      <c r="F484" s="133" t="s">
        <v>1094</v>
      </c>
      <c r="G484" s="133" t="s">
        <v>3</v>
      </c>
      <c r="H484" s="133" t="s">
        <v>264</v>
      </c>
      <c r="I484" s="133" t="s">
        <v>1095</v>
      </c>
      <c r="J484" s="133" t="s">
        <v>1096</v>
      </c>
      <c r="K484" s="133" t="s">
        <v>777</v>
      </c>
      <c r="L484" s="133">
        <v>90</v>
      </c>
      <c r="M484" s="133">
        <v>9</v>
      </c>
      <c r="N484" s="133">
        <v>9</v>
      </c>
      <c r="O484" s="133">
        <v>2</v>
      </c>
      <c r="P484" s="133">
        <v>0</v>
      </c>
      <c r="Q484" s="133">
        <v>0</v>
      </c>
      <c r="R484" s="133">
        <v>1.25</v>
      </c>
      <c r="S484" s="133">
        <v>0</v>
      </c>
      <c r="T484" s="133">
        <v>0</v>
      </c>
      <c r="U484" s="133">
        <v>32.15</v>
      </c>
      <c r="V484" s="133">
        <v>0.01</v>
      </c>
      <c r="W484" s="133">
        <v>0</v>
      </c>
      <c r="X484" s="133">
        <v>5.48</v>
      </c>
      <c r="Y484" s="133">
        <v>2E-3</v>
      </c>
      <c r="Z484" s="133">
        <v>1E-3</v>
      </c>
      <c r="AA484" s="133">
        <v>12.597</v>
      </c>
      <c r="AB484" s="133">
        <v>5.0000000000000001E-3</v>
      </c>
      <c r="AC484" s="133">
        <v>2E-3</v>
      </c>
      <c r="AD484" s="133">
        <v>17.84</v>
      </c>
      <c r="AE484" s="133">
        <v>4.4999999999999998E-2</v>
      </c>
      <c r="AF484" s="133">
        <v>1.4999999999999999E-2</v>
      </c>
      <c r="AG484" s="133">
        <v>-0.26300000000000001</v>
      </c>
      <c r="AH484" s="133">
        <v>4.7E-2</v>
      </c>
      <c r="AI484" s="133">
        <v>1.6E-2</v>
      </c>
      <c r="AJ484" s="133">
        <v>25.472999999999999</v>
      </c>
      <c r="AK484" s="133">
        <v>0.23300000000000001</v>
      </c>
      <c r="AL484" s="133">
        <v>7.8E-2</v>
      </c>
      <c r="AM484" s="133">
        <v>0.11799999999999999</v>
      </c>
      <c r="AN484" s="133">
        <v>0.23200000000000001</v>
      </c>
      <c r="AO484" s="133">
        <v>7.6999999999999999E-2</v>
      </c>
      <c r="AP484" s="133">
        <v>115.69</v>
      </c>
      <c r="AQ484" s="133">
        <v>2.3690000000000002</v>
      </c>
      <c r="AR484" s="133">
        <v>0.79</v>
      </c>
      <c r="AS484" s="133">
        <v>82.259</v>
      </c>
      <c r="AT484" s="133">
        <v>2.2970000000000002</v>
      </c>
      <c r="AU484" s="133">
        <v>0.76600000000000001</v>
      </c>
      <c r="AV484" s="133">
        <v>-1.1779999999999999</v>
      </c>
      <c r="AW484" s="133">
        <v>0.02</v>
      </c>
      <c r="AX484" s="133">
        <v>7.0000000000000001E-3</v>
      </c>
      <c r="AY484" s="133">
        <v>1.97</v>
      </c>
      <c r="AZ484" s="133">
        <v>1.0093000000000001</v>
      </c>
      <c r="BA484" s="133">
        <v>-7.97</v>
      </c>
      <c r="BB484" s="133">
        <v>-7.8</v>
      </c>
      <c r="BC484" s="133">
        <v>22.82</v>
      </c>
      <c r="BD484" s="133">
        <v>4.849618198120755E-3</v>
      </c>
      <c r="BE484" s="133" t="s">
        <v>1780</v>
      </c>
      <c r="BF484" s="133">
        <v>-0.34899999999999998</v>
      </c>
      <c r="BG484" s="133">
        <v>1.177063511347374</v>
      </c>
      <c r="BH484" s="133">
        <v>0.94766108284211548</v>
      </c>
      <c r="BI484" s="133">
        <v>0.53600000000000003</v>
      </c>
      <c r="BJ484" s="133">
        <v>8.2000000000000003E-2</v>
      </c>
      <c r="BK484" s="133">
        <v>0.61799999999999999</v>
      </c>
      <c r="BL484" s="133">
        <v>0.11799999999999999</v>
      </c>
      <c r="BM484" s="133">
        <v>0</v>
      </c>
    </row>
    <row r="485" spans="1:65" x14ac:dyDescent="0.2">
      <c r="A485" s="132" t="s">
        <v>1783</v>
      </c>
      <c r="B485" s="133" t="s">
        <v>1784</v>
      </c>
      <c r="C485" s="133" t="s">
        <v>261</v>
      </c>
      <c r="D485" s="133" t="s">
        <v>262</v>
      </c>
      <c r="E485" s="133" t="b">
        <v>0</v>
      </c>
      <c r="F485" s="133" t="s">
        <v>1471</v>
      </c>
      <c r="G485" s="133" t="s">
        <v>3</v>
      </c>
      <c r="H485" s="133" t="s">
        <v>264</v>
      </c>
      <c r="I485" s="133" t="s">
        <v>349</v>
      </c>
      <c r="J485" s="133" t="s">
        <v>266</v>
      </c>
      <c r="K485" s="133" t="s">
        <v>777</v>
      </c>
      <c r="L485" s="133" t="s">
        <v>3</v>
      </c>
      <c r="M485" s="133">
        <v>9</v>
      </c>
      <c r="N485" s="133">
        <v>9</v>
      </c>
      <c r="O485" s="133">
        <v>-37.35</v>
      </c>
      <c r="P485" s="133">
        <v>0</v>
      </c>
      <c r="Q485" s="133">
        <v>0</v>
      </c>
      <c r="R485" s="133">
        <v>1.04</v>
      </c>
      <c r="S485" s="133">
        <v>0</v>
      </c>
      <c r="T485" s="133">
        <v>0</v>
      </c>
      <c r="U485" s="133">
        <v>31.93</v>
      </c>
      <c r="V485" s="133">
        <v>0</v>
      </c>
      <c r="W485" s="133">
        <v>0</v>
      </c>
      <c r="X485" s="133">
        <v>-31.440999999999999</v>
      </c>
      <c r="Y485" s="133">
        <v>4.0000000000000001E-3</v>
      </c>
      <c r="Z485" s="133">
        <v>1E-3</v>
      </c>
      <c r="AA485" s="133">
        <v>12.297000000000001</v>
      </c>
      <c r="AB485" s="133">
        <v>4.0000000000000001E-3</v>
      </c>
      <c r="AC485" s="133">
        <v>1E-3</v>
      </c>
      <c r="AD485" s="133">
        <v>-21.619</v>
      </c>
      <c r="AE485" s="133">
        <v>3.5000000000000003E-2</v>
      </c>
      <c r="AF485" s="133">
        <v>1.2E-2</v>
      </c>
      <c r="AG485" s="133">
        <v>-0.89500000000000002</v>
      </c>
      <c r="AH485" s="133">
        <v>3.4000000000000002E-2</v>
      </c>
      <c r="AI485" s="133">
        <v>1.0999999999999999E-2</v>
      </c>
      <c r="AJ485" s="133">
        <v>24.530999999999999</v>
      </c>
      <c r="AK485" s="133">
        <v>0.189</v>
      </c>
      <c r="AL485" s="133">
        <v>6.3E-2</v>
      </c>
      <c r="AM485" s="133">
        <v>-0.21</v>
      </c>
      <c r="AN485" s="133">
        <v>0.187</v>
      </c>
      <c r="AO485" s="133">
        <v>6.2E-2</v>
      </c>
      <c r="AP485" s="133">
        <v>121.63</v>
      </c>
      <c r="AQ485" s="133">
        <v>2.46</v>
      </c>
      <c r="AR485" s="133">
        <v>0.82</v>
      </c>
      <c r="AS485" s="133">
        <v>132.983</v>
      </c>
      <c r="AT485" s="133">
        <v>2.4790000000000001</v>
      </c>
      <c r="AU485" s="133">
        <v>0.82599999999999996</v>
      </c>
      <c r="AV485" s="133">
        <v>-1.2589999999999999</v>
      </c>
      <c r="AW485" s="133">
        <v>2.4E-2</v>
      </c>
      <c r="AX485" s="133">
        <v>8.0000000000000002E-3</v>
      </c>
      <c r="AY485" s="133">
        <v>-37.56</v>
      </c>
      <c r="AZ485" s="133" t="s">
        <v>3</v>
      </c>
      <c r="BA485" s="133">
        <v>1.04</v>
      </c>
      <c r="BB485" s="133">
        <v>1.23</v>
      </c>
      <c r="BC485" s="133">
        <v>32.130000000000003</v>
      </c>
      <c r="BD485" s="133">
        <v>4.8646076187656246E-3</v>
      </c>
      <c r="BE485" s="133" t="s">
        <v>1785</v>
      </c>
      <c r="BF485" s="133">
        <v>-0.79</v>
      </c>
      <c r="BG485" s="133">
        <v>1.1770635113473742</v>
      </c>
      <c r="BH485" s="133">
        <v>0.94766108284211548</v>
      </c>
      <c r="BI485" s="133">
        <v>1.7999999999999999E-2</v>
      </c>
      <c r="BJ485" s="133" t="s">
        <v>3</v>
      </c>
      <c r="BK485" s="133">
        <v>1.7999999999999999E-2</v>
      </c>
      <c r="BL485" s="133">
        <v>-0.21</v>
      </c>
      <c r="BM485" s="133">
        <v>0</v>
      </c>
    </row>
    <row r="486" spans="1:65" x14ac:dyDescent="0.2">
      <c r="A486" s="132" t="s">
        <v>1786</v>
      </c>
      <c r="B486" s="133" t="s">
        <v>1787</v>
      </c>
      <c r="C486" s="133" t="s">
        <v>261</v>
      </c>
      <c r="D486" s="133" t="s">
        <v>262</v>
      </c>
      <c r="E486" s="133" t="b">
        <v>0</v>
      </c>
      <c r="F486" s="133" t="s">
        <v>280</v>
      </c>
      <c r="G486" s="133" t="s">
        <v>3</v>
      </c>
      <c r="H486" s="133" t="s">
        <v>264</v>
      </c>
      <c r="I486" s="133" t="s">
        <v>281</v>
      </c>
      <c r="J486" s="133" t="s">
        <v>273</v>
      </c>
      <c r="K486" s="133" t="s">
        <v>777</v>
      </c>
      <c r="L486" s="133">
        <v>90</v>
      </c>
      <c r="M486" s="133">
        <v>9</v>
      </c>
      <c r="N486" s="133">
        <v>9</v>
      </c>
      <c r="O486" s="133">
        <v>2.0099999999999998</v>
      </c>
      <c r="P486" s="133">
        <v>0</v>
      </c>
      <c r="Q486" s="133">
        <v>0</v>
      </c>
      <c r="R486" s="133">
        <v>5.56</v>
      </c>
      <c r="S486" s="133">
        <v>0.01</v>
      </c>
      <c r="T486" s="133">
        <v>0</v>
      </c>
      <c r="U486" s="133">
        <v>36.590000000000003</v>
      </c>
      <c r="V486" s="133">
        <v>0.01</v>
      </c>
      <c r="W486" s="133">
        <v>0</v>
      </c>
      <c r="X486" s="133">
        <v>5.6349999999999998</v>
      </c>
      <c r="Y486" s="133">
        <v>2E-3</v>
      </c>
      <c r="Z486" s="133">
        <v>1E-3</v>
      </c>
      <c r="AA486" s="133">
        <v>16.945</v>
      </c>
      <c r="AB486" s="133">
        <v>6.0000000000000001E-3</v>
      </c>
      <c r="AC486" s="133">
        <v>2E-3</v>
      </c>
      <c r="AD486" s="133">
        <v>22.036000000000001</v>
      </c>
      <c r="AE486" s="133">
        <v>4.8000000000000001E-2</v>
      </c>
      <c r="AF486" s="133">
        <v>1.6E-2</v>
      </c>
      <c r="AG486" s="133">
        <v>-0.52200000000000002</v>
      </c>
      <c r="AH486" s="133">
        <v>4.4999999999999998E-2</v>
      </c>
      <c r="AI486" s="133">
        <v>1.4999999999999999E-2</v>
      </c>
      <c r="AJ486" s="133">
        <v>34.853000000000002</v>
      </c>
      <c r="AK486" s="133">
        <v>7.1999999999999995E-2</v>
      </c>
      <c r="AL486" s="133">
        <v>2.4E-2</v>
      </c>
      <c r="AM486" s="133">
        <v>0.65300000000000002</v>
      </c>
      <c r="AN486" s="133">
        <v>6.2E-2</v>
      </c>
      <c r="AO486" s="133">
        <v>2.1000000000000001E-2</v>
      </c>
      <c r="AP486" s="133">
        <v>114.018</v>
      </c>
      <c r="AQ486" s="133">
        <v>1.9970000000000001</v>
      </c>
      <c r="AR486" s="133">
        <v>0.66600000000000004</v>
      </c>
      <c r="AS486" s="133">
        <v>71.397999999999996</v>
      </c>
      <c r="AT486" s="133">
        <v>1.919</v>
      </c>
      <c r="AU486" s="133">
        <v>0.64</v>
      </c>
      <c r="AV486" s="133">
        <v>-1.169</v>
      </c>
      <c r="AW486" s="133">
        <v>2.1000000000000001E-2</v>
      </c>
      <c r="AX486" s="133">
        <v>7.0000000000000001E-3</v>
      </c>
      <c r="AY486" s="133">
        <v>1.98</v>
      </c>
      <c r="AZ486" s="133">
        <v>1.007950954</v>
      </c>
      <c r="BA486" s="133">
        <v>-2.38</v>
      </c>
      <c r="BB486" s="133">
        <v>-2.19</v>
      </c>
      <c r="BC486" s="133">
        <v>28.6</v>
      </c>
      <c r="BD486" s="133">
        <v>4.9324338385270533E-3</v>
      </c>
      <c r="BE486" s="133" t="s">
        <v>1788</v>
      </c>
      <c r="BF486" s="133">
        <v>-0.63</v>
      </c>
      <c r="BG486" s="133">
        <v>1.1634471261010122</v>
      </c>
      <c r="BH486" s="133">
        <v>0.94197134371426083</v>
      </c>
      <c r="BI486" s="133">
        <v>0.20899999999999999</v>
      </c>
      <c r="BJ486" s="133">
        <v>8.2000000000000003E-2</v>
      </c>
      <c r="BK486" s="133">
        <v>0.29099999999999998</v>
      </c>
      <c r="BL486" s="133">
        <v>0.65300000000000002</v>
      </c>
      <c r="BM486" s="133">
        <v>0</v>
      </c>
    </row>
    <row r="487" spans="1:65" x14ac:dyDescent="0.2">
      <c r="A487" s="132" t="s">
        <v>1789</v>
      </c>
      <c r="B487" s="133" t="s">
        <v>1790</v>
      </c>
      <c r="C487" s="133" t="s">
        <v>261</v>
      </c>
      <c r="D487" s="133" t="s">
        <v>262</v>
      </c>
      <c r="E487" s="133" t="b">
        <v>0</v>
      </c>
      <c r="F487" s="133" t="s">
        <v>285</v>
      </c>
      <c r="G487" s="133" t="s">
        <v>3</v>
      </c>
      <c r="H487" s="133" t="s">
        <v>264</v>
      </c>
      <c r="I487" s="133" t="s">
        <v>286</v>
      </c>
      <c r="J487" s="133" t="s">
        <v>273</v>
      </c>
      <c r="K487" s="133" t="s">
        <v>777</v>
      </c>
      <c r="L487" s="133">
        <v>90</v>
      </c>
      <c r="M487" s="133">
        <v>9</v>
      </c>
      <c r="N487" s="133">
        <v>9</v>
      </c>
      <c r="O487" s="133">
        <v>-10.1</v>
      </c>
      <c r="P487" s="133">
        <v>0</v>
      </c>
      <c r="Q487" s="133">
        <v>0</v>
      </c>
      <c r="R487" s="133">
        <v>-10.88</v>
      </c>
      <c r="S487" s="133">
        <v>0.01</v>
      </c>
      <c r="T487" s="133">
        <v>0</v>
      </c>
      <c r="U487" s="133">
        <v>19.649999999999999</v>
      </c>
      <c r="V487" s="133">
        <v>0.01</v>
      </c>
      <c r="W487" s="133">
        <v>0</v>
      </c>
      <c r="X487" s="133">
        <v>-6.2939999999999996</v>
      </c>
      <c r="Y487" s="133">
        <v>3.0000000000000001E-3</v>
      </c>
      <c r="Z487" s="133">
        <v>1E-3</v>
      </c>
      <c r="AA487" s="133">
        <v>0.315</v>
      </c>
      <c r="AB487" s="133">
        <v>5.0000000000000001E-3</v>
      </c>
      <c r="AC487" s="133">
        <v>2E-3</v>
      </c>
      <c r="AD487" s="133">
        <v>-6.8840000000000003</v>
      </c>
      <c r="AE487" s="133">
        <v>4.1000000000000002E-2</v>
      </c>
      <c r="AF487" s="133">
        <v>1.4E-2</v>
      </c>
      <c r="AG487" s="133">
        <v>-0.70499999999999996</v>
      </c>
      <c r="AH487" s="133">
        <v>4.4999999999999998E-2</v>
      </c>
      <c r="AI487" s="133">
        <v>1.4999999999999999E-2</v>
      </c>
      <c r="AJ487" s="133">
        <v>-1.1539999999999999</v>
      </c>
      <c r="AK487" s="133">
        <v>0.16</v>
      </c>
      <c r="AL487" s="133">
        <v>5.2999999999999999E-2</v>
      </c>
      <c r="AM487" s="133">
        <v>-1.784</v>
      </c>
      <c r="AN487" s="133">
        <v>0.161</v>
      </c>
      <c r="AO487" s="133">
        <v>5.3999999999999999E-2</v>
      </c>
      <c r="AP487" s="133">
        <v>120.084</v>
      </c>
      <c r="AQ487" s="133">
        <v>1.9550000000000001</v>
      </c>
      <c r="AR487" s="133">
        <v>0.65200000000000002</v>
      </c>
      <c r="AS487" s="133">
        <v>126.946</v>
      </c>
      <c r="AT487" s="133">
        <v>1.9590000000000001</v>
      </c>
      <c r="AU487" s="133">
        <v>0.65300000000000002</v>
      </c>
      <c r="AV487" s="133">
        <v>-1.232</v>
      </c>
      <c r="AW487" s="133">
        <v>1.4999999999999999E-2</v>
      </c>
      <c r="AX487" s="133">
        <v>5.0000000000000001E-3</v>
      </c>
      <c r="AY487" s="133">
        <v>-10.18</v>
      </c>
      <c r="AZ487" s="133">
        <v>1.007950954</v>
      </c>
      <c r="BA487" s="133">
        <v>-18.68</v>
      </c>
      <c r="BB487" s="133">
        <v>-18.510000000000002</v>
      </c>
      <c r="BC487" s="133">
        <v>11.78</v>
      </c>
      <c r="BD487" s="133">
        <v>4.9941223550183404E-3</v>
      </c>
      <c r="BE487" s="133" t="s">
        <v>1791</v>
      </c>
      <c r="BF487" s="133">
        <v>-0.67</v>
      </c>
      <c r="BG487" s="133">
        <v>1.1820479825937913</v>
      </c>
      <c r="BH487" s="133">
        <v>0.94827391811947237</v>
      </c>
      <c r="BI487" s="133">
        <v>0.156</v>
      </c>
      <c r="BJ487" s="133">
        <v>8.2000000000000003E-2</v>
      </c>
      <c r="BK487" s="133">
        <v>0.23799999999999999</v>
      </c>
      <c r="BL487" s="133">
        <v>-1.784</v>
      </c>
      <c r="BM487" s="133">
        <v>0</v>
      </c>
    </row>
    <row r="488" spans="1:65" x14ac:dyDescent="0.2">
      <c r="A488" s="132" t="s">
        <v>1792</v>
      </c>
      <c r="B488" s="133" t="s">
        <v>1793</v>
      </c>
      <c r="C488" s="133" t="s">
        <v>261</v>
      </c>
      <c r="D488" s="133" t="s">
        <v>262</v>
      </c>
      <c r="E488" s="133" t="b">
        <v>0</v>
      </c>
      <c r="F488" s="133" t="s">
        <v>1794</v>
      </c>
      <c r="G488" s="133" t="s">
        <v>3</v>
      </c>
      <c r="H488" s="133" t="s">
        <v>264</v>
      </c>
      <c r="I488" s="133" t="s">
        <v>265</v>
      </c>
      <c r="J488" s="133" t="s">
        <v>266</v>
      </c>
      <c r="K488" s="133" t="s">
        <v>777</v>
      </c>
      <c r="L488" s="133" t="s">
        <v>3</v>
      </c>
      <c r="M488" s="133">
        <v>9</v>
      </c>
      <c r="N488" s="133">
        <v>9</v>
      </c>
      <c r="O488" s="133">
        <v>1.86</v>
      </c>
      <c r="P488" s="133">
        <v>0</v>
      </c>
      <c r="Q488" s="133">
        <v>0</v>
      </c>
      <c r="R488" s="133">
        <v>-0.86</v>
      </c>
      <c r="S488" s="133">
        <v>0</v>
      </c>
      <c r="T488" s="133">
        <v>0</v>
      </c>
      <c r="U488" s="133">
        <v>29.98</v>
      </c>
      <c r="V488" s="133">
        <v>0</v>
      </c>
      <c r="W488" s="133">
        <v>0</v>
      </c>
      <c r="X488" s="133">
        <v>5.2759999999999998</v>
      </c>
      <c r="Y488" s="133">
        <v>3.0000000000000001E-3</v>
      </c>
      <c r="Z488" s="133">
        <v>1E-3</v>
      </c>
      <c r="AA488" s="133">
        <v>10.467000000000001</v>
      </c>
      <c r="AB488" s="133">
        <v>4.0000000000000001E-3</v>
      </c>
      <c r="AC488" s="133">
        <v>1E-3</v>
      </c>
      <c r="AD488" s="133">
        <v>15.817</v>
      </c>
      <c r="AE488" s="133">
        <v>3.2000000000000001E-2</v>
      </c>
      <c r="AF488" s="133">
        <v>1.0999999999999999E-2</v>
      </c>
      <c r="AG488" s="133">
        <v>2.7E-2</v>
      </c>
      <c r="AH488" s="133">
        <v>3.1E-2</v>
      </c>
      <c r="AI488" s="133">
        <v>0.01</v>
      </c>
      <c r="AJ488" s="133">
        <v>20.908999999999999</v>
      </c>
      <c r="AK488" s="133">
        <v>0.17</v>
      </c>
      <c r="AL488" s="133">
        <v>5.7000000000000002E-2</v>
      </c>
      <c r="AM488" s="133">
        <v>-0.13200000000000001</v>
      </c>
      <c r="AN488" s="133">
        <v>0.17299999999999999</v>
      </c>
      <c r="AO488" s="133">
        <v>5.8000000000000003E-2</v>
      </c>
      <c r="AP488" s="133">
        <v>112.319</v>
      </c>
      <c r="AQ488" s="133">
        <v>2.39</v>
      </c>
      <c r="AR488" s="133">
        <v>0.79700000000000004</v>
      </c>
      <c r="AS488" s="133">
        <v>83.695999999999998</v>
      </c>
      <c r="AT488" s="133">
        <v>2.33</v>
      </c>
      <c r="AU488" s="133">
        <v>0.77700000000000002</v>
      </c>
      <c r="AV488" s="133">
        <v>-1.1679999999999999</v>
      </c>
      <c r="AW488" s="133">
        <v>2.3E-2</v>
      </c>
      <c r="AX488" s="133">
        <v>8.0000000000000002E-3</v>
      </c>
      <c r="AY488" s="133">
        <v>1.83</v>
      </c>
      <c r="AZ488" s="133" t="s">
        <v>3</v>
      </c>
      <c r="BA488" s="133">
        <v>-0.86</v>
      </c>
      <c r="BB488" s="133">
        <v>-0.68</v>
      </c>
      <c r="BC488" s="133">
        <v>30.16</v>
      </c>
      <c r="BD488" s="133">
        <v>5.1511751280369526E-3</v>
      </c>
      <c r="BE488" s="133" t="s">
        <v>1795</v>
      </c>
      <c r="BF488" s="133">
        <v>-5.3999999999999999E-2</v>
      </c>
      <c r="BG488" s="133">
        <v>1.1749407125868141</v>
      </c>
      <c r="BH488" s="133">
        <v>0.94713273999737613</v>
      </c>
      <c r="BI488" s="133">
        <v>0.88300000000000001</v>
      </c>
      <c r="BJ488" s="133" t="s">
        <v>3</v>
      </c>
      <c r="BK488" s="133">
        <v>0.88300000000000001</v>
      </c>
      <c r="BL488" s="133">
        <v>-0.13200000000000001</v>
      </c>
      <c r="BM488" s="133">
        <v>0</v>
      </c>
    </row>
    <row r="489" spans="1:65" x14ac:dyDescent="0.2">
      <c r="A489" s="132" t="s">
        <v>1796</v>
      </c>
      <c r="B489" s="133" t="s">
        <v>1797</v>
      </c>
      <c r="C489" s="133" t="s">
        <v>261</v>
      </c>
      <c r="D489" s="133" t="s">
        <v>262</v>
      </c>
      <c r="E489" s="133" t="b">
        <v>0</v>
      </c>
      <c r="F489" s="133" t="s">
        <v>271</v>
      </c>
      <c r="G489" s="133" t="s">
        <v>3</v>
      </c>
      <c r="H489" s="133" t="s">
        <v>264</v>
      </c>
      <c r="I489" s="133" t="s">
        <v>272</v>
      </c>
      <c r="J489" s="133" t="s">
        <v>273</v>
      </c>
      <c r="K489" s="133" t="s">
        <v>777</v>
      </c>
      <c r="L489" s="133">
        <v>90</v>
      </c>
      <c r="M489" s="133">
        <v>9</v>
      </c>
      <c r="N489" s="133">
        <v>9</v>
      </c>
      <c r="O489" s="133">
        <v>-10.14</v>
      </c>
      <c r="P489" s="133">
        <v>0</v>
      </c>
      <c r="Q489" s="133">
        <v>0</v>
      </c>
      <c r="R489" s="133">
        <v>-11.04</v>
      </c>
      <c r="S489" s="133">
        <v>0.01</v>
      </c>
      <c r="T489" s="133">
        <v>0</v>
      </c>
      <c r="U489" s="133">
        <v>19.48</v>
      </c>
      <c r="V489" s="133">
        <v>0.01</v>
      </c>
      <c r="W489" s="133">
        <v>0</v>
      </c>
      <c r="X489" s="133">
        <v>-6.3380000000000001</v>
      </c>
      <c r="Y489" s="133">
        <v>3.0000000000000001E-3</v>
      </c>
      <c r="Z489" s="133">
        <v>1E-3</v>
      </c>
      <c r="AA489" s="133">
        <v>0.14899999999999999</v>
      </c>
      <c r="AB489" s="133">
        <v>7.0000000000000001E-3</v>
      </c>
      <c r="AC489" s="133">
        <v>2E-3</v>
      </c>
      <c r="AD489" s="133">
        <v>-6.8659999999999997</v>
      </c>
      <c r="AE489" s="133">
        <v>4.2000000000000003E-2</v>
      </c>
      <c r="AF489" s="133">
        <v>1.4E-2</v>
      </c>
      <c r="AG489" s="133">
        <v>-0.47699999999999998</v>
      </c>
      <c r="AH489" s="133">
        <v>4.3999999999999997E-2</v>
      </c>
      <c r="AI489" s="133">
        <v>1.4999999999999999E-2</v>
      </c>
      <c r="AJ489" s="133">
        <v>-1.4510000000000001</v>
      </c>
      <c r="AK489" s="133">
        <v>9.0999999999999998E-2</v>
      </c>
      <c r="AL489" s="133">
        <v>0.03</v>
      </c>
      <c r="AM489" s="133">
        <v>-1.748</v>
      </c>
      <c r="AN489" s="133">
        <v>9.5000000000000001E-2</v>
      </c>
      <c r="AO489" s="133">
        <v>3.2000000000000001E-2</v>
      </c>
      <c r="AP489" s="133">
        <v>118.664</v>
      </c>
      <c r="AQ489" s="133">
        <v>1.8069999999999999</v>
      </c>
      <c r="AR489" s="133">
        <v>0.60199999999999998</v>
      </c>
      <c r="AS489" s="133">
        <v>125.94</v>
      </c>
      <c r="AT489" s="133">
        <v>1.83</v>
      </c>
      <c r="AU489" s="133">
        <v>0.61</v>
      </c>
      <c r="AV489" s="133">
        <v>-1.22</v>
      </c>
      <c r="AW489" s="133">
        <v>1.7999999999999999E-2</v>
      </c>
      <c r="AX489" s="133">
        <v>6.0000000000000001E-3</v>
      </c>
      <c r="AY489" s="133">
        <v>-10.220000000000001</v>
      </c>
      <c r="AZ489" s="133">
        <v>1.007950954</v>
      </c>
      <c r="BA489" s="133">
        <v>-18.84</v>
      </c>
      <c r="BB489" s="133">
        <v>-18.68</v>
      </c>
      <c r="BC489" s="133">
        <v>11.6</v>
      </c>
      <c r="BD489" s="133">
        <v>5.0131122223324633E-3</v>
      </c>
      <c r="BE489" s="133" t="s">
        <v>1798</v>
      </c>
      <c r="BF489" s="133">
        <v>-0.443</v>
      </c>
      <c r="BG489" s="133">
        <v>1.1765003009325961</v>
      </c>
      <c r="BH489" s="133">
        <v>0.94668052034728978</v>
      </c>
      <c r="BI489" s="133">
        <v>0.42599999999999999</v>
      </c>
      <c r="BJ489" s="133">
        <v>8.2000000000000003E-2</v>
      </c>
      <c r="BK489" s="133">
        <v>0.50800000000000001</v>
      </c>
      <c r="BL489" s="133">
        <v>-1.748</v>
      </c>
      <c r="BM489" s="133">
        <v>0</v>
      </c>
    </row>
    <row r="490" spans="1:65" x14ac:dyDescent="0.2">
      <c r="A490" s="132" t="s">
        <v>1799</v>
      </c>
      <c r="B490" s="133" t="s">
        <v>1800</v>
      </c>
      <c r="C490" s="133" t="s">
        <v>261</v>
      </c>
      <c r="D490" s="133" t="s">
        <v>262</v>
      </c>
      <c r="E490" s="133" t="b">
        <v>0</v>
      </c>
      <c r="F490" s="133" t="s">
        <v>1143</v>
      </c>
      <c r="G490" s="133" t="s">
        <v>3</v>
      </c>
      <c r="H490" s="133" t="s">
        <v>264</v>
      </c>
      <c r="I490" s="133" t="s">
        <v>324</v>
      </c>
      <c r="J490" s="133" t="s">
        <v>273</v>
      </c>
      <c r="K490" s="133" t="s">
        <v>777</v>
      </c>
      <c r="L490" s="133">
        <v>90</v>
      </c>
      <c r="M490" s="133">
        <v>9</v>
      </c>
      <c r="N490" s="133">
        <v>9</v>
      </c>
      <c r="O490" s="133">
        <v>2.09</v>
      </c>
      <c r="P490" s="133">
        <v>0</v>
      </c>
      <c r="Q490" s="133">
        <v>0</v>
      </c>
      <c r="R490" s="133">
        <v>6.37</v>
      </c>
      <c r="S490" s="133">
        <v>0</v>
      </c>
      <c r="T490" s="133">
        <v>0</v>
      </c>
      <c r="U490" s="133">
        <v>37.43</v>
      </c>
      <c r="V490" s="133">
        <v>0.01</v>
      </c>
      <c r="W490" s="133">
        <v>0</v>
      </c>
      <c r="X490" s="133">
        <v>5.7430000000000003</v>
      </c>
      <c r="Y490" s="133">
        <v>2E-3</v>
      </c>
      <c r="Z490" s="133">
        <v>1E-3</v>
      </c>
      <c r="AA490" s="133">
        <v>17.765999999999998</v>
      </c>
      <c r="AB490" s="133">
        <v>5.0000000000000001E-3</v>
      </c>
      <c r="AC490" s="133">
        <v>2E-3</v>
      </c>
      <c r="AD490" s="133">
        <v>23.029</v>
      </c>
      <c r="AE490" s="133">
        <v>0.05</v>
      </c>
      <c r="AF490" s="133">
        <v>1.7000000000000001E-2</v>
      </c>
      <c r="AG490" s="133">
        <v>-0.45400000000000001</v>
      </c>
      <c r="AH490" s="133">
        <v>5.1999999999999998E-2</v>
      </c>
      <c r="AI490" s="133">
        <v>1.7000000000000001E-2</v>
      </c>
      <c r="AJ490" s="133">
        <v>36.835999999999999</v>
      </c>
      <c r="AK490" s="133">
        <v>0.189</v>
      </c>
      <c r="AL490" s="133">
        <v>6.3E-2</v>
      </c>
      <c r="AM490" s="133">
        <v>0.95399999999999996</v>
      </c>
      <c r="AN490" s="133">
        <v>0.183</v>
      </c>
      <c r="AO490" s="133">
        <v>6.0999999999999999E-2</v>
      </c>
      <c r="AP490" s="133">
        <v>108.71</v>
      </c>
      <c r="AQ490" s="133">
        <v>1.8140000000000001</v>
      </c>
      <c r="AR490" s="133">
        <v>0.60499999999999998</v>
      </c>
      <c r="AS490" s="133">
        <v>64.480999999999995</v>
      </c>
      <c r="AT490" s="133">
        <v>1.74</v>
      </c>
      <c r="AU490" s="133">
        <v>0.57999999999999996</v>
      </c>
      <c r="AV490" s="133">
        <v>-1.1240000000000001</v>
      </c>
      <c r="AW490" s="133">
        <v>1.6E-2</v>
      </c>
      <c r="AX490" s="133">
        <v>5.0000000000000001E-3</v>
      </c>
      <c r="AY490" s="133">
        <v>2.06</v>
      </c>
      <c r="AZ490" s="133">
        <v>1.007950954</v>
      </c>
      <c r="BA490" s="133">
        <v>-1.57</v>
      </c>
      <c r="BB490" s="133">
        <v>-1.41</v>
      </c>
      <c r="BC490" s="133">
        <v>29.41</v>
      </c>
      <c r="BD490" s="133">
        <v>5.0131122223324633E-3</v>
      </c>
      <c r="BE490" s="133" t="s">
        <v>1798</v>
      </c>
      <c r="BF490" s="133">
        <v>-0.56999999999999995</v>
      </c>
      <c r="BG490" s="133">
        <v>1.1803873846770696</v>
      </c>
      <c r="BH490" s="133">
        <v>0.94762480730360166</v>
      </c>
      <c r="BI490" s="133">
        <v>0.27500000000000002</v>
      </c>
      <c r="BJ490" s="133">
        <v>8.2000000000000003E-2</v>
      </c>
      <c r="BK490" s="133">
        <v>0.35699999999999998</v>
      </c>
      <c r="BL490" s="133">
        <v>0.95399999999999996</v>
      </c>
      <c r="BM490" s="133">
        <v>0</v>
      </c>
    </row>
    <row r="491" spans="1:65" x14ac:dyDescent="0.2">
      <c r="A491" s="132" t="s">
        <v>1801</v>
      </c>
      <c r="B491" s="133" t="s">
        <v>1802</v>
      </c>
      <c r="C491" s="133" t="s">
        <v>261</v>
      </c>
      <c r="D491" s="133" t="s">
        <v>262</v>
      </c>
      <c r="E491" s="133" t="b">
        <v>0</v>
      </c>
      <c r="F491" s="133" t="s">
        <v>1803</v>
      </c>
      <c r="G491" s="133" t="s">
        <v>3</v>
      </c>
      <c r="H491" s="133" t="s">
        <v>264</v>
      </c>
      <c r="I491" s="133" t="s">
        <v>349</v>
      </c>
      <c r="J491" s="133" t="s">
        <v>266</v>
      </c>
      <c r="K491" s="133" t="s">
        <v>777</v>
      </c>
      <c r="L491" s="133" t="s">
        <v>3</v>
      </c>
      <c r="M491" s="133">
        <v>9</v>
      </c>
      <c r="N491" s="133">
        <v>9</v>
      </c>
      <c r="O491" s="133">
        <v>2.4</v>
      </c>
      <c r="P491" s="133">
        <v>0</v>
      </c>
      <c r="Q491" s="133">
        <v>0</v>
      </c>
      <c r="R491" s="133">
        <v>-0.84</v>
      </c>
      <c r="S491" s="133">
        <v>0.01</v>
      </c>
      <c r="T491" s="133">
        <v>0</v>
      </c>
      <c r="U491" s="133">
        <v>29.99</v>
      </c>
      <c r="V491" s="133">
        <v>0.01</v>
      </c>
      <c r="W491" s="133">
        <v>0</v>
      </c>
      <c r="X491" s="133">
        <v>5.78</v>
      </c>
      <c r="Y491" s="133">
        <v>2E-3</v>
      </c>
      <c r="Z491" s="133">
        <v>1E-3</v>
      </c>
      <c r="AA491" s="133">
        <v>10.483000000000001</v>
      </c>
      <c r="AB491" s="133">
        <v>7.0000000000000001E-3</v>
      </c>
      <c r="AC491" s="133">
        <v>2E-3</v>
      </c>
      <c r="AD491" s="133">
        <v>15.587</v>
      </c>
      <c r="AE491" s="133">
        <v>5.7000000000000002E-2</v>
      </c>
      <c r="AF491" s="133">
        <v>1.9E-2</v>
      </c>
      <c r="AG491" s="133">
        <v>-0.73099999999999998</v>
      </c>
      <c r="AH491" s="133">
        <v>5.8999999999999997E-2</v>
      </c>
      <c r="AI491" s="133">
        <v>0.02</v>
      </c>
      <c r="AJ491" s="133">
        <v>20.538</v>
      </c>
      <c r="AK491" s="133">
        <v>0.21199999999999999</v>
      </c>
      <c r="AL491" s="133">
        <v>7.0999999999999994E-2</v>
      </c>
      <c r="AM491" s="133">
        <v>-0.52700000000000002</v>
      </c>
      <c r="AN491" s="133">
        <v>0.20499999999999999</v>
      </c>
      <c r="AO491" s="133">
        <v>6.8000000000000005E-2</v>
      </c>
      <c r="AP491" s="133">
        <v>117.354</v>
      </c>
      <c r="AQ491" s="133">
        <v>3.4430000000000001</v>
      </c>
      <c r="AR491" s="133">
        <v>1.1479999999999999</v>
      </c>
      <c r="AS491" s="133">
        <v>87.986999999999995</v>
      </c>
      <c r="AT491" s="133">
        <v>3.3610000000000002</v>
      </c>
      <c r="AU491" s="133">
        <v>1.1200000000000001</v>
      </c>
      <c r="AV491" s="133">
        <v>-1.1819999999999999</v>
      </c>
      <c r="AW491" s="133">
        <v>2.3E-2</v>
      </c>
      <c r="AX491" s="133">
        <v>8.0000000000000002E-3</v>
      </c>
      <c r="AY491" s="133">
        <v>2.36</v>
      </c>
      <c r="AZ491" s="133" t="s">
        <v>3</v>
      </c>
      <c r="BA491" s="133">
        <v>-0.84</v>
      </c>
      <c r="BB491" s="133">
        <v>-0.68</v>
      </c>
      <c r="BC491" s="133">
        <v>30.16</v>
      </c>
      <c r="BD491" s="133">
        <v>5.0826234993780759E-3</v>
      </c>
      <c r="BE491" s="133" t="s">
        <v>1804</v>
      </c>
      <c r="BF491" s="133">
        <v>-0.81</v>
      </c>
      <c r="BG491" s="133">
        <v>1.1803288033801531</v>
      </c>
      <c r="BH491" s="133">
        <v>0.94922410087048426</v>
      </c>
      <c r="BI491" s="133">
        <v>-7.0000000000000001E-3</v>
      </c>
      <c r="BJ491" s="133" t="s">
        <v>3</v>
      </c>
      <c r="BK491" s="133">
        <v>-7.0000000000000001E-3</v>
      </c>
      <c r="BL491" s="133">
        <v>-0.52700000000000002</v>
      </c>
      <c r="BM491" s="133">
        <v>0</v>
      </c>
    </row>
    <row r="492" spans="1:65" x14ac:dyDescent="0.2">
      <c r="A492" s="132" t="s">
        <v>1805</v>
      </c>
      <c r="B492" s="133" t="s">
        <v>1806</v>
      </c>
      <c r="C492" s="133" t="s">
        <v>261</v>
      </c>
      <c r="D492" s="133" t="s">
        <v>262</v>
      </c>
      <c r="E492" s="133" t="b">
        <v>0</v>
      </c>
      <c r="F492" s="133" t="s">
        <v>277</v>
      </c>
      <c r="G492" s="133" t="s">
        <v>3</v>
      </c>
      <c r="H492" s="133" t="s">
        <v>264</v>
      </c>
      <c r="I492" s="133" t="s">
        <v>277</v>
      </c>
      <c r="J492" s="133" t="s">
        <v>273</v>
      </c>
      <c r="K492" s="133" t="s">
        <v>777</v>
      </c>
      <c r="L492" s="133">
        <v>90</v>
      </c>
      <c r="M492" s="133">
        <v>9</v>
      </c>
      <c r="N492" s="133">
        <v>9</v>
      </c>
      <c r="O492" s="133">
        <v>-2.09</v>
      </c>
      <c r="P492" s="133">
        <v>0</v>
      </c>
      <c r="Q492" s="133">
        <v>0</v>
      </c>
      <c r="R492" s="133">
        <v>3.91</v>
      </c>
      <c r="S492" s="133">
        <v>0.01</v>
      </c>
      <c r="T492" s="133">
        <v>0</v>
      </c>
      <c r="U492" s="133">
        <v>34.89</v>
      </c>
      <c r="V492" s="133">
        <v>0.01</v>
      </c>
      <c r="W492" s="133">
        <v>0</v>
      </c>
      <c r="X492" s="133">
        <v>1.7330000000000001</v>
      </c>
      <c r="Y492" s="133">
        <v>1E-3</v>
      </c>
      <c r="Z492" s="133">
        <v>0</v>
      </c>
      <c r="AA492" s="133">
        <v>15.271000000000001</v>
      </c>
      <c r="AB492" s="133">
        <v>6.0000000000000001E-3</v>
      </c>
      <c r="AC492" s="133">
        <v>2E-3</v>
      </c>
      <c r="AD492" s="133">
        <v>16.623000000000001</v>
      </c>
      <c r="AE492" s="133">
        <v>3.9E-2</v>
      </c>
      <c r="AF492" s="133">
        <v>1.2999999999999999E-2</v>
      </c>
      <c r="AG492" s="133">
        <v>-0.20100000000000001</v>
      </c>
      <c r="AH492" s="133">
        <v>4.1000000000000002E-2</v>
      </c>
      <c r="AI492" s="133">
        <v>1.4E-2</v>
      </c>
      <c r="AJ492" s="133">
        <v>31.355</v>
      </c>
      <c r="AK492" s="133">
        <v>0.21199999999999999</v>
      </c>
      <c r="AL492" s="133">
        <v>7.0999999999999994E-2</v>
      </c>
      <c r="AM492" s="133">
        <v>0.56299999999999994</v>
      </c>
      <c r="AN492" s="133">
        <v>0.20399999999999999</v>
      </c>
      <c r="AO492" s="133">
        <v>6.8000000000000005E-2</v>
      </c>
      <c r="AP492" s="133">
        <v>112.89700000000001</v>
      </c>
      <c r="AQ492" s="133">
        <v>1.663</v>
      </c>
      <c r="AR492" s="133">
        <v>0.55400000000000005</v>
      </c>
      <c r="AS492" s="133">
        <v>78.248999999999995</v>
      </c>
      <c r="AT492" s="133">
        <v>1.619</v>
      </c>
      <c r="AU492" s="133">
        <v>0.54</v>
      </c>
      <c r="AV492" s="133">
        <v>-1.155</v>
      </c>
      <c r="AW492" s="133">
        <v>1.4999999999999999E-2</v>
      </c>
      <c r="AX492" s="133">
        <v>5.0000000000000001E-3</v>
      </c>
      <c r="AY492" s="133">
        <v>-2.14</v>
      </c>
      <c r="AZ492" s="133">
        <v>1.007950954</v>
      </c>
      <c r="BA492" s="133">
        <v>-4.01</v>
      </c>
      <c r="BB492" s="133">
        <v>-3.85</v>
      </c>
      <c r="BC492" s="133">
        <v>26.89</v>
      </c>
      <c r="BD492" s="133">
        <v>5.033395381715447E-3</v>
      </c>
      <c r="BE492" s="133" t="s">
        <v>1807</v>
      </c>
      <c r="BF492" s="133">
        <v>-0.28399999999999997</v>
      </c>
      <c r="BG492" s="133">
        <v>1.1964440719964107</v>
      </c>
      <c r="BH492" s="133">
        <v>0.95909203564454948</v>
      </c>
      <c r="BI492" s="133">
        <v>0.61899999999999999</v>
      </c>
      <c r="BJ492" s="133">
        <v>8.2000000000000003E-2</v>
      </c>
      <c r="BK492" s="133">
        <v>0.70099999999999996</v>
      </c>
      <c r="BL492" s="133">
        <v>0.56299999999999994</v>
      </c>
      <c r="BM492" s="133">
        <v>0</v>
      </c>
    </row>
    <row r="493" spans="1:65" x14ac:dyDescent="0.2">
      <c r="A493" s="132" t="s">
        <v>1808</v>
      </c>
      <c r="B493" s="133" t="s">
        <v>1809</v>
      </c>
      <c r="C493" s="133" t="s">
        <v>261</v>
      </c>
      <c r="D493" s="133" t="s">
        <v>262</v>
      </c>
      <c r="E493" s="133" t="b">
        <v>0</v>
      </c>
      <c r="F493" s="133" t="s">
        <v>328</v>
      </c>
      <c r="G493" s="133" t="s">
        <v>3</v>
      </c>
      <c r="H493" s="133" t="s">
        <v>264</v>
      </c>
      <c r="I493" s="133" t="s">
        <v>304</v>
      </c>
      <c r="J493" s="133" t="s">
        <v>273</v>
      </c>
      <c r="K493" s="133" t="s">
        <v>777</v>
      </c>
      <c r="L493" s="133">
        <v>90</v>
      </c>
      <c r="M493" s="133">
        <v>9</v>
      </c>
      <c r="N493" s="133">
        <v>9</v>
      </c>
      <c r="O493" s="133">
        <v>-6.07</v>
      </c>
      <c r="P493" s="133">
        <v>0</v>
      </c>
      <c r="Q493" s="133">
        <v>0</v>
      </c>
      <c r="R493" s="133">
        <v>-4.76</v>
      </c>
      <c r="S493" s="133">
        <v>0</v>
      </c>
      <c r="T493" s="133">
        <v>0</v>
      </c>
      <c r="U493" s="133">
        <v>25.95</v>
      </c>
      <c r="V493" s="133">
        <v>0</v>
      </c>
      <c r="W493" s="133">
        <v>0</v>
      </c>
      <c r="X493" s="133">
        <v>-2.2999999999999998</v>
      </c>
      <c r="Y493" s="133">
        <v>2E-3</v>
      </c>
      <c r="Z493" s="133">
        <v>1E-3</v>
      </c>
      <c r="AA493" s="133">
        <v>6.5019999999999998</v>
      </c>
      <c r="AB493" s="133">
        <v>4.0000000000000001E-3</v>
      </c>
      <c r="AC493" s="133">
        <v>1E-3</v>
      </c>
      <c r="AD493" s="133">
        <v>3.7469999999999999</v>
      </c>
      <c r="AE493" s="133">
        <v>0.05</v>
      </c>
      <c r="AF493" s="133">
        <v>1.7000000000000001E-2</v>
      </c>
      <c r="AG493" s="133">
        <v>-0.25600000000000001</v>
      </c>
      <c r="AH493" s="133">
        <v>0.05</v>
      </c>
      <c r="AI493" s="133">
        <v>1.7000000000000001E-2</v>
      </c>
      <c r="AJ493" s="133">
        <v>12.223000000000001</v>
      </c>
      <c r="AK493" s="133">
        <v>0.28399999999999997</v>
      </c>
      <c r="AL493" s="133">
        <v>9.5000000000000001E-2</v>
      </c>
      <c r="AM493" s="133">
        <v>-0.81299999999999994</v>
      </c>
      <c r="AN493" s="133">
        <v>0.27800000000000002</v>
      </c>
      <c r="AO493" s="133">
        <v>9.2999999999999999E-2</v>
      </c>
      <c r="AP493" s="133">
        <v>117.48399999999999</v>
      </c>
      <c r="AQ493" s="133">
        <v>2.3140000000000001</v>
      </c>
      <c r="AR493" s="133">
        <v>0.77100000000000002</v>
      </c>
      <c r="AS493" s="133">
        <v>106.053</v>
      </c>
      <c r="AT493" s="133">
        <v>2.286</v>
      </c>
      <c r="AU493" s="133">
        <v>0.76200000000000001</v>
      </c>
      <c r="AV493" s="133">
        <v>-1.1990000000000001</v>
      </c>
      <c r="AW493" s="133">
        <v>0.02</v>
      </c>
      <c r="AX493" s="133">
        <v>7.0000000000000001E-3</v>
      </c>
      <c r="AY493" s="133">
        <v>-6.13</v>
      </c>
      <c r="AZ493" s="133">
        <v>1.007950954</v>
      </c>
      <c r="BA493" s="133">
        <v>-12.61</v>
      </c>
      <c r="BB493" s="133">
        <v>-12.45</v>
      </c>
      <c r="BC493" s="133">
        <v>18.03</v>
      </c>
      <c r="BD493" s="133">
        <v>5.033395381715447E-3</v>
      </c>
      <c r="BE493" s="133" t="s">
        <v>1807</v>
      </c>
      <c r="BF493" s="133">
        <v>-0.27500000000000002</v>
      </c>
      <c r="BG493" s="133">
        <v>1.2028930517446108</v>
      </c>
      <c r="BH493" s="133">
        <v>0.96290742455634859</v>
      </c>
      <c r="BI493" s="133">
        <v>0.63200000000000001</v>
      </c>
      <c r="BJ493" s="133">
        <v>8.2000000000000003E-2</v>
      </c>
      <c r="BK493" s="133">
        <v>0.71399999999999997</v>
      </c>
      <c r="BL493" s="133">
        <v>-0.81299999999999994</v>
      </c>
      <c r="BM493" s="133">
        <v>0</v>
      </c>
    </row>
    <row r="494" spans="1:65" x14ac:dyDescent="0.2">
      <c r="A494" s="132" t="s">
        <v>1810</v>
      </c>
      <c r="B494" s="133" t="s">
        <v>1811</v>
      </c>
      <c r="C494" s="133" t="s">
        <v>261</v>
      </c>
      <c r="D494" s="133" t="s">
        <v>262</v>
      </c>
      <c r="E494" s="133" t="b">
        <v>0</v>
      </c>
      <c r="F494" s="133" t="s">
        <v>1812</v>
      </c>
      <c r="G494" s="133" t="s">
        <v>3</v>
      </c>
      <c r="H494" s="133" t="s">
        <v>264</v>
      </c>
      <c r="I494" s="133" t="s">
        <v>265</v>
      </c>
      <c r="J494" s="133" t="s">
        <v>266</v>
      </c>
      <c r="K494" s="133" t="s">
        <v>777</v>
      </c>
      <c r="L494" s="133" t="s">
        <v>3</v>
      </c>
      <c r="M494" s="133">
        <v>9</v>
      </c>
      <c r="N494" s="133">
        <v>9</v>
      </c>
      <c r="O494" s="133">
        <v>-38.07</v>
      </c>
      <c r="P494" s="133">
        <v>0</v>
      </c>
      <c r="Q494" s="133">
        <v>0</v>
      </c>
      <c r="R494" s="133">
        <v>-4.84</v>
      </c>
      <c r="S494" s="133">
        <v>0.01</v>
      </c>
      <c r="T494" s="133">
        <v>0</v>
      </c>
      <c r="U494" s="133">
        <v>25.88</v>
      </c>
      <c r="V494" s="133">
        <v>0.01</v>
      </c>
      <c r="W494" s="133">
        <v>0</v>
      </c>
      <c r="X494" s="133">
        <v>-32.32</v>
      </c>
      <c r="Y494" s="133">
        <v>3.0000000000000001E-3</v>
      </c>
      <c r="Z494" s="133">
        <v>1E-3</v>
      </c>
      <c r="AA494" s="133">
        <v>6.3609999999999998</v>
      </c>
      <c r="AB494" s="133">
        <v>6.0000000000000001E-3</v>
      </c>
      <c r="AC494" s="133">
        <v>2E-3</v>
      </c>
      <c r="AD494" s="133">
        <v>-27.437000000000001</v>
      </c>
      <c r="AE494" s="133">
        <v>0.03</v>
      </c>
      <c r="AF494" s="133">
        <v>0.01</v>
      </c>
      <c r="AG494" s="133">
        <v>-0.14199999999999999</v>
      </c>
      <c r="AH494" s="133">
        <v>3.1E-2</v>
      </c>
      <c r="AI494" s="133">
        <v>0.01</v>
      </c>
      <c r="AJ494" s="133">
        <v>12.113</v>
      </c>
      <c r="AK494" s="133">
        <v>0.13100000000000001</v>
      </c>
      <c r="AL494" s="133">
        <v>4.3999999999999997E-2</v>
      </c>
      <c r="AM494" s="133">
        <v>-0.64100000000000001</v>
      </c>
      <c r="AN494" s="133">
        <v>0.124</v>
      </c>
      <c r="AO494" s="133">
        <v>4.1000000000000002E-2</v>
      </c>
      <c r="AP494" s="133">
        <v>119.762</v>
      </c>
      <c r="AQ494" s="133">
        <v>2.7210000000000001</v>
      </c>
      <c r="AR494" s="133">
        <v>0.90700000000000003</v>
      </c>
      <c r="AS494" s="133">
        <v>145.34700000000001</v>
      </c>
      <c r="AT494" s="133">
        <v>2.786</v>
      </c>
      <c r="AU494" s="133">
        <v>0.92900000000000005</v>
      </c>
      <c r="AV494" s="133">
        <v>-1.232</v>
      </c>
      <c r="AW494" s="133">
        <v>2.5000000000000001E-2</v>
      </c>
      <c r="AX494" s="133">
        <v>8.0000000000000002E-3</v>
      </c>
      <c r="AY494" s="133">
        <v>-38.24</v>
      </c>
      <c r="AZ494" s="133" t="s">
        <v>3</v>
      </c>
      <c r="BA494" s="133">
        <v>-4.84</v>
      </c>
      <c r="BB494" s="133">
        <v>-4.67</v>
      </c>
      <c r="BC494" s="133">
        <v>26.04</v>
      </c>
      <c r="BD494" s="133">
        <v>5.0431055512057581E-3</v>
      </c>
      <c r="BE494" s="133" t="s">
        <v>1813</v>
      </c>
      <c r="BF494" s="133">
        <v>-4.0000000000000001E-3</v>
      </c>
      <c r="BG494" s="133">
        <v>1.206371791954683</v>
      </c>
      <c r="BH494" s="133">
        <v>0.96496168788872383</v>
      </c>
      <c r="BI494" s="133">
        <v>0.96099999999999997</v>
      </c>
      <c r="BJ494" s="133" t="s">
        <v>3</v>
      </c>
      <c r="BK494" s="133">
        <v>0.96099999999999997</v>
      </c>
      <c r="BL494" s="133">
        <v>-0.64100000000000001</v>
      </c>
      <c r="BM494" s="133">
        <v>0</v>
      </c>
    </row>
    <row r="495" spans="1:65" x14ac:dyDescent="0.2">
      <c r="A495" s="132" t="s">
        <v>1814</v>
      </c>
      <c r="B495" s="133" t="s">
        <v>1815</v>
      </c>
      <c r="C495" s="133" t="s">
        <v>261</v>
      </c>
      <c r="D495" s="133" t="s">
        <v>262</v>
      </c>
      <c r="E495" s="133" t="b">
        <v>0</v>
      </c>
      <c r="F495" s="133" t="s">
        <v>1612</v>
      </c>
      <c r="G495" s="133" t="s">
        <v>3</v>
      </c>
      <c r="H495" s="133" t="s">
        <v>264</v>
      </c>
      <c r="I495" s="133" t="s">
        <v>1095</v>
      </c>
      <c r="J495" s="133" t="s">
        <v>1096</v>
      </c>
      <c r="K495" s="133" t="s">
        <v>777</v>
      </c>
      <c r="L495" s="133">
        <v>90</v>
      </c>
      <c r="M495" s="133">
        <v>9</v>
      </c>
      <c r="N495" s="133">
        <v>9</v>
      </c>
      <c r="O495" s="133">
        <v>1.96</v>
      </c>
      <c r="P495" s="133">
        <v>0</v>
      </c>
      <c r="Q495" s="133">
        <v>0</v>
      </c>
      <c r="R495" s="133">
        <v>1.19</v>
      </c>
      <c r="S495" s="133">
        <v>0</v>
      </c>
      <c r="T495" s="133">
        <v>0</v>
      </c>
      <c r="U495" s="133">
        <v>32.08</v>
      </c>
      <c r="V495" s="133">
        <v>0</v>
      </c>
      <c r="W495" s="133">
        <v>0</v>
      </c>
      <c r="X495" s="133">
        <v>5.4409999999999998</v>
      </c>
      <c r="Y495" s="133">
        <v>2E-3</v>
      </c>
      <c r="Z495" s="133">
        <v>1E-3</v>
      </c>
      <c r="AA495" s="133">
        <v>12.531000000000001</v>
      </c>
      <c r="AB495" s="133">
        <v>4.0000000000000001E-3</v>
      </c>
      <c r="AC495" s="133">
        <v>1E-3</v>
      </c>
      <c r="AD495" s="133">
        <v>17.731999999999999</v>
      </c>
      <c r="AE495" s="133">
        <v>1.9E-2</v>
      </c>
      <c r="AF495" s="133">
        <v>6.0000000000000001E-3</v>
      </c>
      <c r="AG495" s="133">
        <v>-0.26500000000000001</v>
      </c>
      <c r="AH495" s="133">
        <v>1.7999999999999999E-2</v>
      </c>
      <c r="AI495" s="133">
        <v>6.0000000000000001E-3</v>
      </c>
      <c r="AJ495" s="133">
        <v>25.448</v>
      </c>
      <c r="AK495" s="133">
        <v>0.28799999999999998</v>
      </c>
      <c r="AL495" s="133">
        <v>9.6000000000000002E-2</v>
      </c>
      <c r="AM495" s="133">
        <v>0.224</v>
      </c>
      <c r="AN495" s="133">
        <v>0.28199999999999997</v>
      </c>
      <c r="AO495" s="133">
        <v>9.4E-2</v>
      </c>
      <c r="AP495" s="133">
        <v>114.33499999999999</v>
      </c>
      <c r="AQ495" s="133">
        <v>2.238</v>
      </c>
      <c r="AR495" s="133">
        <v>0.746</v>
      </c>
      <c r="AS495" s="133">
        <v>81.126999999999995</v>
      </c>
      <c r="AT495" s="133">
        <v>2.173</v>
      </c>
      <c r="AU495" s="133">
        <v>0.72399999999999998</v>
      </c>
      <c r="AV495" s="133">
        <v>-1.167</v>
      </c>
      <c r="AW495" s="133">
        <v>0.02</v>
      </c>
      <c r="AX495" s="133">
        <v>7.0000000000000001E-3</v>
      </c>
      <c r="AY495" s="133">
        <v>1.93</v>
      </c>
      <c r="AZ495" s="133">
        <v>1.0093000000000001</v>
      </c>
      <c r="BA495" s="133">
        <v>-8.0399999999999991</v>
      </c>
      <c r="BB495" s="133">
        <v>-7.87</v>
      </c>
      <c r="BC495" s="133">
        <v>22.74</v>
      </c>
      <c r="BD495" s="133">
        <v>4.9928971897576883E-3</v>
      </c>
      <c r="BE495" s="133" t="s">
        <v>1816</v>
      </c>
      <c r="BF495" s="133">
        <v>-0.35299999999999998</v>
      </c>
      <c r="BG495" s="133">
        <v>1.206371791954683</v>
      </c>
      <c r="BH495" s="133">
        <v>0.96496168788872394</v>
      </c>
      <c r="BI495" s="133">
        <v>0.53900000000000003</v>
      </c>
      <c r="BJ495" s="133">
        <v>8.2000000000000003E-2</v>
      </c>
      <c r="BK495" s="133">
        <v>0.621</v>
      </c>
      <c r="BL495" s="133">
        <v>0.224</v>
      </c>
      <c r="BM495" s="133">
        <v>0</v>
      </c>
    </row>
    <row r="496" spans="1:65" x14ac:dyDescent="0.2">
      <c r="A496" s="132" t="s">
        <v>1817</v>
      </c>
      <c r="B496" s="133" t="s">
        <v>1818</v>
      </c>
      <c r="C496" s="133" t="s">
        <v>261</v>
      </c>
      <c r="D496" s="133" t="s">
        <v>262</v>
      </c>
      <c r="E496" s="133" t="b">
        <v>0</v>
      </c>
      <c r="F496" s="133" t="s">
        <v>280</v>
      </c>
      <c r="G496" s="133" t="s">
        <v>3</v>
      </c>
      <c r="H496" s="133" t="s">
        <v>264</v>
      </c>
      <c r="I496" s="133" t="s">
        <v>281</v>
      </c>
      <c r="J496" s="133" t="s">
        <v>273</v>
      </c>
      <c r="K496" s="133" t="s">
        <v>777</v>
      </c>
      <c r="L496" s="133">
        <v>90</v>
      </c>
      <c r="M496" s="133">
        <v>9</v>
      </c>
      <c r="N496" s="133">
        <v>9</v>
      </c>
      <c r="O496" s="133">
        <v>2.0699999999999998</v>
      </c>
      <c r="P496" s="133">
        <v>0</v>
      </c>
      <c r="Q496" s="133">
        <v>0</v>
      </c>
      <c r="R496" s="133">
        <v>5.65</v>
      </c>
      <c r="S496" s="133">
        <v>0</v>
      </c>
      <c r="T496" s="133">
        <v>0</v>
      </c>
      <c r="U496" s="133">
        <v>36.69</v>
      </c>
      <c r="V496" s="133">
        <v>0</v>
      </c>
      <c r="W496" s="133">
        <v>0</v>
      </c>
      <c r="X496" s="133">
        <v>5.6959999999999997</v>
      </c>
      <c r="Y496" s="133">
        <v>2E-3</v>
      </c>
      <c r="Z496" s="133">
        <v>1E-3</v>
      </c>
      <c r="AA496" s="133">
        <v>17.045000000000002</v>
      </c>
      <c r="AB496" s="133">
        <v>3.0000000000000001E-3</v>
      </c>
      <c r="AC496" s="133">
        <v>1E-3</v>
      </c>
      <c r="AD496" s="133">
        <v>22.167000000000002</v>
      </c>
      <c r="AE496" s="133">
        <v>3.2000000000000001E-2</v>
      </c>
      <c r="AF496" s="133">
        <v>1.0999999999999999E-2</v>
      </c>
      <c r="AG496" s="133">
        <v>-0.55100000000000005</v>
      </c>
      <c r="AH496" s="133">
        <v>3.2000000000000001E-2</v>
      </c>
      <c r="AI496" s="133">
        <v>1.0999999999999999E-2</v>
      </c>
      <c r="AJ496" s="133">
        <v>35.113999999999997</v>
      </c>
      <c r="AK496" s="133">
        <v>0.313</v>
      </c>
      <c r="AL496" s="133">
        <v>0.104</v>
      </c>
      <c r="AM496" s="133">
        <v>0.71</v>
      </c>
      <c r="AN496" s="133">
        <v>0.30099999999999999</v>
      </c>
      <c r="AO496" s="133">
        <v>0.1</v>
      </c>
      <c r="AP496" s="133">
        <v>108.727</v>
      </c>
      <c r="AQ496" s="133">
        <v>2.5230000000000001</v>
      </c>
      <c r="AR496" s="133">
        <v>0.84099999999999997</v>
      </c>
      <c r="AS496" s="133">
        <v>66.036000000000001</v>
      </c>
      <c r="AT496" s="133">
        <v>2.431</v>
      </c>
      <c r="AU496" s="133">
        <v>0.81</v>
      </c>
      <c r="AV496" s="133">
        <v>-1.121</v>
      </c>
      <c r="AW496" s="133">
        <v>2.3E-2</v>
      </c>
      <c r="AX496" s="133">
        <v>8.0000000000000002E-3</v>
      </c>
      <c r="AY496" s="133">
        <v>2.04</v>
      </c>
      <c r="AZ496" s="133">
        <v>1.007950954</v>
      </c>
      <c r="BA496" s="133">
        <v>-2.2799999999999998</v>
      </c>
      <c r="BB496" s="133">
        <v>-2.11</v>
      </c>
      <c r="BC496" s="133">
        <v>28.69</v>
      </c>
      <c r="BD496" s="133">
        <v>5.1476097031980311E-3</v>
      </c>
      <c r="BE496" s="133" t="s">
        <v>1819</v>
      </c>
      <c r="BF496" s="133">
        <v>-0.66600000000000004</v>
      </c>
      <c r="BG496" s="133">
        <v>1.2014063367252756</v>
      </c>
      <c r="BH496" s="133">
        <v>0.96335746909986308</v>
      </c>
      <c r="BI496" s="133">
        <v>0.16400000000000001</v>
      </c>
      <c r="BJ496" s="133">
        <v>8.2000000000000003E-2</v>
      </c>
      <c r="BK496" s="133">
        <v>0.246</v>
      </c>
      <c r="BL496" s="133">
        <v>0.71</v>
      </c>
      <c r="BM496" s="133">
        <v>0</v>
      </c>
    </row>
    <row r="497" spans="1:65" x14ac:dyDescent="0.2">
      <c r="A497" s="132" t="s">
        <v>1820</v>
      </c>
      <c r="B497" s="133" t="s">
        <v>1821</v>
      </c>
      <c r="C497" s="133" t="s">
        <v>261</v>
      </c>
      <c r="D497" s="133" t="s">
        <v>262</v>
      </c>
      <c r="E497" s="133" t="b">
        <v>0</v>
      </c>
      <c r="F497" s="133" t="s">
        <v>1822</v>
      </c>
      <c r="G497" s="133" t="s">
        <v>3</v>
      </c>
      <c r="H497" s="133" t="s">
        <v>264</v>
      </c>
      <c r="I497" s="133" t="s">
        <v>349</v>
      </c>
      <c r="J497" s="133" t="s">
        <v>266</v>
      </c>
      <c r="K497" s="133" t="s">
        <v>777</v>
      </c>
      <c r="L497" s="133" t="s">
        <v>3</v>
      </c>
      <c r="M497" s="133">
        <v>9</v>
      </c>
      <c r="N497" s="133">
        <v>9</v>
      </c>
      <c r="O497" s="133">
        <v>-37.950000000000003</v>
      </c>
      <c r="P497" s="133">
        <v>0</v>
      </c>
      <c r="Q497" s="133">
        <v>0</v>
      </c>
      <c r="R497" s="133">
        <v>-5.72</v>
      </c>
      <c r="S497" s="133">
        <v>0.01</v>
      </c>
      <c r="T497" s="133">
        <v>0</v>
      </c>
      <c r="U497" s="133">
        <v>24.96</v>
      </c>
      <c r="V497" s="133">
        <v>0.01</v>
      </c>
      <c r="W497" s="133">
        <v>0</v>
      </c>
      <c r="X497" s="133">
        <v>-32.237000000000002</v>
      </c>
      <c r="Y497" s="133">
        <v>2E-3</v>
      </c>
      <c r="Z497" s="133">
        <v>1E-3</v>
      </c>
      <c r="AA497" s="133">
        <v>5.4669999999999996</v>
      </c>
      <c r="AB497" s="133">
        <v>7.0000000000000001E-3</v>
      </c>
      <c r="AC497" s="133">
        <v>2E-3</v>
      </c>
      <c r="AD497" s="133">
        <v>-28.978000000000002</v>
      </c>
      <c r="AE497" s="133">
        <v>3.6999999999999998E-2</v>
      </c>
      <c r="AF497" s="133">
        <v>1.2E-2</v>
      </c>
      <c r="AG497" s="133">
        <v>-0.94299999999999995</v>
      </c>
      <c r="AH497" s="133">
        <v>4.2999999999999997E-2</v>
      </c>
      <c r="AI497" s="133">
        <v>1.4E-2</v>
      </c>
      <c r="AJ497" s="133">
        <v>9.7750000000000004</v>
      </c>
      <c r="AK497" s="133">
        <v>0.21299999999999999</v>
      </c>
      <c r="AL497" s="133">
        <v>7.0999999999999994E-2</v>
      </c>
      <c r="AM497" s="133">
        <v>-1.1759999999999999</v>
      </c>
      <c r="AN497" s="133">
        <v>0.22</v>
      </c>
      <c r="AO497" s="133">
        <v>7.2999999999999995E-2</v>
      </c>
      <c r="AP497" s="133">
        <v>126.83799999999999</v>
      </c>
      <c r="AQ497" s="133">
        <v>2.0499999999999998</v>
      </c>
      <c r="AR497" s="133">
        <v>0.68300000000000005</v>
      </c>
      <c r="AS497" s="133">
        <v>154.49100000000001</v>
      </c>
      <c r="AT497" s="133">
        <v>2.0990000000000002</v>
      </c>
      <c r="AU497" s="133">
        <v>0.7</v>
      </c>
      <c r="AV497" s="133">
        <v>-1.3169999999999999</v>
      </c>
      <c r="AW497" s="133">
        <v>1.7999999999999999E-2</v>
      </c>
      <c r="AX497" s="133">
        <v>6.0000000000000001E-3</v>
      </c>
      <c r="AY497" s="133">
        <v>-38.090000000000003</v>
      </c>
      <c r="AZ497" s="133" t="s">
        <v>3</v>
      </c>
      <c r="BA497" s="133">
        <v>-5.72</v>
      </c>
      <c r="BB497" s="133">
        <v>-5.57</v>
      </c>
      <c r="BC497" s="133">
        <v>25.12</v>
      </c>
      <c r="BD497" s="133">
        <v>5.1427627902114999E-3</v>
      </c>
      <c r="BE497" s="133" t="s">
        <v>1823</v>
      </c>
      <c r="BF497" s="133">
        <v>-0.79400000000000004</v>
      </c>
      <c r="BG497" s="133">
        <v>1.1947958030592576</v>
      </c>
      <c r="BH497" s="133">
        <v>0.9616580017642169</v>
      </c>
      <c r="BI497" s="133">
        <v>1.2999999999999999E-2</v>
      </c>
      <c r="BJ497" s="133" t="s">
        <v>3</v>
      </c>
      <c r="BK497" s="133">
        <v>1.2999999999999999E-2</v>
      </c>
      <c r="BL497" s="133">
        <v>-1.1759999999999999</v>
      </c>
      <c r="BM497" s="133">
        <v>0</v>
      </c>
    </row>
    <row r="498" spans="1:65" x14ac:dyDescent="0.2">
      <c r="A498" s="132" t="s">
        <v>1824</v>
      </c>
      <c r="B498" s="133" t="s">
        <v>1825</v>
      </c>
      <c r="C498" s="133" t="s">
        <v>261</v>
      </c>
      <c r="D498" s="133" t="s">
        <v>262</v>
      </c>
      <c r="E498" s="133" t="b">
        <v>0</v>
      </c>
      <c r="F498" s="133" t="s">
        <v>285</v>
      </c>
      <c r="G498" s="133" t="s">
        <v>3</v>
      </c>
      <c r="H498" s="133" t="s">
        <v>264</v>
      </c>
      <c r="I498" s="133" t="s">
        <v>286</v>
      </c>
      <c r="J498" s="133" t="s">
        <v>273</v>
      </c>
      <c r="K498" s="133" t="s">
        <v>777</v>
      </c>
      <c r="L498" s="133">
        <v>90</v>
      </c>
      <c r="M498" s="133">
        <v>9</v>
      </c>
      <c r="N498" s="133">
        <v>9</v>
      </c>
      <c r="O498" s="133">
        <v>-10.199999999999999</v>
      </c>
      <c r="P498" s="133">
        <v>0</v>
      </c>
      <c r="Q498" s="133">
        <v>0</v>
      </c>
      <c r="R498" s="133">
        <v>-11.08</v>
      </c>
      <c r="S498" s="133">
        <v>0.01</v>
      </c>
      <c r="T498" s="133">
        <v>0</v>
      </c>
      <c r="U498" s="133">
        <v>19.440000000000001</v>
      </c>
      <c r="V498" s="133">
        <v>0.01</v>
      </c>
      <c r="W498" s="133">
        <v>0</v>
      </c>
      <c r="X498" s="133">
        <v>-6.3959999999999999</v>
      </c>
      <c r="Y498" s="133">
        <v>4.0000000000000001E-3</v>
      </c>
      <c r="Z498" s="133">
        <v>1E-3</v>
      </c>
      <c r="AA498" s="133">
        <v>0.113</v>
      </c>
      <c r="AB498" s="133">
        <v>5.0000000000000001E-3</v>
      </c>
      <c r="AC498" s="133">
        <v>2E-3</v>
      </c>
      <c r="AD498" s="133">
        <v>-7.1630000000000003</v>
      </c>
      <c r="AE498" s="133">
        <v>5.3999999999999999E-2</v>
      </c>
      <c r="AF498" s="133">
        <v>1.7999999999999999E-2</v>
      </c>
      <c r="AG498" s="133">
        <v>-0.68</v>
      </c>
      <c r="AH498" s="133">
        <v>5.0999999999999997E-2</v>
      </c>
      <c r="AI498" s="133">
        <v>1.7000000000000001E-2</v>
      </c>
      <c r="AJ498" s="133">
        <v>-1.855</v>
      </c>
      <c r="AK498" s="133">
        <v>0.22900000000000001</v>
      </c>
      <c r="AL498" s="133">
        <v>7.5999999999999998E-2</v>
      </c>
      <c r="AM498" s="133">
        <v>-2.08</v>
      </c>
      <c r="AN498" s="133">
        <v>0.23</v>
      </c>
      <c r="AO498" s="133">
        <v>7.6999999999999999E-2</v>
      </c>
      <c r="AP498" s="133">
        <v>124.343</v>
      </c>
      <c r="AQ498" s="133">
        <v>1.5740000000000001</v>
      </c>
      <c r="AR498" s="133">
        <v>0.52500000000000002</v>
      </c>
      <c r="AS498" s="133">
        <v>131.80699999999999</v>
      </c>
      <c r="AT498" s="133">
        <v>1.591</v>
      </c>
      <c r="AU498" s="133">
        <v>0.53</v>
      </c>
      <c r="AV498" s="133">
        <v>-1.2929999999999999</v>
      </c>
      <c r="AW498" s="133">
        <v>1.4E-2</v>
      </c>
      <c r="AX498" s="133">
        <v>5.0000000000000001E-3</v>
      </c>
      <c r="AY498" s="133">
        <v>-10.28</v>
      </c>
      <c r="AZ498" s="133">
        <v>1.007950954</v>
      </c>
      <c r="BA498" s="133">
        <v>-18.88</v>
      </c>
      <c r="BB498" s="133">
        <v>-18.71</v>
      </c>
      <c r="BC498" s="133">
        <v>11.57</v>
      </c>
      <c r="BD498" s="133">
        <v>5.1149991391511362E-3</v>
      </c>
      <c r="BE498" s="133" t="s">
        <v>1826</v>
      </c>
      <c r="BF498" s="133">
        <v>-0.64400000000000002</v>
      </c>
      <c r="BG498" s="133">
        <v>1.1855815502029594</v>
      </c>
      <c r="BH498" s="133">
        <v>0.95870014505027723</v>
      </c>
      <c r="BI498" s="133">
        <v>0.19600000000000001</v>
      </c>
      <c r="BJ498" s="133">
        <v>8.2000000000000003E-2</v>
      </c>
      <c r="BK498" s="133">
        <v>0.27800000000000002</v>
      </c>
      <c r="BL498" s="133">
        <v>-2.08</v>
      </c>
      <c r="BM498" s="133">
        <v>0</v>
      </c>
    </row>
    <row r="499" spans="1:65" x14ac:dyDescent="0.2">
      <c r="A499" s="132" t="s">
        <v>1827</v>
      </c>
      <c r="B499" s="133" t="s">
        <v>1828</v>
      </c>
      <c r="C499" s="133" t="s">
        <v>261</v>
      </c>
      <c r="D499" s="133" t="s">
        <v>262</v>
      </c>
      <c r="E499" s="133" t="b">
        <v>0</v>
      </c>
      <c r="F499" s="133" t="s">
        <v>1829</v>
      </c>
      <c r="G499" s="133" t="s">
        <v>3</v>
      </c>
      <c r="H499" s="133" t="s">
        <v>264</v>
      </c>
      <c r="I499" s="133" t="s">
        <v>265</v>
      </c>
      <c r="J499" s="133" t="s">
        <v>266</v>
      </c>
      <c r="K499" s="133" t="s">
        <v>777</v>
      </c>
      <c r="L499" s="133" t="s">
        <v>3</v>
      </c>
      <c r="M499" s="133">
        <v>9</v>
      </c>
      <c r="N499" s="133">
        <v>9</v>
      </c>
      <c r="O499" s="133">
        <v>0.5</v>
      </c>
      <c r="P499" s="133">
        <v>0</v>
      </c>
      <c r="Q499" s="133">
        <v>0</v>
      </c>
      <c r="R499" s="133">
        <v>-3.36</v>
      </c>
      <c r="S499" s="133">
        <v>0</v>
      </c>
      <c r="T499" s="133">
        <v>0</v>
      </c>
      <c r="U499" s="133">
        <v>27.39</v>
      </c>
      <c r="V499" s="133">
        <v>0</v>
      </c>
      <c r="W499" s="133">
        <v>0</v>
      </c>
      <c r="X499" s="133">
        <v>3.9140000000000001</v>
      </c>
      <c r="Y499" s="133">
        <v>3.0000000000000001E-3</v>
      </c>
      <c r="Z499" s="133">
        <v>1E-3</v>
      </c>
      <c r="AA499" s="133">
        <v>7.9290000000000003</v>
      </c>
      <c r="AB499" s="133">
        <v>5.0000000000000001E-3</v>
      </c>
      <c r="AC499" s="133">
        <v>2E-3</v>
      </c>
      <c r="AD499" s="133">
        <v>11.975</v>
      </c>
      <c r="AE499" s="133">
        <v>4.4999999999999998E-2</v>
      </c>
      <c r="AF499" s="133">
        <v>1.4999999999999999E-2</v>
      </c>
      <c r="AG499" s="133">
        <v>0.109</v>
      </c>
      <c r="AH499" s="133">
        <v>4.3999999999999997E-2</v>
      </c>
      <c r="AI499" s="133">
        <v>1.4999999999999999E-2</v>
      </c>
      <c r="AJ499" s="133">
        <v>15.548999999999999</v>
      </c>
      <c r="AK499" s="133">
        <v>0.16800000000000001</v>
      </c>
      <c r="AL499" s="133">
        <v>5.6000000000000001E-2</v>
      </c>
      <c r="AM499" s="133">
        <v>-0.36599999999999999</v>
      </c>
      <c r="AN499" s="133">
        <v>0.16900000000000001</v>
      </c>
      <c r="AO499" s="133">
        <v>5.6000000000000001E-2</v>
      </c>
      <c r="AP499" s="133">
        <v>112.85</v>
      </c>
      <c r="AQ499" s="133">
        <v>2.258</v>
      </c>
      <c r="AR499" s="133">
        <v>0.753</v>
      </c>
      <c r="AS499" s="133">
        <v>91.161000000000001</v>
      </c>
      <c r="AT499" s="133">
        <v>2.2109999999999999</v>
      </c>
      <c r="AU499" s="133">
        <v>0.73699999999999999</v>
      </c>
      <c r="AV499" s="133">
        <v>-1.1890000000000001</v>
      </c>
      <c r="AW499" s="133">
        <v>2.1999999999999999E-2</v>
      </c>
      <c r="AX499" s="133">
        <v>7.0000000000000001E-3</v>
      </c>
      <c r="AY499" s="133">
        <v>0.46</v>
      </c>
      <c r="AZ499" s="133" t="s">
        <v>3</v>
      </c>
      <c r="BA499" s="133">
        <v>-3.36</v>
      </c>
      <c r="BB499" s="133">
        <v>-3.23</v>
      </c>
      <c r="BC499" s="133">
        <v>27.53</v>
      </c>
      <c r="BD499" s="133">
        <v>4.8955423403458306E-3</v>
      </c>
      <c r="BE499" s="133" t="s">
        <v>1830</v>
      </c>
      <c r="BF499" s="133">
        <v>5.0999999999999997E-2</v>
      </c>
      <c r="BG499" s="133">
        <v>1.1844748742164033</v>
      </c>
      <c r="BH499" s="133">
        <v>0.95960248952200855</v>
      </c>
      <c r="BI499" s="133">
        <v>1.02</v>
      </c>
      <c r="BJ499" s="133" t="s">
        <v>3</v>
      </c>
      <c r="BK499" s="133">
        <v>1.02</v>
      </c>
      <c r="BL499" s="133">
        <v>-0.36599999999999999</v>
      </c>
      <c r="BM499" s="133">
        <v>0</v>
      </c>
    </row>
    <row r="500" spans="1:65" x14ac:dyDescent="0.2">
      <c r="A500" s="132" t="s">
        <v>1831</v>
      </c>
      <c r="B500" s="133" t="s">
        <v>1832</v>
      </c>
      <c r="C500" s="133" t="s">
        <v>261</v>
      </c>
      <c r="D500" s="133" t="s">
        <v>262</v>
      </c>
      <c r="E500" s="133" t="b">
        <v>0</v>
      </c>
      <c r="F500" s="133" t="s">
        <v>1833</v>
      </c>
      <c r="G500" s="133" t="s">
        <v>3</v>
      </c>
      <c r="H500" s="133" t="s">
        <v>264</v>
      </c>
      <c r="I500" s="133" t="s">
        <v>349</v>
      </c>
      <c r="J500" s="133" t="s">
        <v>266</v>
      </c>
      <c r="K500" s="133" t="s">
        <v>777</v>
      </c>
      <c r="L500" s="133" t="s">
        <v>3</v>
      </c>
      <c r="M500" s="133">
        <v>9</v>
      </c>
      <c r="N500" s="133">
        <v>9</v>
      </c>
      <c r="O500" s="133">
        <v>0.88</v>
      </c>
      <c r="P500" s="133">
        <v>0</v>
      </c>
      <c r="Q500" s="133">
        <v>0</v>
      </c>
      <c r="R500" s="133">
        <v>-4.6500000000000004</v>
      </c>
      <c r="S500" s="133">
        <v>0.01</v>
      </c>
      <c r="T500" s="133">
        <v>0</v>
      </c>
      <c r="U500" s="133">
        <v>26.06</v>
      </c>
      <c r="V500" s="133">
        <v>0.01</v>
      </c>
      <c r="W500" s="133">
        <v>0</v>
      </c>
      <c r="X500" s="133">
        <v>4.226</v>
      </c>
      <c r="Y500" s="133">
        <v>2E-3</v>
      </c>
      <c r="Z500" s="133">
        <v>1E-3</v>
      </c>
      <c r="AA500" s="133">
        <v>6.6269999999999998</v>
      </c>
      <c r="AB500" s="133">
        <v>7.0000000000000001E-3</v>
      </c>
      <c r="AC500" s="133">
        <v>2E-3</v>
      </c>
      <c r="AD500" s="133">
        <v>10.141999999999999</v>
      </c>
      <c r="AE500" s="133">
        <v>4.5999999999999999E-2</v>
      </c>
      <c r="AF500" s="133">
        <v>1.4999999999999999E-2</v>
      </c>
      <c r="AG500" s="133">
        <v>-0.754</v>
      </c>
      <c r="AH500" s="133">
        <v>4.9000000000000002E-2</v>
      </c>
      <c r="AI500" s="133">
        <v>1.6E-2</v>
      </c>
      <c r="AJ500" s="133">
        <v>12.212999999999999</v>
      </c>
      <c r="AK500" s="133">
        <v>0.214</v>
      </c>
      <c r="AL500" s="133">
        <v>7.0999999999999994E-2</v>
      </c>
      <c r="AM500" s="133">
        <v>-1.071</v>
      </c>
      <c r="AN500" s="133">
        <v>0.214</v>
      </c>
      <c r="AO500" s="133">
        <v>7.0999999999999994E-2</v>
      </c>
      <c r="AP500" s="133">
        <v>120.247</v>
      </c>
      <c r="AQ500" s="133">
        <v>2.0819999999999999</v>
      </c>
      <c r="AR500" s="133">
        <v>0.69399999999999995</v>
      </c>
      <c r="AS500" s="133">
        <v>100.843</v>
      </c>
      <c r="AT500" s="133">
        <v>2.0430000000000001</v>
      </c>
      <c r="AU500" s="133">
        <v>0.68100000000000005</v>
      </c>
      <c r="AV500" s="133">
        <v>-1.2470000000000001</v>
      </c>
      <c r="AW500" s="133">
        <v>1.9E-2</v>
      </c>
      <c r="AX500" s="133">
        <v>6.0000000000000001E-3</v>
      </c>
      <c r="AY500" s="133">
        <v>0.84</v>
      </c>
      <c r="AZ500" s="133" t="s">
        <v>3</v>
      </c>
      <c r="BA500" s="133">
        <v>-4.6500000000000004</v>
      </c>
      <c r="BB500" s="133">
        <v>-4.51</v>
      </c>
      <c r="BC500" s="133">
        <v>26.21</v>
      </c>
      <c r="BD500" s="133">
        <v>5.1085049962433376E-3</v>
      </c>
      <c r="BE500" s="133" t="s">
        <v>1834</v>
      </c>
      <c r="BF500" s="133">
        <v>-0.80500000000000005</v>
      </c>
      <c r="BG500" s="133">
        <v>1.1844748742164033</v>
      </c>
      <c r="BH500" s="133">
        <v>0.95960248952200855</v>
      </c>
      <c r="BI500" s="133">
        <v>6.0000000000000001E-3</v>
      </c>
      <c r="BJ500" s="133" t="s">
        <v>3</v>
      </c>
      <c r="BK500" s="133">
        <v>6.0000000000000001E-3</v>
      </c>
      <c r="BL500" s="133">
        <v>-1.071</v>
      </c>
      <c r="BM500" s="133">
        <v>0</v>
      </c>
    </row>
    <row r="501" spans="1:65" x14ac:dyDescent="0.2">
      <c r="A501" s="132" t="s">
        <v>1835</v>
      </c>
      <c r="B501" s="133" t="s">
        <v>1836</v>
      </c>
      <c r="C501" s="133" t="s">
        <v>261</v>
      </c>
      <c r="D501" s="133" t="s">
        <v>262</v>
      </c>
      <c r="E501" s="133" t="b">
        <v>0</v>
      </c>
      <c r="F501" s="133" t="s">
        <v>1095</v>
      </c>
      <c r="G501" s="133" t="s">
        <v>3</v>
      </c>
      <c r="H501" s="133" t="s">
        <v>264</v>
      </c>
      <c r="I501" s="133" t="s">
        <v>1095</v>
      </c>
      <c r="J501" s="133" t="s">
        <v>1096</v>
      </c>
      <c r="K501" s="133" t="s">
        <v>777</v>
      </c>
      <c r="L501" s="133">
        <v>90</v>
      </c>
      <c r="M501" s="133">
        <v>9</v>
      </c>
      <c r="N501" s="133">
        <v>9</v>
      </c>
      <c r="O501" s="133">
        <v>1.96</v>
      </c>
      <c r="P501" s="133">
        <v>0</v>
      </c>
      <c r="Q501" s="133">
        <v>0</v>
      </c>
      <c r="R501" s="133">
        <v>1.19</v>
      </c>
      <c r="S501" s="133">
        <v>0.01</v>
      </c>
      <c r="T501" s="133">
        <v>0</v>
      </c>
      <c r="U501" s="133">
        <v>32.08</v>
      </c>
      <c r="V501" s="133">
        <v>0.01</v>
      </c>
      <c r="W501" s="133">
        <v>0</v>
      </c>
      <c r="X501" s="133">
        <v>5.44</v>
      </c>
      <c r="Y501" s="133">
        <v>3.0000000000000001E-3</v>
      </c>
      <c r="Z501" s="133">
        <v>1E-3</v>
      </c>
      <c r="AA501" s="133">
        <v>12.529</v>
      </c>
      <c r="AB501" s="133">
        <v>6.0000000000000001E-3</v>
      </c>
      <c r="AC501" s="133">
        <v>2E-3</v>
      </c>
      <c r="AD501" s="133">
        <v>17.709</v>
      </c>
      <c r="AE501" s="133">
        <v>5.3999999999999999E-2</v>
      </c>
      <c r="AF501" s="133">
        <v>1.7999999999999999E-2</v>
      </c>
      <c r="AG501" s="133">
        <v>-0.28499999999999998</v>
      </c>
      <c r="AH501" s="133">
        <v>5.7000000000000002E-2</v>
      </c>
      <c r="AI501" s="133">
        <v>1.9E-2</v>
      </c>
      <c r="AJ501" s="133">
        <v>25.332999999999998</v>
      </c>
      <c r="AK501" s="133">
        <v>0.17299999999999999</v>
      </c>
      <c r="AL501" s="133">
        <v>5.8000000000000003E-2</v>
      </c>
      <c r="AM501" s="133">
        <v>0.115</v>
      </c>
      <c r="AN501" s="133">
        <v>0.17100000000000001</v>
      </c>
      <c r="AO501" s="133">
        <v>5.7000000000000002E-2</v>
      </c>
      <c r="AP501" s="133">
        <v>118.45399999999999</v>
      </c>
      <c r="AQ501" s="133">
        <v>2.66</v>
      </c>
      <c r="AR501" s="133">
        <v>0.88700000000000001</v>
      </c>
      <c r="AS501" s="133">
        <v>85.128</v>
      </c>
      <c r="AT501" s="133">
        <v>2.5840000000000001</v>
      </c>
      <c r="AU501" s="133">
        <v>0.86099999999999999</v>
      </c>
      <c r="AV501" s="133">
        <v>-1.2170000000000001</v>
      </c>
      <c r="AW501" s="133">
        <v>2.4E-2</v>
      </c>
      <c r="AX501" s="133">
        <v>8.0000000000000002E-3</v>
      </c>
      <c r="AY501" s="133">
        <v>1.92</v>
      </c>
      <c r="AZ501" s="133">
        <v>1.0093000000000001</v>
      </c>
      <c r="BA501" s="133">
        <v>-8.0399999999999991</v>
      </c>
      <c r="BB501" s="133">
        <v>-7.89</v>
      </c>
      <c r="BC501" s="133">
        <v>22.73</v>
      </c>
      <c r="BD501" s="133">
        <v>5.1498969991963916E-3</v>
      </c>
      <c r="BE501" s="133" t="s">
        <v>1837</v>
      </c>
      <c r="BF501" s="133">
        <v>-0.376</v>
      </c>
      <c r="BG501" s="133">
        <v>1.1844748742164029</v>
      </c>
      <c r="BH501" s="133">
        <v>0.95960248952200833</v>
      </c>
      <c r="BI501" s="133">
        <v>0.51400000000000001</v>
      </c>
      <c r="BJ501" s="133">
        <v>8.2000000000000003E-2</v>
      </c>
      <c r="BK501" s="133">
        <v>0.59599999999999997</v>
      </c>
      <c r="BL501" s="133">
        <v>0.115</v>
      </c>
      <c r="BM501" s="133">
        <v>0</v>
      </c>
    </row>
    <row r="502" spans="1:65" x14ac:dyDescent="0.2">
      <c r="A502" s="132" t="s">
        <v>1838</v>
      </c>
      <c r="B502" s="133" t="s">
        <v>1839</v>
      </c>
      <c r="C502" s="133" t="s">
        <v>261</v>
      </c>
      <c r="D502" s="133" t="s">
        <v>262</v>
      </c>
      <c r="E502" s="133" t="b">
        <v>0</v>
      </c>
      <c r="F502" s="133" t="s">
        <v>280</v>
      </c>
      <c r="G502" s="133" t="s">
        <v>3</v>
      </c>
      <c r="H502" s="133" t="s">
        <v>264</v>
      </c>
      <c r="I502" s="133" t="s">
        <v>281</v>
      </c>
      <c r="J502" s="133" t="s">
        <v>273</v>
      </c>
      <c r="K502" s="133" t="s">
        <v>777</v>
      </c>
      <c r="L502" s="133">
        <v>90</v>
      </c>
      <c r="M502" s="133">
        <v>9</v>
      </c>
      <c r="N502" s="133">
        <v>9</v>
      </c>
      <c r="O502" s="133">
        <v>2.02</v>
      </c>
      <c r="P502" s="133">
        <v>0</v>
      </c>
      <c r="Q502" s="133">
        <v>0</v>
      </c>
      <c r="R502" s="133">
        <v>5.66</v>
      </c>
      <c r="S502" s="133">
        <v>0.01</v>
      </c>
      <c r="T502" s="133">
        <v>0</v>
      </c>
      <c r="U502" s="133">
        <v>36.700000000000003</v>
      </c>
      <c r="V502" s="133">
        <v>0.01</v>
      </c>
      <c r="W502" s="133">
        <v>0</v>
      </c>
      <c r="X502" s="133">
        <v>5.6509999999999998</v>
      </c>
      <c r="Y502" s="133">
        <v>2E-3</v>
      </c>
      <c r="Z502" s="133">
        <v>1E-3</v>
      </c>
      <c r="AA502" s="133">
        <v>17.053000000000001</v>
      </c>
      <c r="AB502" s="133">
        <v>5.0000000000000001E-3</v>
      </c>
      <c r="AC502" s="133">
        <v>2E-3</v>
      </c>
      <c r="AD502" s="133">
        <v>22.143000000000001</v>
      </c>
      <c r="AE502" s="133">
        <v>4.3999999999999997E-2</v>
      </c>
      <c r="AF502" s="133">
        <v>1.4999999999999999E-2</v>
      </c>
      <c r="AG502" s="133">
        <v>-0.53700000000000003</v>
      </c>
      <c r="AH502" s="133">
        <v>4.5999999999999999E-2</v>
      </c>
      <c r="AI502" s="133">
        <v>1.4999999999999999E-2</v>
      </c>
      <c r="AJ502" s="133">
        <v>35.039000000000001</v>
      </c>
      <c r="AK502" s="133">
        <v>0.214</v>
      </c>
      <c r="AL502" s="133">
        <v>7.0999999999999994E-2</v>
      </c>
      <c r="AM502" s="133">
        <v>0.62</v>
      </c>
      <c r="AN502" s="133">
        <v>0.21099999999999999</v>
      </c>
      <c r="AO502" s="133">
        <v>7.0000000000000007E-2</v>
      </c>
      <c r="AP502" s="133">
        <v>117.864</v>
      </c>
      <c r="AQ502" s="133">
        <v>2.2930000000000001</v>
      </c>
      <c r="AR502" s="133">
        <v>0.76400000000000001</v>
      </c>
      <c r="AS502" s="133">
        <v>74.853999999999999</v>
      </c>
      <c r="AT502" s="133">
        <v>2.21</v>
      </c>
      <c r="AU502" s="133">
        <v>0.73699999999999999</v>
      </c>
      <c r="AV502" s="133">
        <v>-1.2</v>
      </c>
      <c r="AW502" s="133">
        <v>2.1000000000000001E-2</v>
      </c>
      <c r="AX502" s="133">
        <v>7.0000000000000001E-3</v>
      </c>
      <c r="AY502" s="133">
        <v>1.98</v>
      </c>
      <c r="AZ502" s="133">
        <v>1.007950954</v>
      </c>
      <c r="BA502" s="133">
        <v>-2.27</v>
      </c>
      <c r="BB502" s="133">
        <v>-2.13</v>
      </c>
      <c r="BC502" s="133">
        <v>28.66</v>
      </c>
      <c r="BD502" s="133">
        <v>5.1401782248399726E-3</v>
      </c>
      <c r="BE502" s="133" t="s">
        <v>1840</v>
      </c>
      <c r="BF502" s="133">
        <v>-0.65100000000000002</v>
      </c>
      <c r="BG502" s="133">
        <v>1.1826735602430016</v>
      </c>
      <c r="BH502" s="133">
        <v>0.95872714372790291</v>
      </c>
      <c r="BI502" s="133">
        <v>0.189</v>
      </c>
      <c r="BJ502" s="133">
        <v>8.2000000000000003E-2</v>
      </c>
      <c r="BK502" s="133">
        <v>0.27100000000000002</v>
      </c>
      <c r="BL502" s="133">
        <v>0.62</v>
      </c>
      <c r="BM502" s="133">
        <v>0</v>
      </c>
    </row>
    <row r="503" spans="1:65" x14ac:dyDescent="0.2">
      <c r="A503" s="132" t="s">
        <v>1841</v>
      </c>
      <c r="B503" s="133" t="s">
        <v>1842</v>
      </c>
      <c r="C503" s="133" t="s">
        <v>261</v>
      </c>
      <c r="D503" s="133" t="s">
        <v>262</v>
      </c>
      <c r="E503" s="133" t="b">
        <v>0</v>
      </c>
      <c r="F503" s="133" t="s">
        <v>1843</v>
      </c>
      <c r="G503" s="133" t="s">
        <v>3</v>
      </c>
      <c r="H503" s="133" t="s">
        <v>264</v>
      </c>
      <c r="I503" s="133" t="s">
        <v>1843</v>
      </c>
      <c r="J503" s="133" t="s">
        <v>273</v>
      </c>
      <c r="K503" s="133" t="s">
        <v>777</v>
      </c>
      <c r="L503" s="133">
        <v>90</v>
      </c>
      <c r="M503" s="133">
        <v>9</v>
      </c>
      <c r="N503" s="133">
        <v>9</v>
      </c>
      <c r="O503" s="133">
        <v>1.98</v>
      </c>
      <c r="P503" s="133">
        <v>0</v>
      </c>
      <c r="Q503" s="133">
        <v>0</v>
      </c>
      <c r="R503" s="133">
        <v>6.21</v>
      </c>
      <c r="S503" s="133">
        <v>0</v>
      </c>
      <c r="T503" s="133">
        <v>0</v>
      </c>
      <c r="U503" s="133">
        <v>37.26</v>
      </c>
      <c r="V503" s="133">
        <v>0</v>
      </c>
      <c r="W503" s="133">
        <v>0</v>
      </c>
      <c r="X503" s="133">
        <v>5.6360000000000001</v>
      </c>
      <c r="Y503" s="133">
        <v>2E-3</v>
      </c>
      <c r="Z503" s="133">
        <v>1E-3</v>
      </c>
      <c r="AA503" s="133">
        <v>17.608000000000001</v>
      </c>
      <c r="AB503" s="133">
        <v>3.0000000000000001E-3</v>
      </c>
      <c r="AC503" s="133">
        <v>1E-3</v>
      </c>
      <c r="AD503" s="133">
        <v>22.765999999999998</v>
      </c>
      <c r="AE503" s="133">
        <v>2.4E-2</v>
      </c>
      <c r="AF503" s="133">
        <v>8.0000000000000002E-3</v>
      </c>
      <c r="AG503" s="133">
        <v>-0.44900000000000001</v>
      </c>
      <c r="AH503" s="133">
        <v>2.1999999999999999E-2</v>
      </c>
      <c r="AI503" s="133">
        <v>7.0000000000000001E-3</v>
      </c>
      <c r="AJ503" s="133">
        <v>36.5</v>
      </c>
      <c r="AK503" s="133">
        <v>0.14499999999999999</v>
      </c>
      <c r="AL503" s="133">
        <v>4.8000000000000001E-2</v>
      </c>
      <c r="AM503" s="133">
        <v>0.94</v>
      </c>
      <c r="AN503" s="133">
        <v>0.14299999999999999</v>
      </c>
      <c r="AO503" s="133">
        <v>4.8000000000000001E-2</v>
      </c>
      <c r="AP503" s="133">
        <v>109.63200000000001</v>
      </c>
      <c r="AQ503" s="133">
        <v>1.8240000000000001</v>
      </c>
      <c r="AR503" s="133">
        <v>0.60799999999999998</v>
      </c>
      <c r="AS503" s="133">
        <v>65.813000000000002</v>
      </c>
      <c r="AT503" s="133">
        <v>1.75</v>
      </c>
      <c r="AU503" s="133">
        <v>0.58299999999999996</v>
      </c>
      <c r="AV503" s="133">
        <v>-1.135</v>
      </c>
      <c r="AW503" s="133">
        <v>1.4999999999999999E-2</v>
      </c>
      <c r="AX503" s="133">
        <v>5.0000000000000001E-3</v>
      </c>
      <c r="AY503" s="133">
        <v>1.94</v>
      </c>
      <c r="AZ503" s="133">
        <v>1.007950954</v>
      </c>
      <c r="BA503" s="133">
        <v>-1.72</v>
      </c>
      <c r="BB503" s="133">
        <v>-1.59</v>
      </c>
      <c r="BC503" s="133">
        <v>29.22</v>
      </c>
      <c r="BD503" s="133">
        <v>5.1080215090901484E-3</v>
      </c>
      <c r="BE503" s="133" t="s">
        <v>1844</v>
      </c>
      <c r="BF503" s="133">
        <v>-0.56499999999999995</v>
      </c>
      <c r="BG503" s="133">
        <v>1.1781974454271942</v>
      </c>
      <c r="BH503" s="133">
        <v>0.95553457100212125</v>
      </c>
      <c r="BI503" s="133">
        <v>0.28899999999999998</v>
      </c>
      <c r="BJ503" s="133">
        <v>8.2000000000000003E-2</v>
      </c>
      <c r="BK503" s="133">
        <v>0.371</v>
      </c>
      <c r="BL503" s="133">
        <v>0.94</v>
      </c>
      <c r="BM503" s="133">
        <v>0</v>
      </c>
    </row>
    <row r="504" spans="1:65" x14ac:dyDescent="0.2">
      <c r="A504" s="132" t="s">
        <v>1845</v>
      </c>
      <c r="B504" s="133" t="s">
        <v>1846</v>
      </c>
      <c r="C504" s="133" t="s">
        <v>261</v>
      </c>
      <c r="D504" s="133" t="s">
        <v>262</v>
      </c>
      <c r="E504" s="133" t="b">
        <v>0</v>
      </c>
      <c r="F504" s="133" t="s">
        <v>1458</v>
      </c>
      <c r="G504" s="133" t="s">
        <v>3</v>
      </c>
      <c r="H504" s="133" t="s">
        <v>264</v>
      </c>
      <c r="I504" s="133" t="s">
        <v>1042</v>
      </c>
      <c r="J504" s="133" t="s">
        <v>273</v>
      </c>
      <c r="K504" s="133" t="s">
        <v>777</v>
      </c>
      <c r="L504" s="133">
        <v>90</v>
      </c>
      <c r="M504" s="133">
        <v>9</v>
      </c>
      <c r="N504" s="133">
        <v>9</v>
      </c>
      <c r="O504" s="133">
        <v>1.98</v>
      </c>
      <c r="P504" s="133">
        <v>0</v>
      </c>
      <c r="Q504" s="133">
        <v>0</v>
      </c>
      <c r="R504" s="133">
        <v>5.75</v>
      </c>
      <c r="S504" s="133">
        <v>0</v>
      </c>
      <c r="T504" s="133">
        <v>0</v>
      </c>
      <c r="U504" s="133">
        <v>36.79</v>
      </c>
      <c r="V504" s="133">
        <v>0</v>
      </c>
      <c r="W504" s="133">
        <v>0</v>
      </c>
      <c r="X504" s="133">
        <v>5.62</v>
      </c>
      <c r="Y504" s="133">
        <v>2E-3</v>
      </c>
      <c r="Z504" s="133">
        <v>1E-3</v>
      </c>
      <c r="AA504" s="133">
        <v>17.143000000000001</v>
      </c>
      <c r="AB504" s="133">
        <v>4.0000000000000001E-3</v>
      </c>
      <c r="AC504" s="133">
        <v>1E-3</v>
      </c>
      <c r="AD504" s="133">
        <v>22.276</v>
      </c>
      <c r="AE504" s="133">
        <v>0.06</v>
      </c>
      <c r="AF504" s="133">
        <v>0.02</v>
      </c>
      <c r="AG504" s="133">
        <v>-0.46200000000000002</v>
      </c>
      <c r="AH504" s="133">
        <v>5.8000000000000003E-2</v>
      </c>
      <c r="AI504" s="133">
        <v>1.9E-2</v>
      </c>
      <c r="AJ504" s="133">
        <v>35.362000000000002</v>
      </c>
      <c r="AK504" s="133">
        <v>0.192</v>
      </c>
      <c r="AL504" s="133">
        <v>6.4000000000000001E-2</v>
      </c>
      <c r="AM504" s="133">
        <v>0.75600000000000001</v>
      </c>
      <c r="AN504" s="133">
        <v>0.183</v>
      </c>
      <c r="AO504" s="133">
        <v>6.0999999999999999E-2</v>
      </c>
      <c r="AP504" s="133">
        <v>109.45399999999999</v>
      </c>
      <c r="AQ504" s="133">
        <v>1.7</v>
      </c>
      <c r="AR504" s="133">
        <v>0.56699999999999995</v>
      </c>
      <c r="AS504" s="133">
        <v>66.617999999999995</v>
      </c>
      <c r="AT504" s="133">
        <v>1.6279999999999999</v>
      </c>
      <c r="AU504" s="133">
        <v>0.54300000000000004</v>
      </c>
      <c r="AV504" s="133">
        <v>-1.1339999999999999</v>
      </c>
      <c r="AW504" s="133">
        <v>1.4999999999999999E-2</v>
      </c>
      <c r="AX504" s="133">
        <v>5.0000000000000001E-3</v>
      </c>
      <c r="AY504" s="133">
        <v>1.94</v>
      </c>
      <c r="AZ504" s="133">
        <v>1.007950954</v>
      </c>
      <c r="BA504" s="133">
        <v>-2.1800000000000002</v>
      </c>
      <c r="BB504" s="133">
        <v>-2.0499999999999998</v>
      </c>
      <c r="BC504" s="133">
        <v>28.75</v>
      </c>
      <c r="BD504" s="133">
        <v>5.1080215090901484E-3</v>
      </c>
      <c r="BE504" s="133" t="s">
        <v>1844</v>
      </c>
      <c r="BF504" s="133">
        <v>-0.57499999999999996</v>
      </c>
      <c r="BG504" s="133">
        <v>1.1781974454271933</v>
      </c>
      <c r="BH504" s="133">
        <v>0.95553457100212102</v>
      </c>
      <c r="BI504" s="133">
        <v>0.27800000000000002</v>
      </c>
      <c r="BJ504" s="133">
        <v>8.2000000000000003E-2</v>
      </c>
      <c r="BK504" s="133">
        <v>0.36</v>
      </c>
      <c r="BL504" s="133">
        <v>0.75600000000000001</v>
      </c>
      <c r="BM504" s="133">
        <v>0</v>
      </c>
    </row>
    <row r="505" spans="1:65" x14ac:dyDescent="0.2">
      <c r="A505" s="132" t="s">
        <v>1847</v>
      </c>
      <c r="B505" s="133" t="s">
        <v>1848</v>
      </c>
      <c r="C505" s="133" t="s">
        <v>261</v>
      </c>
      <c r="D505" s="133" t="s">
        <v>262</v>
      </c>
      <c r="E505" s="133" t="b">
        <v>0</v>
      </c>
      <c r="F505" s="133" t="s">
        <v>1776</v>
      </c>
      <c r="G505" s="133" t="s">
        <v>3</v>
      </c>
      <c r="H505" s="133" t="s">
        <v>264</v>
      </c>
      <c r="I505" s="133" t="s">
        <v>265</v>
      </c>
      <c r="J505" s="133" t="s">
        <v>266</v>
      </c>
      <c r="K505" s="133" t="s">
        <v>777</v>
      </c>
      <c r="L505" s="133" t="s">
        <v>3</v>
      </c>
      <c r="M505" s="133">
        <v>9</v>
      </c>
      <c r="N505" s="133">
        <v>9</v>
      </c>
      <c r="O505" s="133">
        <v>-37.94</v>
      </c>
      <c r="P505" s="133">
        <v>0</v>
      </c>
      <c r="Q505" s="133">
        <v>0</v>
      </c>
      <c r="R505" s="133">
        <v>-4.41</v>
      </c>
      <c r="S505" s="133">
        <v>0.01</v>
      </c>
      <c r="T505" s="133">
        <v>0</v>
      </c>
      <c r="U505" s="133">
        <v>26.31</v>
      </c>
      <c r="V505" s="133">
        <v>0.01</v>
      </c>
      <c r="W505" s="133">
        <v>0</v>
      </c>
      <c r="X505" s="133">
        <v>-32.18</v>
      </c>
      <c r="Y505" s="133">
        <v>3.0000000000000001E-3</v>
      </c>
      <c r="Z505" s="133">
        <v>1E-3</v>
      </c>
      <c r="AA505" s="133">
        <v>6.7919999999999998</v>
      </c>
      <c r="AB505" s="133">
        <v>6.0000000000000001E-3</v>
      </c>
      <c r="AC505" s="133">
        <v>2E-3</v>
      </c>
      <c r="AD505" s="133">
        <v>-26.893000000000001</v>
      </c>
      <c r="AE505" s="133">
        <v>4.2999999999999997E-2</v>
      </c>
      <c r="AF505" s="133">
        <v>1.4E-2</v>
      </c>
      <c r="AG505" s="133">
        <v>-0.153</v>
      </c>
      <c r="AH505" s="133">
        <v>4.8000000000000001E-2</v>
      </c>
      <c r="AI505" s="133">
        <v>1.6E-2</v>
      </c>
      <c r="AJ505" s="133">
        <v>12.955</v>
      </c>
      <c r="AK505" s="133">
        <v>0.161</v>
      </c>
      <c r="AL505" s="133">
        <v>5.3999999999999999E-2</v>
      </c>
      <c r="AM505" s="133">
        <v>-0.66600000000000004</v>
      </c>
      <c r="AN505" s="133">
        <v>0.161</v>
      </c>
      <c r="AO505" s="133">
        <v>5.3999999999999999E-2</v>
      </c>
      <c r="AP505" s="133">
        <v>118.36499999999999</v>
      </c>
      <c r="AQ505" s="133">
        <v>1.397</v>
      </c>
      <c r="AR505" s="133">
        <v>0.46600000000000003</v>
      </c>
      <c r="AS505" s="133">
        <v>142.78100000000001</v>
      </c>
      <c r="AT505" s="133">
        <v>1.4319999999999999</v>
      </c>
      <c r="AU505" s="133">
        <v>0.47699999999999998</v>
      </c>
      <c r="AV505" s="133">
        <v>-1.2569999999999999</v>
      </c>
      <c r="AW505" s="133">
        <v>1.4999999999999999E-2</v>
      </c>
      <c r="AX505" s="133">
        <v>5.0000000000000001E-3</v>
      </c>
      <c r="AY505" s="133">
        <v>-38.049999999999997</v>
      </c>
      <c r="AZ505" s="133" t="s">
        <v>3</v>
      </c>
      <c r="BA505" s="133">
        <v>-4.41</v>
      </c>
      <c r="BB505" s="133">
        <v>-4.2699999999999996</v>
      </c>
      <c r="BC505" s="133">
        <v>26.46</v>
      </c>
      <c r="BD505" s="133">
        <v>5.190560667802999E-3</v>
      </c>
      <c r="BE505" s="133" t="s">
        <v>1849</v>
      </c>
      <c r="BF505" s="133">
        <v>-1.2999999999999999E-2</v>
      </c>
      <c r="BG505" s="133">
        <v>1.1781974454271933</v>
      </c>
      <c r="BH505" s="133">
        <v>0.95553457100212091</v>
      </c>
      <c r="BI505" s="133">
        <v>0.94</v>
      </c>
      <c r="BJ505" s="133" t="s">
        <v>3</v>
      </c>
      <c r="BK505" s="133">
        <v>0.94</v>
      </c>
      <c r="BL505" s="133">
        <v>-0.66600000000000004</v>
      </c>
      <c r="BM505" s="133">
        <v>0</v>
      </c>
    </row>
    <row r="506" spans="1:65" x14ac:dyDescent="0.2">
      <c r="A506" s="132" t="s">
        <v>1850</v>
      </c>
      <c r="B506" s="133" t="s">
        <v>1851</v>
      </c>
      <c r="C506" s="133" t="s">
        <v>261</v>
      </c>
      <c r="D506" s="133" t="s">
        <v>262</v>
      </c>
      <c r="E506" s="133" t="b">
        <v>0</v>
      </c>
      <c r="F506" s="133" t="s">
        <v>277</v>
      </c>
      <c r="G506" s="133" t="s">
        <v>3</v>
      </c>
      <c r="H506" s="133" t="s">
        <v>264</v>
      </c>
      <c r="I506" s="133" t="s">
        <v>277</v>
      </c>
      <c r="J506" s="133" t="s">
        <v>273</v>
      </c>
      <c r="K506" s="133" t="s">
        <v>777</v>
      </c>
      <c r="L506" s="133">
        <v>90</v>
      </c>
      <c r="M506" s="133">
        <v>9</v>
      </c>
      <c r="N506" s="133">
        <v>9</v>
      </c>
      <c r="O506" s="133">
        <v>-2.27</v>
      </c>
      <c r="P506" s="133">
        <v>0</v>
      </c>
      <c r="Q506" s="133">
        <v>0</v>
      </c>
      <c r="R506" s="133">
        <v>3.8</v>
      </c>
      <c r="S506" s="133">
        <v>0.01</v>
      </c>
      <c r="T506" s="133">
        <v>0</v>
      </c>
      <c r="U506" s="133">
        <v>34.78</v>
      </c>
      <c r="V506" s="133">
        <v>0.01</v>
      </c>
      <c r="W506" s="133">
        <v>0</v>
      </c>
      <c r="X506" s="133">
        <v>1.5629999999999999</v>
      </c>
      <c r="Y506" s="133">
        <v>2E-3</v>
      </c>
      <c r="Z506" s="133">
        <v>1E-3</v>
      </c>
      <c r="AA506" s="133">
        <v>15.16</v>
      </c>
      <c r="AB506" s="133">
        <v>6.0000000000000001E-3</v>
      </c>
      <c r="AC506" s="133">
        <v>2E-3</v>
      </c>
      <c r="AD506" s="133">
        <v>16.332999999999998</v>
      </c>
      <c r="AE506" s="133">
        <v>5.7000000000000002E-2</v>
      </c>
      <c r="AF506" s="133">
        <v>1.9E-2</v>
      </c>
      <c r="AG506" s="133">
        <v>-0.20300000000000001</v>
      </c>
      <c r="AH506" s="133">
        <v>5.3999999999999999E-2</v>
      </c>
      <c r="AI506" s="133">
        <v>1.7999999999999999E-2</v>
      </c>
      <c r="AJ506" s="133">
        <v>31.132000000000001</v>
      </c>
      <c r="AK506" s="133">
        <v>0.20799999999999999</v>
      </c>
      <c r="AL506" s="133">
        <v>6.9000000000000006E-2</v>
      </c>
      <c r="AM506" s="133">
        <v>0.56499999999999995</v>
      </c>
      <c r="AN506" s="133">
        <v>0.19700000000000001</v>
      </c>
      <c r="AO506" s="133">
        <v>6.6000000000000003E-2</v>
      </c>
      <c r="AP506" s="133">
        <v>111.033</v>
      </c>
      <c r="AQ506" s="133">
        <v>0.86099999999999999</v>
      </c>
      <c r="AR506" s="133">
        <v>0.28699999999999998</v>
      </c>
      <c r="AS506" s="133">
        <v>76.87</v>
      </c>
      <c r="AT506" s="133">
        <v>0.83499999999999996</v>
      </c>
      <c r="AU506" s="133">
        <v>0.27800000000000002</v>
      </c>
      <c r="AV506" s="133">
        <v>-1.163</v>
      </c>
      <c r="AW506" s="133">
        <v>8.9999999999999993E-3</v>
      </c>
      <c r="AX506" s="133">
        <v>3.0000000000000001E-3</v>
      </c>
      <c r="AY506" s="133">
        <v>-2.3199999999999998</v>
      </c>
      <c r="AZ506" s="133">
        <v>1.007950954</v>
      </c>
      <c r="BA506" s="133">
        <v>-4.12</v>
      </c>
      <c r="BB506" s="133">
        <v>-3.98</v>
      </c>
      <c r="BC506" s="133">
        <v>26.76</v>
      </c>
      <c r="BD506" s="133">
        <v>5.1885479499445318E-3</v>
      </c>
      <c r="BE506" s="133" t="s">
        <v>1852</v>
      </c>
      <c r="BF506" s="133">
        <v>-0.28799999999999998</v>
      </c>
      <c r="BG506" s="133">
        <v>1.1822441081991104</v>
      </c>
      <c r="BH506" s="133">
        <v>0.95815690173439727</v>
      </c>
      <c r="BI506" s="133">
        <v>0.61799999999999999</v>
      </c>
      <c r="BJ506" s="133">
        <v>8.2000000000000003E-2</v>
      </c>
      <c r="BK506" s="133">
        <v>0.7</v>
      </c>
      <c r="BL506" s="133">
        <v>0.56499999999999995</v>
      </c>
      <c r="BM506" s="133">
        <v>0</v>
      </c>
    </row>
    <row r="507" spans="1:65" x14ac:dyDescent="0.2">
      <c r="A507" s="132" t="s">
        <v>1853</v>
      </c>
      <c r="B507" s="133" t="s">
        <v>1854</v>
      </c>
      <c r="C507" s="133" t="s">
        <v>261</v>
      </c>
      <c r="D507" s="133" t="s">
        <v>262</v>
      </c>
      <c r="E507" s="133" t="b">
        <v>0</v>
      </c>
      <c r="F507" s="133" t="s">
        <v>328</v>
      </c>
      <c r="G507" s="133" t="s">
        <v>3</v>
      </c>
      <c r="H507" s="133" t="s">
        <v>264</v>
      </c>
      <c r="I507" s="133" t="s">
        <v>304</v>
      </c>
      <c r="J507" s="133" t="s">
        <v>273</v>
      </c>
      <c r="K507" s="133" t="s">
        <v>777</v>
      </c>
      <c r="L507" s="133">
        <v>90</v>
      </c>
      <c r="M507" s="133">
        <v>9</v>
      </c>
      <c r="N507" s="133">
        <v>9</v>
      </c>
      <c r="O507" s="133">
        <v>-6.09</v>
      </c>
      <c r="P507" s="133">
        <v>0</v>
      </c>
      <c r="Q507" s="133">
        <v>0</v>
      </c>
      <c r="R507" s="133">
        <v>-4.7300000000000004</v>
      </c>
      <c r="S507" s="133">
        <v>0.01</v>
      </c>
      <c r="T507" s="133">
        <v>0</v>
      </c>
      <c r="U507" s="133">
        <v>25.98</v>
      </c>
      <c r="V507" s="133">
        <v>0.01</v>
      </c>
      <c r="W507" s="133">
        <v>0</v>
      </c>
      <c r="X507" s="133">
        <v>-2.3159999999999998</v>
      </c>
      <c r="Y507" s="133">
        <v>1E-3</v>
      </c>
      <c r="Z507" s="133">
        <v>0</v>
      </c>
      <c r="AA507" s="133">
        <v>6.5359999999999996</v>
      </c>
      <c r="AB507" s="133">
        <v>6.0000000000000001E-3</v>
      </c>
      <c r="AC507" s="133">
        <v>2E-3</v>
      </c>
      <c r="AD507" s="133">
        <v>3.7919999999999998</v>
      </c>
      <c r="AE507" s="133">
        <v>3.5999999999999997E-2</v>
      </c>
      <c r="AF507" s="133">
        <v>1.2E-2</v>
      </c>
      <c r="AG507" s="133">
        <v>-0.22800000000000001</v>
      </c>
      <c r="AH507" s="133">
        <v>3.3000000000000002E-2</v>
      </c>
      <c r="AI507" s="133">
        <v>1.0999999999999999E-2</v>
      </c>
      <c r="AJ507" s="133">
        <v>12.497999999999999</v>
      </c>
      <c r="AK507" s="133">
        <v>0.122</v>
      </c>
      <c r="AL507" s="133">
        <v>4.1000000000000002E-2</v>
      </c>
      <c r="AM507" s="133">
        <v>-0.60899999999999999</v>
      </c>
      <c r="AN507" s="133">
        <v>0.123</v>
      </c>
      <c r="AO507" s="133">
        <v>4.1000000000000002E-2</v>
      </c>
      <c r="AP507" s="133">
        <v>114.501</v>
      </c>
      <c r="AQ507" s="133">
        <v>1.891</v>
      </c>
      <c r="AR507" s="133">
        <v>0.63</v>
      </c>
      <c r="AS507" s="133">
        <v>103.04600000000001</v>
      </c>
      <c r="AT507" s="133">
        <v>1.881</v>
      </c>
      <c r="AU507" s="133">
        <v>0.627</v>
      </c>
      <c r="AV507" s="133">
        <v>-1.1970000000000001</v>
      </c>
      <c r="AW507" s="133">
        <v>0.02</v>
      </c>
      <c r="AX507" s="133">
        <v>7.0000000000000001E-3</v>
      </c>
      <c r="AY507" s="133">
        <v>-6.14</v>
      </c>
      <c r="AZ507" s="133">
        <v>1.007950954</v>
      </c>
      <c r="BA507" s="133">
        <v>-12.58</v>
      </c>
      <c r="BB507" s="133">
        <v>-12.42</v>
      </c>
      <c r="BC507" s="133">
        <v>18.059999999999999</v>
      </c>
      <c r="BD507" s="133">
        <v>5.1885479499445318E-3</v>
      </c>
      <c r="BE507" s="133" t="s">
        <v>1852</v>
      </c>
      <c r="BF507" s="133">
        <v>-0.248</v>
      </c>
      <c r="BG507" s="133">
        <v>1.1726557300377978</v>
      </c>
      <c r="BH507" s="133">
        <v>0.9520781011307301</v>
      </c>
      <c r="BI507" s="133">
        <v>0.66200000000000003</v>
      </c>
      <c r="BJ507" s="133">
        <v>8.2000000000000003E-2</v>
      </c>
      <c r="BK507" s="133">
        <v>0.74399999999999999</v>
      </c>
      <c r="BL507" s="133">
        <v>-0.60899999999999999</v>
      </c>
      <c r="BM507" s="133">
        <v>0</v>
      </c>
    </row>
    <row r="508" spans="1:65" x14ac:dyDescent="0.2">
      <c r="A508" s="132" t="s">
        <v>1855</v>
      </c>
      <c r="B508" s="133" t="s">
        <v>1856</v>
      </c>
      <c r="C508" s="133" t="s">
        <v>261</v>
      </c>
      <c r="D508" s="133" t="s">
        <v>262</v>
      </c>
      <c r="E508" s="133" t="b">
        <v>0</v>
      </c>
      <c r="F508" s="133" t="s">
        <v>1857</v>
      </c>
      <c r="G508" s="133" t="s">
        <v>3</v>
      </c>
      <c r="H508" s="133" t="s">
        <v>264</v>
      </c>
      <c r="I508" s="133" t="s">
        <v>265</v>
      </c>
      <c r="J508" s="133" t="s">
        <v>266</v>
      </c>
      <c r="K508" s="133" t="s">
        <v>777</v>
      </c>
      <c r="L508" s="133" t="s">
        <v>3</v>
      </c>
      <c r="M508" s="133">
        <v>9</v>
      </c>
      <c r="N508" s="133">
        <v>9</v>
      </c>
      <c r="O508" s="133">
        <v>2.59</v>
      </c>
      <c r="P508" s="133">
        <v>0</v>
      </c>
      <c r="Q508" s="133">
        <v>0</v>
      </c>
      <c r="R508" s="133">
        <v>0.42</v>
      </c>
      <c r="S508" s="133">
        <v>0</v>
      </c>
      <c r="T508" s="133">
        <v>0</v>
      </c>
      <c r="U508" s="133">
        <v>31.3</v>
      </c>
      <c r="V508" s="133">
        <v>0</v>
      </c>
      <c r="W508" s="133">
        <v>0</v>
      </c>
      <c r="X508" s="133">
        <v>6.0030000000000001</v>
      </c>
      <c r="Y508" s="133">
        <v>3.0000000000000001E-3</v>
      </c>
      <c r="Z508" s="133">
        <v>1E-3</v>
      </c>
      <c r="AA508" s="133">
        <v>11.760999999999999</v>
      </c>
      <c r="AB508" s="133">
        <v>5.0000000000000001E-3</v>
      </c>
      <c r="AC508" s="133">
        <v>2E-3</v>
      </c>
      <c r="AD508" s="133">
        <v>17.895</v>
      </c>
      <c r="AE508" s="133">
        <v>4.2000000000000003E-2</v>
      </c>
      <c r="AF508" s="133">
        <v>1.4E-2</v>
      </c>
      <c r="AG508" s="133">
        <v>6.6000000000000003E-2</v>
      </c>
      <c r="AH508" s="133">
        <v>3.9E-2</v>
      </c>
      <c r="AI508" s="133">
        <v>1.2999999999999999E-2</v>
      </c>
      <c r="AJ508" s="133">
        <v>25.98</v>
      </c>
      <c r="AK508" s="133">
        <v>0.47299999999999998</v>
      </c>
      <c r="AL508" s="133">
        <v>0.158</v>
      </c>
      <c r="AM508" s="133">
        <v>2.266</v>
      </c>
      <c r="AN508" s="133">
        <v>0.46100000000000002</v>
      </c>
      <c r="AO508" s="133">
        <v>0.154</v>
      </c>
      <c r="AP508" s="133">
        <v>114.309</v>
      </c>
      <c r="AQ508" s="133">
        <v>1.879</v>
      </c>
      <c r="AR508" s="133">
        <v>0.626</v>
      </c>
      <c r="AS508" s="133">
        <v>82.073999999999998</v>
      </c>
      <c r="AT508" s="133">
        <v>1.8220000000000001</v>
      </c>
      <c r="AU508" s="133">
        <v>0.60699999999999998</v>
      </c>
      <c r="AV508" s="133">
        <v>-1.1950000000000001</v>
      </c>
      <c r="AW508" s="133">
        <v>1.9E-2</v>
      </c>
      <c r="AX508" s="133">
        <v>6.0000000000000001E-3</v>
      </c>
      <c r="AY508" s="133">
        <v>2.5499999999999998</v>
      </c>
      <c r="AZ508" s="133" t="s">
        <v>3</v>
      </c>
      <c r="BA508" s="133">
        <v>0.42</v>
      </c>
      <c r="BB508" s="133">
        <v>0.55000000000000004</v>
      </c>
      <c r="BC508" s="133">
        <v>31.43</v>
      </c>
      <c r="BD508" s="133">
        <v>5.2006788133078762E-3</v>
      </c>
      <c r="BE508" s="133" t="s">
        <v>1858</v>
      </c>
      <c r="BF508" s="133">
        <v>-2.7E-2</v>
      </c>
      <c r="BG508" s="133">
        <v>1.1573485288986758</v>
      </c>
      <c r="BH508" s="133">
        <v>0.94531880064733753</v>
      </c>
      <c r="BI508" s="133">
        <v>0.91400000000000003</v>
      </c>
      <c r="BJ508" s="133" t="s">
        <v>3</v>
      </c>
      <c r="BK508" s="133">
        <v>0.91400000000000003</v>
      </c>
      <c r="BL508" s="133">
        <v>2.266</v>
      </c>
      <c r="BM508" s="133">
        <v>0</v>
      </c>
    </row>
    <row r="509" spans="1:65" x14ac:dyDescent="0.2">
      <c r="A509" s="132" t="s">
        <v>1859</v>
      </c>
      <c r="B509" s="133" t="s">
        <v>1860</v>
      </c>
      <c r="C509" s="133" t="s">
        <v>261</v>
      </c>
      <c r="D509" s="133" t="s">
        <v>262</v>
      </c>
      <c r="E509" s="133" t="b">
        <v>0</v>
      </c>
      <c r="F509" s="133" t="s">
        <v>280</v>
      </c>
      <c r="G509" s="133" t="s">
        <v>3</v>
      </c>
      <c r="H509" s="133" t="s">
        <v>264</v>
      </c>
      <c r="I509" s="133" t="s">
        <v>281</v>
      </c>
      <c r="J509" s="133" t="s">
        <v>273</v>
      </c>
      <c r="K509" s="133" t="s">
        <v>777</v>
      </c>
      <c r="L509" s="133">
        <v>90</v>
      </c>
      <c r="M509" s="133">
        <v>9</v>
      </c>
      <c r="N509" s="133">
        <v>9</v>
      </c>
      <c r="O509" s="133">
        <v>2.02</v>
      </c>
      <c r="P509" s="133">
        <v>0</v>
      </c>
      <c r="Q509" s="133">
        <v>0</v>
      </c>
      <c r="R509" s="133">
        <v>5.53</v>
      </c>
      <c r="S509" s="133">
        <v>0</v>
      </c>
      <c r="T509" s="133">
        <v>0</v>
      </c>
      <c r="U509" s="133">
        <v>36.56</v>
      </c>
      <c r="V509" s="133">
        <v>0</v>
      </c>
      <c r="W509" s="133">
        <v>0</v>
      </c>
      <c r="X509" s="133">
        <v>5.6479999999999997</v>
      </c>
      <c r="Y509" s="133">
        <v>3.0000000000000001E-3</v>
      </c>
      <c r="Z509" s="133">
        <v>1E-3</v>
      </c>
      <c r="AA509" s="133">
        <v>16.919</v>
      </c>
      <c r="AB509" s="133">
        <v>2E-3</v>
      </c>
      <c r="AC509" s="133">
        <v>1E-3</v>
      </c>
      <c r="AD509" s="133">
        <v>22.015000000000001</v>
      </c>
      <c r="AE509" s="133">
        <v>2.7E-2</v>
      </c>
      <c r="AF509" s="133">
        <v>8.9999999999999993E-3</v>
      </c>
      <c r="AG509" s="133">
        <v>-0.52900000000000003</v>
      </c>
      <c r="AH509" s="133">
        <v>2.5999999999999999E-2</v>
      </c>
      <c r="AI509" s="133">
        <v>8.9999999999999993E-3</v>
      </c>
      <c r="AJ509" s="133">
        <v>36.491999999999997</v>
      </c>
      <c r="AK509" s="133">
        <v>0.16700000000000001</v>
      </c>
      <c r="AL509" s="133">
        <v>5.6000000000000001E-2</v>
      </c>
      <c r="AM509" s="133">
        <v>2.2890000000000001</v>
      </c>
      <c r="AN509" s="133">
        <v>0.16400000000000001</v>
      </c>
      <c r="AO509" s="133">
        <v>5.5E-2</v>
      </c>
      <c r="AP509" s="133">
        <v>112.861</v>
      </c>
      <c r="AQ509" s="133">
        <v>1.4590000000000001</v>
      </c>
      <c r="AR509" s="133">
        <v>0.48599999999999999</v>
      </c>
      <c r="AS509" s="133">
        <v>70.325000000000003</v>
      </c>
      <c r="AT509" s="133">
        <v>1.4059999999999999</v>
      </c>
      <c r="AU509" s="133">
        <v>0.46899999999999997</v>
      </c>
      <c r="AV509" s="133">
        <v>-1.173</v>
      </c>
      <c r="AW509" s="133">
        <v>1.2E-2</v>
      </c>
      <c r="AX509" s="133">
        <v>4.0000000000000001E-3</v>
      </c>
      <c r="AY509" s="133">
        <v>1.98</v>
      </c>
      <c r="AZ509" s="133">
        <v>1.007950954</v>
      </c>
      <c r="BA509" s="133">
        <v>-2.4</v>
      </c>
      <c r="BB509" s="133">
        <v>-2.2799999999999998</v>
      </c>
      <c r="BC509" s="133">
        <v>28.51</v>
      </c>
      <c r="BD509" s="133">
        <v>5.3217302576049758E-3</v>
      </c>
      <c r="BE509" s="133" t="s">
        <v>1861</v>
      </c>
      <c r="BF509" s="133">
        <v>-0.64600000000000002</v>
      </c>
      <c r="BG509" s="133">
        <v>1.1534432321181289</v>
      </c>
      <c r="BH509" s="133">
        <v>0.94422198445008765</v>
      </c>
      <c r="BI509" s="133">
        <v>0.19900000000000001</v>
      </c>
      <c r="BJ509" s="133">
        <v>8.2000000000000003E-2</v>
      </c>
      <c r="BK509" s="133">
        <v>0.28100000000000003</v>
      </c>
      <c r="BL509" s="133">
        <v>2.2890000000000001</v>
      </c>
      <c r="BM509" s="133">
        <v>0</v>
      </c>
    </row>
    <row r="510" spans="1:65" x14ac:dyDescent="0.2">
      <c r="A510" s="132" t="s">
        <v>1862</v>
      </c>
      <c r="B510" s="133" t="s">
        <v>1863</v>
      </c>
      <c r="C510" s="133" t="s">
        <v>261</v>
      </c>
      <c r="D510" s="133" t="s">
        <v>262</v>
      </c>
      <c r="E510" s="133" t="b">
        <v>0</v>
      </c>
      <c r="F510" s="133" t="s">
        <v>285</v>
      </c>
      <c r="G510" s="133" t="s">
        <v>3</v>
      </c>
      <c r="H510" s="133" t="s">
        <v>264</v>
      </c>
      <c r="I510" s="133" t="s">
        <v>286</v>
      </c>
      <c r="J510" s="133" t="s">
        <v>273</v>
      </c>
      <c r="K510" s="133" t="s">
        <v>777</v>
      </c>
      <c r="L510" s="133">
        <v>90</v>
      </c>
      <c r="M510" s="133">
        <v>9</v>
      </c>
      <c r="N510" s="133">
        <v>9</v>
      </c>
      <c r="O510" s="133">
        <v>-10.09</v>
      </c>
      <c r="P510" s="133">
        <v>0</v>
      </c>
      <c r="Q510" s="133">
        <v>0</v>
      </c>
      <c r="R510" s="133">
        <v>-10.91</v>
      </c>
      <c r="S510" s="133">
        <v>0</v>
      </c>
      <c r="T510" s="133">
        <v>0</v>
      </c>
      <c r="U510" s="133">
        <v>19.62</v>
      </c>
      <c r="V510" s="133">
        <v>0</v>
      </c>
      <c r="W510" s="133">
        <v>0</v>
      </c>
      <c r="X510" s="133">
        <v>-6.2839999999999998</v>
      </c>
      <c r="Y510" s="133">
        <v>2E-3</v>
      </c>
      <c r="Z510" s="133">
        <v>1E-3</v>
      </c>
      <c r="AA510" s="133">
        <v>0.28499999999999998</v>
      </c>
      <c r="AB510" s="133">
        <v>4.0000000000000001E-3</v>
      </c>
      <c r="AC510" s="133">
        <v>1E-3</v>
      </c>
      <c r="AD510" s="133">
        <v>-6.8810000000000002</v>
      </c>
      <c r="AE510" s="133">
        <v>4.4999999999999998E-2</v>
      </c>
      <c r="AF510" s="133">
        <v>1.4999999999999999E-2</v>
      </c>
      <c r="AG510" s="133">
        <v>-0.68200000000000005</v>
      </c>
      <c r="AH510" s="133">
        <v>4.8000000000000001E-2</v>
      </c>
      <c r="AI510" s="133">
        <v>1.6E-2</v>
      </c>
      <c r="AJ510" s="133">
        <v>378.32100000000003</v>
      </c>
      <c r="AK510" s="133">
        <v>14.353</v>
      </c>
      <c r="AL510" s="133">
        <v>4.7839999999999998</v>
      </c>
      <c r="AM510" s="133">
        <v>377.536</v>
      </c>
      <c r="AN510" s="133">
        <v>14.342000000000001</v>
      </c>
      <c r="AO510" s="133">
        <v>4.7809999999999997</v>
      </c>
      <c r="AP510" s="133">
        <v>78.775000000000006</v>
      </c>
      <c r="AQ510" s="133">
        <v>2.222</v>
      </c>
      <c r="AR510" s="133">
        <v>0.74099999999999999</v>
      </c>
      <c r="AS510" s="133">
        <v>85.438999999999993</v>
      </c>
      <c r="AT510" s="133">
        <v>2.2370000000000001</v>
      </c>
      <c r="AU510" s="133">
        <v>0.746</v>
      </c>
      <c r="AV510" s="133">
        <v>-0.78300000000000003</v>
      </c>
      <c r="AW510" s="133">
        <v>2.4E-2</v>
      </c>
      <c r="AX510" s="133">
        <v>8.0000000000000002E-3</v>
      </c>
      <c r="AY510" s="133">
        <v>-10.14</v>
      </c>
      <c r="AZ510" s="133">
        <v>1.007950954</v>
      </c>
      <c r="BA510" s="133">
        <v>-18.71</v>
      </c>
      <c r="BB510" s="133">
        <v>-18.510000000000002</v>
      </c>
      <c r="BC510" s="133">
        <v>11.78</v>
      </c>
      <c r="BD510" s="133">
        <v>5.2685647508025233E-3</v>
      </c>
      <c r="BE510" s="133" t="s">
        <v>1864</v>
      </c>
      <c r="BF510" s="133">
        <v>-0.64500000000000002</v>
      </c>
      <c r="BG510" s="133">
        <v>1.1565337382473706</v>
      </c>
      <c r="BH510" s="133">
        <v>0.94582127031486418</v>
      </c>
      <c r="BI510" s="133">
        <v>0.2</v>
      </c>
      <c r="BJ510" s="133">
        <v>8.2000000000000003E-2</v>
      </c>
      <c r="BK510" s="133">
        <v>0.28199999999999997</v>
      </c>
      <c r="BL510" s="133">
        <v>377.536</v>
      </c>
      <c r="BM510" s="133">
        <v>0</v>
      </c>
    </row>
    <row r="511" spans="1:65" x14ac:dyDescent="0.2">
      <c r="A511" s="132" t="s">
        <v>1865</v>
      </c>
      <c r="B511" s="133" t="s">
        <v>1866</v>
      </c>
      <c r="C511" s="133" t="s">
        <v>261</v>
      </c>
      <c r="D511" s="133" t="s">
        <v>262</v>
      </c>
      <c r="E511" s="133" t="b">
        <v>0</v>
      </c>
      <c r="F511" s="133" t="s">
        <v>1822</v>
      </c>
      <c r="G511" s="133" t="s">
        <v>3</v>
      </c>
      <c r="H511" s="133" t="s">
        <v>264</v>
      </c>
      <c r="I511" s="133" t="s">
        <v>349</v>
      </c>
      <c r="J511" s="133" t="s">
        <v>266</v>
      </c>
      <c r="K511" s="133" t="s">
        <v>777</v>
      </c>
      <c r="L511" s="133" t="s">
        <v>3</v>
      </c>
      <c r="M511" s="133">
        <v>9</v>
      </c>
      <c r="N511" s="133">
        <v>9</v>
      </c>
      <c r="O511" s="133">
        <v>-37.61</v>
      </c>
      <c r="P511" s="133">
        <v>0</v>
      </c>
      <c r="Q511" s="133">
        <v>0</v>
      </c>
      <c r="R511" s="133">
        <v>-4.91</v>
      </c>
      <c r="S511" s="133">
        <v>0</v>
      </c>
      <c r="T511" s="133">
        <v>0</v>
      </c>
      <c r="U511" s="133">
        <v>25.8</v>
      </c>
      <c r="V511" s="133">
        <v>0</v>
      </c>
      <c r="W511" s="133">
        <v>0</v>
      </c>
      <c r="X511" s="133">
        <v>-31.890999999999998</v>
      </c>
      <c r="Y511" s="133">
        <v>3.0000000000000001E-3</v>
      </c>
      <c r="Z511" s="133">
        <v>1E-3</v>
      </c>
      <c r="AA511" s="133">
        <v>6.2889999999999997</v>
      </c>
      <c r="AB511" s="133">
        <v>3.0000000000000001E-3</v>
      </c>
      <c r="AC511" s="133">
        <v>1E-3</v>
      </c>
      <c r="AD511" s="133">
        <v>-27.867999999999999</v>
      </c>
      <c r="AE511" s="133">
        <v>5.0999999999999997E-2</v>
      </c>
      <c r="AF511" s="133">
        <v>1.7000000000000001E-2</v>
      </c>
      <c r="AG511" s="133">
        <v>-0.97299999999999998</v>
      </c>
      <c r="AH511" s="133">
        <v>5.7000000000000002E-2</v>
      </c>
      <c r="AI511" s="133">
        <v>1.9E-2</v>
      </c>
      <c r="AJ511" s="133">
        <v>12.145</v>
      </c>
      <c r="AK511" s="133">
        <v>0.20699999999999999</v>
      </c>
      <c r="AL511" s="133">
        <v>6.9000000000000006E-2</v>
      </c>
      <c r="AM511" s="133">
        <v>-0.46700000000000003</v>
      </c>
      <c r="AN511" s="133">
        <v>0.20399999999999999</v>
      </c>
      <c r="AO511" s="133">
        <v>6.8000000000000005E-2</v>
      </c>
      <c r="AP511" s="133">
        <v>128.33500000000001</v>
      </c>
      <c r="AQ511" s="133">
        <v>1.681</v>
      </c>
      <c r="AR511" s="133">
        <v>0.56000000000000005</v>
      </c>
      <c r="AS511" s="133">
        <v>153.72999999999999</v>
      </c>
      <c r="AT511" s="133">
        <v>1.722</v>
      </c>
      <c r="AU511" s="133">
        <v>0.57399999999999995</v>
      </c>
      <c r="AV511" s="133">
        <v>-1.333</v>
      </c>
      <c r="AW511" s="133">
        <v>1.7999999999999999E-2</v>
      </c>
      <c r="AX511" s="133">
        <v>6.0000000000000001E-3</v>
      </c>
      <c r="AY511" s="133">
        <v>-37.65</v>
      </c>
      <c r="AZ511" s="133" t="s">
        <v>3</v>
      </c>
      <c r="BA511" s="133">
        <v>-4.91</v>
      </c>
      <c r="BB511" s="133">
        <v>-4.7699999999999996</v>
      </c>
      <c r="BC511" s="133">
        <v>25.94</v>
      </c>
      <c r="BD511" s="133">
        <v>5.1914479821232725E-3</v>
      </c>
      <c r="BE511" s="133" t="s">
        <v>1867</v>
      </c>
      <c r="BF511" s="133">
        <v>-0.82799999999999996</v>
      </c>
      <c r="BG511" s="133">
        <v>1.1636387709009635</v>
      </c>
      <c r="BH511" s="133">
        <v>0.94753540966608552</v>
      </c>
      <c r="BI511" s="133">
        <v>-1.6E-2</v>
      </c>
      <c r="BJ511" s="133" t="s">
        <v>3</v>
      </c>
      <c r="BK511" s="133">
        <v>-1.6E-2</v>
      </c>
      <c r="BL511" s="133">
        <v>-0.46700000000000003</v>
      </c>
      <c r="BM511" s="133">
        <v>0</v>
      </c>
    </row>
    <row r="512" spans="1:65" x14ac:dyDescent="0.2">
      <c r="A512" s="132" t="s">
        <v>1868</v>
      </c>
      <c r="B512" s="133" t="s">
        <v>1869</v>
      </c>
      <c r="C512" s="133" t="s">
        <v>261</v>
      </c>
      <c r="D512" s="133" t="s">
        <v>262</v>
      </c>
      <c r="E512" s="133" t="b">
        <v>0</v>
      </c>
      <c r="F512" s="133" t="s">
        <v>1094</v>
      </c>
      <c r="G512" s="133" t="s">
        <v>3</v>
      </c>
      <c r="H512" s="133" t="s">
        <v>264</v>
      </c>
      <c r="I512" s="133" t="s">
        <v>1095</v>
      </c>
      <c r="J512" s="133" t="s">
        <v>1096</v>
      </c>
      <c r="K512" s="133" t="s">
        <v>777</v>
      </c>
      <c r="L512" s="133">
        <v>90</v>
      </c>
      <c r="M512" s="133">
        <v>9</v>
      </c>
      <c r="N512" s="133">
        <v>9</v>
      </c>
      <c r="O512" s="133">
        <v>1.9</v>
      </c>
      <c r="P512" s="133">
        <v>0</v>
      </c>
      <c r="Q512" s="133">
        <v>0</v>
      </c>
      <c r="R512" s="133">
        <v>1.1000000000000001</v>
      </c>
      <c r="S512" s="133">
        <v>0</v>
      </c>
      <c r="T512" s="133">
        <v>0</v>
      </c>
      <c r="U512" s="133">
        <v>31.99</v>
      </c>
      <c r="V512" s="133">
        <v>0</v>
      </c>
      <c r="W512" s="133">
        <v>0</v>
      </c>
      <c r="X512" s="133">
        <v>5.3819999999999997</v>
      </c>
      <c r="Y512" s="133">
        <v>4.0000000000000001E-3</v>
      </c>
      <c r="Z512" s="133">
        <v>1E-3</v>
      </c>
      <c r="AA512" s="133">
        <v>12.443</v>
      </c>
      <c r="AB512" s="133">
        <v>4.0000000000000001E-3</v>
      </c>
      <c r="AC512" s="133">
        <v>1E-3</v>
      </c>
      <c r="AD512" s="133">
        <v>17.574000000000002</v>
      </c>
      <c r="AE512" s="133">
        <v>0.04</v>
      </c>
      <c r="AF512" s="133">
        <v>1.2999999999999999E-2</v>
      </c>
      <c r="AG512" s="133">
        <v>-0.27400000000000002</v>
      </c>
      <c r="AH512" s="133">
        <v>3.7999999999999999E-2</v>
      </c>
      <c r="AI512" s="133">
        <v>1.2999999999999999E-2</v>
      </c>
      <c r="AJ512" s="133">
        <v>25.411000000000001</v>
      </c>
      <c r="AK512" s="133">
        <v>0.185</v>
      </c>
      <c r="AL512" s="133">
        <v>6.2E-2</v>
      </c>
      <c r="AM512" s="133">
        <v>0.36099999999999999</v>
      </c>
      <c r="AN512" s="133">
        <v>0.17899999999999999</v>
      </c>
      <c r="AO512" s="133">
        <v>0.06</v>
      </c>
      <c r="AP512" s="133">
        <v>120.3</v>
      </c>
      <c r="AQ512" s="133">
        <v>1.71</v>
      </c>
      <c r="AR512" s="133">
        <v>0.56999999999999995</v>
      </c>
      <c r="AS512" s="133">
        <v>87.167000000000002</v>
      </c>
      <c r="AT512" s="133">
        <v>1.6559999999999999</v>
      </c>
      <c r="AU512" s="133">
        <v>0.55200000000000005</v>
      </c>
      <c r="AV512" s="133">
        <v>-1.2410000000000001</v>
      </c>
      <c r="AW512" s="133">
        <v>1.7999999999999999E-2</v>
      </c>
      <c r="AX512" s="133">
        <v>6.0000000000000001E-3</v>
      </c>
      <c r="AY512" s="133">
        <v>1.85</v>
      </c>
      <c r="AZ512" s="133">
        <v>1.0093000000000001</v>
      </c>
      <c r="BA512" s="133">
        <v>-8.1199999999999992</v>
      </c>
      <c r="BB512" s="133">
        <v>-7.97</v>
      </c>
      <c r="BC512" s="133">
        <v>22.64</v>
      </c>
      <c r="BD512" s="133">
        <v>5.2526884605899925E-3</v>
      </c>
      <c r="BE512" s="133" t="s">
        <v>1870</v>
      </c>
      <c r="BF512" s="133">
        <v>-0.36599999999999999</v>
      </c>
      <c r="BG512" s="133">
        <v>1.1636387709009637</v>
      </c>
      <c r="BH512" s="133">
        <v>0.94753540966608574</v>
      </c>
      <c r="BI512" s="133">
        <v>0.52100000000000002</v>
      </c>
      <c r="BJ512" s="133">
        <v>8.2000000000000003E-2</v>
      </c>
      <c r="BK512" s="133">
        <v>0.60299999999999998</v>
      </c>
      <c r="BL512" s="133">
        <v>0.36099999999999999</v>
      </c>
      <c r="BM512" s="133">
        <v>0</v>
      </c>
    </row>
    <row r="513" spans="1:65" x14ac:dyDescent="0.2">
      <c r="A513" s="132" t="s">
        <v>1871</v>
      </c>
      <c r="B513" s="133" t="s">
        <v>1872</v>
      </c>
      <c r="C513" s="133" t="s">
        <v>261</v>
      </c>
      <c r="D513" s="133" t="s">
        <v>262</v>
      </c>
      <c r="E513" s="133" t="b">
        <v>0</v>
      </c>
      <c r="F513" s="133" t="s">
        <v>271</v>
      </c>
      <c r="G513" s="133" t="s">
        <v>3</v>
      </c>
      <c r="H513" s="133" t="s">
        <v>264</v>
      </c>
      <c r="I513" s="133" t="s">
        <v>272</v>
      </c>
      <c r="J513" s="133" t="s">
        <v>273</v>
      </c>
      <c r="K513" s="133" t="s">
        <v>777</v>
      </c>
      <c r="L513" s="133">
        <v>90</v>
      </c>
      <c r="M513" s="133">
        <v>9</v>
      </c>
      <c r="N513" s="133">
        <v>9</v>
      </c>
      <c r="O513" s="133">
        <v>-10.14</v>
      </c>
      <c r="P513" s="133">
        <v>0</v>
      </c>
      <c r="Q513" s="133">
        <v>0</v>
      </c>
      <c r="R513" s="133">
        <v>-11.03</v>
      </c>
      <c r="S513" s="133">
        <v>0</v>
      </c>
      <c r="T513" s="133">
        <v>0</v>
      </c>
      <c r="U513" s="133">
        <v>19.489999999999998</v>
      </c>
      <c r="V513" s="133">
        <v>0</v>
      </c>
      <c r="W513" s="133">
        <v>0</v>
      </c>
      <c r="X513" s="133">
        <v>-6.3319999999999999</v>
      </c>
      <c r="Y513" s="133">
        <v>2E-3</v>
      </c>
      <c r="Z513" s="133">
        <v>1E-3</v>
      </c>
      <c r="AA513" s="133">
        <v>0.16200000000000001</v>
      </c>
      <c r="AB513" s="133">
        <v>4.0000000000000001E-3</v>
      </c>
      <c r="AC513" s="133">
        <v>1E-3</v>
      </c>
      <c r="AD513" s="133">
        <v>-6.8259999999999996</v>
      </c>
      <c r="AE513" s="133">
        <v>4.8000000000000001E-2</v>
      </c>
      <c r="AF513" s="133">
        <v>1.6E-2</v>
      </c>
      <c r="AG513" s="133">
        <v>-0.45600000000000002</v>
      </c>
      <c r="AH513" s="133">
        <v>4.5999999999999999E-2</v>
      </c>
      <c r="AI513" s="133">
        <v>1.4999999999999999E-2</v>
      </c>
      <c r="AJ513" s="133">
        <v>-1.02</v>
      </c>
      <c r="AK513" s="133">
        <v>0.215</v>
      </c>
      <c r="AL513" s="133">
        <v>7.1999999999999995E-2</v>
      </c>
      <c r="AM513" s="133">
        <v>-1.343</v>
      </c>
      <c r="AN513" s="133">
        <v>0.218</v>
      </c>
      <c r="AO513" s="133">
        <v>7.2999999999999995E-2</v>
      </c>
      <c r="AP513" s="133">
        <v>122.959</v>
      </c>
      <c r="AQ513" s="133">
        <v>1.68</v>
      </c>
      <c r="AR513" s="133">
        <v>0.56000000000000005</v>
      </c>
      <c r="AS513" s="133">
        <v>130.226</v>
      </c>
      <c r="AT513" s="133">
        <v>1.6950000000000001</v>
      </c>
      <c r="AU513" s="133">
        <v>0.56499999999999995</v>
      </c>
      <c r="AV513" s="133">
        <v>-1.28</v>
      </c>
      <c r="AW513" s="133">
        <v>1.4E-2</v>
      </c>
      <c r="AX513" s="133">
        <v>5.0000000000000001E-3</v>
      </c>
      <c r="AY513" s="133">
        <v>-10.18</v>
      </c>
      <c r="AZ513" s="133">
        <v>1.007950954</v>
      </c>
      <c r="BA513" s="133">
        <v>-18.829999999999998</v>
      </c>
      <c r="BB513" s="133">
        <v>-18.61</v>
      </c>
      <c r="BC513" s="133">
        <v>11.67</v>
      </c>
      <c r="BD513" s="133">
        <v>5.2526884605899925E-3</v>
      </c>
      <c r="BE513" s="133" t="s">
        <v>1870</v>
      </c>
      <c r="BF513" s="133">
        <v>-0.42</v>
      </c>
      <c r="BG513" s="133">
        <v>1.1568287487277042</v>
      </c>
      <c r="BH513" s="133">
        <v>0.94643406544682829</v>
      </c>
      <c r="BI513" s="133">
        <v>0.46100000000000002</v>
      </c>
      <c r="BJ513" s="133">
        <v>8.2000000000000003E-2</v>
      </c>
      <c r="BK513" s="133">
        <v>0.54300000000000004</v>
      </c>
      <c r="BL513" s="133">
        <v>-1.343</v>
      </c>
      <c r="BM513" s="133">
        <v>0</v>
      </c>
    </row>
    <row r="514" spans="1:65" x14ac:dyDescent="0.2">
      <c r="A514" s="132" t="s">
        <v>1873</v>
      </c>
      <c r="B514" s="133" t="s">
        <v>1874</v>
      </c>
      <c r="C514" s="133" t="s">
        <v>261</v>
      </c>
      <c r="D514" s="133" t="s">
        <v>262</v>
      </c>
      <c r="E514" s="133" t="b">
        <v>0</v>
      </c>
      <c r="F514" s="133" t="s">
        <v>1843</v>
      </c>
      <c r="G514" s="133" t="s">
        <v>3</v>
      </c>
      <c r="H514" s="133" t="s">
        <v>264</v>
      </c>
      <c r="I514" s="133" t="s">
        <v>1843</v>
      </c>
      <c r="J514" s="133" t="s">
        <v>273</v>
      </c>
      <c r="K514" s="133" t="s">
        <v>777</v>
      </c>
      <c r="L514" s="133">
        <v>90</v>
      </c>
      <c r="M514" s="133">
        <v>9</v>
      </c>
      <c r="N514" s="133">
        <v>9</v>
      </c>
      <c r="O514" s="133">
        <v>2.08</v>
      </c>
      <c r="P514" s="133">
        <v>0</v>
      </c>
      <c r="Q514" s="133">
        <v>0</v>
      </c>
      <c r="R514" s="133">
        <v>6.38</v>
      </c>
      <c r="S514" s="133">
        <v>0</v>
      </c>
      <c r="T514" s="133">
        <v>0</v>
      </c>
      <c r="U514" s="133">
        <v>37.44</v>
      </c>
      <c r="V514" s="133">
        <v>0</v>
      </c>
      <c r="W514" s="133">
        <v>0</v>
      </c>
      <c r="X514" s="133">
        <v>5.7309999999999999</v>
      </c>
      <c r="Y514" s="133">
        <v>3.0000000000000001E-3</v>
      </c>
      <c r="Z514" s="133">
        <v>1E-3</v>
      </c>
      <c r="AA514" s="133">
        <v>17.777999999999999</v>
      </c>
      <c r="AB514" s="133">
        <v>4.0000000000000001E-3</v>
      </c>
      <c r="AC514" s="133">
        <v>1E-3</v>
      </c>
      <c r="AD514" s="133">
        <v>23.056000000000001</v>
      </c>
      <c r="AE514" s="133">
        <v>3.4000000000000002E-2</v>
      </c>
      <c r="AF514" s="133">
        <v>1.0999999999999999E-2</v>
      </c>
      <c r="AG514" s="133">
        <v>-0.42599999999999999</v>
      </c>
      <c r="AH514" s="133">
        <v>3.1E-2</v>
      </c>
      <c r="AI514" s="133">
        <v>0.01</v>
      </c>
      <c r="AJ514" s="133">
        <v>37.168999999999997</v>
      </c>
      <c r="AK514" s="133">
        <v>0.34599999999999997</v>
      </c>
      <c r="AL514" s="133">
        <v>0.115</v>
      </c>
      <c r="AM514" s="133">
        <v>1.2529999999999999</v>
      </c>
      <c r="AN514" s="133">
        <v>0.33200000000000002</v>
      </c>
      <c r="AO514" s="133">
        <v>0.111</v>
      </c>
      <c r="AP514" s="133">
        <v>115.74</v>
      </c>
      <c r="AQ514" s="133">
        <v>2.1259999999999999</v>
      </c>
      <c r="AR514" s="133">
        <v>0.70899999999999996</v>
      </c>
      <c r="AS514" s="133">
        <v>71.221999999999994</v>
      </c>
      <c r="AT514" s="133">
        <v>2.0430000000000001</v>
      </c>
      <c r="AU514" s="133">
        <v>0.68100000000000005</v>
      </c>
      <c r="AV514" s="133">
        <v>-1.2090000000000001</v>
      </c>
      <c r="AW514" s="133">
        <v>1.7999999999999999E-2</v>
      </c>
      <c r="AX514" s="133">
        <v>6.0000000000000001E-3</v>
      </c>
      <c r="AY514" s="133">
        <v>2.04</v>
      </c>
      <c r="AZ514" s="133">
        <v>1.007950954</v>
      </c>
      <c r="BA514" s="133">
        <v>-1.56</v>
      </c>
      <c r="BB514" s="133">
        <v>-1.42</v>
      </c>
      <c r="BC514" s="133">
        <v>29.4</v>
      </c>
      <c r="BD514" s="133">
        <v>5.2526884605899925E-3</v>
      </c>
      <c r="BE514" s="133" t="s">
        <v>1870</v>
      </c>
      <c r="BF514" s="133">
        <v>-0.54700000000000004</v>
      </c>
      <c r="BG514" s="133">
        <v>1.1585971272200477</v>
      </c>
      <c r="BH514" s="133">
        <v>0.94575016816359703</v>
      </c>
      <c r="BI514" s="133">
        <v>0.312</v>
      </c>
      <c r="BJ514" s="133">
        <v>8.2000000000000003E-2</v>
      </c>
      <c r="BK514" s="133">
        <v>0.39400000000000002</v>
      </c>
      <c r="BL514" s="133">
        <v>1.2529999999999999</v>
      </c>
      <c r="BM514" s="133">
        <v>0</v>
      </c>
    </row>
    <row r="515" spans="1:65" x14ac:dyDescent="0.2">
      <c r="A515" s="132" t="s">
        <v>1875</v>
      </c>
      <c r="B515" s="133" t="s">
        <v>1876</v>
      </c>
      <c r="C515" s="133" t="s">
        <v>261</v>
      </c>
      <c r="D515" s="133" t="s">
        <v>262</v>
      </c>
      <c r="E515" s="133" t="b">
        <v>0</v>
      </c>
      <c r="F515" s="133" t="s">
        <v>328</v>
      </c>
      <c r="G515" s="133" t="s">
        <v>3</v>
      </c>
      <c r="H515" s="133" t="s">
        <v>264</v>
      </c>
      <c r="I515" s="133" t="s">
        <v>304</v>
      </c>
      <c r="J515" s="133" t="s">
        <v>273</v>
      </c>
      <c r="K515" s="133" t="s">
        <v>777</v>
      </c>
      <c r="L515" s="133">
        <v>90</v>
      </c>
      <c r="M515" s="133">
        <v>9</v>
      </c>
      <c r="N515" s="133">
        <v>9</v>
      </c>
      <c r="O515" s="133">
        <v>-6.09</v>
      </c>
      <c r="P515" s="133">
        <v>0</v>
      </c>
      <c r="Q515" s="133">
        <v>0</v>
      </c>
      <c r="R515" s="133">
        <v>-4.78</v>
      </c>
      <c r="S515" s="133">
        <v>0</v>
      </c>
      <c r="T515" s="133">
        <v>0</v>
      </c>
      <c r="U515" s="133">
        <v>25.93</v>
      </c>
      <c r="V515" s="133">
        <v>0</v>
      </c>
      <c r="W515" s="133">
        <v>0</v>
      </c>
      <c r="X515" s="133">
        <v>-2.3199999999999998</v>
      </c>
      <c r="Y515" s="133">
        <v>3.0000000000000001E-3</v>
      </c>
      <c r="Z515" s="133">
        <v>1E-3</v>
      </c>
      <c r="AA515" s="133">
        <v>6.4809999999999999</v>
      </c>
      <c r="AB515" s="133">
        <v>4.0000000000000001E-3</v>
      </c>
      <c r="AC515" s="133">
        <v>1E-3</v>
      </c>
      <c r="AD515" s="133">
        <v>3.6970000000000001</v>
      </c>
      <c r="AE515" s="133">
        <v>3.5999999999999997E-2</v>
      </c>
      <c r="AF515" s="133">
        <v>1.2E-2</v>
      </c>
      <c r="AG515" s="133">
        <v>-0.26600000000000001</v>
      </c>
      <c r="AH515" s="133">
        <v>3.5999999999999997E-2</v>
      </c>
      <c r="AI515" s="133">
        <v>1.2E-2</v>
      </c>
      <c r="AJ515" s="133">
        <v>12.891999999999999</v>
      </c>
      <c r="AK515" s="133">
        <v>0.25900000000000001</v>
      </c>
      <c r="AL515" s="133">
        <v>8.5999999999999993E-2</v>
      </c>
      <c r="AM515" s="133">
        <v>-0.11</v>
      </c>
      <c r="AN515" s="133">
        <v>0.255</v>
      </c>
      <c r="AO515" s="133">
        <v>8.5000000000000006E-2</v>
      </c>
      <c r="AP515" s="133">
        <v>118.94499999999999</v>
      </c>
      <c r="AQ515" s="133">
        <v>1.24</v>
      </c>
      <c r="AR515" s="133">
        <v>0.41299999999999998</v>
      </c>
      <c r="AS515" s="133">
        <v>107.56699999999999</v>
      </c>
      <c r="AT515" s="133">
        <v>1.228</v>
      </c>
      <c r="AU515" s="133">
        <v>0.40899999999999997</v>
      </c>
      <c r="AV515" s="133">
        <v>-1.2390000000000001</v>
      </c>
      <c r="AW515" s="133">
        <v>0.01</v>
      </c>
      <c r="AX515" s="133">
        <v>3.0000000000000001E-3</v>
      </c>
      <c r="AY515" s="133">
        <v>-6.13</v>
      </c>
      <c r="AZ515" s="133">
        <v>1.007950954</v>
      </c>
      <c r="BA515" s="133">
        <v>-12.63</v>
      </c>
      <c r="BB515" s="133">
        <v>-12.45</v>
      </c>
      <c r="BC515" s="133">
        <v>18.03</v>
      </c>
      <c r="BD515" s="133">
        <v>5.2526884605899925E-3</v>
      </c>
      <c r="BE515" s="133" t="s">
        <v>1870</v>
      </c>
      <c r="BF515" s="133">
        <v>-0.28499999999999998</v>
      </c>
      <c r="BG515" s="133">
        <v>1.1544368380728367</v>
      </c>
      <c r="BH515" s="133">
        <v>0.94199581049499292</v>
      </c>
      <c r="BI515" s="133">
        <v>0.61299999999999999</v>
      </c>
      <c r="BJ515" s="133">
        <v>8.2000000000000003E-2</v>
      </c>
      <c r="BK515" s="133">
        <v>0.69499999999999995</v>
      </c>
      <c r="BL515" s="133">
        <v>-0.11</v>
      </c>
      <c r="BM515" s="133">
        <v>0</v>
      </c>
    </row>
    <row r="516" spans="1:65" x14ac:dyDescent="0.2">
      <c r="A516" s="132" t="s">
        <v>1877</v>
      </c>
      <c r="B516" s="133" t="s">
        <v>1878</v>
      </c>
      <c r="C516" s="133" t="s">
        <v>261</v>
      </c>
      <c r="D516" s="133" t="s">
        <v>262</v>
      </c>
      <c r="E516" s="133" t="b">
        <v>0</v>
      </c>
      <c r="F516" s="133" t="s">
        <v>1812</v>
      </c>
      <c r="G516" s="133" t="s">
        <v>3</v>
      </c>
      <c r="H516" s="133" t="s">
        <v>264</v>
      </c>
      <c r="I516" s="133" t="s">
        <v>265</v>
      </c>
      <c r="J516" s="133" t="s">
        <v>266</v>
      </c>
      <c r="K516" s="133" t="s">
        <v>777</v>
      </c>
      <c r="L516" s="133" t="s">
        <v>3</v>
      </c>
      <c r="M516" s="133">
        <v>9</v>
      </c>
      <c r="N516" s="133">
        <v>9</v>
      </c>
      <c r="O516" s="133">
        <v>-38.08</v>
      </c>
      <c r="P516" s="133">
        <v>0</v>
      </c>
      <c r="Q516" s="133">
        <v>0</v>
      </c>
      <c r="R516" s="133">
        <v>-4.82</v>
      </c>
      <c r="S516" s="133">
        <v>0</v>
      </c>
      <c r="T516" s="133">
        <v>0</v>
      </c>
      <c r="U516" s="133">
        <v>25.89</v>
      </c>
      <c r="V516" s="133">
        <v>0</v>
      </c>
      <c r="W516" s="133">
        <v>0</v>
      </c>
      <c r="X516" s="133">
        <v>-32.320999999999998</v>
      </c>
      <c r="Y516" s="133">
        <v>3.0000000000000001E-3</v>
      </c>
      <c r="Z516" s="133">
        <v>1E-3</v>
      </c>
      <c r="AA516" s="133">
        <v>6.3760000000000003</v>
      </c>
      <c r="AB516" s="133">
        <v>4.0000000000000001E-3</v>
      </c>
      <c r="AC516" s="133">
        <v>1E-3</v>
      </c>
      <c r="AD516" s="133">
        <v>-27.428000000000001</v>
      </c>
      <c r="AE516" s="133">
        <v>4.8000000000000001E-2</v>
      </c>
      <c r="AF516" s="133">
        <v>1.6E-2</v>
      </c>
      <c r="AG516" s="133">
        <v>-0.14599999999999999</v>
      </c>
      <c r="AH516" s="133">
        <v>0.05</v>
      </c>
      <c r="AI516" s="133">
        <v>1.7000000000000001E-2</v>
      </c>
      <c r="AJ516" s="133">
        <v>12.135999999999999</v>
      </c>
      <c r="AK516" s="133">
        <v>0.17699999999999999</v>
      </c>
      <c r="AL516" s="133">
        <v>5.8999999999999997E-2</v>
      </c>
      <c r="AM516" s="133">
        <v>-0.65</v>
      </c>
      <c r="AN516" s="133">
        <v>0.17799999999999999</v>
      </c>
      <c r="AO516" s="133">
        <v>5.8999999999999997E-2</v>
      </c>
      <c r="AP516" s="133">
        <v>118.36499999999999</v>
      </c>
      <c r="AQ516" s="133">
        <v>2.1539999999999999</v>
      </c>
      <c r="AR516" s="133">
        <v>0.71799999999999997</v>
      </c>
      <c r="AS516" s="133">
        <v>143.88499999999999</v>
      </c>
      <c r="AT516" s="133">
        <v>2.2090000000000001</v>
      </c>
      <c r="AU516" s="133">
        <v>0.73599999999999999</v>
      </c>
      <c r="AV516" s="133">
        <v>-1.256</v>
      </c>
      <c r="AW516" s="133">
        <v>2.5999999999999999E-2</v>
      </c>
      <c r="AX516" s="133">
        <v>8.9999999999999993E-3</v>
      </c>
      <c r="AY516" s="133">
        <v>-38.130000000000003</v>
      </c>
      <c r="AZ516" s="133" t="s">
        <v>3</v>
      </c>
      <c r="BA516" s="133">
        <v>-4.82</v>
      </c>
      <c r="BB516" s="133">
        <v>-4.67</v>
      </c>
      <c r="BC516" s="133">
        <v>26.05</v>
      </c>
      <c r="BD516" s="133">
        <v>5.3243657945031605E-3</v>
      </c>
      <c r="BE516" s="133" t="s">
        <v>1879</v>
      </c>
      <c r="BF516" s="133">
        <v>0</v>
      </c>
      <c r="BG516" s="133">
        <v>1.1663450224039542</v>
      </c>
      <c r="BH516" s="133">
        <v>0.9496541176062222</v>
      </c>
      <c r="BI516" s="133">
        <v>0.94899999999999995</v>
      </c>
      <c r="BJ516" s="133" t="s">
        <v>3</v>
      </c>
      <c r="BK516" s="133">
        <v>0.94899999999999995</v>
      </c>
      <c r="BL516" s="133">
        <v>-0.65</v>
      </c>
      <c r="BM516" s="133">
        <v>0</v>
      </c>
    </row>
    <row r="517" spans="1:65" x14ac:dyDescent="0.2">
      <c r="A517" s="132" t="s">
        <v>1880</v>
      </c>
      <c r="B517" s="133" t="s">
        <v>1881</v>
      </c>
      <c r="C517" s="133" t="s">
        <v>261</v>
      </c>
      <c r="D517" s="133" t="s">
        <v>262</v>
      </c>
      <c r="E517" s="133" t="b">
        <v>0</v>
      </c>
      <c r="F517" s="133" t="s">
        <v>277</v>
      </c>
      <c r="G517" s="133" t="s">
        <v>3</v>
      </c>
      <c r="H517" s="133" t="s">
        <v>264</v>
      </c>
      <c r="I517" s="133" t="s">
        <v>277</v>
      </c>
      <c r="J517" s="133" t="s">
        <v>273</v>
      </c>
      <c r="K517" s="133" t="s">
        <v>777</v>
      </c>
      <c r="L517" s="133">
        <v>90</v>
      </c>
      <c r="M517" s="133">
        <v>9</v>
      </c>
      <c r="N517" s="133">
        <v>9</v>
      </c>
      <c r="O517" s="133">
        <v>-2.21</v>
      </c>
      <c r="P517" s="133">
        <v>0</v>
      </c>
      <c r="Q517" s="133">
        <v>0</v>
      </c>
      <c r="R517" s="133">
        <v>3.8</v>
      </c>
      <c r="S517" s="133">
        <v>0.01</v>
      </c>
      <c r="T517" s="133">
        <v>0</v>
      </c>
      <c r="U517" s="133">
        <v>34.78</v>
      </c>
      <c r="V517" s="133">
        <v>0.01</v>
      </c>
      <c r="W517" s="133">
        <v>0</v>
      </c>
      <c r="X517" s="133">
        <v>1.6180000000000001</v>
      </c>
      <c r="Y517" s="133">
        <v>3.0000000000000001E-3</v>
      </c>
      <c r="Z517" s="133">
        <v>1E-3</v>
      </c>
      <c r="AA517" s="133">
        <v>15.161</v>
      </c>
      <c r="AB517" s="133">
        <v>6.0000000000000001E-3</v>
      </c>
      <c r="AC517" s="133">
        <v>2E-3</v>
      </c>
      <c r="AD517" s="133">
        <v>16.367000000000001</v>
      </c>
      <c r="AE517" s="133">
        <v>1.7000000000000001E-2</v>
      </c>
      <c r="AF517" s="133">
        <v>6.0000000000000001E-3</v>
      </c>
      <c r="AG517" s="133">
        <v>-0.22800000000000001</v>
      </c>
      <c r="AH517" s="133">
        <v>1.7999999999999999E-2</v>
      </c>
      <c r="AI517" s="133">
        <v>6.0000000000000001E-3</v>
      </c>
      <c r="AJ517" s="133">
        <v>31.082000000000001</v>
      </c>
      <c r="AK517" s="133">
        <v>0.13800000000000001</v>
      </c>
      <c r="AL517" s="133">
        <v>4.5999999999999999E-2</v>
      </c>
      <c r="AM517" s="133">
        <v>0.51500000000000001</v>
      </c>
      <c r="AN517" s="133">
        <v>0.13200000000000001</v>
      </c>
      <c r="AO517" s="133">
        <v>4.3999999999999997E-2</v>
      </c>
      <c r="AP517" s="133">
        <v>109.97199999999999</v>
      </c>
      <c r="AQ517" s="133">
        <v>1.1439999999999999</v>
      </c>
      <c r="AR517" s="133">
        <v>0.38100000000000001</v>
      </c>
      <c r="AS517" s="133">
        <v>75.775999999999996</v>
      </c>
      <c r="AT517" s="133">
        <v>1.111</v>
      </c>
      <c r="AU517" s="133">
        <v>0.37</v>
      </c>
      <c r="AV517" s="133">
        <v>-1.1619999999999999</v>
      </c>
      <c r="AW517" s="133">
        <v>1.2E-2</v>
      </c>
      <c r="AX517" s="133">
        <v>4.0000000000000001E-3</v>
      </c>
      <c r="AY517" s="133">
        <v>-2.25</v>
      </c>
      <c r="AZ517" s="133">
        <v>1.007950954</v>
      </c>
      <c r="BA517" s="133">
        <v>-4.12</v>
      </c>
      <c r="BB517" s="133">
        <v>-3.97</v>
      </c>
      <c r="BC517" s="133">
        <v>26.77</v>
      </c>
      <c r="BD517" s="133">
        <v>5.331268661024762E-3</v>
      </c>
      <c r="BE517" s="133" t="s">
        <v>1882</v>
      </c>
      <c r="BF517" s="133">
        <v>-0.315</v>
      </c>
      <c r="BG517" s="133">
        <v>1.1756501906378247</v>
      </c>
      <c r="BH517" s="133">
        <v>0.95084659551276285</v>
      </c>
      <c r="BI517" s="133">
        <v>0.58099999999999996</v>
      </c>
      <c r="BJ517" s="133">
        <v>8.2000000000000003E-2</v>
      </c>
      <c r="BK517" s="133">
        <v>0.66300000000000003</v>
      </c>
      <c r="BL517" s="133">
        <v>0.51500000000000001</v>
      </c>
      <c r="BM517" s="133">
        <v>0</v>
      </c>
    </row>
    <row r="518" spans="1:65" x14ac:dyDescent="0.2">
      <c r="A518" s="132" t="s">
        <v>1883</v>
      </c>
      <c r="B518" s="133" t="s">
        <v>1884</v>
      </c>
      <c r="C518" s="133" t="s">
        <v>261</v>
      </c>
      <c r="D518" s="133" t="s">
        <v>262</v>
      </c>
      <c r="E518" s="133" t="b">
        <v>0</v>
      </c>
      <c r="F518" s="133" t="s">
        <v>280</v>
      </c>
      <c r="G518" s="133" t="s">
        <v>3</v>
      </c>
      <c r="H518" s="133" t="s">
        <v>264</v>
      </c>
      <c r="I518" s="133" t="s">
        <v>281</v>
      </c>
      <c r="J518" s="133" t="s">
        <v>273</v>
      </c>
      <c r="K518" s="133" t="s">
        <v>777</v>
      </c>
      <c r="L518" s="133">
        <v>90</v>
      </c>
      <c r="M518" s="133">
        <v>9</v>
      </c>
      <c r="N518" s="133">
        <v>9</v>
      </c>
      <c r="O518" s="133">
        <v>2.0499999999999998</v>
      </c>
      <c r="P518" s="133">
        <v>0</v>
      </c>
      <c r="Q518" s="133">
        <v>0</v>
      </c>
      <c r="R518" s="133">
        <v>5.65</v>
      </c>
      <c r="S518" s="133">
        <v>0.01</v>
      </c>
      <c r="T518" s="133">
        <v>0</v>
      </c>
      <c r="U518" s="133">
        <v>36.69</v>
      </c>
      <c r="V518" s="133">
        <v>0.01</v>
      </c>
      <c r="W518" s="133">
        <v>0</v>
      </c>
      <c r="X518" s="133">
        <v>5.6749999999999998</v>
      </c>
      <c r="Y518" s="133">
        <v>4.0000000000000001E-3</v>
      </c>
      <c r="Z518" s="133">
        <v>1E-3</v>
      </c>
      <c r="AA518" s="133">
        <v>17.042000000000002</v>
      </c>
      <c r="AB518" s="133">
        <v>6.0000000000000001E-3</v>
      </c>
      <c r="AC518" s="133">
        <v>2E-3</v>
      </c>
      <c r="AD518" s="133">
        <v>22.135999999999999</v>
      </c>
      <c r="AE518" s="133">
        <v>3.6999999999999998E-2</v>
      </c>
      <c r="AF518" s="133">
        <v>1.2E-2</v>
      </c>
      <c r="AG518" s="133">
        <v>-0.55800000000000005</v>
      </c>
      <c r="AH518" s="133">
        <v>3.5999999999999997E-2</v>
      </c>
      <c r="AI518" s="133">
        <v>1.2E-2</v>
      </c>
      <c r="AJ518" s="133">
        <v>35.183999999999997</v>
      </c>
      <c r="AK518" s="133">
        <v>0.222</v>
      </c>
      <c r="AL518" s="133">
        <v>7.3999999999999996E-2</v>
      </c>
      <c r="AM518" s="133">
        <v>0.78300000000000003</v>
      </c>
      <c r="AN518" s="133">
        <v>0.215</v>
      </c>
      <c r="AO518" s="133">
        <v>7.1999999999999995E-2</v>
      </c>
      <c r="AP518" s="133">
        <v>109.283</v>
      </c>
      <c r="AQ518" s="133">
        <v>2.1549999999999998</v>
      </c>
      <c r="AR518" s="133">
        <v>0.71799999999999997</v>
      </c>
      <c r="AS518" s="133">
        <v>66.599999999999994</v>
      </c>
      <c r="AT518" s="133">
        <v>2.0739999999999998</v>
      </c>
      <c r="AU518" s="133">
        <v>0.69099999999999995</v>
      </c>
      <c r="AV518" s="133">
        <v>-1.145</v>
      </c>
      <c r="AW518" s="133">
        <v>1.9E-2</v>
      </c>
      <c r="AX518" s="133">
        <v>6.0000000000000001E-3</v>
      </c>
      <c r="AY518" s="133">
        <v>2.0099999999999998</v>
      </c>
      <c r="AZ518" s="133">
        <v>1.007950954</v>
      </c>
      <c r="BA518" s="133">
        <v>-2.2799999999999998</v>
      </c>
      <c r="BB518" s="133">
        <v>-2.13</v>
      </c>
      <c r="BC518" s="133">
        <v>28.66</v>
      </c>
      <c r="BD518" s="133">
        <v>5.3918810428819439E-3</v>
      </c>
      <c r="BE518" s="133" t="s">
        <v>1885</v>
      </c>
      <c r="BF518" s="133">
        <v>-0.67700000000000005</v>
      </c>
      <c r="BG518" s="133">
        <v>1.1816299707031985</v>
      </c>
      <c r="BH518" s="133">
        <v>0.95150742166804492</v>
      </c>
      <c r="BI518" s="133">
        <v>0.152</v>
      </c>
      <c r="BJ518" s="133">
        <v>8.2000000000000003E-2</v>
      </c>
      <c r="BK518" s="133">
        <v>0.23400000000000001</v>
      </c>
      <c r="BL518" s="133">
        <v>0.78300000000000003</v>
      </c>
      <c r="BM518" s="133">
        <v>0</v>
      </c>
    </row>
    <row r="519" spans="1:65" x14ac:dyDescent="0.2">
      <c r="A519" s="132" t="s">
        <v>1886</v>
      </c>
      <c r="B519" s="133" t="s">
        <v>1887</v>
      </c>
      <c r="C519" s="133" t="s">
        <v>261</v>
      </c>
      <c r="D519" s="133" t="s">
        <v>262</v>
      </c>
      <c r="E519" s="133" t="b">
        <v>0</v>
      </c>
      <c r="F519" s="133" t="s">
        <v>1888</v>
      </c>
      <c r="G519" s="133" t="s">
        <v>3</v>
      </c>
      <c r="H519" s="133" t="s">
        <v>264</v>
      </c>
      <c r="I519" s="133" t="s">
        <v>265</v>
      </c>
      <c r="J519" s="133" t="s">
        <v>266</v>
      </c>
      <c r="K519" s="133" t="s">
        <v>777</v>
      </c>
      <c r="L519" s="133" t="s">
        <v>3</v>
      </c>
      <c r="M519" s="133">
        <v>9</v>
      </c>
      <c r="N519" s="133">
        <v>9</v>
      </c>
      <c r="O519" s="133">
        <v>2.19</v>
      </c>
      <c r="P519" s="133">
        <v>0</v>
      </c>
      <c r="Q519" s="133">
        <v>0</v>
      </c>
      <c r="R519" s="133">
        <v>0.05</v>
      </c>
      <c r="S519" s="133">
        <v>0</v>
      </c>
      <c r="T519" s="133">
        <v>0</v>
      </c>
      <c r="U519" s="133">
        <v>30.91</v>
      </c>
      <c r="V519" s="133">
        <v>0</v>
      </c>
      <c r="W519" s="133">
        <v>0</v>
      </c>
      <c r="X519" s="133">
        <v>5.6139999999999999</v>
      </c>
      <c r="Y519" s="133">
        <v>4.0000000000000001E-3</v>
      </c>
      <c r="Z519" s="133">
        <v>1E-3</v>
      </c>
      <c r="AA519" s="133">
        <v>11.382999999999999</v>
      </c>
      <c r="AB519" s="133">
        <v>4.0000000000000001E-3</v>
      </c>
      <c r="AC519" s="133">
        <v>1E-3</v>
      </c>
      <c r="AD519" s="133">
        <v>17.138999999999999</v>
      </c>
      <c r="AE519" s="133">
        <v>1.9E-2</v>
      </c>
      <c r="AF519" s="133">
        <v>6.0000000000000001E-3</v>
      </c>
      <c r="AG519" s="133">
        <v>0.09</v>
      </c>
      <c r="AH519" s="133">
        <v>1.7999999999999999E-2</v>
      </c>
      <c r="AI519" s="133">
        <v>6.0000000000000001E-3</v>
      </c>
      <c r="AJ519" s="133">
        <v>22.872</v>
      </c>
      <c r="AK519" s="133">
        <v>0.19500000000000001</v>
      </c>
      <c r="AL519" s="133">
        <v>6.5000000000000002E-2</v>
      </c>
      <c r="AM519" s="133">
        <v>-2.1999999999999999E-2</v>
      </c>
      <c r="AN519" s="133">
        <v>0.187</v>
      </c>
      <c r="AO519" s="133">
        <v>6.2E-2</v>
      </c>
      <c r="AP519" s="133">
        <v>112.45699999999999</v>
      </c>
      <c r="AQ519" s="133">
        <v>3.5830000000000002</v>
      </c>
      <c r="AR519" s="133">
        <v>1.194</v>
      </c>
      <c r="AS519" s="133">
        <v>81.516000000000005</v>
      </c>
      <c r="AT519" s="133">
        <v>3.4809999999999999</v>
      </c>
      <c r="AU519" s="133">
        <v>1.1599999999999999</v>
      </c>
      <c r="AV519" s="133">
        <v>-1.1759999999999999</v>
      </c>
      <c r="AW519" s="133">
        <v>2.9000000000000001E-2</v>
      </c>
      <c r="AX519" s="133">
        <v>0.01</v>
      </c>
      <c r="AY519" s="133">
        <v>2.15</v>
      </c>
      <c r="AZ519" s="133" t="s">
        <v>3</v>
      </c>
      <c r="BA519" s="133">
        <v>0.05</v>
      </c>
      <c r="BB519" s="133">
        <v>0.18</v>
      </c>
      <c r="BC519" s="133">
        <v>31.05</v>
      </c>
      <c r="BD519" s="133">
        <v>5.3344510252294874E-3</v>
      </c>
      <c r="BE519" s="133" t="s">
        <v>1889</v>
      </c>
      <c r="BF519" s="133">
        <v>-1E-3</v>
      </c>
      <c r="BG519" s="133">
        <v>1.1775933520496153</v>
      </c>
      <c r="BH519" s="133">
        <v>0.95033824847857984</v>
      </c>
      <c r="BI519" s="133">
        <v>0.94899999999999995</v>
      </c>
      <c r="BJ519" s="133" t="s">
        <v>3</v>
      </c>
      <c r="BK519" s="133">
        <v>0.94899999999999995</v>
      </c>
      <c r="BL519" s="133">
        <v>-2.1999999999999999E-2</v>
      </c>
      <c r="BM519" s="133">
        <v>0</v>
      </c>
    </row>
    <row r="520" spans="1:65" x14ac:dyDescent="0.2">
      <c r="A520" s="132" t="s">
        <v>1890</v>
      </c>
      <c r="B520" s="133" t="s">
        <v>1891</v>
      </c>
      <c r="C520" s="133" t="s">
        <v>261</v>
      </c>
      <c r="D520" s="133" t="s">
        <v>262</v>
      </c>
      <c r="E520" s="133" t="b">
        <v>0</v>
      </c>
      <c r="F520" s="133" t="s">
        <v>285</v>
      </c>
      <c r="G520" s="133" t="s">
        <v>3</v>
      </c>
      <c r="H520" s="133" t="s">
        <v>264</v>
      </c>
      <c r="I520" s="133" t="s">
        <v>286</v>
      </c>
      <c r="J520" s="133" t="s">
        <v>273</v>
      </c>
      <c r="K520" s="133" t="s">
        <v>777</v>
      </c>
      <c r="L520" s="133">
        <v>90</v>
      </c>
      <c r="M520" s="133">
        <v>9</v>
      </c>
      <c r="N520" s="133">
        <v>9</v>
      </c>
      <c r="O520" s="133">
        <v>-10.17</v>
      </c>
      <c r="P520" s="133">
        <v>0</v>
      </c>
      <c r="Q520" s="133">
        <v>0</v>
      </c>
      <c r="R520" s="133">
        <v>-11.08</v>
      </c>
      <c r="S520" s="133">
        <v>0</v>
      </c>
      <c r="T520" s="133">
        <v>0</v>
      </c>
      <c r="U520" s="133">
        <v>19.440000000000001</v>
      </c>
      <c r="V520" s="133">
        <v>0</v>
      </c>
      <c r="W520" s="133">
        <v>0</v>
      </c>
      <c r="X520" s="133">
        <v>-6.3650000000000002</v>
      </c>
      <c r="Y520" s="133">
        <v>2E-3</v>
      </c>
      <c r="Z520" s="133">
        <v>1E-3</v>
      </c>
      <c r="AA520" s="133">
        <v>0.11</v>
      </c>
      <c r="AB520" s="133">
        <v>5.0000000000000001E-3</v>
      </c>
      <c r="AC520" s="133">
        <v>2E-3</v>
      </c>
      <c r="AD520" s="133">
        <v>-7.1589999999999998</v>
      </c>
      <c r="AE520" s="133">
        <v>3.9E-2</v>
      </c>
      <c r="AF520" s="133">
        <v>1.2999999999999999E-2</v>
      </c>
      <c r="AG520" s="133">
        <v>-0.70499999999999996</v>
      </c>
      <c r="AH520" s="133">
        <v>0.04</v>
      </c>
      <c r="AI520" s="133">
        <v>1.2999999999999999E-2</v>
      </c>
      <c r="AJ520" s="133">
        <v>-1.583</v>
      </c>
      <c r="AK520" s="133">
        <v>0.11700000000000001</v>
      </c>
      <c r="AL520" s="133">
        <v>3.9E-2</v>
      </c>
      <c r="AM520" s="133">
        <v>-1.8029999999999999</v>
      </c>
      <c r="AN520" s="133">
        <v>0.112</v>
      </c>
      <c r="AO520" s="133">
        <v>3.6999999999999998E-2</v>
      </c>
      <c r="AP520" s="133">
        <v>117.23</v>
      </c>
      <c r="AQ520" s="133">
        <v>1.5269999999999999</v>
      </c>
      <c r="AR520" s="133">
        <v>0.50900000000000001</v>
      </c>
      <c r="AS520" s="133">
        <v>124.61499999999999</v>
      </c>
      <c r="AT520" s="133">
        <v>1.5389999999999999</v>
      </c>
      <c r="AU520" s="133">
        <v>0.51300000000000001</v>
      </c>
      <c r="AV520" s="133">
        <v>-1.222</v>
      </c>
      <c r="AW520" s="133">
        <v>1.2999999999999999E-2</v>
      </c>
      <c r="AX520" s="133">
        <v>4.0000000000000001E-3</v>
      </c>
      <c r="AY520" s="133">
        <v>-10.210000000000001</v>
      </c>
      <c r="AZ520" s="133">
        <v>1.007950954</v>
      </c>
      <c r="BA520" s="133">
        <v>-18.88</v>
      </c>
      <c r="BB520" s="133">
        <v>-18.670000000000002</v>
      </c>
      <c r="BC520" s="133">
        <v>11.61</v>
      </c>
      <c r="BD520" s="133">
        <v>5.2429641498212918E-3</v>
      </c>
      <c r="BE520" s="133" t="s">
        <v>1892</v>
      </c>
      <c r="BF520" s="133">
        <v>-0.66700000000000004</v>
      </c>
      <c r="BG520" s="133">
        <v>1.1845706571701826</v>
      </c>
      <c r="BH520" s="133">
        <v>0.95238324149682996</v>
      </c>
      <c r="BI520" s="133">
        <v>0.16200000000000001</v>
      </c>
      <c r="BJ520" s="133">
        <v>8.2000000000000003E-2</v>
      </c>
      <c r="BK520" s="133">
        <v>0.24399999999999999</v>
      </c>
      <c r="BL520" s="133">
        <v>-1.8029999999999999</v>
      </c>
      <c r="BM520" s="133">
        <v>0</v>
      </c>
    </row>
    <row r="521" spans="1:65" x14ac:dyDescent="0.2">
      <c r="A521" s="132" t="s">
        <v>1893</v>
      </c>
      <c r="B521" s="133" t="s">
        <v>1894</v>
      </c>
      <c r="C521" s="133" t="s">
        <v>261</v>
      </c>
      <c r="D521" s="133" t="s">
        <v>262</v>
      </c>
      <c r="E521" s="133" t="b">
        <v>0</v>
      </c>
      <c r="F521" s="133" t="s">
        <v>1458</v>
      </c>
      <c r="G521" s="133" t="s">
        <v>3</v>
      </c>
      <c r="H521" s="133" t="s">
        <v>264</v>
      </c>
      <c r="I521" s="133" t="s">
        <v>1042</v>
      </c>
      <c r="J521" s="133" t="s">
        <v>273</v>
      </c>
      <c r="K521" s="133" t="s">
        <v>777</v>
      </c>
      <c r="L521" s="133">
        <v>90</v>
      </c>
      <c r="M521" s="133">
        <v>9</v>
      </c>
      <c r="N521" s="133">
        <v>9</v>
      </c>
      <c r="O521" s="133">
        <v>1.96</v>
      </c>
      <c r="P521" s="133">
        <v>0</v>
      </c>
      <c r="Q521" s="133">
        <v>0</v>
      </c>
      <c r="R521" s="133">
        <v>5.71</v>
      </c>
      <c r="S521" s="133">
        <v>0.01</v>
      </c>
      <c r="T521" s="133">
        <v>0</v>
      </c>
      <c r="U521" s="133">
        <v>36.74</v>
      </c>
      <c r="V521" s="133">
        <v>0.01</v>
      </c>
      <c r="W521" s="133">
        <v>0</v>
      </c>
      <c r="X521" s="133">
        <v>5.5970000000000004</v>
      </c>
      <c r="Y521" s="133">
        <v>3.0000000000000001E-3</v>
      </c>
      <c r="Z521" s="133">
        <v>1E-3</v>
      </c>
      <c r="AA521" s="133">
        <v>17.099</v>
      </c>
      <c r="AB521" s="133">
        <v>5.0000000000000001E-3</v>
      </c>
      <c r="AC521" s="133">
        <v>2E-3</v>
      </c>
      <c r="AD521" s="133">
        <v>22.210999999999999</v>
      </c>
      <c r="AE521" s="133">
        <v>4.2999999999999997E-2</v>
      </c>
      <c r="AF521" s="133">
        <v>1.4E-2</v>
      </c>
      <c r="AG521" s="133">
        <v>-0.45900000000000002</v>
      </c>
      <c r="AH521" s="133">
        <v>4.3999999999999997E-2</v>
      </c>
      <c r="AI521" s="133">
        <v>1.4999999999999999E-2</v>
      </c>
      <c r="AJ521" s="133">
        <v>35.311999999999998</v>
      </c>
      <c r="AK521" s="133">
        <v>0.183</v>
      </c>
      <c r="AL521" s="133">
        <v>6.0999999999999999E-2</v>
      </c>
      <c r="AM521" s="133">
        <v>0.79400000000000004</v>
      </c>
      <c r="AN521" s="133">
        <v>0.17299999999999999</v>
      </c>
      <c r="AO521" s="133">
        <v>5.8000000000000003E-2</v>
      </c>
      <c r="AP521" s="133">
        <v>111.68899999999999</v>
      </c>
      <c r="AQ521" s="133">
        <v>1.9590000000000001</v>
      </c>
      <c r="AR521" s="133">
        <v>0.65300000000000002</v>
      </c>
      <c r="AS521" s="133">
        <v>68.884</v>
      </c>
      <c r="AT521" s="133">
        <v>1.8779999999999999</v>
      </c>
      <c r="AU521" s="133">
        <v>0.626</v>
      </c>
      <c r="AV521" s="133">
        <v>-1.165</v>
      </c>
      <c r="AW521" s="133">
        <v>1.7999999999999999E-2</v>
      </c>
      <c r="AX521" s="133">
        <v>6.0000000000000001E-3</v>
      </c>
      <c r="AY521" s="133">
        <v>1.92</v>
      </c>
      <c r="AZ521" s="133">
        <v>1.007950954</v>
      </c>
      <c r="BA521" s="133">
        <v>-2.2200000000000002</v>
      </c>
      <c r="BB521" s="133">
        <v>-2.09</v>
      </c>
      <c r="BC521" s="133">
        <v>28.71</v>
      </c>
      <c r="BD521" s="133">
        <v>5.2493754404136835E-3</v>
      </c>
      <c r="BE521" s="133" t="s">
        <v>1895</v>
      </c>
      <c r="BF521" s="133">
        <v>-0.57599999999999996</v>
      </c>
      <c r="BG521" s="133">
        <v>1.1759165305744887</v>
      </c>
      <c r="BH521" s="133">
        <v>0.94983521751520938</v>
      </c>
      <c r="BI521" s="133">
        <v>0.27300000000000002</v>
      </c>
      <c r="BJ521" s="133">
        <v>8.2000000000000003E-2</v>
      </c>
      <c r="BK521" s="133">
        <v>0.35499999999999998</v>
      </c>
      <c r="BL521" s="133">
        <v>0.79400000000000004</v>
      </c>
      <c r="BM521" s="133">
        <v>0</v>
      </c>
    </row>
    <row r="522" spans="1:65" x14ac:dyDescent="0.2">
      <c r="A522" s="132" t="s">
        <v>1896</v>
      </c>
      <c r="B522" s="133" t="s">
        <v>1897</v>
      </c>
      <c r="C522" s="133" t="s">
        <v>261</v>
      </c>
      <c r="D522" s="133" t="s">
        <v>262</v>
      </c>
      <c r="E522" s="133" t="b">
        <v>0</v>
      </c>
      <c r="F522" s="133" t="s">
        <v>1898</v>
      </c>
      <c r="G522" s="133" t="s">
        <v>3</v>
      </c>
      <c r="H522" s="133" t="s">
        <v>264</v>
      </c>
      <c r="I522" s="133" t="s">
        <v>349</v>
      </c>
      <c r="J522" s="133" t="s">
        <v>266</v>
      </c>
      <c r="K522" s="133" t="s">
        <v>777</v>
      </c>
      <c r="L522" s="133" t="s">
        <v>3</v>
      </c>
      <c r="M522" s="133">
        <v>9</v>
      </c>
      <c r="N522" s="133">
        <v>9</v>
      </c>
      <c r="O522" s="133">
        <v>1.54</v>
      </c>
      <c r="P522" s="133">
        <v>0</v>
      </c>
      <c r="Q522" s="133">
        <v>0</v>
      </c>
      <c r="R522" s="133">
        <v>4.0999999999999996</v>
      </c>
      <c r="S522" s="133">
        <v>0.01</v>
      </c>
      <c r="T522" s="133">
        <v>0</v>
      </c>
      <c r="U522" s="133">
        <v>35.08</v>
      </c>
      <c r="V522" s="133">
        <v>0.01</v>
      </c>
      <c r="W522" s="133">
        <v>0</v>
      </c>
      <c r="X522" s="133">
        <v>5.1449999999999996</v>
      </c>
      <c r="Y522" s="133">
        <v>2E-3</v>
      </c>
      <c r="Z522" s="133">
        <v>1E-3</v>
      </c>
      <c r="AA522" s="133">
        <v>15.468</v>
      </c>
      <c r="AB522" s="133">
        <v>5.0000000000000001E-3</v>
      </c>
      <c r="AC522" s="133">
        <v>2E-3</v>
      </c>
      <c r="AD522" s="133">
        <v>19.872</v>
      </c>
      <c r="AE522" s="133">
        <v>2.5999999999999999E-2</v>
      </c>
      <c r="AF522" s="133">
        <v>8.9999999999999993E-3</v>
      </c>
      <c r="AG522" s="133">
        <v>-0.70799999999999996</v>
      </c>
      <c r="AH522" s="133">
        <v>2.5999999999999999E-2</v>
      </c>
      <c r="AI522" s="133">
        <v>8.9999999999999993E-3</v>
      </c>
      <c r="AJ522" s="133">
        <v>31.469000000000001</v>
      </c>
      <c r="AK522" s="133">
        <v>0.16200000000000001</v>
      </c>
      <c r="AL522" s="133">
        <v>5.3999999999999999E-2</v>
      </c>
      <c r="AM522" s="133">
        <v>0.28399999999999997</v>
      </c>
      <c r="AN522" s="133">
        <v>0.155</v>
      </c>
      <c r="AO522" s="133">
        <v>5.1999999999999998E-2</v>
      </c>
      <c r="AP522" s="133">
        <v>112.82</v>
      </c>
      <c r="AQ522" s="133">
        <v>3.4260000000000002</v>
      </c>
      <c r="AR522" s="133">
        <v>1.1419999999999999</v>
      </c>
      <c r="AS522" s="133">
        <v>73.864999999999995</v>
      </c>
      <c r="AT522" s="133">
        <v>3.3130000000000002</v>
      </c>
      <c r="AU522" s="133">
        <v>1.1040000000000001</v>
      </c>
      <c r="AV522" s="133">
        <v>-1.159</v>
      </c>
      <c r="AW522" s="133">
        <v>0.02</v>
      </c>
      <c r="AX522" s="133">
        <v>7.0000000000000001E-3</v>
      </c>
      <c r="AY522" s="133">
        <v>1.5</v>
      </c>
      <c r="AZ522" s="133" t="s">
        <v>3</v>
      </c>
      <c r="BA522" s="133">
        <v>4.0999999999999996</v>
      </c>
      <c r="BB522" s="133">
        <v>4.2</v>
      </c>
      <c r="BC522" s="133">
        <v>35.19</v>
      </c>
      <c r="BD522" s="133">
        <v>5.1450807343019784E-3</v>
      </c>
      <c r="BE522" s="133" t="s">
        <v>1899</v>
      </c>
      <c r="BF522" s="133">
        <v>-0.81100000000000005</v>
      </c>
      <c r="BG522" s="133">
        <v>1.1759165305744892</v>
      </c>
      <c r="BH522" s="133">
        <v>0.94983521751520961</v>
      </c>
      <c r="BI522" s="133">
        <v>-4.0000000000000001E-3</v>
      </c>
      <c r="BJ522" s="133" t="s">
        <v>3</v>
      </c>
      <c r="BK522" s="133">
        <v>-4.0000000000000001E-3</v>
      </c>
      <c r="BL522" s="133">
        <v>0.28399999999999997</v>
      </c>
      <c r="BM522" s="133">
        <v>0</v>
      </c>
    </row>
    <row r="523" spans="1:65" x14ac:dyDescent="0.2">
      <c r="A523" s="132" t="s">
        <v>1900</v>
      </c>
      <c r="B523" s="133" t="s">
        <v>1901</v>
      </c>
      <c r="C523" s="133" t="s">
        <v>261</v>
      </c>
      <c r="D523" s="133" t="s">
        <v>262</v>
      </c>
      <c r="E523" s="133" t="b">
        <v>0</v>
      </c>
      <c r="F523" s="133" t="s">
        <v>277</v>
      </c>
      <c r="G523" s="133" t="s">
        <v>3</v>
      </c>
      <c r="H523" s="133" t="s">
        <v>264</v>
      </c>
      <c r="I523" s="133" t="s">
        <v>277</v>
      </c>
      <c r="J523" s="133" t="s">
        <v>273</v>
      </c>
      <c r="K523" s="133" t="s">
        <v>777</v>
      </c>
      <c r="L523" s="133">
        <v>90</v>
      </c>
      <c r="M523" s="133">
        <v>9</v>
      </c>
      <c r="N523" s="133">
        <v>9</v>
      </c>
      <c r="O523" s="133">
        <v>-2.1</v>
      </c>
      <c r="P523" s="133">
        <v>0</v>
      </c>
      <c r="Q523" s="133">
        <v>0</v>
      </c>
      <c r="R523" s="133">
        <v>4.01</v>
      </c>
      <c r="S523" s="133">
        <v>0.01</v>
      </c>
      <c r="T523" s="133">
        <v>0</v>
      </c>
      <c r="U523" s="133">
        <v>34.99</v>
      </c>
      <c r="V523" s="133">
        <v>0.01</v>
      </c>
      <c r="W523" s="133">
        <v>0</v>
      </c>
      <c r="X523" s="133">
        <v>1.7290000000000001</v>
      </c>
      <c r="Y523" s="133">
        <v>3.0000000000000001E-3</v>
      </c>
      <c r="Z523" s="133">
        <v>1E-3</v>
      </c>
      <c r="AA523" s="133">
        <v>15.37</v>
      </c>
      <c r="AB523" s="133">
        <v>5.0000000000000001E-3</v>
      </c>
      <c r="AC523" s="133">
        <v>2E-3</v>
      </c>
      <c r="AD523" s="133">
        <v>16.701000000000001</v>
      </c>
      <c r="AE523" s="133">
        <v>3.1E-2</v>
      </c>
      <c r="AF523" s="133">
        <v>0.01</v>
      </c>
      <c r="AG523" s="133">
        <v>-0.216</v>
      </c>
      <c r="AH523" s="133">
        <v>2.9000000000000001E-2</v>
      </c>
      <c r="AI523" s="133">
        <v>0.01</v>
      </c>
      <c r="AJ523" s="133">
        <v>31.667999999999999</v>
      </c>
      <c r="AK523" s="133">
        <v>0.21099999999999999</v>
      </c>
      <c r="AL523" s="133">
        <v>7.0000000000000007E-2</v>
      </c>
      <c r="AM523" s="133">
        <v>0.67</v>
      </c>
      <c r="AN523" s="133">
        <v>0.19900000000000001</v>
      </c>
      <c r="AO523" s="133">
        <v>6.6000000000000003E-2</v>
      </c>
      <c r="AP523" s="133">
        <v>111.096</v>
      </c>
      <c r="AQ523" s="133">
        <v>2.72</v>
      </c>
      <c r="AR523" s="133">
        <v>0.90700000000000003</v>
      </c>
      <c r="AS523" s="133">
        <v>76.301000000000002</v>
      </c>
      <c r="AT523" s="133">
        <v>2.6360000000000001</v>
      </c>
      <c r="AU523" s="133">
        <v>0.879</v>
      </c>
      <c r="AV523" s="133">
        <v>-1.1599999999999999</v>
      </c>
      <c r="AW523" s="133">
        <v>2.3E-2</v>
      </c>
      <c r="AX523" s="133">
        <v>8.0000000000000002E-3</v>
      </c>
      <c r="AY523" s="133">
        <v>-2.14</v>
      </c>
      <c r="AZ523" s="133">
        <v>1.007950954</v>
      </c>
      <c r="BA523" s="133">
        <v>-3.91</v>
      </c>
      <c r="BB523" s="133">
        <v>-3.77</v>
      </c>
      <c r="BC523" s="133">
        <v>26.98</v>
      </c>
      <c r="BD523" s="133">
        <v>5.1564004651458552E-3</v>
      </c>
      <c r="BE523" s="133" t="s">
        <v>1902</v>
      </c>
      <c r="BF523" s="133">
        <v>-0.30199999999999999</v>
      </c>
      <c r="BG523" s="133">
        <v>1.1764138692643924</v>
      </c>
      <c r="BH523" s="133">
        <v>0.95011090275973942</v>
      </c>
      <c r="BI523" s="133">
        <v>0.59399999999999997</v>
      </c>
      <c r="BJ523" s="133">
        <v>8.2000000000000003E-2</v>
      </c>
      <c r="BK523" s="133">
        <v>0.67600000000000005</v>
      </c>
      <c r="BL523" s="133">
        <v>0.67</v>
      </c>
      <c r="BM523" s="133">
        <v>0</v>
      </c>
    </row>
    <row r="524" spans="1:65" x14ac:dyDescent="0.2">
      <c r="A524" s="132" t="s">
        <v>1903</v>
      </c>
      <c r="B524" s="133" t="s">
        <v>1904</v>
      </c>
      <c r="C524" s="133" t="s">
        <v>261</v>
      </c>
      <c r="D524" s="133" t="s">
        <v>262</v>
      </c>
      <c r="E524" s="133" t="b">
        <v>0</v>
      </c>
      <c r="F524" s="133" t="s">
        <v>1438</v>
      </c>
      <c r="G524" s="133" t="s">
        <v>3</v>
      </c>
      <c r="H524" s="133" t="s">
        <v>264</v>
      </c>
      <c r="I524" s="133" t="s">
        <v>349</v>
      </c>
      <c r="J524" s="133" t="s">
        <v>266</v>
      </c>
      <c r="K524" s="133" t="s">
        <v>777</v>
      </c>
      <c r="L524" s="133" t="s">
        <v>3</v>
      </c>
      <c r="M524" s="133">
        <v>9</v>
      </c>
      <c r="N524" s="133">
        <v>9</v>
      </c>
      <c r="O524" s="133">
        <v>-37.479999999999997</v>
      </c>
      <c r="P524" s="133">
        <v>0</v>
      </c>
      <c r="Q524" s="133">
        <v>0</v>
      </c>
      <c r="R524" s="133">
        <v>-5.97</v>
      </c>
      <c r="S524" s="133">
        <v>0</v>
      </c>
      <c r="T524" s="133">
        <v>0</v>
      </c>
      <c r="U524" s="133">
        <v>24.71</v>
      </c>
      <c r="V524" s="133">
        <v>0</v>
      </c>
      <c r="W524" s="133">
        <v>0</v>
      </c>
      <c r="X524" s="133">
        <v>-31.803000000000001</v>
      </c>
      <c r="Y524" s="133">
        <v>2E-3</v>
      </c>
      <c r="Z524" s="133">
        <v>1E-3</v>
      </c>
      <c r="AA524" s="133">
        <v>5.2190000000000003</v>
      </c>
      <c r="AB524" s="133">
        <v>2E-3</v>
      </c>
      <c r="AC524" s="133">
        <v>1E-3</v>
      </c>
      <c r="AD524" s="133">
        <v>-28.815000000000001</v>
      </c>
      <c r="AE524" s="133">
        <v>4.5999999999999999E-2</v>
      </c>
      <c r="AF524" s="133">
        <v>1.4999999999999999E-2</v>
      </c>
      <c r="AG524" s="133">
        <v>-0.99399999999999999</v>
      </c>
      <c r="AH524" s="133">
        <v>4.8000000000000001E-2</v>
      </c>
      <c r="AI524" s="133">
        <v>1.6E-2</v>
      </c>
      <c r="AJ524" s="133">
        <v>9.3079999999999998</v>
      </c>
      <c r="AK524" s="133">
        <v>0.10299999999999999</v>
      </c>
      <c r="AL524" s="133">
        <v>3.4000000000000002E-2</v>
      </c>
      <c r="AM524" s="133">
        <v>-1.145</v>
      </c>
      <c r="AN524" s="133">
        <v>0.10299999999999999</v>
      </c>
      <c r="AO524" s="133">
        <v>3.4000000000000002E-2</v>
      </c>
      <c r="AP524" s="133">
        <v>118.24</v>
      </c>
      <c r="AQ524" s="133">
        <v>1.9330000000000001</v>
      </c>
      <c r="AR524" s="133">
        <v>0.64400000000000002</v>
      </c>
      <c r="AS524" s="133">
        <v>145.69</v>
      </c>
      <c r="AT524" s="133">
        <v>1.982</v>
      </c>
      <c r="AU524" s="133">
        <v>0.66100000000000003</v>
      </c>
      <c r="AV524" s="133">
        <v>-1.248</v>
      </c>
      <c r="AW524" s="133">
        <v>2.4E-2</v>
      </c>
      <c r="AX524" s="133">
        <v>8.0000000000000002E-3</v>
      </c>
      <c r="AY524" s="133">
        <v>-37.520000000000003</v>
      </c>
      <c r="AZ524" s="133" t="s">
        <v>3</v>
      </c>
      <c r="BA524" s="133">
        <v>-5.97</v>
      </c>
      <c r="BB524" s="133">
        <v>-5.81</v>
      </c>
      <c r="BC524" s="133">
        <v>24.87</v>
      </c>
      <c r="BD524" s="133">
        <v>5.0169612103440108E-3</v>
      </c>
      <c r="BE524" s="133" t="s">
        <v>1905</v>
      </c>
      <c r="BF524" s="133">
        <v>-0.85</v>
      </c>
      <c r="BG524" s="133">
        <v>1.1777288190414543</v>
      </c>
      <c r="BH524" s="133">
        <v>0.95078771919610805</v>
      </c>
      <c r="BI524" s="133">
        <v>-0.05</v>
      </c>
      <c r="BJ524" s="133" t="s">
        <v>3</v>
      </c>
      <c r="BK524" s="133">
        <v>-0.05</v>
      </c>
      <c r="BL524" s="133">
        <v>-1.145</v>
      </c>
      <c r="BM524" s="133">
        <v>0</v>
      </c>
    </row>
    <row r="525" spans="1:65" x14ac:dyDescent="0.2">
      <c r="A525" s="132" t="s">
        <v>1906</v>
      </c>
      <c r="B525" s="133" t="s">
        <v>1907</v>
      </c>
      <c r="C525" s="133" t="s">
        <v>261</v>
      </c>
      <c r="D525" s="133" t="s">
        <v>262</v>
      </c>
      <c r="E525" s="133" t="b">
        <v>0</v>
      </c>
      <c r="F525" s="133" t="s">
        <v>1843</v>
      </c>
      <c r="G525" s="133" t="s">
        <v>3</v>
      </c>
      <c r="H525" s="133" t="s">
        <v>264</v>
      </c>
      <c r="I525" s="133" t="s">
        <v>1843</v>
      </c>
      <c r="J525" s="133" t="s">
        <v>273</v>
      </c>
      <c r="K525" s="133" t="s">
        <v>777</v>
      </c>
      <c r="L525" s="133">
        <v>90</v>
      </c>
      <c r="M525" s="133">
        <v>9</v>
      </c>
      <c r="N525" s="133">
        <v>9</v>
      </c>
      <c r="O525" s="133">
        <v>2.0699999999999998</v>
      </c>
      <c r="P525" s="133">
        <v>0</v>
      </c>
      <c r="Q525" s="133">
        <v>0</v>
      </c>
      <c r="R525" s="133">
        <v>6.4</v>
      </c>
      <c r="S525" s="133">
        <v>0.01</v>
      </c>
      <c r="T525" s="133">
        <v>0</v>
      </c>
      <c r="U525" s="133">
        <v>37.46</v>
      </c>
      <c r="V525" s="133">
        <v>0.01</v>
      </c>
      <c r="W525" s="133">
        <v>0</v>
      </c>
      <c r="X525" s="133">
        <v>5.718</v>
      </c>
      <c r="Y525" s="133">
        <v>2E-3</v>
      </c>
      <c r="Z525" s="133">
        <v>1E-3</v>
      </c>
      <c r="AA525" s="133">
        <v>17.802</v>
      </c>
      <c r="AB525" s="133">
        <v>1.4E-2</v>
      </c>
      <c r="AC525" s="133">
        <v>5.0000000000000001E-3</v>
      </c>
      <c r="AD525" s="133">
        <v>23.021999999999998</v>
      </c>
      <c r="AE525" s="133">
        <v>2.8000000000000001E-2</v>
      </c>
      <c r="AF525" s="133">
        <v>8.9999999999999993E-3</v>
      </c>
      <c r="AG525" s="133">
        <v>-0.47</v>
      </c>
      <c r="AH525" s="133">
        <v>3.4000000000000002E-2</v>
      </c>
      <c r="AI525" s="133">
        <v>1.0999999999999999E-2</v>
      </c>
      <c r="AJ525" s="133">
        <v>36.924999999999997</v>
      </c>
      <c r="AK525" s="133">
        <v>0.22600000000000001</v>
      </c>
      <c r="AL525" s="133">
        <v>7.4999999999999997E-2</v>
      </c>
      <c r="AM525" s="133">
        <v>0.96899999999999997</v>
      </c>
      <c r="AN525" s="133">
        <v>0.24</v>
      </c>
      <c r="AO525" s="133">
        <v>0.08</v>
      </c>
      <c r="AP525" s="133">
        <v>108.136</v>
      </c>
      <c r="AQ525" s="133">
        <v>1.383</v>
      </c>
      <c r="AR525" s="133">
        <v>0.46100000000000002</v>
      </c>
      <c r="AS525" s="133">
        <v>63.884999999999998</v>
      </c>
      <c r="AT525" s="133">
        <v>1.351</v>
      </c>
      <c r="AU525" s="133">
        <v>0.45</v>
      </c>
      <c r="AV525" s="133">
        <v>-1.145</v>
      </c>
      <c r="AW525" s="133">
        <v>1.0999999999999999E-2</v>
      </c>
      <c r="AX525" s="133">
        <v>4.0000000000000001E-3</v>
      </c>
      <c r="AY525" s="133">
        <v>2.0299999999999998</v>
      </c>
      <c r="AZ525" s="133">
        <v>1.007950954</v>
      </c>
      <c r="BA525" s="133">
        <v>-1.53</v>
      </c>
      <c r="BB525" s="133">
        <v>-1.4</v>
      </c>
      <c r="BC525" s="133">
        <v>29.42</v>
      </c>
      <c r="BD525" s="133">
        <v>5.0880054149237989E-3</v>
      </c>
      <c r="BE525" s="133" t="s">
        <v>1908</v>
      </c>
      <c r="BF525" s="133">
        <v>-0.58699999999999997</v>
      </c>
      <c r="BG525" s="133">
        <v>1.1777288190414543</v>
      </c>
      <c r="BH525" s="133">
        <v>0.95078771919610783</v>
      </c>
      <c r="BI525" s="133">
        <v>0.25900000000000001</v>
      </c>
      <c r="BJ525" s="133">
        <v>8.2000000000000003E-2</v>
      </c>
      <c r="BK525" s="133">
        <v>0.34100000000000003</v>
      </c>
      <c r="BL525" s="133">
        <v>0.96899999999999997</v>
      </c>
      <c r="BM525" s="133">
        <v>0</v>
      </c>
    </row>
    <row r="526" spans="1:65" x14ac:dyDescent="0.2">
      <c r="A526" s="132" t="s">
        <v>1909</v>
      </c>
      <c r="B526" s="133" t="s">
        <v>1910</v>
      </c>
      <c r="C526" s="133" t="s">
        <v>261</v>
      </c>
      <c r="D526" s="133" t="s">
        <v>262</v>
      </c>
      <c r="E526" s="133" t="b">
        <v>0</v>
      </c>
      <c r="F526" s="133" t="s">
        <v>1911</v>
      </c>
      <c r="G526" s="133" t="s">
        <v>3</v>
      </c>
      <c r="H526" s="133" t="s">
        <v>264</v>
      </c>
      <c r="I526" s="133" t="s">
        <v>1912</v>
      </c>
      <c r="J526" s="133" t="s">
        <v>273</v>
      </c>
      <c r="K526" s="133" t="s">
        <v>777</v>
      </c>
      <c r="L526" s="133">
        <v>90</v>
      </c>
      <c r="M526" s="133">
        <v>9</v>
      </c>
      <c r="N526" s="133">
        <v>9</v>
      </c>
      <c r="O526" s="133">
        <v>-40.090000000000003</v>
      </c>
      <c r="P526" s="133">
        <v>0</v>
      </c>
      <c r="Q526" s="133">
        <v>0</v>
      </c>
      <c r="R526" s="133">
        <v>-14.11</v>
      </c>
      <c r="S526" s="133">
        <v>0.01</v>
      </c>
      <c r="T526" s="133">
        <v>0</v>
      </c>
      <c r="U526" s="133">
        <v>16.32</v>
      </c>
      <c r="V526" s="133">
        <v>0.01</v>
      </c>
      <c r="W526" s="133">
        <v>0</v>
      </c>
      <c r="X526" s="133">
        <v>-34.537999999999997</v>
      </c>
      <c r="Y526" s="133">
        <v>3.0000000000000001E-3</v>
      </c>
      <c r="Z526" s="133">
        <v>1E-3</v>
      </c>
      <c r="AA526" s="133">
        <v>-3.0089999999999999</v>
      </c>
      <c r="AB526" s="133">
        <v>5.0000000000000001E-3</v>
      </c>
      <c r="AC526" s="133">
        <v>2E-3</v>
      </c>
      <c r="AD526" s="133">
        <v>-39.095999999999997</v>
      </c>
      <c r="AE526" s="133">
        <v>4.3999999999999997E-2</v>
      </c>
      <c r="AF526" s="133">
        <v>1.4999999999999999E-2</v>
      </c>
      <c r="AG526" s="133">
        <v>-0.64100000000000001</v>
      </c>
      <c r="AH526" s="133">
        <v>4.4999999999999998E-2</v>
      </c>
      <c r="AI526" s="133">
        <v>1.4999999999999999E-2</v>
      </c>
      <c r="AJ526" s="133">
        <v>-8.2360000000000007</v>
      </c>
      <c r="AK526" s="133">
        <v>0.18</v>
      </c>
      <c r="AL526" s="133">
        <v>0.06</v>
      </c>
      <c r="AM526" s="133">
        <v>-2.2410000000000001</v>
      </c>
      <c r="AN526" s="133">
        <v>0.18099999999999999</v>
      </c>
      <c r="AO526" s="133">
        <v>0.06</v>
      </c>
      <c r="AP526" s="133">
        <v>120.086</v>
      </c>
      <c r="AQ526" s="133">
        <v>2.3010000000000002</v>
      </c>
      <c r="AR526" s="133">
        <v>0.76700000000000002</v>
      </c>
      <c r="AS526" s="133">
        <v>169.78200000000001</v>
      </c>
      <c r="AT526" s="133">
        <v>2.4129999999999998</v>
      </c>
      <c r="AU526" s="133">
        <v>0.80400000000000005</v>
      </c>
      <c r="AV526" s="133">
        <v>-1.268</v>
      </c>
      <c r="AW526" s="133">
        <v>1.9E-2</v>
      </c>
      <c r="AX526" s="133">
        <v>6.0000000000000001E-3</v>
      </c>
      <c r="AY526" s="133">
        <v>-40.130000000000003</v>
      </c>
      <c r="AZ526" s="133">
        <v>1.007950954</v>
      </c>
      <c r="BA526" s="133">
        <v>-21.88</v>
      </c>
      <c r="BB526" s="133">
        <v>-21.65</v>
      </c>
      <c r="BC526" s="133">
        <v>8.5399999999999991</v>
      </c>
      <c r="BD526" s="133">
        <v>5.0880054149237989E-3</v>
      </c>
      <c r="BE526" s="133" t="s">
        <v>1908</v>
      </c>
      <c r="BF526" s="133">
        <v>-0.443</v>
      </c>
      <c r="BG526" s="133">
        <v>1.1777288190414543</v>
      </c>
      <c r="BH526" s="133">
        <v>0.95078771919610783</v>
      </c>
      <c r="BI526" s="133">
        <v>0.43</v>
      </c>
      <c r="BJ526" s="133">
        <v>8.2000000000000003E-2</v>
      </c>
      <c r="BK526" s="133">
        <v>0.51200000000000001</v>
      </c>
      <c r="BL526" s="133">
        <v>-2.2410000000000001</v>
      </c>
      <c r="BM526" s="133">
        <v>0</v>
      </c>
    </row>
    <row r="527" spans="1:65" x14ac:dyDescent="0.2">
      <c r="A527" s="132" t="s">
        <v>1913</v>
      </c>
      <c r="B527" s="133" t="s">
        <v>1914</v>
      </c>
      <c r="C527" s="133" t="s">
        <v>261</v>
      </c>
      <c r="D527" s="133" t="s">
        <v>262</v>
      </c>
      <c r="E527" s="133" t="b">
        <v>0</v>
      </c>
      <c r="F527" s="133" t="s">
        <v>1471</v>
      </c>
      <c r="G527" s="133" t="s">
        <v>3</v>
      </c>
      <c r="H527" s="133" t="s">
        <v>264</v>
      </c>
      <c r="I527" s="133" t="s">
        <v>349</v>
      </c>
      <c r="J527" s="133" t="s">
        <v>266</v>
      </c>
      <c r="K527" s="133" t="s">
        <v>777</v>
      </c>
      <c r="L527" s="133" t="s">
        <v>3</v>
      </c>
      <c r="M527" s="133">
        <v>8</v>
      </c>
      <c r="N527" s="133">
        <v>8</v>
      </c>
      <c r="O527" s="133">
        <v>-37.83</v>
      </c>
      <c r="P527" s="133">
        <v>0</v>
      </c>
      <c r="Q527" s="133">
        <v>0</v>
      </c>
      <c r="R527" s="133">
        <v>-0.06</v>
      </c>
      <c r="S527" s="133">
        <v>0.01</v>
      </c>
      <c r="T527" s="133">
        <v>0</v>
      </c>
      <c r="U527" s="133">
        <v>30.8</v>
      </c>
      <c r="V527" s="133">
        <v>0.01</v>
      </c>
      <c r="W527" s="133">
        <v>0</v>
      </c>
      <c r="X527" s="133">
        <v>-31.922999999999998</v>
      </c>
      <c r="Y527" s="133">
        <v>4.0000000000000001E-3</v>
      </c>
      <c r="Z527" s="133">
        <v>1E-3</v>
      </c>
      <c r="AA527" s="133">
        <v>11.186</v>
      </c>
      <c r="AB527" s="133">
        <v>6.0000000000000001E-3</v>
      </c>
      <c r="AC527" s="133">
        <v>2E-3</v>
      </c>
      <c r="AD527" s="133">
        <v>-23.192</v>
      </c>
      <c r="AE527" s="133">
        <v>0.04</v>
      </c>
      <c r="AF527" s="133">
        <v>1.4E-2</v>
      </c>
      <c r="AG527" s="133">
        <v>-0.91</v>
      </c>
      <c r="AH527" s="133">
        <v>4.2000000000000003E-2</v>
      </c>
      <c r="AI527" s="133">
        <v>1.4999999999999999E-2</v>
      </c>
      <c r="AJ527" s="133">
        <v>21.734000000000002</v>
      </c>
      <c r="AK527" s="133">
        <v>0.222</v>
      </c>
      <c r="AL527" s="133">
        <v>7.9000000000000001E-2</v>
      </c>
      <c r="AM527" s="133">
        <v>-0.746</v>
      </c>
      <c r="AN527" s="133">
        <v>0.21299999999999999</v>
      </c>
      <c r="AO527" s="133">
        <v>7.4999999999999997E-2</v>
      </c>
      <c r="AP527" s="133">
        <v>136.12299999999999</v>
      </c>
      <c r="AQ527" s="133">
        <v>6.1150000000000002</v>
      </c>
      <c r="AR527" s="133">
        <v>2.1619999999999999</v>
      </c>
      <c r="AS527" s="133">
        <v>150.71299999999999</v>
      </c>
      <c r="AT527" s="133">
        <v>6.1879999999999997</v>
      </c>
      <c r="AU527" s="133">
        <v>2.1880000000000002</v>
      </c>
      <c r="AV527" s="133">
        <v>-1.3420000000000001</v>
      </c>
      <c r="AW527" s="133">
        <v>3.6999999999999998E-2</v>
      </c>
      <c r="AX527" s="133">
        <v>1.2999999999999999E-2</v>
      </c>
      <c r="AY527" s="133">
        <v>-37.86</v>
      </c>
      <c r="AZ527" s="133" t="s">
        <v>3</v>
      </c>
      <c r="BA527" s="133">
        <v>-0.06</v>
      </c>
      <c r="BB527" s="133">
        <v>7.0000000000000007E-2</v>
      </c>
      <c r="BC527" s="133">
        <v>30.93</v>
      </c>
      <c r="BD527" s="133">
        <v>5.2038355554909392E-3</v>
      </c>
      <c r="BE527" s="133" t="s">
        <v>1915</v>
      </c>
      <c r="BF527" s="133">
        <v>-0.78900000000000003</v>
      </c>
      <c r="BG527" s="133">
        <v>1.1777288190414548</v>
      </c>
      <c r="BH527" s="133">
        <v>0.95078771919610794</v>
      </c>
      <c r="BI527" s="133">
        <v>2.1999999999999999E-2</v>
      </c>
      <c r="BJ527" s="133" t="s">
        <v>3</v>
      </c>
      <c r="BK527" s="133">
        <v>2.1999999999999999E-2</v>
      </c>
      <c r="BL527" s="133">
        <v>-0.746</v>
      </c>
      <c r="BM527" s="133">
        <v>0</v>
      </c>
    </row>
    <row r="528" spans="1:65" x14ac:dyDescent="0.2">
      <c r="A528" s="132" t="s">
        <v>1916</v>
      </c>
      <c r="B528" s="133" t="s">
        <v>1917</v>
      </c>
      <c r="C528" s="133" t="s">
        <v>261</v>
      </c>
      <c r="D528" s="133" t="s">
        <v>262</v>
      </c>
      <c r="E528" s="133" t="b">
        <v>0</v>
      </c>
      <c r="F528" s="133" t="s">
        <v>1918</v>
      </c>
      <c r="G528" s="133" t="s">
        <v>3</v>
      </c>
      <c r="H528" s="133" t="s">
        <v>264</v>
      </c>
      <c r="I528" s="133" t="s">
        <v>265</v>
      </c>
      <c r="J528" s="133" t="s">
        <v>266</v>
      </c>
      <c r="K528" s="133" t="s">
        <v>777</v>
      </c>
      <c r="L528" s="133" t="s">
        <v>3</v>
      </c>
      <c r="M528" s="133">
        <v>9</v>
      </c>
      <c r="N528" s="133">
        <v>9</v>
      </c>
      <c r="O528" s="133">
        <v>-37.840000000000003</v>
      </c>
      <c r="P528" s="133">
        <v>0</v>
      </c>
      <c r="Q528" s="133">
        <v>0</v>
      </c>
      <c r="R528" s="133">
        <v>-4.51</v>
      </c>
      <c r="S528" s="133">
        <v>0.01</v>
      </c>
      <c r="T528" s="133">
        <v>0</v>
      </c>
      <c r="U528" s="133">
        <v>26.21</v>
      </c>
      <c r="V528" s="133">
        <v>0.01</v>
      </c>
      <c r="W528" s="133">
        <v>0</v>
      </c>
      <c r="X528" s="133">
        <v>-32.094000000000001</v>
      </c>
      <c r="Y528" s="133">
        <v>4.0000000000000001E-3</v>
      </c>
      <c r="Z528" s="133">
        <v>1E-3</v>
      </c>
      <c r="AA528" s="133">
        <v>6.6920000000000002</v>
      </c>
      <c r="AB528" s="133">
        <v>7.0000000000000001E-3</v>
      </c>
      <c r="AC528" s="133">
        <v>2E-3</v>
      </c>
      <c r="AD528" s="133">
        <v>-26.913</v>
      </c>
      <c r="AE528" s="133">
        <v>4.1000000000000002E-2</v>
      </c>
      <c r="AF528" s="133">
        <v>1.4E-2</v>
      </c>
      <c r="AG528" s="133">
        <v>-0.16900000000000001</v>
      </c>
      <c r="AH528" s="133">
        <v>4.3999999999999997E-2</v>
      </c>
      <c r="AI528" s="133">
        <v>1.4999999999999999E-2</v>
      </c>
      <c r="AJ528" s="133">
        <v>12.651999999999999</v>
      </c>
      <c r="AK528" s="133">
        <v>0.23599999999999999</v>
      </c>
      <c r="AL528" s="133">
        <v>7.9000000000000001E-2</v>
      </c>
      <c r="AM528" s="133">
        <v>-0.76700000000000002</v>
      </c>
      <c r="AN528" s="133">
        <v>0.22600000000000001</v>
      </c>
      <c r="AO528" s="133">
        <v>7.4999999999999997E-2</v>
      </c>
      <c r="AP528" s="133">
        <v>122.476</v>
      </c>
      <c r="AQ528" s="133">
        <v>1.72</v>
      </c>
      <c r="AR528" s="133">
        <v>0.57299999999999995</v>
      </c>
      <c r="AS528" s="133">
        <v>147.09399999999999</v>
      </c>
      <c r="AT528" s="133">
        <v>1.7669999999999999</v>
      </c>
      <c r="AU528" s="133">
        <v>0.58899999999999997</v>
      </c>
      <c r="AV528" s="133">
        <v>-1.3049999999999999</v>
      </c>
      <c r="AW528" s="133">
        <v>1.9E-2</v>
      </c>
      <c r="AX528" s="133">
        <v>6.0000000000000001E-3</v>
      </c>
      <c r="AY528" s="133">
        <v>-37.880000000000003</v>
      </c>
      <c r="AZ528" s="133" t="s">
        <v>3</v>
      </c>
      <c r="BA528" s="133">
        <v>-4.51</v>
      </c>
      <c r="BB528" s="133">
        <v>-4.3600000000000003</v>
      </c>
      <c r="BC528" s="133">
        <v>26.37</v>
      </c>
      <c r="BD528" s="133">
        <v>5.1348779281347682E-3</v>
      </c>
      <c r="BE528" s="133" t="s">
        <v>1919</v>
      </c>
      <c r="BF528" s="133">
        <v>-3.1E-2</v>
      </c>
      <c r="BG528" s="133">
        <v>1.1777288190414543</v>
      </c>
      <c r="BH528" s="133">
        <v>0.95078771919610783</v>
      </c>
      <c r="BI528" s="133">
        <v>0.91500000000000004</v>
      </c>
      <c r="BJ528" s="133" t="s">
        <v>3</v>
      </c>
      <c r="BK528" s="133">
        <v>0.91500000000000004</v>
      </c>
      <c r="BL528" s="133">
        <v>-0.76700000000000002</v>
      </c>
      <c r="BM528" s="133">
        <v>0</v>
      </c>
    </row>
    <row r="529" spans="1:65" x14ac:dyDescent="0.2">
      <c r="A529" s="132" t="s">
        <v>1920</v>
      </c>
      <c r="B529" s="133" t="s">
        <v>1921</v>
      </c>
      <c r="C529" s="133" t="s">
        <v>261</v>
      </c>
      <c r="D529" s="133" t="s">
        <v>262</v>
      </c>
      <c r="E529" s="133" t="b">
        <v>0</v>
      </c>
      <c r="F529" s="133" t="s">
        <v>277</v>
      </c>
      <c r="G529" s="133" t="s">
        <v>3</v>
      </c>
      <c r="H529" s="133" t="s">
        <v>264</v>
      </c>
      <c r="I529" s="133" t="s">
        <v>277</v>
      </c>
      <c r="J529" s="133" t="s">
        <v>273</v>
      </c>
      <c r="K529" s="133" t="s">
        <v>777</v>
      </c>
      <c r="L529" s="133">
        <v>90</v>
      </c>
      <c r="M529" s="133">
        <v>9</v>
      </c>
      <c r="N529" s="133">
        <v>9</v>
      </c>
      <c r="O529" s="133">
        <v>-2.1800000000000002</v>
      </c>
      <c r="P529" s="133">
        <v>0</v>
      </c>
      <c r="Q529" s="133">
        <v>0</v>
      </c>
      <c r="R529" s="133">
        <v>3.94</v>
      </c>
      <c r="S529" s="133">
        <v>0.01</v>
      </c>
      <c r="T529" s="133">
        <v>0</v>
      </c>
      <c r="U529" s="133">
        <v>34.92</v>
      </c>
      <c r="V529" s="133">
        <v>0.01</v>
      </c>
      <c r="W529" s="133">
        <v>0</v>
      </c>
      <c r="X529" s="133">
        <v>1.6519999999999999</v>
      </c>
      <c r="Y529" s="133">
        <v>2E-3</v>
      </c>
      <c r="Z529" s="133">
        <v>1E-3</v>
      </c>
      <c r="AA529" s="133">
        <v>15.303000000000001</v>
      </c>
      <c r="AB529" s="133">
        <v>7.0000000000000001E-3</v>
      </c>
      <c r="AC529" s="133">
        <v>2E-3</v>
      </c>
      <c r="AD529" s="133">
        <v>16.556999999999999</v>
      </c>
      <c r="AE529" s="133">
        <v>3.4000000000000002E-2</v>
      </c>
      <c r="AF529" s="133">
        <v>1.0999999999999999E-2</v>
      </c>
      <c r="AG529" s="133">
        <v>-0.21299999999999999</v>
      </c>
      <c r="AH529" s="133">
        <v>3.2000000000000001E-2</v>
      </c>
      <c r="AI529" s="133">
        <v>1.0999999999999999E-2</v>
      </c>
      <c r="AJ529" s="133">
        <v>31.445</v>
      </c>
      <c r="AK529" s="133">
        <v>0.221</v>
      </c>
      <c r="AL529" s="133">
        <v>7.3999999999999996E-2</v>
      </c>
      <c r="AM529" s="133">
        <v>0.58699999999999997</v>
      </c>
      <c r="AN529" s="133">
        <v>0.214</v>
      </c>
      <c r="AO529" s="133">
        <v>7.0999999999999994E-2</v>
      </c>
      <c r="AP529" s="133">
        <v>113.601</v>
      </c>
      <c r="AQ529" s="133">
        <v>1.8380000000000001</v>
      </c>
      <c r="AR529" s="133">
        <v>0.61299999999999999</v>
      </c>
      <c r="AS529" s="133">
        <v>78.957999999999998</v>
      </c>
      <c r="AT529" s="133">
        <v>1.786</v>
      </c>
      <c r="AU529" s="133">
        <v>0.59499999999999997</v>
      </c>
      <c r="AV529" s="133">
        <v>-1.198</v>
      </c>
      <c r="AW529" s="133">
        <v>1.6E-2</v>
      </c>
      <c r="AX529" s="133">
        <v>5.0000000000000001E-3</v>
      </c>
      <c r="AY529" s="133">
        <v>-2.2200000000000002</v>
      </c>
      <c r="AZ529" s="133">
        <v>1.007950954</v>
      </c>
      <c r="BA529" s="133">
        <v>-3.98</v>
      </c>
      <c r="BB529" s="133">
        <v>-3.83</v>
      </c>
      <c r="BC529" s="133">
        <v>26.91</v>
      </c>
      <c r="BD529" s="133">
        <v>5.2020815902871827E-3</v>
      </c>
      <c r="BE529" s="133" t="s">
        <v>1922</v>
      </c>
      <c r="BF529" s="133">
        <v>-0.3</v>
      </c>
      <c r="BG529" s="133">
        <v>1.1783452113504345</v>
      </c>
      <c r="BH529" s="133">
        <v>0.95119888995791857</v>
      </c>
      <c r="BI529" s="133">
        <v>0.59799999999999998</v>
      </c>
      <c r="BJ529" s="133">
        <v>8.2000000000000003E-2</v>
      </c>
      <c r="BK529" s="133">
        <v>0.68</v>
      </c>
      <c r="BL529" s="133">
        <v>0.58699999999999997</v>
      </c>
      <c r="BM529" s="133">
        <v>0</v>
      </c>
    </row>
    <row r="530" spans="1:65" x14ac:dyDescent="0.2">
      <c r="A530" s="132" t="s">
        <v>1923</v>
      </c>
      <c r="B530" s="133" t="s">
        <v>1924</v>
      </c>
      <c r="C530" s="133" t="s">
        <v>261</v>
      </c>
      <c r="D530" s="133" t="s">
        <v>262</v>
      </c>
      <c r="E530" s="133" t="b">
        <v>0</v>
      </c>
      <c r="F530" s="133" t="s">
        <v>1843</v>
      </c>
      <c r="G530" s="133" t="s">
        <v>3</v>
      </c>
      <c r="H530" s="133" t="s">
        <v>264</v>
      </c>
      <c r="I530" s="133" t="s">
        <v>1843</v>
      </c>
      <c r="J530" s="133" t="s">
        <v>273</v>
      </c>
      <c r="K530" s="133" t="s">
        <v>777</v>
      </c>
      <c r="L530" s="133">
        <v>90</v>
      </c>
      <c r="M530" s="133">
        <v>9</v>
      </c>
      <c r="N530" s="133">
        <v>9</v>
      </c>
      <c r="O530" s="133">
        <v>2.0699999999999998</v>
      </c>
      <c r="P530" s="133">
        <v>0</v>
      </c>
      <c r="Q530" s="133">
        <v>0</v>
      </c>
      <c r="R530" s="133">
        <v>6.42</v>
      </c>
      <c r="S530" s="133">
        <v>0</v>
      </c>
      <c r="T530" s="133">
        <v>0</v>
      </c>
      <c r="U530" s="133">
        <v>37.479999999999997</v>
      </c>
      <c r="V530" s="133">
        <v>0</v>
      </c>
      <c r="W530" s="133">
        <v>0</v>
      </c>
      <c r="X530" s="133">
        <v>5.7190000000000003</v>
      </c>
      <c r="Y530" s="133">
        <v>3.0000000000000001E-3</v>
      </c>
      <c r="Z530" s="133">
        <v>1E-3</v>
      </c>
      <c r="AA530" s="133">
        <v>17.821000000000002</v>
      </c>
      <c r="AB530" s="133">
        <v>3.0000000000000001E-3</v>
      </c>
      <c r="AC530" s="133">
        <v>1E-3</v>
      </c>
      <c r="AD530" s="133">
        <v>23.082999999999998</v>
      </c>
      <c r="AE530" s="133">
        <v>0.04</v>
      </c>
      <c r="AF530" s="133">
        <v>1.2999999999999999E-2</v>
      </c>
      <c r="AG530" s="133">
        <v>-0.43099999999999999</v>
      </c>
      <c r="AH530" s="133">
        <v>4.1000000000000002E-2</v>
      </c>
      <c r="AI530" s="133">
        <v>1.4E-2</v>
      </c>
      <c r="AJ530" s="133">
        <v>36.765000000000001</v>
      </c>
      <c r="AK530" s="133">
        <v>0.14499999999999999</v>
      </c>
      <c r="AL530" s="133">
        <v>4.8000000000000001E-2</v>
      </c>
      <c r="AM530" s="133">
        <v>0.77700000000000002</v>
      </c>
      <c r="AN530" s="133">
        <v>0.13700000000000001</v>
      </c>
      <c r="AO530" s="133">
        <v>4.5999999999999999E-2</v>
      </c>
      <c r="AP530" s="133">
        <v>111.367</v>
      </c>
      <c r="AQ530" s="133">
        <v>1.2549999999999999</v>
      </c>
      <c r="AR530" s="133">
        <v>0.41799999999999998</v>
      </c>
      <c r="AS530" s="133">
        <v>66.945999999999998</v>
      </c>
      <c r="AT530" s="133">
        <v>1.2050000000000001</v>
      </c>
      <c r="AU530" s="133">
        <v>0.40200000000000002</v>
      </c>
      <c r="AV530" s="133">
        <v>-1.171</v>
      </c>
      <c r="AW530" s="133">
        <v>1.2E-2</v>
      </c>
      <c r="AX530" s="133">
        <v>4.0000000000000001E-3</v>
      </c>
      <c r="AY530" s="133">
        <v>2.0299999999999998</v>
      </c>
      <c r="AZ530" s="133">
        <v>1.007950954</v>
      </c>
      <c r="BA530" s="133">
        <v>-1.52</v>
      </c>
      <c r="BB530" s="133">
        <v>-1.38</v>
      </c>
      <c r="BC530" s="133">
        <v>29.44</v>
      </c>
      <c r="BD530" s="133">
        <v>5.2020815902871827E-3</v>
      </c>
      <c r="BE530" s="133" t="s">
        <v>1922</v>
      </c>
      <c r="BF530" s="133">
        <v>-0.55100000000000005</v>
      </c>
      <c r="BG530" s="133">
        <v>1.18130368702803</v>
      </c>
      <c r="BH530" s="133">
        <v>0.95317237126265464</v>
      </c>
      <c r="BI530" s="133">
        <v>0.30199999999999999</v>
      </c>
      <c r="BJ530" s="133">
        <v>8.2000000000000003E-2</v>
      </c>
      <c r="BK530" s="133">
        <v>0.38400000000000001</v>
      </c>
      <c r="BL530" s="133">
        <v>0.77700000000000002</v>
      </c>
      <c r="BM530" s="133">
        <v>0</v>
      </c>
    </row>
    <row r="531" spans="1:65" x14ac:dyDescent="0.2">
      <c r="A531" s="132" t="s">
        <v>1925</v>
      </c>
      <c r="B531" s="133" t="s">
        <v>1926</v>
      </c>
      <c r="C531" s="133" t="s">
        <v>261</v>
      </c>
      <c r="D531" s="133" t="s">
        <v>262</v>
      </c>
      <c r="E531" s="133" t="b">
        <v>0</v>
      </c>
      <c r="F531" s="133" t="s">
        <v>328</v>
      </c>
      <c r="G531" s="133" t="s">
        <v>3</v>
      </c>
      <c r="H531" s="133" t="s">
        <v>264</v>
      </c>
      <c r="I531" s="133" t="s">
        <v>304</v>
      </c>
      <c r="J531" s="133" t="s">
        <v>273</v>
      </c>
      <c r="K531" s="133" t="s">
        <v>777</v>
      </c>
      <c r="L531" s="133">
        <v>90</v>
      </c>
      <c r="M531" s="133">
        <v>9</v>
      </c>
      <c r="N531" s="133">
        <v>9</v>
      </c>
      <c r="O531" s="133">
        <v>-6.12</v>
      </c>
      <c r="P531" s="133">
        <v>0</v>
      </c>
      <c r="Q531" s="133">
        <v>0</v>
      </c>
      <c r="R531" s="133">
        <v>-4.6500000000000004</v>
      </c>
      <c r="S531" s="133">
        <v>0</v>
      </c>
      <c r="T531" s="133">
        <v>0</v>
      </c>
      <c r="U531" s="133">
        <v>26.06</v>
      </c>
      <c r="V531" s="133">
        <v>0</v>
      </c>
      <c r="W531" s="133">
        <v>0</v>
      </c>
      <c r="X531" s="133">
        <v>-2.3420000000000001</v>
      </c>
      <c r="Y531" s="133">
        <v>3.0000000000000001E-3</v>
      </c>
      <c r="Z531" s="133">
        <v>1E-3</v>
      </c>
      <c r="AA531" s="133">
        <v>6.6139999999999999</v>
      </c>
      <c r="AB531" s="133">
        <v>5.0000000000000001E-3</v>
      </c>
      <c r="AC531" s="133">
        <v>2E-3</v>
      </c>
      <c r="AD531" s="133">
        <v>3.8340000000000001</v>
      </c>
      <c r="AE531" s="133">
        <v>4.2000000000000003E-2</v>
      </c>
      <c r="AF531" s="133">
        <v>1.4E-2</v>
      </c>
      <c r="AG531" s="133">
        <v>-0.23599999999999999</v>
      </c>
      <c r="AH531" s="133">
        <v>4.1000000000000002E-2</v>
      </c>
      <c r="AI531" s="133">
        <v>1.4E-2</v>
      </c>
      <c r="AJ531" s="133">
        <v>12.500999999999999</v>
      </c>
      <c r="AK531" s="133">
        <v>0.19400000000000001</v>
      </c>
      <c r="AL531" s="133">
        <v>6.5000000000000002E-2</v>
      </c>
      <c r="AM531" s="133">
        <v>-0.76</v>
      </c>
      <c r="AN531" s="133">
        <v>0.19</v>
      </c>
      <c r="AO531" s="133">
        <v>6.3E-2</v>
      </c>
      <c r="AP531" s="133">
        <v>116.60599999999999</v>
      </c>
      <c r="AQ531" s="133">
        <v>2.1240000000000001</v>
      </c>
      <c r="AR531" s="133">
        <v>0.70799999999999996</v>
      </c>
      <c r="AS531" s="133">
        <v>104.991</v>
      </c>
      <c r="AT531" s="133">
        <v>2.1019999999999999</v>
      </c>
      <c r="AU531" s="133">
        <v>0.70099999999999996</v>
      </c>
      <c r="AV531" s="133">
        <v>-1.228</v>
      </c>
      <c r="AW531" s="133">
        <v>0.02</v>
      </c>
      <c r="AX531" s="133">
        <v>7.0000000000000001E-3</v>
      </c>
      <c r="AY531" s="133">
        <v>-6.16</v>
      </c>
      <c r="AZ531" s="133">
        <v>1.007950954</v>
      </c>
      <c r="BA531" s="133">
        <v>-12.5</v>
      </c>
      <c r="BB531" s="133">
        <v>-12.32</v>
      </c>
      <c r="BC531" s="133">
        <v>18.16</v>
      </c>
      <c r="BD531" s="133">
        <v>5.2020815902871827E-3</v>
      </c>
      <c r="BE531" s="133" t="s">
        <v>1922</v>
      </c>
      <c r="BF531" s="133">
        <v>-0.25600000000000001</v>
      </c>
      <c r="BG531" s="133">
        <v>1.1830914149703839</v>
      </c>
      <c r="BH531" s="133">
        <v>0.95422156453851914</v>
      </c>
      <c r="BI531" s="133">
        <v>0.65200000000000002</v>
      </c>
      <c r="BJ531" s="133">
        <v>8.2000000000000003E-2</v>
      </c>
      <c r="BK531" s="133">
        <v>0.73399999999999999</v>
      </c>
      <c r="BL531" s="133">
        <v>-0.76</v>
      </c>
      <c r="BM531" s="133">
        <v>0</v>
      </c>
    </row>
    <row r="532" spans="1:65" x14ac:dyDescent="0.2">
      <c r="A532" s="132" t="s">
        <v>1927</v>
      </c>
      <c r="B532" s="133" t="s">
        <v>1928</v>
      </c>
      <c r="C532" s="133" t="s">
        <v>261</v>
      </c>
      <c r="D532" s="133" t="s">
        <v>262</v>
      </c>
      <c r="E532" s="133" t="b">
        <v>0</v>
      </c>
      <c r="F532" s="133" t="s">
        <v>1929</v>
      </c>
      <c r="G532" s="133" t="s">
        <v>3</v>
      </c>
      <c r="H532" s="133" t="s">
        <v>264</v>
      </c>
      <c r="I532" s="133" t="s">
        <v>1912</v>
      </c>
      <c r="J532" s="133" t="s">
        <v>273</v>
      </c>
      <c r="K532" s="133" t="s">
        <v>777</v>
      </c>
      <c r="L532" s="133">
        <v>90</v>
      </c>
      <c r="M532" s="133">
        <v>9</v>
      </c>
      <c r="N532" s="133">
        <v>9</v>
      </c>
      <c r="O532" s="133">
        <v>-40.24</v>
      </c>
      <c r="P532" s="133">
        <v>0</v>
      </c>
      <c r="Q532" s="133">
        <v>0</v>
      </c>
      <c r="R532" s="133">
        <v>-14.18</v>
      </c>
      <c r="S532" s="133">
        <v>0</v>
      </c>
      <c r="T532" s="133">
        <v>0</v>
      </c>
      <c r="U532" s="133">
        <v>16.239999999999998</v>
      </c>
      <c r="V532" s="133">
        <v>0</v>
      </c>
      <c r="W532" s="133">
        <v>0</v>
      </c>
      <c r="X532" s="133">
        <v>-34.68</v>
      </c>
      <c r="Y532" s="133">
        <v>2E-3</v>
      </c>
      <c r="Z532" s="133">
        <v>1E-3</v>
      </c>
      <c r="AA532" s="133">
        <v>-3.0880000000000001</v>
      </c>
      <c r="AB532" s="133">
        <v>4.0000000000000001E-3</v>
      </c>
      <c r="AC532" s="133">
        <v>1E-3</v>
      </c>
      <c r="AD532" s="133">
        <v>-39.31</v>
      </c>
      <c r="AE532" s="133">
        <v>2.5999999999999999E-2</v>
      </c>
      <c r="AF532" s="133">
        <v>8.9999999999999993E-3</v>
      </c>
      <c r="AG532" s="133">
        <v>-0.63400000000000001</v>
      </c>
      <c r="AH532" s="133">
        <v>2.5999999999999999E-2</v>
      </c>
      <c r="AI532" s="133">
        <v>8.9999999999999993E-3</v>
      </c>
      <c r="AJ532" s="133">
        <v>-8.5850000000000009</v>
      </c>
      <c r="AK532" s="133">
        <v>0.19600000000000001</v>
      </c>
      <c r="AL532" s="133">
        <v>6.5000000000000002E-2</v>
      </c>
      <c r="AM532" s="133">
        <v>-2.4340000000000002</v>
      </c>
      <c r="AN532" s="133">
        <v>0.19800000000000001</v>
      </c>
      <c r="AO532" s="133">
        <v>6.6000000000000003E-2</v>
      </c>
      <c r="AP532" s="133">
        <v>124.31</v>
      </c>
      <c r="AQ532" s="133">
        <v>3.22</v>
      </c>
      <c r="AR532" s="133">
        <v>1.073</v>
      </c>
      <c r="AS532" s="133">
        <v>174.56100000000001</v>
      </c>
      <c r="AT532" s="133">
        <v>3.371</v>
      </c>
      <c r="AU532" s="133">
        <v>1.1240000000000001</v>
      </c>
      <c r="AV532" s="133">
        <v>-1.302</v>
      </c>
      <c r="AW532" s="133">
        <v>2.9000000000000001E-2</v>
      </c>
      <c r="AX532" s="133">
        <v>0.01</v>
      </c>
      <c r="AY532" s="133">
        <v>-40.28</v>
      </c>
      <c r="AZ532" s="133">
        <v>1.007950954</v>
      </c>
      <c r="BA532" s="133">
        <v>-21.96</v>
      </c>
      <c r="BB532" s="133">
        <v>-21.73</v>
      </c>
      <c r="BC532" s="133">
        <v>8.4600000000000009</v>
      </c>
      <c r="BD532" s="133">
        <v>5.2020815902871827E-3</v>
      </c>
      <c r="BE532" s="133" t="s">
        <v>1922</v>
      </c>
      <c r="BF532" s="133">
        <v>-0.43</v>
      </c>
      <c r="BG532" s="133">
        <v>1.185743633415403</v>
      </c>
      <c r="BH532" s="133">
        <v>0.95585550592053881</v>
      </c>
      <c r="BI532" s="133">
        <v>0.44600000000000001</v>
      </c>
      <c r="BJ532" s="133">
        <v>8.2000000000000003E-2</v>
      </c>
      <c r="BK532" s="133">
        <v>0.52800000000000002</v>
      </c>
      <c r="BL532" s="133">
        <v>-2.4340000000000002</v>
      </c>
      <c r="BM532" s="133">
        <v>0</v>
      </c>
    </row>
    <row r="533" spans="1:65" x14ac:dyDescent="0.2">
      <c r="A533" s="132" t="s">
        <v>1930</v>
      </c>
      <c r="B533" s="133" t="s">
        <v>1931</v>
      </c>
      <c r="C533" s="133" t="s">
        <v>261</v>
      </c>
      <c r="D533" s="133" t="s">
        <v>262</v>
      </c>
      <c r="E533" s="133" t="b">
        <v>0</v>
      </c>
      <c r="F533" s="133" t="s">
        <v>1843</v>
      </c>
      <c r="G533" s="133" t="s">
        <v>3</v>
      </c>
      <c r="H533" s="133" t="s">
        <v>264</v>
      </c>
      <c r="I533" s="133" t="s">
        <v>1843</v>
      </c>
      <c r="J533" s="133" t="s">
        <v>273</v>
      </c>
      <c r="K533" s="133" t="s">
        <v>777</v>
      </c>
      <c r="L533" s="133">
        <v>90</v>
      </c>
      <c r="M533" s="133">
        <v>9</v>
      </c>
      <c r="N533" s="133">
        <v>9</v>
      </c>
      <c r="O533" s="133">
        <v>2.04</v>
      </c>
      <c r="P533" s="133">
        <v>0</v>
      </c>
      <c r="Q533" s="133">
        <v>0</v>
      </c>
      <c r="R533" s="133">
        <v>6.34</v>
      </c>
      <c r="S533" s="133">
        <v>0</v>
      </c>
      <c r="T533" s="133">
        <v>0</v>
      </c>
      <c r="U533" s="133">
        <v>37.4</v>
      </c>
      <c r="V533" s="133">
        <v>0</v>
      </c>
      <c r="W533" s="133">
        <v>0</v>
      </c>
      <c r="X533" s="133">
        <v>5.6909999999999998</v>
      </c>
      <c r="Y533" s="133">
        <v>2E-3</v>
      </c>
      <c r="Z533" s="133">
        <v>1E-3</v>
      </c>
      <c r="AA533" s="133">
        <v>17.741</v>
      </c>
      <c r="AB533" s="133">
        <v>5.0000000000000001E-3</v>
      </c>
      <c r="AC533" s="133">
        <v>2E-3</v>
      </c>
      <c r="AD533" s="133">
        <v>22.945</v>
      </c>
      <c r="AE533" s="133">
        <v>2.7E-2</v>
      </c>
      <c r="AF533" s="133">
        <v>8.9999999999999993E-3</v>
      </c>
      <c r="AG533" s="133">
        <v>-0.45900000000000002</v>
      </c>
      <c r="AH533" s="133">
        <v>2.9000000000000001E-2</v>
      </c>
      <c r="AI533" s="133">
        <v>0.01</v>
      </c>
      <c r="AJ533" s="133">
        <v>36.701000000000001</v>
      </c>
      <c r="AK533" s="133">
        <v>0.159</v>
      </c>
      <c r="AL533" s="133">
        <v>5.2999999999999999E-2</v>
      </c>
      <c r="AM533" s="133">
        <v>0.872</v>
      </c>
      <c r="AN533" s="133">
        <v>0.14899999999999999</v>
      </c>
      <c r="AO533" s="133">
        <v>0.05</v>
      </c>
      <c r="AP533" s="133">
        <v>113.172</v>
      </c>
      <c r="AQ533" s="133">
        <v>2.2730000000000001</v>
      </c>
      <c r="AR533" s="133">
        <v>0.75800000000000001</v>
      </c>
      <c r="AS533" s="133">
        <v>68.876000000000005</v>
      </c>
      <c r="AT533" s="133">
        <v>2.1829999999999998</v>
      </c>
      <c r="AU533" s="133">
        <v>0.72799999999999998</v>
      </c>
      <c r="AV533" s="133">
        <v>-1.196</v>
      </c>
      <c r="AW533" s="133">
        <v>2.1999999999999999E-2</v>
      </c>
      <c r="AX533" s="133">
        <v>7.0000000000000001E-3</v>
      </c>
      <c r="AY533" s="133">
        <v>2</v>
      </c>
      <c r="AZ533" s="133">
        <v>1.007950954</v>
      </c>
      <c r="BA533" s="133">
        <v>-1.59</v>
      </c>
      <c r="BB533" s="133">
        <v>-1.46</v>
      </c>
      <c r="BC533" s="133">
        <v>29.36</v>
      </c>
      <c r="BD533" s="133">
        <v>5.2020815902871827E-3</v>
      </c>
      <c r="BE533" s="133" t="s">
        <v>1922</v>
      </c>
      <c r="BF533" s="133">
        <v>-0.57799999999999996</v>
      </c>
      <c r="BG533" s="133">
        <v>1.185743633415403</v>
      </c>
      <c r="BH533" s="133">
        <v>0.9558555059205387</v>
      </c>
      <c r="BI533" s="133">
        <v>0.27100000000000002</v>
      </c>
      <c r="BJ533" s="133">
        <v>8.2000000000000003E-2</v>
      </c>
      <c r="BK533" s="133">
        <v>0.35299999999999998</v>
      </c>
      <c r="BL533" s="133">
        <v>0.872</v>
      </c>
      <c r="BM533" s="133">
        <v>0</v>
      </c>
    </row>
    <row r="534" spans="1:65" x14ac:dyDescent="0.2">
      <c r="A534" s="132" t="s">
        <v>1932</v>
      </c>
      <c r="B534" s="133" t="s">
        <v>1933</v>
      </c>
      <c r="C534" s="133" t="s">
        <v>261</v>
      </c>
      <c r="D534" s="133" t="s">
        <v>262</v>
      </c>
      <c r="E534" s="133" t="b">
        <v>0</v>
      </c>
      <c r="F534" s="133" t="s">
        <v>277</v>
      </c>
      <c r="G534" s="133" t="s">
        <v>3</v>
      </c>
      <c r="H534" s="133" t="s">
        <v>264</v>
      </c>
      <c r="I534" s="133" t="s">
        <v>277</v>
      </c>
      <c r="J534" s="133" t="s">
        <v>273</v>
      </c>
      <c r="K534" s="133" t="s">
        <v>777</v>
      </c>
      <c r="L534" s="133">
        <v>90</v>
      </c>
      <c r="M534" s="133">
        <v>9</v>
      </c>
      <c r="N534" s="133">
        <v>9</v>
      </c>
      <c r="O534" s="133">
        <v>-2.13</v>
      </c>
      <c r="P534" s="133">
        <v>0</v>
      </c>
      <c r="Q534" s="133">
        <v>0</v>
      </c>
      <c r="R534" s="133">
        <v>3.95</v>
      </c>
      <c r="S534" s="133">
        <v>0</v>
      </c>
      <c r="T534" s="133">
        <v>0</v>
      </c>
      <c r="U534" s="133">
        <v>34.93</v>
      </c>
      <c r="V534" s="133">
        <v>0</v>
      </c>
      <c r="W534" s="133">
        <v>0</v>
      </c>
      <c r="X534" s="133">
        <v>1.6950000000000001</v>
      </c>
      <c r="Y534" s="133">
        <v>3.0000000000000001E-3</v>
      </c>
      <c r="Z534" s="133">
        <v>1E-3</v>
      </c>
      <c r="AA534" s="133">
        <v>15.31</v>
      </c>
      <c r="AB534" s="133">
        <v>5.0000000000000001E-3</v>
      </c>
      <c r="AC534" s="133">
        <v>2E-3</v>
      </c>
      <c r="AD534" s="133">
        <v>16.608000000000001</v>
      </c>
      <c r="AE534" s="133">
        <v>4.5999999999999999E-2</v>
      </c>
      <c r="AF534" s="133">
        <v>1.4999999999999999E-2</v>
      </c>
      <c r="AG534" s="133">
        <v>-0.215</v>
      </c>
      <c r="AH534" s="133">
        <v>4.2000000000000003E-2</v>
      </c>
      <c r="AI534" s="133">
        <v>1.4E-2</v>
      </c>
      <c r="AJ534" s="133">
        <v>31.484000000000002</v>
      </c>
      <c r="AK534" s="133">
        <v>0.28899999999999998</v>
      </c>
      <c r="AL534" s="133">
        <v>9.6000000000000002E-2</v>
      </c>
      <c r="AM534" s="133">
        <v>0.61</v>
      </c>
      <c r="AN534" s="133">
        <v>0.27900000000000003</v>
      </c>
      <c r="AO534" s="133">
        <v>9.2999999999999999E-2</v>
      </c>
      <c r="AP534" s="133">
        <v>112.501</v>
      </c>
      <c r="AQ534" s="133">
        <v>2.1930000000000001</v>
      </c>
      <c r="AR534" s="133">
        <v>0.73099999999999998</v>
      </c>
      <c r="AS534" s="133">
        <v>77.826999999999998</v>
      </c>
      <c r="AT534" s="133">
        <v>2.1320000000000001</v>
      </c>
      <c r="AU534" s="133">
        <v>0.71099999999999997</v>
      </c>
      <c r="AV534" s="133">
        <v>-1.1879999999999999</v>
      </c>
      <c r="AW534" s="133">
        <v>1.9E-2</v>
      </c>
      <c r="AX534" s="133">
        <v>6.0000000000000001E-3</v>
      </c>
      <c r="AY534" s="133">
        <v>-2.17</v>
      </c>
      <c r="AZ534" s="133">
        <v>1.007950954</v>
      </c>
      <c r="BA534" s="133">
        <v>-3.97</v>
      </c>
      <c r="BB534" s="133">
        <v>-3.83</v>
      </c>
      <c r="BC534" s="133">
        <v>26.92</v>
      </c>
      <c r="BD534" s="133">
        <v>5.2020815902871827E-3</v>
      </c>
      <c r="BE534" s="133" t="s">
        <v>1922</v>
      </c>
      <c r="BF534" s="133">
        <v>-0.30099999999999999</v>
      </c>
      <c r="BG534" s="133">
        <v>1.1836107558531703</v>
      </c>
      <c r="BH534" s="133">
        <v>0.9545437464914942</v>
      </c>
      <c r="BI534" s="133">
        <v>0.59799999999999998</v>
      </c>
      <c r="BJ534" s="133">
        <v>8.2000000000000003E-2</v>
      </c>
      <c r="BK534" s="133">
        <v>0.68</v>
      </c>
      <c r="BL534" s="133">
        <v>0.61</v>
      </c>
      <c r="BM534" s="133">
        <v>0</v>
      </c>
    </row>
    <row r="535" spans="1:65" x14ac:dyDescent="0.2">
      <c r="A535" s="132" t="s">
        <v>1934</v>
      </c>
      <c r="B535" s="133" t="s">
        <v>1935</v>
      </c>
      <c r="C535" s="133" t="s">
        <v>261</v>
      </c>
      <c r="D535" s="133" t="s">
        <v>262</v>
      </c>
      <c r="E535" s="133" t="b">
        <v>0</v>
      </c>
      <c r="F535" s="133" t="s">
        <v>1936</v>
      </c>
      <c r="G535" s="133" t="s">
        <v>3</v>
      </c>
      <c r="H535" s="133" t="s">
        <v>264</v>
      </c>
      <c r="I535" s="133" t="s">
        <v>265</v>
      </c>
      <c r="J535" s="133" t="s">
        <v>266</v>
      </c>
      <c r="K535" s="133" t="s">
        <v>777</v>
      </c>
      <c r="L535" s="133" t="s">
        <v>3</v>
      </c>
      <c r="M535" s="133">
        <v>9</v>
      </c>
      <c r="N535" s="133">
        <v>9</v>
      </c>
      <c r="O535" s="133">
        <v>3.05</v>
      </c>
      <c r="P535" s="133">
        <v>0</v>
      </c>
      <c r="Q535" s="133">
        <v>0</v>
      </c>
      <c r="R535" s="133">
        <v>1.91</v>
      </c>
      <c r="S535" s="133">
        <v>0</v>
      </c>
      <c r="T535" s="133">
        <v>0</v>
      </c>
      <c r="U535" s="133">
        <v>32.83</v>
      </c>
      <c r="V535" s="133">
        <v>0</v>
      </c>
      <c r="W535" s="133">
        <v>0</v>
      </c>
      <c r="X535" s="133">
        <v>6.4870000000000001</v>
      </c>
      <c r="Y535" s="133">
        <v>3.0000000000000001E-3</v>
      </c>
      <c r="Z535" s="133">
        <v>1E-3</v>
      </c>
      <c r="AA535" s="133">
        <v>13.268000000000001</v>
      </c>
      <c r="AB535" s="133">
        <v>3.0000000000000001E-3</v>
      </c>
      <c r="AC535" s="133">
        <v>1E-3</v>
      </c>
      <c r="AD535" s="133">
        <v>19.893999999999998</v>
      </c>
      <c r="AE535" s="133">
        <v>6.7000000000000004E-2</v>
      </c>
      <c r="AF535" s="133">
        <v>2.1999999999999999E-2</v>
      </c>
      <c r="AG535" s="133">
        <v>6.8000000000000005E-2</v>
      </c>
      <c r="AH535" s="133">
        <v>6.6000000000000003E-2</v>
      </c>
      <c r="AI535" s="133">
        <v>2.1999999999999999E-2</v>
      </c>
      <c r="AJ535" s="133">
        <v>27.869</v>
      </c>
      <c r="AK535" s="133">
        <v>0.28999999999999998</v>
      </c>
      <c r="AL535" s="133">
        <v>9.7000000000000003E-2</v>
      </c>
      <c r="AM535" s="133">
        <v>1.127</v>
      </c>
      <c r="AN535" s="133">
        <v>0.28000000000000003</v>
      </c>
      <c r="AO535" s="133">
        <v>9.2999999999999999E-2</v>
      </c>
      <c r="AP535" s="133">
        <v>110.376</v>
      </c>
      <c r="AQ535" s="133">
        <v>3.51</v>
      </c>
      <c r="AR535" s="133">
        <v>1.17</v>
      </c>
      <c r="AS535" s="133">
        <v>74.554000000000002</v>
      </c>
      <c r="AT535" s="133">
        <v>3.3940000000000001</v>
      </c>
      <c r="AU535" s="133">
        <v>1.131</v>
      </c>
      <c r="AV535" s="133">
        <v>-1.1599999999999999</v>
      </c>
      <c r="AW535" s="133">
        <v>2.4E-2</v>
      </c>
      <c r="AX535" s="133">
        <v>8.0000000000000002E-3</v>
      </c>
      <c r="AY535" s="133">
        <v>3.01</v>
      </c>
      <c r="AZ535" s="133" t="s">
        <v>3</v>
      </c>
      <c r="BA535" s="133">
        <v>1.91</v>
      </c>
      <c r="BB535" s="133">
        <v>2.0299999999999998</v>
      </c>
      <c r="BC535" s="133">
        <v>32.96</v>
      </c>
      <c r="BD535" s="133">
        <v>5.3726777502499405E-3</v>
      </c>
      <c r="BE535" s="133" t="s">
        <v>1937</v>
      </c>
      <c r="BF535" s="133">
        <v>-3.7999999999999999E-2</v>
      </c>
      <c r="BG535" s="133">
        <v>1.1820414599946616</v>
      </c>
      <c r="BH535" s="133">
        <v>0.95407121648975413</v>
      </c>
      <c r="BI535" s="133">
        <v>0.90900000000000003</v>
      </c>
      <c r="BJ535" s="133" t="s">
        <v>3</v>
      </c>
      <c r="BK535" s="133">
        <v>0.90900000000000003</v>
      </c>
      <c r="BL535" s="133">
        <v>1.127</v>
      </c>
      <c r="BM535" s="133">
        <v>0</v>
      </c>
    </row>
    <row r="536" spans="1:65" x14ac:dyDescent="0.2">
      <c r="A536" s="132" t="s">
        <v>1938</v>
      </c>
      <c r="B536" s="133" t="s">
        <v>1939</v>
      </c>
      <c r="C536" s="133" t="s">
        <v>261</v>
      </c>
      <c r="D536" s="133" t="s">
        <v>262</v>
      </c>
      <c r="E536" s="133" t="b">
        <v>0</v>
      </c>
      <c r="F536" s="133" t="s">
        <v>304</v>
      </c>
      <c r="G536" s="133" t="s">
        <v>3</v>
      </c>
      <c r="H536" s="133" t="s">
        <v>264</v>
      </c>
      <c r="I536" s="133" t="s">
        <v>304</v>
      </c>
      <c r="J536" s="133" t="s">
        <v>273</v>
      </c>
      <c r="K536" s="133" t="s">
        <v>777</v>
      </c>
      <c r="L536" s="133">
        <v>90</v>
      </c>
      <c r="M536" s="133">
        <v>9</v>
      </c>
      <c r="N536" s="133">
        <v>9</v>
      </c>
      <c r="O536" s="133">
        <v>-6.07</v>
      </c>
      <c r="P536" s="133">
        <v>0</v>
      </c>
      <c r="Q536" s="133">
        <v>0</v>
      </c>
      <c r="R536" s="133">
        <v>-4.66</v>
      </c>
      <c r="S536" s="133">
        <v>0.02</v>
      </c>
      <c r="T536" s="133">
        <v>0.01</v>
      </c>
      <c r="U536" s="133">
        <v>26.06</v>
      </c>
      <c r="V536" s="133">
        <v>0.02</v>
      </c>
      <c r="W536" s="133">
        <v>0.01</v>
      </c>
      <c r="X536" s="133">
        <v>-2.2930000000000001</v>
      </c>
      <c r="Y536" s="133">
        <v>3.0000000000000001E-3</v>
      </c>
      <c r="Z536" s="133">
        <v>1E-3</v>
      </c>
      <c r="AA536" s="133">
        <v>6.6059999999999999</v>
      </c>
      <c r="AB536" s="133">
        <v>1.7000000000000001E-2</v>
      </c>
      <c r="AC536" s="133">
        <v>6.0000000000000001E-3</v>
      </c>
      <c r="AD536" s="133">
        <v>3.863</v>
      </c>
      <c r="AE536" s="133">
        <v>2.5999999999999999E-2</v>
      </c>
      <c r="AF536" s="133">
        <v>8.9999999999999993E-3</v>
      </c>
      <c r="AG536" s="133">
        <v>-0.25</v>
      </c>
      <c r="AH536" s="133">
        <v>2.5000000000000001E-2</v>
      </c>
      <c r="AI536" s="133">
        <v>8.0000000000000002E-3</v>
      </c>
      <c r="AJ536" s="133">
        <v>13.087999999999999</v>
      </c>
      <c r="AK536" s="133">
        <v>0.25700000000000001</v>
      </c>
      <c r="AL536" s="133">
        <v>8.5999999999999993E-2</v>
      </c>
      <c r="AM536" s="133">
        <v>-0.16600000000000001</v>
      </c>
      <c r="AN536" s="133">
        <v>0.26400000000000001</v>
      </c>
      <c r="AO536" s="133">
        <v>8.7999999999999995E-2</v>
      </c>
      <c r="AP536" s="133">
        <v>110.044</v>
      </c>
      <c r="AQ536" s="133">
        <v>2.5329999999999999</v>
      </c>
      <c r="AR536" s="133">
        <v>0.84399999999999997</v>
      </c>
      <c r="AS536" s="133">
        <v>98.456999999999994</v>
      </c>
      <c r="AT536" s="133">
        <v>2.5329999999999999</v>
      </c>
      <c r="AU536" s="133">
        <v>0.84399999999999997</v>
      </c>
      <c r="AV536" s="133">
        <v>-1.171</v>
      </c>
      <c r="AW536" s="133">
        <v>2.1000000000000001E-2</v>
      </c>
      <c r="AX536" s="133">
        <v>7.0000000000000001E-3</v>
      </c>
      <c r="AY536" s="133">
        <v>-6.11</v>
      </c>
      <c r="AZ536" s="133">
        <v>1.007950954</v>
      </c>
      <c r="BA536" s="133">
        <v>-12.51</v>
      </c>
      <c r="BB536" s="133">
        <v>-12.32</v>
      </c>
      <c r="BC536" s="133">
        <v>18.16</v>
      </c>
      <c r="BD536" s="133">
        <v>5.243384358022427E-3</v>
      </c>
      <c r="BE536" s="133" t="s">
        <v>1940</v>
      </c>
      <c r="BF536" s="133">
        <v>-0.27</v>
      </c>
      <c r="BG536" s="133">
        <v>1.1859568310783675</v>
      </c>
      <c r="BH536" s="133">
        <v>0.95646899429504739</v>
      </c>
      <c r="BI536" s="133">
        <v>0.63700000000000001</v>
      </c>
      <c r="BJ536" s="133">
        <v>8.2000000000000003E-2</v>
      </c>
      <c r="BK536" s="133">
        <v>0.71899999999999997</v>
      </c>
      <c r="BL536" s="133">
        <v>-0.16600000000000001</v>
      </c>
      <c r="BM536" s="133">
        <v>0</v>
      </c>
    </row>
    <row r="537" spans="1:65" x14ac:dyDescent="0.2">
      <c r="A537" s="132" t="s">
        <v>1941</v>
      </c>
      <c r="B537" s="133" t="s">
        <v>1942</v>
      </c>
      <c r="C537" s="133" t="s">
        <v>261</v>
      </c>
      <c r="D537" s="133" t="s">
        <v>262</v>
      </c>
      <c r="E537" s="133" t="b">
        <v>0</v>
      </c>
      <c r="F537" s="133" t="s">
        <v>1943</v>
      </c>
      <c r="G537" s="133" t="s">
        <v>3</v>
      </c>
      <c r="H537" s="133" t="s">
        <v>264</v>
      </c>
      <c r="I537" s="133" t="s">
        <v>1095</v>
      </c>
      <c r="J537" s="133" t="s">
        <v>1096</v>
      </c>
      <c r="K537" s="133" t="s">
        <v>777</v>
      </c>
      <c r="L537" s="133">
        <v>90</v>
      </c>
      <c r="M537" s="133">
        <v>9</v>
      </c>
      <c r="N537" s="133">
        <v>9</v>
      </c>
      <c r="O537" s="133">
        <v>2.02</v>
      </c>
      <c r="P537" s="133">
        <v>0</v>
      </c>
      <c r="Q537" s="133">
        <v>0</v>
      </c>
      <c r="R537" s="133">
        <v>1.32</v>
      </c>
      <c r="S537" s="133">
        <v>0</v>
      </c>
      <c r="T537" s="133">
        <v>0</v>
      </c>
      <c r="U537" s="133">
        <v>32.22</v>
      </c>
      <c r="V537" s="133">
        <v>0</v>
      </c>
      <c r="W537" s="133">
        <v>0</v>
      </c>
      <c r="X537" s="133">
        <v>5.5039999999999996</v>
      </c>
      <c r="Y537" s="133">
        <v>3.0000000000000001E-3</v>
      </c>
      <c r="Z537" s="133">
        <v>1E-3</v>
      </c>
      <c r="AA537" s="133">
        <v>12.664999999999999</v>
      </c>
      <c r="AB537" s="133">
        <v>5.0000000000000001E-3</v>
      </c>
      <c r="AC537" s="133">
        <v>2E-3</v>
      </c>
      <c r="AD537" s="133">
        <v>17.91</v>
      </c>
      <c r="AE537" s="133">
        <v>0.03</v>
      </c>
      <c r="AF537" s="133">
        <v>0.01</v>
      </c>
      <c r="AG537" s="133">
        <v>-0.28599999999999998</v>
      </c>
      <c r="AH537" s="133">
        <v>3.2000000000000001E-2</v>
      </c>
      <c r="AI537" s="133">
        <v>1.0999999999999999E-2</v>
      </c>
      <c r="AJ537" s="133">
        <v>25.797999999999998</v>
      </c>
      <c r="AK537" s="133">
        <v>0.14499999999999999</v>
      </c>
      <c r="AL537" s="133">
        <v>4.8000000000000001E-2</v>
      </c>
      <c r="AM537" s="133">
        <v>0.29899999999999999</v>
      </c>
      <c r="AN537" s="133">
        <v>0.14299999999999999</v>
      </c>
      <c r="AO537" s="133">
        <v>4.8000000000000001E-2</v>
      </c>
      <c r="AP537" s="133">
        <v>105.509</v>
      </c>
      <c r="AQ537" s="133">
        <v>1.3240000000000001</v>
      </c>
      <c r="AR537" s="133">
        <v>0.441</v>
      </c>
      <c r="AS537" s="133">
        <v>72.210999999999999</v>
      </c>
      <c r="AT537" s="133">
        <v>1.2849999999999999</v>
      </c>
      <c r="AU537" s="133">
        <v>0.42799999999999999</v>
      </c>
      <c r="AV537" s="133">
        <v>-1.1299999999999999</v>
      </c>
      <c r="AW537" s="133">
        <v>1.2E-2</v>
      </c>
      <c r="AX537" s="133">
        <v>4.0000000000000001E-3</v>
      </c>
      <c r="AY537" s="133">
        <v>1.98</v>
      </c>
      <c r="AZ537" s="133">
        <v>1.0093000000000001</v>
      </c>
      <c r="BA537" s="133">
        <v>-7.91</v>
      </c>
      <c r="BB537" s="133">
        <v>-7.74</v>
      </c>
      <c r="BC537" s="133">
        <v>22.88</v>
      </c>
      <c r="BD537" s="133">
        <v>5.243384358022427E-3</v>
      </c>
      <c r="BE537" s="133" t="s">
        <v>1940</v>
      </c>
      <c r="BF537" s="133">
        <v>-0.38</v>
      </c>
      <c r="BG537" s="133">
        <v>1.1820179453525719</v>
      </c>
      <c r="BH537" s="133">
        <v>0.95566358462790668</v>
      </c>
      <c r="BI537" s="133">
        <v>0.50700000000000001</v>
      </c>
      <c r="BJ537" s="133">
        <v>8.2000000000000003E-2</v>
      </c>
      <c r="BK537" s="133">
        <v>0.58899999999999997</v>
      </c>
      <c r="BL537" s="133">
        <v>0.29899999999999999</v>
      </c>
      <c r="BM537" s="133">
        <v>0</v>
      </c>
    </row>
    <row r="538" spans="1:65" x14ac:dyDescent="0.2">
      <c r="A538" s="132" t="s">
        <v>1944</v>
      </c>
      <c r="B538" s="133" t="s">
        <v>1945</v>
      </c>
      <c r="C538" s="133" t="s">
        <v>261</v>
      </c>
      <c r="D538" s="133" t="s">
        <v>262</v>
      </c>
      <c r="E538" s="133" t="b">
        <v>0</v>
      </c>
      <c r="F538" s="133" t="s">
        <v>1946</v>
      </c>
      <c r="G538" s="133" t="s">
        <v>3</v>
      </c>
      <c r="H538" s="133" t="s">
        <v>264</v>
      </c>
      <c r="I538" s="133" t="s">
        <v>349</v>
      </c>
      <c r="J538" s="133" t="s">
        <v>266</v>
      </c>
      <c r="K538" s="133" t="s">
        <v>777</v>
      </c>
      <c r="L538" s="133" t="s">
        <v>3</v>
      </c>
      <c r="M538" s="133">
        <v>9</v>
      </c>
      <c r="N538" s="133">
        <v>9</v>
      </c>
      <c r="O538" s="133">
        <v>-37.33</v>
      </c>
      <c r="P538" s="133">
        <v>0</v>
      </c>
      <c r="Q538" s="133">
        <v>0</v>
      </c>
      <c r="R538" s="133">
        <v>-4.76</v>
      </c>
      <c r="S538" s="133">
        <v>0.01</v>
      </c>
      <c r="T538" s="133">
        <v>0</v>
      </c>
      <c r="U538" s="133">
        <v>25.96</v>
      </c>
      <c r="V538" s="133">
        <v>0.01</v>
      </c>
      <c r="W538" s="133">
        <v>0</v>
      </c>
      <c r="X538" s="133">
        <v>-31.622</v>
      </c>
      <c r="Y538" s="133">
        <v>2E-3</v>
      </c>
      <c r="Z538" s="133">
        <v>1E-3</v>
      </c>
      <c r="AA538" s="133">
        <v>6.4409999999999998</v>
      </c>
      <c r="AB538" s="133">
        <v>0.01</v>
      </c>
      <c r="AC538" s="133">
        <v>3.0000000000000001E-3</v>
      </c>
      <c r="AD538" s="133">
        <v>-27.402999999999999</v>
      </c>
      <c r="AE538" s="133">
        <v>4.9000000000000002E-2</v>
      </c>
      <c r="AF538" s="133">
        <v>1.6E-2</v>
      </c>
      <c r="AG538" s="133">
        <v>-0.93</v>
      </c>
      <c r="AH538" s="133">
        <v>4.8000000000000001E-2</v>
      </c>
      <c r="AI538" s="133">
        <v>1.6E-2</v>
      </c>
      <c r="AJ538" s="133">
        <v>12.164999999999999</v>
      </c>
      <c r="AK538" s="133">
        <v>0.17</v>
      </c>
      <c r="AL538" s="133">
        <v>5.7000000000000002E-2</v>
      </c>
      <c r="AM538" s="133">
        <v>-0.75</v>
      </c>
      <c r="AN538" s="133">
        <v>0.16500000000000001</v>
      </c>
      <c r="AO538" s="133">
        <v>5.5E-2</v>
      </c>
      <c r="AP538" s="133">
        <v>112.10299999999999</v>
      </c>
      <c r="AQ538" s="133">
        <v>1.175</v>
      </c>
      <c r="AR538" s="133">
        <v>0.39200000000000002</v>
      </c>
      <c r="AS538" s="133">
        <v>136.458</v>
      </c>
      <c r="AT538" s="133">
        <v>1.208</v>
      </c>
      <c r="AU538" s="133">
        <v>0.40300000000000002</v>
      </c>
      <c r="AV538" s="133">
        <v>-1.208</v>
      </c>
      <c r="AW538" s="133">
        <v>1.7000000000000001E-2</v>
      </c>
      <c r="AX538" s="133">
        <v>6.0000000000000001E-3</v>
      </c>
      <c r="AY538" s="133">
        <v>-37.369999999999997</v>
      </c>
      <c r="AZ538" s="133" t="s">
        <v>3</v>
      </c>
      <c r="BA538" s="133">
        <v>-4.76</v>
      </c>
      <c r="BB538" s="133">
        <v>-4.6100000000000003</v>
      </c>
      <c r="BC538" s="133">
        <v>26.11</v>
      </c>
      <c r="BD538" s="133">
        <v>5.3247533425673284E-3</v>
      </c>
      <c r="BE538" s="133" t="s">
        <v>1947</v>
      </c>
      <c r="BF538" s="133">
        <v>-0.78400000000000003</v>
      </c>
      <c r="BG538" s="133">
        <v>1.1820179453525721</v>
      </c>
      <c r="BH538" s="133">
        <v>0.95566358462790679</v>
      </c>
      <c r="BI538" s="133">
        <v>2.9000000000000001E-2</v>
      </c>
      <c r="BJ538" s="133" t="s">
        <v>3</v>
      </c>
      <c r="BK538" s="133">
        <v>2.9000000000000001E-2</v>
      </c>
      <c r="BL538" s="133">
        <v>-0.75</v>
      </c>
      <c r="BM538" s="133">
        <v>0</v>
      </c>
    </row>
    <row r="539" spans="1:65" x14ac:dyDescent="0.2">
      <c r="A539" s="132" t="s">
        <v>1948</v>
      </c>
      <c r="B539" s="133" t="s">
        <v>1949</v>
      </c>
      <c r="C539" s="133" t="s">
        <v>261</v>
      </c>
      <c r="D539" s="133" t="s">
        <v>262</v>
      </c>
      <c r="E539" s="133" t="b">
        <v>0</v>
      </c>
      <c r="F539" s="133" t="s">
        <v>286</v>
      </c>
      <c r="G539" s="133" t="s">
        <v>3</v>
      </c>
      <c r="H539" s="133" t="s">
        <v>264</v>
      </c>
      <c r="I539" s="133" t="s">
        <v>286</v>
      </c>
      <c r="J539" s="133" t="s">
        <v>273</v>
      </c>
      <c r="K539" s="133" t="s">
        <v>777</v>
      </c>
      <c r="L539" s="133">
        <v>90</v>
      </c>
      <c r="M539" s="133">
        <v>9</v>
      </c>
      <c r="N539" s="133">
        <v>9</v>
      </c>
      <c r="O539" s="133">
        <v>-10.11</v>
      </c>
      <c r="P539" s="133">
        <v>0</v>
      </c>
      <c r="Q539" s="133">
        <v>0</v>
      </c>
      <c r="R539" s="133">
        <v>-10.82</v>
      </c>
      <c r="S539" s="133">
        <v>0.02</v>
      </c>
      <c r="T539" s="133">
        <v>0.01</v>
      </c>
      <c r="U539" s="133">
        <v>19.71</v>
      </c>
      <c r="V539" s="133">
        <v>0.02</v>
      </c>
      <c r="W539" s="133">
        <v>0.01</v>
      </c>
      <c r="X539" s="133">
        <v>-6.3</v>
      </c>
      <c r="Y539" s="133">
        <v>2E-3</v>
      </c>
      <c r="Z539" s="133">
        <v>1E-3</v>
      </c>
      <c r="AA539" s="133">
        <v>0.378</v>
      </c>
      <c r="AB539" s="133">
        <v>1.9E-2</v>
      </c>
      <c r="AC539" s="133">
        <v>6.0000000000000001E-3</v>
      </c>
      <c r="AD539" s="133">
        <v>-6.8380000000000001</v>
      </c>
      <c r="AE539" s="133">
        <v>4.1000000000000002E-2</v>
      </c>
      <c r="AF539" s="133">
        <v>1.4E-2</v>
      </c>
      <c r="AG539" s="133">
        <v>-0.71399999999999997</v>
      </c>
      <c r="AH539" s="133">
        <v>4.2999999999999997E-2</v>
      </c>
      <c r="AI539" s="133">
        <v>1.4E-2</v>
      </c>
      <c r="AJ539" s="133">
        <v>-1.0169999999999999</v>
      </c>
      <c r="AK539" s="133">
        <v>0.2</v>
      </c>
      <c r="AL539" s="133">
        <v>6.7000000000000004E-2</v>
      </c>
      <c r="AM539" s="133">
        <v>-1.7729999999999999</v>
      </c>
      <c r="AN539" s="133">
        <v>0.183</v>
      </c>
      <c r="AO539" s="133">
        <v>6.0999999999999999E-2</v>
      </c>
      <c r="AP539" s="133">
        <v>114.27</v>
      </c>
      <c r="AQ539" s="133">
        <v>1.887</v>
      </c>
      <c r="AR539" s="133">
        <v>0.629</v>
      </c>
      <c r="AS539" s="133">
        <v>120.96599999999999</v>
      </c>
      <c r="AT539" s="133">
        <v>1.891</v>
      </c>
      <c r="AU539" s="133">
        <v>0.63</v>
      </c>
      <c r="AV539" s="133">
        <v>-1.2090000000000001</v>
      </c>
      <c r="AW539" s="133">
        <v>2.1000000000000001E-2</v>
      </c>
      <c r="AX539" s="133">
        <v>7.0000000000000001E-3</v>
      </c>
      <c r="AY539" s="133">
        <v>-10.15</v>
      </c>
      <c r="AZ539" s="133">
        <v>1.007950954</v>
      </c>
      <c r="BA539" s="133">
        <v>-18.62</v>
      </c>
      <c r="BB539" s="133">
        <v>-18.39</v>
      </c>
      <c r="BC539" s="133">
        <v>11.9</v>
      </c>
      <c r="BD539" s="133">
        <v>5.1912759380850718E-3</v>
      </c>
      <c r="BE539" s="133" t="s">
        <v>1950</v>
      </c>
      <c r="BF539" s="133">
        <v>-0.67900000000000005</v>
      </c>
      <c r="BG539" s="133">
        <v>1.206810693798877</v>
      </c>
      <c r="BH539" s="133">
        <v>0.96291741690161892</v>
      </c>
      <c r="BI539" s="133">
        <v>0.14399999999999999</v>
      </c>
      <c r="BJ539" s="133">
        <v>8.2000000000000003E-2</v>
      </c>
      <c r="BK539" s="133">
        <v>0.22600000000000001</v>
      </c>
      <c r="BL539" s="133">
        <v>-1.7729999999999999</v>
      </c>
      <c r="BM539" s="133">
        <v>0</v>
      </c>
    </row>
    <row r="540" spans="1:65" x14ac:dyDescent="0.2">
      <c r="A540" s="132" t="s">
        <v>1951</v>
      </c>
      <c r="B540" s="133" t="s">
        <v>1952</v>
      </c>
      <c r="C540" s="133" t="s">
        <v>261</v>
      </c>
      <c r="D540" s="133" t="s">
        <v>262</v>
      </c>
      <c r="E540" s="133" t="b">
        <v>0</v>
      </c>
      <c r="F540" s="133" t="s">
        <v>1953</v>
      </c>
      <c r="G540" s="133" t="s">
        <v>3</v>
      </c>
      <c r="H540" s="133" t="s">
        <v>264</v>
      </c>
      <c r="I540" s="133" t="s">
        <v>1912</v>
      </c>
      <c r="J540" s="133" t="s">
        <v>273</v>
      </c>
      <c r="K540" s="133" t="s">
        <v>777</v>
      </c>
      <c r="L540" s="133">
        <v>90</v>
      </c>
      <c r="M540" s="133">
        <v>9</v>
      </c>
      <c r="N540" s="133">
        <v>9</v>
      </c>
      <c r="O540" s="133">
        <v>-40.33</v>
      </c>
      <c r="P540" s="133">
        <v>0</v>
      </c>
      <c r="Q540" s="133">
        <v>0</v>
      </c>
      <c r="R540" s="133">
        <v>-14.18</v>
      </c>
      <c r="S540" s="133">
        <v>0.01</v>
      </c>
      <c r="T540" s="133">
        <v>0</v>
      </c>
      <c r="U540" s="133">
        <v>16.239999999999998</v>
      </c>
      <c r="V540" s="133">
        <v>0.01</v>
      </c>
      <c r="W540" s="133">
        <v>0</v>
      </c>
      <c r="X540" s="133">
        <v>-34.76</v>
      </c>
      <c r="Y540" s="133">
        <v>3.0000000000000001E-3</v>
      </c>
      <c r="Z540" s="133">
        <v>1E-3</v>
      </c>
      <c r="AA540" s="133">
        <v>-3.0880000000000001</v>
      </c>
      <c r="AB540" s="133">
        <v>5.0000000000000001E-3</v>
      </c>
      <c r="AC540" s="133">
        <v>2E-3</v>
      </c>
      <c r="AD540" s="133">
        <v>-39.383000000000003</v>
      </c>
      <c r="AE540" s="133">
        <v>4.9000000000000002E-2</v>
      </c>
      <c r="AF540" s="133">
        <v>1.6E-2</v>
      </c>
      <c r="AG540" s="133">
        <v>-0.625</v>
      </c>
      <c r="AH540" s="133">
        <v>5.0999999999999997E-2</v>
      </c>
      <c r="AI540" s="133">
        <v>1.7000000000000001E-2</v>
      </c>
      <c r="AJ540" s="133">
        <v>-8.4550000000000001</v>
      </c>
      <c r="AK540" s="133">
        <v>0.23400000000000001</v>
      </c>
      <c r="AL540" s="133">
        <v>7.8E-2</v>
      </c>
      <c r="AM540" s="133">
        <v>-2.3029999999999999</v>
      </c>
      <c r="AN540" s="133">
        <v>0.23400000000000001</v>
      </c>
      <c r="AO540" s="133">
        <v>7.8E-2</v>
      </c>
      <c r="AP540" s="133">
        <v>117.428</v>
      </c>
      <c r="AQ540" s="133">
        <v>1.5149999999999999</v>
      </c>
      <c r="AR540" s="133">
        <v>0.505</v>
      </c>
      <c r="AS540" s="133">
        <v>167.47399999999999</v>
      </c>
      <c r="AT540" s="133">
        <v>1.581</v>
      </c>
      <c r="AU540" s="133">
        <v>0.52700000000000002</v>
      </c>
      <c r="AV540" s="133">
        <v>-1.2470000000000001</v>
      </c>
      <c r="AW540" s="133">
        <v>1.4999999999999999E-2</v>
      </c>
      <c r="AX540" s="133">
        <v>5.0000000000000001E-3</v>
      </c>
      <c r="AY540" s="133">
        <v>-40.36</v>
      </c>
      <c r="AZ540" s="133">
        <v>1.007950954</v>
      </c>
      <c r="BA540" s="133">
        <v>-21.96</v>
      </c>
      <c r="BB540" s="133">
        <v>-21.72</v>
      </c>
      <c r="BC540" s="133">
        <v>8.4700000000000006</v>
      </c>
      <c r="BD540" s="133">
        <v>5.2583836973910357E-3</v>
      </c>
      <c r="BE540" s="133" t="s">
        <v>1954</v>
      </c>
      <c r="BF540" s="133">
        <v>-0.41799999999999998</v>
      </c>
      <c r="BG540" s="133">
        <v>1.1921623525531475</v>
      </c>
      <c r="BH540" s="133">
        <v>0.95935975094180559</v>
      </c>
      <c r="BI540" s="133">
        <v>0.46100000000000002</v>
      </c>
      <c r="BJ540" s="133">
        <v>8.2000000000000003E-2</v>
      </c>
      <c r="BK540" s="133">
        <v>0.54300000000000004</v>
      </c>
      <c r="BL540" s="133">
        <v>-2.3029999999999999</v>
      </c>
      <c r="BM540" s="133">
        <v>0</v>
      </c>
    </row>
    <row r="541" spans="1:65" x14ac:dyDescent="0.2">
      <c r="A541" s="132" t="s">
        <v>1955</v>
      </c>
      <c r="B541" s="133" t="s">
        <v>1956</v>
      </c>
      <c r="C541" s="133" t="s">
        <v>261</v>
      </c>
      <c r="D541" s="133" t="s">
        <v>262</v>
      </c>
      <c r="E541" s="133" t="b">
        <v>0</v>
      </c>
      <c r="F541" s="133" t="s">
        <v>1957</v>
      </c>
      <c r="G541" s="133" t="s">
        <v>3</v>
      </c>
      <c r="H541" s="133" t="s">
        <v>264</v>
      </c>
      <c r="I541" s="133" t="s">
        <v>349</v>
      </c>
      <c r="J541" s="133" t="s">
        <v>266</v>
      </c>
      <c r="K541" s="133" t="s">
        <v>777</v>
      </c>
      <c r="L541" s="133" t="s">
        <v>3</v>
      </c>
      <c r="M541" s="133">
        <v>9</v>
      </c>
      <c r="N541" s="133">
        <v>9</v>
      </c>
      <c r="O541" s="133">
        <v>-37.42</v>
      </c>
      <c r="P541" s="133">
        <v>0</v>
      </c>
      <c r="Q541" s="133">
        <v>0</v>
      </c>
      <c r="R541" s="133">
        <v>1.1100000000000001</v>
      </c>
      <c r="S541" s="133">
        <v>0</v>
      </c>
      <c r="T541" s="133">
        <v>0</v>
      </c>
      <c r="U541" s="133">
        <v>32</v>
      </c>
      <c r="V541" s="133">
        <v>0</v>
      </c>
      <c r="W541" s="133">
        <v>0</v>
      </c>
      <c r="X541" s="133">
        <v>-31.504000000000001</v>
      </c>
      <c r="Y541" s="133">
        <v>3.0000000000000001E-3</v>
      </c>
      <c r="Z541" s="133">
        <v>1E-3</v>
      </c>
      <c r="AA541" s="133">
        <v>12.369</v>
      </c>
      <c r="AB541" s="133">
        <v>4.0000000000000001E-3</v>
      </c>
      <c r="AC541" s="133">
        <v>1E-3</v>
      </c>
      <c r="AD541" s="133">
        <v>-21.657</v>
      </c>
      <c r="AE541" s="133">
        <v>3.5999999999999997E-2</v>
      </c>
      <c r="AF541" s="133">
        <v>1.2E-2</v>
      </c>
      <c r="AG541" s="133">
        <v>-0.93600000000000005</v>
      </c>
      <c r="AH541" s="133">
        <v>3.6999999999999998E-2</v>
      </c>
      <c r="AI541" s="133">
        <v>1.2E-2</v>
      </c>
      <c r="AJ541" s="133">
        <v>24.757000000000001</v>
      </c>
      <c r="AK541" s="133">
        <v>0.13700000000000001</v>
      </c>
      <c r="AL541" s="133">
        <v>4.5999999999999999E-2</v>
      </c>
      <c r="AM541" s="133">
        <v>-0.13200000000000001</v>
      </c>
      <c r="AN541" s="133">
        <v>0.13600000000000001</v>
      </c>
      <c r="AO541" s="133">
        <v>4.4999999999999998E-2</v>
      </c>
      <c r="AP541" s="133">
        <v>113.026</v>
      </c>
      <c r="AQ541" s="133">
        <v>1.4390000000000001</v>
      </c>
      <c r="AR541" s="133">
        <v>0.48</v>
      </c>
      <c r="AS541" s="133">
        <v>124.214</v>
      </c>
      <c r="AT541" s="133">
        <v>1.452</v>
      </c>
      <c r="AU541" s="133">
        <v>0.48399999999999999</v>
      </c>
      <c r="AV541" s="133">
        <v>-1.2050000000000001</v>
      </c>
      <c r="AW541" s="133">
        <v>1.2E-2</v>
      </c>
      <c r="AX541" s="133">
        <v>4.0000000000000001E-3</v>
      </c>
      <c r="AY541" s="133">
        <v>-37.450000000000003</v>
      </c>
      <c r="AZ541" s="133" t="s">
        <v>3</v>
      </c>
      <c r="BA541" s="133">
        <v>1.1100000000000001</v>
      </c>
      <c r="BB541" s="133">
        <v>1.24</v>
      </c>
      <c r="BC541" s="133">
        <v>32.14</v>
      </c>
      <c r="BD541" s="133">
        <v>5.3107788194027483E-3</v>
      </c>
      <c r="BE541" s="133" t="s">
        <v>1958</v>
      </c>
      <c r="BF541" s="133">
        <v>-0.82099999999999995</v>
      </c>
      <c r="BG541" s="133">
        <v>1.1921623525531477</v>
      </c>
      <c r="BH541" s="133">
        <v>0.9593597509418057</v>
      </c>
      <c r="BI541" s="133">
        <v>-1.9E-2</v>
      </c>
      <c r="BJ541" s="133" t="s">
        <v>3</v>
      </c>
      <c r="BK541" s="133">
        <v>-1.9E-2</v>
      </c>
      <c r="BL541" s="133">
        <v>-0.13200000000000001</v>
      </c>
      <c r="BM541" s="133">
        <v>0</v>
      </c>
    </row>
    <row r="542" spans="1:65" x14ac:dyDescent="0.2">
      <c r="A542" s="132" t="s">
        <v>1959</v>
      </c>
      <c r="B542" s="133" t="s">
        <v>1960</v>
      </c>
      <c r="C542" s="133" t="s">
        <v>261</v>
      </c>
      <c r="D542" s="133" t="s">
        <v>262</v>
      </c>
      <c r="E542" s="133" t="b">
        <v>0</v>
      </c>
      <c r="F542" s="133" t="s">
        <v>1843</v>
      </c>
      <c r="G542" s="133" t="s">
        <v>3</v>
      </c>
      <c r="H542" s="133" t="s">
        <v>264</v>
      </c>
      <c r="I542" s="133" t="s">
        <v>1843</v>
      </c>
      <c r="J542" s="133" t="s">
        <v>273</v>
      </c>
      <c r="K542" s="133" t="s">
        <v>777</v>
      </c>
      <c r="L542" s="133">
        <v>90</v>
      </c>
      <c r="M542" s="133">
        <v>9</v>
      </c>
      <c r="N542" s="133">
        <v>9</v>
      </c>
      <c r="O542" s="133">
        <v>2.09</v>
      </c>
      <c r="P542" s="133">
        <v>0</v>
      </c>
      <c r="Q542" s="133">
        <v>0</v>
      </c>
      <c r="R542" s="133">
        <v>6.37</v>
      </c>
      <c r="S542" s="133">
        <v>0</v>
      </c>
      <c r="T542" s="133">
        <v>0</v>
      </c>
      <c r="U542" s="133">
        <v>37.42</v>
      </c>
      <c r="V542" s="133">
        <v>0</v>
      </c>
      <c r="W542" s="133">
        <v>0</v>
      </c>
      <c r="X542" s="133">
        <v>5.7439999999999998</v>
      </c>
      <c r="Y542" s="133">
        <v>1E-3</v>
      </c>
      <c r="Z542" s="133">
        <v>0</v>
      </c>
      <c r="AA542" s="133">
        <v>17.765000000000001</v>
      </c>
      <c r="AB542" s="133">
        <v>5.0000000000000001E-3</v>
      </c>
      <c r="AC542" s="133">
        <v>2E-3</v>
      </c>
      <c r="AD542" s="133">
        <v>23.055</v>
      </c>
      <c r="AE542" s="133">
        <v>4.4999999999999998E-2</v>
      </c>
      <c r="AF542" s="133">
        <v>1.4999999999999999E-2</v>
      </c>
      <c r="AG542" s="133">
        <v>-0.42899999999999999</v>
      </c>
      <c r="AH542" s="133">
        <v>4.2999999999999997E-2</v>
      </c>
      <c r="AI542" s="133">
        <v>1.4E-2</v>
      </c>
      <c r="AJ542" s="133">
        <v>36.834000000000003</v>
      </c>
      <c r="AK542" s="133">
        <v>0.18</v>
      </c>
      <c r="AL542" s="133">
        <v>0.06</v>
      </c>
      <c r="AM542" s="133">
        <v>0.95399999999999996</v>
      </c>
      <c r="AN542" s="133">
        <v>0.17100000000000001</v>
      </c>
      <c r="AO542" s="133">
        <v>5.7000000000000002E-2</v>
      </c>
      <c r="AP542" s="133">
        <v>105.38</v>
      </c>
      <c r="AQ542" s="133">
        <v>2.6120000000000001</v>
      </c>
      <c r="AR542" s="133">
        <v>0.871</v>
      </c>
      <c r="AS542" s="133">
        <v>61.286000000000001</v>
      </c>
      <c r="AT542" s="133">
        <v>2.5059999999999998</v>
      </c>
      <c r="AU542" s="133">
        <v>0.83499999999999996</v>
      </c>
      <c r="AV542" s="133">
        <v>-1.127</v>
      </c>
      <c r="AW542" s="133">
        <v>2.5000000000000001E-2</v>
      </c>
      <c r="AX542" s="133">
        <v>8.0000000000000002E-3</v>
      </c>
      <c r="AY542" s="133">
        <v>2.06</v>
      </c>
      <c r="AZ542" s="133">
        <v>1.007950954</v>
      </c>
      <c r="BA542" s="133">
        <v>-1.57</v>
      </c>
      <c r="BB542" s="133">
        <v>-1.42</v>
      </c>
      <c r="BC542" s="133">
        <v>29.39</v>
      </c>
      <c r="BD542" s="133">
        <v>5.3759238975460456E-3</v>
      </c>
      <c r="BE542" s="133" t="s">
        <v>1961</v>
      </c>
      <c r="BF542" s="133">
        <v>-0.55300000000000005</v>
      </c>
      <c r="BG542" s="133">
        <v>1.1921623525531473</v>
      </c>
      <c r="BH542" s="133">
        <v>0.95935975094180559</v>
      </c>
      <c r="BI542" s="133">
        <v>0.3</v>
      </c>
      <c r="BJ542" s="133">
        <v>8.2000000000000003E-2</v>
      </c>
      <c r="BK542" s="133">
        <v>0.38200000000000001</v>
      </c>
      <c r="BL542" s="133">
        <v>0.95399999999999996</v>
      </c>
      <c r="BM542" s="133">
        <v>0</v>
      </c>
    </row>
    <row r="543" spans="1:65" x14ac:dyDescent="0.2">
      <c r="A543" s="132" t="s">
        <v>1962</v>
      </c>
      <c r="B543" s="133" t="s">
        <v>1963</v>
      </c>
      <c r="C543" s="133" t="s">
        <v>261</v>
      </c>
      <c r="D543" s="133" t="s">
        <v>262</v>
      </c>
      <c r="E543" s="133" t="b">
        <v>0</v>
      </c>
      <c r="F543" s="133" t="s">
        <v>1943</v>
      </c>
      <c r="G543" s="133" t="s">
        <v>3</v>
      </c>
      <c r="H543" s="133" t="s">
        <v>264</v>
      </c>
      <c r="I543" s="133" t="s">
        <v>1095</v>
      </c>
      <c r="J543" s="133" t="s">
        <v>1096</v>
      </c>
      <c r="K543" s="133" t="s">
        <v>777</v>
      </c>
      <c r="L543" s="133">
        <v>90</v>
      </c>
      <c r="M543" s="133">
        <v>9</v>
      </c>
      <c r="N543" s="133">
        <v>9</v>
      </c>
      <c r="O543" s="133">
        <v>2.0099999999999998</v>
      </c>
      <c r="P543" s="133">
        <v>0</v>
      </c>
      <c r="Q543" s="133">
        <v>0</v>
      </c>
      <c r="R543" s="133">
        <v>1.33</v>
      </c>
      <c r="S543" s="133">
        <v>0.01</v>
      </c>
      <c r="T543" s="133">
        <v>0</v>
      </c>
      <c r="U543" s="133">
        <v>32.229999999999997</v>
      </c>
      <c r="V543" s="133">
        <v>0.01</v>
      </c>
      <c r="W543" s="133">
        <v>0</v>
      </c>
      <c r="X543" s="133">
        <v>5.4939999999999998</v>
      </c>
      <c r="Y543" s="133">
        <v>3.0000000000000001E-3</v>
      </c>
      <c r="Z543" s="133">
        <v>1E-3</v>
      </c>
      <c r="AA543" s="133">
        <v>12.677</v>
      </c>
      <c r="AB543" s="133">
        <v>5.0000000000000001E-3</v>
      </c>
      <c r="AC543" s="133">
        <v>2E-3</v>
      </c>
      <c r="AD543" s="133">
        <v>17.931000000000001</v>
      </c>
      <c r="AE543" s="133">
        <v>3.2000000000000001E-2</v>
      </c>
      <c r="AF543" s="133">
        <v>1.0999999999999999E-2</v>
      </c>
      <c r="AG543" s="133">
        <v>-0.26600000000000001</v>
      </c>
      <c r="AH543" s="133">
        <v>3.2000000000000001E-2</v>
      </c>
      <c r="AI543" s="133">
        <v>1.0999999999999999E-2</v>
      </c>
      <c r="AJ543" s="133">
        <v>25.792999999999999</v>
      </c>
      <c r="AK543" s="133">
        <v>0.25</v>
      </c>
      <c r="AL543" s="133">
        <v>8.3000000000000004E-2</v>
      </c>
      <c r="AM543" s="133">
        <v>0.27</v>
      </c>
      <c r="AN543" s="133">
        <v>0.247</v>
      </c>
      <c r="AO543" s="133">
        <v>8.2000000000000003E-2</v>
      </c>
      <c r="AP543" s="133">
        <v>106.164</v>
      </c>
      <c r="AQ543" s="133">
        <v>1.1579999999999999</v>
      </c>
      <c r="AR543" s="133">
        <v>0.38600000000000001</v>
      </c>
      <c r="AS543" s="133">
        <v>72.834000000000003</v>
      </c>
      <c r="AT543" s="133">
        <v>1.119</v>
      </c>
      <c r="AU543" s="133">
        <v>0.373</v>
      </c>
      <c r="AV543" s="133">
        <v>-1.123</v>
      </c>
      <c r="AW543" s="133">
        <v>1.2E-2</v>
      </c>
      <c r="AX543" s="133">
        <v>4.0000000000000001E-3</v>
      </c>
      <c r="AY543" s="133">
        <v>1.98</v>
      </c>
      <c r="AZ543" s="133">
        <v>1.0093000000000001</v>
      </c>
      <c r="BA543" s="133">
        <v>-7.89</v>
      </c>
      <c r="BB543" s="133">
        <v>-7.72</v>
      </c>
      <c r="BC543" s="133">
        <v>22.9</v>
      </c>
      <c r="BD543" s="133">
        <v>5.3759238975460456E-3</v>
      </c>
      <c r="BE543" s="133" t="s">
        <v>1961</v>
      </c>
      <c r="BF543" s="133">
        <v>-0.36299999999999999</v>
      </c>
      <c r="BG543" s="133">
        <v>1.1921623525531475</v>
      </c>
      <c r="BH543" s="133">
        <v>0.9593597509418057</v>
      </c>
      <c r="BI543" s="133">
        <v>0.52700000000000002</v>
      </c>
      <c r="BJ543" s="133">
        <v>8.2000000000000003E-2</v>
      </c>
      <c r="BK543" s="133">
        <v>0.60899999999999999</v>
      </c>
      <c r="BL543" s="133">
        <v>0.27</v>
      </c>
      <c r="BM543" s="133">
        <v>0</v>
      </c>
    </row>
    <row r="544" spans="1:65" x14ac:dyDescent="0.2">
      <c r="A544" s="132" t="s">
        <v>1964</v>
      </c>
      <c r="B544" s="133" t="s">
        <v>1965</v>
      </c>
      <c r="C544" s="133" t="s">
        <v>261</v>
      </c>
      <c r="D544" s="133" t="s">
        <v>262</v>
      </c>
      <c r="E544" s="133" t="b">
        <v>0</v>
      </c>
      <c r="F544" s="133" t="s">
        <v>1966</v>
      </c>
      <c r="G544" s="133" t="s">
        <v>3</v>
      </c>
      <c r="H544" s="133" t="s">
        <v>264</v>
      </c>
      <c r="I544" s="133" t="s">
        <v>349</v>
      </c>
      <c r="J544" s="133" t="s">
        <v>266</v>
      </c>
      <c r="K544" s="133" t="s">
        <v>777</v>
      </c>
      <c r="L544" s="133" t="s">
        <v>3</v>
      </c>
      <c r="M544" s="133">
        <v>9</v>
      </c>
      <c r="N544" s="133">
        <v>9</v>
      </c>
      <c r="O544" s="133">
        <v>1.29</v>
      </c>
      <c r="P544" s="133">
        <v>0</v>
      </c>
      <c r="Q544" s="133">
        <v>0</v>
      </c>
      <c r="R544" s="133">
        <v>-3.46</v>
      </c>
      <c r="S544" s="133">
        <v>0</v>
      </c>
      <c r="T544" s="133">
        <v>0</v>
      </c>
      <c r="U544" s="133">
        <v>27.29</v>
      </c>
      <c r="V544" s="133">
        <v>0</v>
      </c>
      <c r="W544" s="133">
        <v>0</v>
      </c>
      <c r="X544" s="133">
        <v>4.6479999999999997</v>
      </c>
      <c r="Y544" s="133">
        <v>3.0000000000000001E-3</v>
      </c>
      <c r="Z544" s="133">
        <v>1E-3</v>
      </c>
      <c r="AA544" s="133">
        <v>7.835</v>
      </c>
      <c r="AB544" s="133">
        <v>4.0000000000000001E-3</v>
      </c>
      <c r="AC544" s="133">
        <v>1E-3</v>
      </c>
      <c r="AD544" s="133">
        <v>11.77</v>
      </c>
      <c r="AE544" s="133">
        <v>4.2000000000000003E-2</v>
      </c>
      <c r="AF544" s="133">
        <v>1.4E-2</v>
      </c>
      <c r="AG544" s="133">
        <v>-0.755</v>
      </c>
      <c r="AH544" s="133">
        <v>0.04</v>
      </c>
      <c r="AI544" s="133">
        <v>1.2999999999999999E-2</v>
      </c>
      <c r="AJ544" s="133">
        <v>14.894</v>
      </c>
      <c r="AK544" s="133">
        <v>0.16200000000000001</v>
      </c>
      <c r="AL544" s="133">
        <v>5.3999999999999999E-2</v>
      </c>
      <c r="AM544" s="133">
        <v>-0.82399999999999995</v>
      </c>
      <c r="AN544" s="133">
        <v>0.16200000000000001</v>
      </c>
      <c r="AO544" s="133">
        <v>5.3999999999999999E-2</v>
      </c>
      <c r="AP544" s="133">
        <v>110.76600000000001</v>
      </c>
      <c r="AQ544" s="133">
        <v>1.3149999999999999</v>
      </c>
      <c r="AR544" s="133">
        <v>0.438</v>
      </c>
      <c r="AS544" s="133">
        <v>88.47</v>
      </c>
      <c r="AT544" s="133">
        <v>1.29</v>
      </c>
      <c r="AU544" s="133">
        <v>0.43</v>
      </c>
      <c r="AV544" s="133">
        <v>-1.1910000000000001</v>
      </c>
      <c r="AW544" s="133">
        <v>1.6E-2</v>
      </c>
      <c r="AX544" s="133">
        <v>5.0000000000000001E-3</v>
      </c>
      <c r="AY544" s="133">
        <v>1.25</v>
      </c>
      <c r="AZ544" s="133" t="s">
        <v>3</v>
      </c>
      <c r="BA544" s="133">
        <v>-3.46</v>
      </c>
      <c r="BB544" s="133">
        <v>-3.3</v>
      </c>
      <c r="BC544" s="133">
        <v>27.45</v>
      </c>
      <c r="BD544" s="133">
        <v>5.409956651503219E-3</v>
      </c>
      <c r="BE544" s="133" t="s">
        <v>1967</v>
      </c>
      <c r="BF544" s="133">
        <v>-0.81799999999999995</v>
      </c>
      <c r="BG544" s="133">
        <v>1.1921623525531473</v>
      </c>
      <c r="BH544" s="133">
        <v>0.95935975094180548</v>
      </c>
      <c r="BI544" s="133">
        <v>-1.6E-2</v>
      </c>
      <c r="BJ544" s="133" t="s">
        <v>3</v>
      </c>
      <c r="BK544" s="133">
        <v>-1.6E-2</v>
      </c>
      <c r="BL544" s="133">
        <v>-0.82399999999999995</v>
      </c>
      <c r="BM544" s="133">
        <v>0</v>
      </c>
    </row>
    <row r="545" spans="1:65" x14ac:dyDescent="0.2">
      <c r="A545" s="132" t="s">
        <v>1968</v>
      </c>
      <c r="B545" s="133" t="s">
        <v>1969</v>
      </c>
      <c r="C545" s="133" t="s">
        <v>261</v>
      </c>
      <c r="D545" s="133" t="s">
        <v>262</v>
      </c>
      <c r="E545" s="133" t="b">
        <v>0</v>
      </c>
      <c r="F545" s="133" t="s">
        <v>280</v>
      </c>
      <c r="G545" s="133" t="s">
        <v>3</v>
      </c>
      <c r="H545" s="133" t="s">
        <v>264</v>
      </c>
      <c r="I545" s="133" t="s">
        <v>281</v>
      </c>
      <c r="J545" s="133" t="s">
        <v>273</v>
      </c>
      <c r="K545" s="133" t="s">
        <v>777</v>
      </c>
      <c r="L545" s="133">
        <v>90</v>
      </c>
      <c r="M545" s="133">
        <v>9</v>
      </c>
      <c r="N545" s="133">
        <v>9</v>
      </c>
      <c r="O545" s="133">
        <v>2.09</v>
      </c>
      <c r="P545" s="133">
        <v>0</v>
      </c>
      <c r="Q545" s="133">
        <v>0</v>
      </c>
      <c r="R545" s="133">
        <v>5.71</v>
      </c>
      <c r="S545" s="133">
        <v>0</v>
      </c>
      <c r="T545" s="133">
        <v>0</v>
      </c>
      <c r="U545" s="133">
        <v>36.74</v>
      </c>
      <c r="V545" s="133">
        <v>0</v>
      </c>
      <c r="W545" s="133">
        <v>0</v>
      </c>
      <c r="X545" s="133">
        <v>5.7130000000000001</v>
      </c>
      <c r="Y545" s="133">
        <v>4.0000000000000001E-3</v>
      </c>
      <c r="Z545" s="133">
        <v>1E-3</v>
      </c>
      <c r="AA545" s="133">
        <v>17.099</v>
      </c>
      <c r="AB545" s="133">
        <v>4.0000000000000001E-3</v>
      </c>
      <c r="AC545" s="133">
        <v>1E-3</v>
      </c>
      <c r="AD545" s="133">
        <v>22.265999999999998</v>
      </c>
      <c r="AE545" s="133">
        <v>0.03</v>
      </c>
      <c r="AF545" s="133">
        <v>0.01</v>
      </c>
      <c r="AG545" s="133">
        <v>-0.52500000000000002</v>
      </c>
      <c r="AH545" s="133">
        <v>3.4000000000000002E-2</v>
      </c>
      <c r="AI545" s="133">
        <v>1.0999999999999999E-2</v>
      </c>
      <c r="AJ545" s="133">
        <v>35.222000000000001</v>
      </c>
      <c r="AK545" s="133">
        <v>0.221</v>
      </c>
      <c r="AL545" s="133">
        <v>7.3999999999999996E-2</v>
      </c>
      <c r="AM545" s="133">
        <v>0.70599999999999996</v>
      </c>
      <c r="AN545" s="133">
        <v>0.21199999999999999</v>
      </c>
      <c r="AO545" s="133">
        <v>7.0999999999999994E-2</v>
      </c>
      <c r="AP545" s="133">
        <v>109.554</v>
      </c>
      <c r="AQ545" s="133">
        <v>1.9690000000000001</v>
      </c>
      <c r="AR545" s="133">
        <v>0.65600000000000003</v>
      </c>
      <c r="AS545" s="133">
        <v>66.698999999999998</v>
      </c>
      <c r="AT545" s="133">
        <v>1.8939999999999999</v>
      </c>
      <c r="AU545" s="133">
        <v>0.63100000000000001</v>
      </c>
      <c r="AV545" s="133">
        <v>-1.149</v>
      </c>
      <c r="AW545" s="133">
        <v>2.1999999999999999E-2</v>
      </c>
      <c r="AX545" s="133">
        <v>7.0000000000000001E-3</v>
      </c>
      <c r="AY545" s="133">
        <v>2.0499999999999998</v>
      </c>
      <c r="AZ545" s="133">
        <v>1.007950954</v>
      </c>
      <c r="BA545" s="133">
        <v>-2.2200000000000002</v>
      </c>
      <c r="BB545" s="133">
        <v>-2.0699999999999998</v>
      </c>
      <c r="BC545" s="133">
        <v>28.73</v>
      </c>
      <c r="BD545" s="133">
        <v>5.4241565867831684E-3</v>
      </c>
      <c r="BE545" s="133" t="s">
        <v>1970</v>
      </c>
      <c r="BF545" s="133">
        <v>-0.64600000000000002</v>
      </c>
      <c r="BG545" s="133">
        <v>1.1912588306950593</v>
      </c>
      <c r="BH545" s="133">
        <v>0.95860177671419955</v>
      </c>
      <c r="BI545" s="133">
        <v>0.189</v>
      </c>
      <c r="BJ545" s="133">
        <v>8.2000000000000003E-2</v>
      </c>
      <c r="BK545" s="133">
        <v>0.27100000000000002</v>
      </c>
      <c r="BL545" s="133">
        <v>0.70599999999999996</v>
      </c>
      <c r="BM545" s="133">
        <v>0</v>
      </c>
    </row>
    <row r="546" spans="1:65" x14ac:dyDescent="0.2">
      <c r="A546" s="132" t="s">
        <v>1971</v>
      </c>
      <c r="B546" s="133" t="s">
        <v>1972</v>
      </c>
      <c r="C546" s="133" t="s">
        <v>261</v>
      </c>
      <c r="D546" s="133" t="s">
        <v>262</v>
      </c>
      <c r="E546" s="133" t="b">
        <v>0</v>
      </c>
      <c r="F546" s="133" t="s">
        <v>1843</v>
      </c>
      <c r="G546" s="133" t="s">
        <v>3</v>
      </c>
      <c r="H546" s="133" t="s">
        <v>264</v>
      </c>
      <c r="I546" s="133" t="s">
        <v>1843</v>
      </c>
      <c r="J546" s="133" t="s">
        <v>273</v>
      </c>
      <c r="K546" s="133" t="s">
        <v>777</v>
      </c>
      <c r="L546" s="133">
        <v>90</v>
      </c>
      <c r="M546" s="133">
        <v>9</v>
      </c>
      <c r="N546" s="133">
        <v>9</v>
      </c>
      <c r="O546" s="133">
        <v>2.12</v>
      </c>
      <c r="P546" s="133">
        <v>0</v>
      </c>
      <c r="Q546" s="133">
        <v>0</v>
      </c>
      <c r="R546" s="133">
        <v>6.45</v>
      </c>
      <c r="S546" s="133">
        <v>0.01</v>
      </c>
      <c r="T546" s="133">
        <v>0</v>
      </c>
      <c r="U546" s="133">
        <v>37.51</v>
      </c>
      <c r="V546" s="133">
        <v>0.01</v>
      </c>
      <c r="W546" s="133">
        <v>0</v>
      </c>
      <c r="X546" s="133">
        <v>5.77</v>
      </c>
      <c r="Y546" s="133">
        <v>5.0000000000000001E-3</v>
      </c>
      <c r="Z546" s="133">
        <v>2E-3</v>
      </c>
      <c r="AA546" s="133">
        <v>17.850000000000001</v>
      </c>
      <c r="AB546" s="133">
        <v>7.0000000000000001E-3</v>
      </c>
      <c r="AC546" s="133">
        <v>2E-3</v>
      </c>
      <c r="AD546" s="133">
        <v>23.167000000000002</v>
      </c>
      <c r="AE546" s="133">
        <v>2.7E-2</v>
      </c>
      <c r="AF546" s="133">
        <v>8.9999999999999993E-3</v>
      </c>
      <c r="AG546" s="133">
        <v>-0.42799999999999999</v>
      </c>
      <c r="AH546" s="133">
        <v>2.3E-2</v>
      </c>
      <c r="AI546" s="133">
        <v>8.0000000000000002E-3</v>
      </c>
      <c r="AJ546" s="133">
        <v>36.939</v>
      </c>
      <c r="AK546" s="133">
        <v>0.221</v>
      </c>
      <c r="AL546" s="133">
        <v>7.3999999999999996E-2</v>
      </c>
      <c r="AM546" s="133">
        <v>0.88700000000000001</v>
      </c>
      <c r="AN546" s="133">
        <v>0.219</v>
      </c>
      <c r="AO546" s="133">
        <v>7.2999999999999995E-2</v>
      </c>
      <c r="AP546" s="133">
        <v>110.26300000000001</v>
      </c>
      <c r="AQ546" s="133">
        <v>2.2149999999999999</v>
      </c>
      <c r="AR546" s="133">
        <v>0.73799999999999999</v>
      </c>
      <c r="AS546" s="133">
        <v>65.769000000000005</v>
      </c>
      <c r="AT546" s="133">
        <v>2.13</v>
      </c>
      <c r="AU546" s="133">
        <v>0.71</v>
      </c>
      <c r="AV546" s="133">
        <v>-1.1759999999999999</v>
      </c>
      <c r="AW546" s="133">
        <v>0.02</v>
      </c>
      <c r="AX546" s="133">
        <v>7.0000000000000001E-3</v>
      </c>
      <c r="AY546" s="133">
        <v>2.08</v>
      </c>
      <c r="AZ546" s="133">
        <v>1.007950954</v>
      </c>
      <c r="BA546" s="133">
        <v>-1.49</v>
      </c>
      <c r="BB546" s="133">
        <v>-1.34</v>
      </c>
      <c r="BC546" s="133">
        <v>29.47</v>
      </c>
      <c r="BD546" s="133">
        <v>5.4088584511445045E-3</v>
      </c>
      <c r="BE546" s="133" t="s">
        <v>1973</v>
      </c>
      <c r="BF546" s="133">
        <v>-0.55300000000000005</v>
      </c>
      <c r="BG546" s="133">
        <v>1.1867611264730611</v>
      </c>
      <c r="BH546" s="133">
        <v>0.95545141343425377</v>
      </c>
      <c r="BI546" s="133">
        <v>0.29899999999999999</v>
      </c>
      <c r="BJ546" s="133">
        <v>8.2000000000000003E-2</v>
      </c>
      <c r="BK546" s="133">
        <v>0.38100000000000001</v>
      </c>
      <c r="BL546" s="133">
        <v>0.88700000000000001</v>
      </c>
      <c r="BM546" s="133">
        <v>0</v>
      </c>
    </row>
    <row r="547" spans="1:65" x14ac:dyDescent="0.2">
      <c r="A547" s="132" t="s">
        <v>1974</v>
      </c>
      <c r="B547" s="133" t="s">
        <v>1975</v>
      </c>
      <c r="C547" s="133" t="s">
        <v>261</v>
      </c>
      <c r="D547" s="133" t="s">
        <v>262</v>
      </c>
      <c r="E547" s="133" t="b">
        <v>0</v>
      </c>
      <c r="F547" s="133" t="s">
        <v>1976</v>
      </c>
      <c r="G547" s="133" t="s">
        <v>3</v>
      </c>
      <c r="H547" s="133" t="s">
        <v>264</v>
      </c>
      <c r="I547" s="133" t="s">
        <v>265</v>
      </c>
      <c r="J547" s="133" t="s">
        <v>266</v>
      </c>
      <c r="K547" s="133" t="s">
        <v>777</v>
      </c>
      <c r="L547" s="133" t="s">
        <v>3</v>
      </c>
      <c r="M547" s="133">
        <v>9</v>
      </c>
      <c r="N547" s="133">
        <v>9</v>
      </c>
      <c r="O547" s="133">
        <v>-37.99</v>
      </c>
      <c r="P547" s="133">
        <v>0</v>
      </c>
      <c r="Q547" s="133">
        <v>0</v>
      </c>
      <c r="R547" s="133">
        <v>-4.6900000000000004</v>
      </c>
      <c r="S547" s="133">
        <v>0.01</v>
      </c>
      <c r="T547" s="133">
        <v>0</v>
      </c>
      <c r="U547" s="133">
        <v>26.02</v>
      </c>
      <c r="V547" s="133">
        <v>0.01</v>
      </c>
      <c r="W547" s="133">
        <v>0</v>
      </c>
      <c r="X547" s="133">
        <v>-32.238999999999997</v>
      </c>
      <c r="Y547" s="133">
        <v>2E-3</v>
      </c>
      <c r="Z547" s="133">
        <v>1E-3</v>
      </c>
      <c r="AA547" s="133">
        <v>6.5069999999999997</v>
      </c>
      <c r="AB547" s="133">
        <v>6.0000000000000001E-3</v>
      </c>
      <c r="AC547" s="133">
        <v>2E-3</v>
      </c>
      <c r="AD547" s="133">
        <v>-27.201000000000001</v>
      </c>
      <c r="AE547" s="133">
        <v>4.2000000000000003E-2</v>
      </c>
      <c r="AF547" s="133">
        <v>1.4E-2</v>
      </c>
      <c r="AG547" s="133">
        <v>-0.129</v>
      </c>
      <c r="AH547" s="133">
        <v>4.5999999999999999E-2</v>
      </c>
      <c r="AI547" s="133">
        <v>1.4999999999999999E-2</v>
      </c>
      <c r="AJ547" s="133">
        <v>12.282999999999999</v>
      </c>
      <c r="AK547" s="133">
        <v>0.16700000000000001</v>
      </c>
      <c r="AL547" s="133">
        <v>5.6000000000000001E-2</v>
      </c>
      <c r="AM547" s="133">
        <v>-0.76400000000000001</v>
      </c>
      <c r="AN547" s="133">
        <v>0.16700000000000001</v>
      </c>
      <c r="AO547" s="133">
        <v>5.6000000000000001E-2</v>
      </c>
      <c r="AP547" s="133">
        <v>117.474</v>
      </c>
      <c r="AQ547" s="133">
        <v>1.393</v>
      </c>
      <c r="AR547" s="133">
        <v>0.46400000000000002</v>
      </c>
      <c r="AS547" s="133">
        <v>142.57900000000001</v>
      </c>
      <c r="AT547" s="133">
        <v>1.425</v>
      </c>
      <c r="AU547" s="133">
        <v>0.47499999999999998</v>
      </c>
      <c r="AV547" s="133">
        <v>-1.26</v>
      </c>
      <c r="AW547" s="133">
        <v>1.6E-2</v>
      </c>
      <c r="AX547" s="133">
        <v>5.0000000000000001E-3</v>
      </c>
      <c r="AY547" s="133">
        <v>-38</v>
      </c>
      <c r="AZ547" s="133" t="s">
        <v>3</v>
      </c>
      <c r="BA547" s="133">
        <v>-4.6900000000000004</v>
      </c>
      <c r="BB547" s="133">
        <v>-4.53</v>
      </c>
      <c r="BC547" s="133">
        <v>26.19</v>
      </c>
      <c r="BD547" s="133">
        <v>5.4528302055742986E-3</v>
      </c>
      <c r="BE547" s="133" t="s">
        <v>1977</v>
      </c>
      <c r="BF547" s="133">
        <v>0.02</v>
      </c>
      <c r="BG547" s="133">
        <v>1.1867611264730606</v>
      </c>
      <c r="BH547" s="133">
        <v>0.95545141343425377</v>
      </c>
      <c r="BI547" s="133">
        <v>0.97899999999999998</v>
      </c>
      <c r="BJ547" s="133" t="s">
        <v>3</v>
      </c>
      <c r="BK547" s="133">
        <v>0.97899999999999998</v>
      </c>
      <c r="BL547" s="133">
        <v>-0.76400000000000001</v>
      </c>
      <c r="BM547" s="133">
        <v>0</v>
      </c>
    </row>
    <row r="548" spans="1:65" x14ac:dyDescent="0.2">
      <c r="A548" s="132" t="s">
        <v>1978</v>
      </c>
      <c r="B548" s="133" t="s">
        <v>1979</v>
      </c>
      <c r="C548" s="133" t="s">
        <v>261</v>
      </c>
      <c r="D548" s="133" t="s">
        <v>262</v>
      </c>
      <c r="E548" s="133" t="b">
        <v>0</v>
      </c>
      <c r="F548" s="133" t="s">
        <v>285</v>
      </c>
      <c r="G548" s="133" t="s">
        <v>3</v>
      </c>
      <c r="H548" s="133" t="s">
        <v>264</v>
      </c>
      <c r="I548" s="133" t="s">
        <v>286</v>
      </c>
      <c r="J548" s="133" t="s">
        <v>273</v>
      </c>
      <c r="K548" s="133" t="s">
        <v>777</v>
      </c>
      <c r="L548" s="133">
        <v>90</v>
      </c>
      <c r="M548" s="133">
        <v>9</v>
      </c>
      <c r="N548" s="133">
        <v>9</v>
      </c>
      <c r="O548" s="133">
        <v>-10.19</v>
      </c>
      <c r="P548" s="133">
        <v>0</v>
      </c>
      <c r="Q548" s="133">
        <v>0</v>
      </c>
      <c r="R548" s="133">
        <v>-11.04</v>
      </c>
      <c r="S548" s="133">
        <v>0.01</v>
      </c>
      <c r="T548" s="133">
        <v>0</v>
      </c>
      <c r="U548" s="133">
        <v>19.48</v>
      </c>
      <c r="V548" s="133">
        <v>0.01</v>
      </c>
      <c r="W548" s="133">
        <v>0</v>
      </c>
      <c r="X548" s="133">
        <v>-6.3849999999999998</v>
      </c>
      <c r="Y548" s="133">
        <v>3.0000000000000001E-3</v>
      </c>
      <c r="Z548" s="133">
        <v>1E-3</v>
      </c>
      <c r="AA548" s="133">
        <v>0.157</v>
      </c>
      <c r="AB548" s="133">
        <v>7.0000000000000001E-3</v>
      </c>
      <c r="AC548" s="133">
        <v>2E-3</v>
      </c>
      <c r="AD548" s="133">
        <v>-7.0860000000000003</v>
      </c>
      <c r="AE548" s="133">
        <v>5.3999999999999999E-2</v>
      </c>
      <c r="AF548" s="133">
        <v>1.7999999999999999E-2</v>
      </c>
      <c r="AG548" s="133">
        <v>-0.65700000000000003</v>
      </c>
      <c r="AH548" s="133">
        <v>5.0999999999999997E-2</v>
      </c>
      <c r="AI548" s="133">
        <v>1.7000000000000001E-2</v>
      </c>
      <c r="AJ548" s="133">
        <v>-1.698</v>
      </c>
      <c r="AK548" s="133">
        <v>0.154</v>
      </c>
      <c r="AL548" s="133">
        <v>5.0999999999999997E-2</v>
      </c>
      <c r="AM548" s="133">
        <v>-2.0110000000000001</v>
      </c>
      <c r="AN548" s="133">
        <v>0.14699999999999999</v>
      </c>
      <c r="AO548" s="133">
        <v>4.9000000000000002E-2</v>
      </c>
      <c r="AP548" s="133">
        <v>117.151</v>
      </c>
      <c r="AQ548" s="133">
        <v>1.526</v>
      </c>
      <c r="AR548" s="133">
        <v>0.50900000000000001</v>
      </c>
      <c r="AS548" s="133">
        <v>124.456</v>
      </c>
      <c r="AT548" s="133">
        <v>1.5389999999999999</v>
      </c>
      <c r="AU548" s="133">
        <v>0.51300000000000001</v>
      </c>
      <c r="AV548" s="133">
        <v>-1.2390000000000001</v>
      </c>
      <c r="AW548" s="133">
        <v>1.4999999999999999E-2</v>
      </c>
      <c r="AX548" s="133">
        <v>5.0000000000000001E-3</v>
      </c>
      <c r="AY548" s="133">
        <v>-10.23</v>
      </c>
      <c r="AZ548" s="133">
        <v>1.007950954</v>
      </c>
      <c r="BA548" s="133">
        <v>-18.84</v>
      </c>
      <c r="BB548" s="133">
        <v>-18.61</v>
      </c>
      <c r="BC548" s="133">
        <v>11.68</v>
      </c>
      <c r="BD548" s="133">
        <v>5.4635474533552978E-3</v>
      </c>
      <c r="BE548" s="133" t="s">
        <v>1980</v>
      </c>
      <c r="BF548" s="133">
        <v>-0.61799999999999999</v>
      </c>
      <c r="BG548" s="133">
        <v>1.1677986035116703</v>
      </c>
      <c r="BH548" s="133">
        <v>0.9498487507791914</v>
      </c>
      <c r="BI548" s="133">
        <v>0.22800000000000001</v>
      </c>
      <c r="BJ548" s="133">
        <v>8.2000000000000003E-2</v>
      </c>
      <c r="BK548" s="133">
        <v>0.31</v>
      </c>
      <c r="BL548" s="133">
        <v>-2.0110000000000001</v>
      </c>
      <c r="BM548" s="133">
        <v>0</v>
      </c>
    </row>
    <row r="549" spans="1:65" x14ac:dyDescent="0.2">
      <c r="A549" s="132" t="s">
        <v>1981</v>
      </c>
      <c r="B549" s="133" t="s">
        <v>1982</v>
      </c>
      <c r="C549" s="133" t="s">
        <v>261</v>
      </c>
      <c r="D549" s="133" t="s">
        <v>262</v>
      </c>
      <c r="E549" s="133" t="b">
        <v>0</v>
      </c>
      <c r="F549" s="133" t="s">
        <v>277</v>
      </c>
      <c r="G549" s="133" t="s">
        <v>3</v>
      </c>
      <c r="H549" s="133" t="s">
        <v>264</v>
      </c>
      <c r="I549" s="133" t="s">
        <v>277</v>
      </c>
      <c r="J549" s="133" t="s">
        <v>273</v>
      </c>
      <c r="K549" s="133" t="s">
        <v>777</v>
      </c>
      <c r="L549" s="133">
        <v>90</v>
      </c>
      <c r="M549" s="133">
        <v>9</v>
      </c>
      <c r="N549" s="133">
        <v>9</v>
      </c>
      <c r="O549" s="133">
        <v>-2.14</v>
      </c>
      <c r="P549" s="133">
        <v>0</v>
      </c>
      <c r="Q549" s="133">
        <v>0</v>
      </c>
      <c r="R549" s="133">
        <v>3.97</v>
      </c>
      <c r="S549" s="133">
        <v>0.01</v>
      </c>
      <c r="T549" s="133">
        <v>0</v>
      </c>
      <c r="U549" s="133">
        <v>34.950000000000003</v>
      </c>
      <c r="V549" s="133">
        <v>0.01</v>
      </c>
      <c r="W549" s="133">
        <v>0</v>
      </c>
      <c r="X549" s="133">
        <v>1.6850000000000001</v>
      </c>
      <c r="Y549" s="133">
        <v>2E-3</v>
      </c>
      <c r="Z549" s="133">
        <v>1E-3</v>
      </c>
      <c r="AA549" s="133">
        <v>15.33</v>
      </c>
      <c r="AB549" s="133">
        <v>8.9999999999999993E-3</v>
      </c>
      <c r="AC549" s="133">
        <v>3.0000000000000001E-3</v>
      </c>
      <c r="AD549" s="133">
        <v>16.631</v>
      </c>
      <c r="AE549" s="133">
        <v>3.5000000000000003E-2</v>
      </c>
      <c r="AF549" s="133">
        <v>1.2E-2</v>
      </c>
      <c r="AG549" s="133">
        <v>-0.2</v>
      </c>
      <c r="AH549" s="133">
        <v>3.5000000000000003E-2</v>
      </c>
      <c r="AI549" s="133">
        <v>1.2E-2</v>
      </c>
      <c r="AJ549" s="133">
        <v>31.591000000000001</v>
      </c>
      <c r="AK549" s="133">
        <v>0.20300000000000001</v>
      </c>
      <c r="AL549" s="133">
        <v>6.8000000000000005E-2</v>
      </c>
      <c r="AM549" s="133">
        <v>0.67600000000000005</v>
      </c>
      <c r="AN549" s="133">
        <v>0.20100000000000001</v>
      </c>
      <c r="AO549" s="133">
        <v>6.7000000000000004E-2</v>
      </c>
      <c r="AP549" s="133">
        <v>111.59</v>
      </c>
      <c r="AQ549" s="133">
        <v>1.1970000000000001</v>
      </c>
      <c r="AR549" s="133">
        <v>0.39900000000000002</v>
      </c>
      <c r="AS549" s="133">
        <v>76.915999999999997</v>
      </c>
      <c r="AT549" s="133">
        <v>1.1619999999999999</v>
      </c>
      <c r="AU549" s="133">
        <v>0.38700000000000001</v>
      </c>
      <c r="AV549" s="133">
        <v>-1.1850000000000001</v>
      </c>
      <c r="AW549" s="133">
        <v>1.2E-2</v>
      </c>
      <c r="AX549" s="133">
        <v>4.0000000000000001E-3</v>
      </c>
      <c r="AY549" s="133">
        <v>-2.1800000000000002</v>
      </c>
      <c r="AZ549" s="133">
        <v>1.007950954</v>
      </c>
      <c r="BA549" s="133">
        <v>-3.95</v>
      </c>
      <c r="BB549" s="133">
        <v>-3.81</v>
      </c>
      <c r="BC549" s="133">
        <v>26.93</v>
      </c>
      <c r="BD549" s="133">
        <v>5.3289875471355689E-3</v>
      </c>
      <c r="BE549" s="133" t="s">
        <v>1983</v>
      </c>
      <c r="BF549" s="133">
        <v>-0.28799999999999998</v>
      </c>
      <c r="BG549" s="133">
        <v>1.186388353584128</v>
      </c>
      <c r="BH549" s="133">
        <v>0.95520793276423621</v>
      </c>
      <c r="BI549" s="133">
        <v>0.61299999999999999</v>
      </c>
      <c r="BJ549" s="133">
        <v>8.2000000000000003E-2</v>
      </c>
      <c r="BK549" s="133">
        <v>0.69499999999999995</v>
      </c>
      <c r="BL549" s="133">
        <v>0.67600000000000005</v>
      </c>
      <c r="BM549" s="133">
        <v>0</v>
      </c>
    </row>
    <row r="550" spans="1:65" x14ac:dyDescent="0.2">
      <c r="A550" s="132" t="s">
        <v>1984</v>
      </c>
      <c r="B550" s="133" t="s">
        <v>1985</v>
      </c>
      <c r="C550" s="133" t="s">
        <v>261</v>
      </c>
      <c r="D550" s="133" t="s">
        <v>262</v>
      </c>
      <c r="E550" s="133" t="b">
        <v>0</v>
      </c>
      <c r="F550" s="133" t="s">
        <v>1986</v>
      </c>
      <c r="G550" s="133" t="s">
        <v>3</v>
      </c>
      <c r="H550" s="133" t="s">
        <v>264</v>
      </c>
      <c r="I550" s="133" t="s">
        <v>265</v>
      </c>
      <c r="J550" s="133" t="s">
        <v>266</v>
      </c>
      <c r="K550" s="133" t="s">
        <v>777</v>
      </c>
      <c r="L550" s="133" t="s">
        <v>3</v>
      </c>
      <c r="M550" s="133">
        <v>9</v>
      </c>
      <c r="N550" s="133">
        <v>9</v>
      </c>
      <c r="O550" s="133">
        <v>1.35</v>
      </c>
      <c r="P550" s="133">
        <v>0</v>
      </c>
      <c r="Q550" s="133">
        <v>0</v>
      </c>
      <c r="R550" s="133">
        <v>-2.2400000000000002</v>
      </c>
      <c r="S550" s="133">
        <v>0</v>
      </c>
      <c r="T550" s="133">
        <v>0</v>
      </c>
      <c r="U550" s="133">
        <v>28.55</v>
      </c>
      <c r="V550" s="133">
        <v>0.01</v>
      </c>
      <c r="W550" s="133">
        <v>0</v>
      </c>
      <c r="X550" s="133">
        <v>4.7519999999999998</v>
      </c>
      <c r="Y550" s="133">
        <v>3.0000000000000001E-3</v>
      </c>
      <c r="Z550" s="133">
        <v>1E-3</v>
      </c>
      <c r="AA550" s="133">
        <v>9.0690000000000008</v>
      </c>
      <c r="AB550" s="133">
        <v>5.0000000000000001E-3</v>
      </c>
      <c r="AC550" s="133">
        <v>2E-3</v>
      </c>
      <c r="AD550" s="133">
        <v>13.957000000000001</v>
      </c>
      <c r="AE550" s="133">
        <v>6.4000000000000001E-2</v>
      </c>
      <c r="AF550" s="133">
        <v>2.1000000000000001E-2</v>
      </c>
      <c r="AG550" s="133">
        <v>9.4E-2</v>
      </c>
      <c r="AH550" s="133">
        <v>6.3E-2</v>
      </c>
      <c r="AI550" s="133">
        <v>2.1000000000000001E-2</v>
      </c>
      <c r="AJ550" s="133">
        <v>17.975000000000001</v>
      </c>
      <c r="AK550" s="133">
        <v>0.15</v>
      </c>
      <c r="AL550" s="133">
        <v>0.05</v>
      </c>
      <c r="AM550" s="133">
        <v>-0.24099999999999999</v>
      </c>
      <c r="AN550" s="133">
        <v>0.14799999999999999</v>
      </c>
      <c r="AO550" s="133">
        <v>4.9000000000000002E-2</v>
      </c>
      <c r="AP550" s="133">
        <v>113.261</v>
      </c>
      <c r="AQ550" s="133">
        <v>1.954</v>
      </c>
      <c r="AR550" s="133">
        <v>0.65100000000000002</v>
      </c>
      <c r="AS550" s="133">
        <v>88.174000000000007</v>
      </c>
      <c r="AT550" s="133">
        <v>1.905</v>
      </c>
      <c r="AU550" s="133">
        <v>0.63500000000000001</v>
      </c>
      <c r="AV550" s="133">
        <v>-1.2210000000000001</v>
      </c>
      <c r="AW550" s="133">
        <v>2.1999999999999999E-2</v>
      </c>
      <c r="AX550" s="133">
        <v>7.0000000000000001E-3</v>
      </c>
      <c r="AY550" s="133">
        <v>1.31</v>
      </c>
      <c r="AZ550" s="133" t="s">
        <v>3</v>
      </c>
      <c r="BA550" s="133">
        <v>-2.2400000000000002</v>
      </c>
      <c r="BB550" s="133">
        <v>-2.1</v>
      </c>
      <c r="BC550" s="133">
        <v>28.69</v>
      </c>
      <c r="BD550" s="133">
        <v>5.2701217753072932E-3</v>
      </c>
      <c r="BE550" s="133" t="s">
        <v>1987</v>
      </c>
      <c r="BF550" s="133">
        <v>2.1000000000000001E-2</v>
      </c>
      <c r="BG550" s="133">
        <v>1.198752632084191</v>
      </c>
      <c r="BH550" s="133">
        <v>0.95769568869309185</v>
      </c>
      <c r="BI550" s="133">
        <v>0.98199999999999998</v>
      </c>
      <c r="BJ550" s="133" t="s">
        <v>3</v>
      </c>
      <c r="BK550" s="133">
        <v>0.98199999999999998</v>
      </c>
      <c r="BL550" s="133">
        <v>-0.24099999999999999</v>
      </c>
      <c r="BM550" s="133">
        <v>0</v>
      </c>
    </row>
    <row r="551" spans="1:65" x14ac:dyDescent="0.2">
      <c r="A551" s="132" t="s">
        <v>1988</v>
      </c>
      <c r="B551" s="133" t="s">
        <v>1989</v>
      </c>
      <c r="C551" s="133" t="s">
        <v>261</v>
      </c>
      <c r="D551" s="133" t="s">
        <v>262</v>
      </c>
      <c r="E551" s="133" t="b">
        <v>0</v>
      </c>
      <c r="F551" s="133" t="s">
        <v>1990</v>
      </c>
      <c r="G551" s="133" t="s">
        <v>3</v>
      </c>
      <c r="H551" s="133" t="s">
        <v>264</v>
      </c>
      <c r="I551" s="133" t="s">
        <v>349</v>
      </c>
      <c r="J551" s="133" t="s">
        <v>266</v>
      </c>
      <c r="K551" s="133" t="s">
        <v>777</v>
      </c>
      <c r="L551" s="133" t="s">
        <v>3</v>
      </c>
      <c r="M551" s="133">
        <v>9</v>
      </c>
      <c r="N551" s="133">
        <v>9</v>
      </c>
      <c r="O551" s="133">
        <v>-36.32</v>
      </c>
      <c r="P551" s="133">
        <v>0</v>
      </c>
      <c r="Q551" s="133">
        <v>0</v>
      </c>
      <c r="R551" s="133">
        <v>-2.76</v>
      </c>
      <c r="S551" s="133">
        <v>0</v>
      </c>
      <c r="T551" s="133">
        <v>0</v>
      </c>
      <c r="U551" s="133">
        <v>28.01</v>
      </c>
      <c r="V551" s="133">
        <v>0</v>
      </c>
      <c r="W551" s="133">
        <v>0</v>
      </c>
      <c r="X551" s="133">
        <v>-30.605</v>
      </c>
      <c r="Y551" s="133">
        <v>4.0000000000000001E-3</v>
      </c>
      <c r="Z551" s="133">
        <v>1E-3</v>
      </c>
      <c r="AA551" s="133">
        <v>8.4580000000000002</v>
      </c>
      <c r="AB551" s="133">
        <v>2E-3</v>
      </c>
      <c r="AC551" s="133">
        <v>1E-3</v>
      </c>
      <c r="AD551" s="133">
        <v>-24.443999999999999</v>
      </c>
      <c r="AE551" s="133">
        <v>4.9000000000000002E-2</v>
      </c>
      <c r="AF551" s="133">
        <v>1.6E-2</v>
      </c>
      <c r="AG551" s="133">
        <v>-0.94399999999999995</v>
      </c>
      <c r="AH551" s="133">
        <v>4.9000000000000002E-2</v>
      </c>
      <c r="AI551" s="133">
        <v>1.6E-2</v>
      </c>
      <c r="AJ551" s="133">
        <v>16.193999999999999</v>
      </c>
      <c r="AK551" s="133">
        <v>0.219</v>
      </c>
      <c r="AL551" s="133">
        <v>7.2999999999999995E-2</v>
      </c>
      <c r="AM551" s="133">
        <v>-0.78</v>
      </c>
      <c r="AN551" s="133">
        <v>0.217</v>
      </c>
      <c r="AO551" s="133">
        <v>7.1999999999999995E-2</v>
      </c>
      <c r="AP551" s="133">
        <v>128.761</v>
      </c>
      <c r="AQ551" s="133">
        <v>5.5359999999999996</v>
      </c>
      <c r="AR551" s="133">
        <v>1.845</v>
      </c>
      <c r="AS551" s="133">
        <v>147.66900000000001</v>
      </c>
      <c r="AT551" s="133">
        <v>5.6310000000000002</v>
      </c>
      <c r="AU551" s="133">
        <v>1.877</v>
      </c>
      <c r="AV551" s="133">
        <v>-1.3620000000000001</v>
      </c>
      <c r="AW551" s="133">
        <v>3.5000000000000003E-2</v>
      </c>
      <c r="AX551" s="133">
        <v>1.2E-2</v>
      </c>
      <c r="AY551" s="133">
        <v>-36.32</v>
      </c>
      <c r="AZ551" s="133" t="s">
        <v>3</v>
      </c>
      <c r="BA551" s="133">
        <v>-2.76</v>
      </c>
      <c r="BB551" s="133">
        <v>-2.62</v>
      </c>
      <c r="BC551" s="133">
        <v>28.15</v>
      </c>
      <c r="BD551" s="133">
        <v>5.3385573720152388E-3</v>
      </c>
      <c r="BE551" s="133" t="s">
        <v>1991</v>
      </c>
      <c r="BF551" s="133">
        <v>-0.81299999999999994</v>
      </c>
      <c r="BG551" s="133">
        <v>1.1987526320841917</v>
      </c>
      <c r="BH551" s="133">
        <v>0.95769568869309196</v>
      </c>
      <c r="BI551" s="133">
        <v>-1.7000000000000001E-2</v>
      </c>
      <c r="BJ551" s="133" t="s">
        <v>3</v>
      </c>
      <c r="BK551" s="133">
        <v>-1.7000000000000001E-2</v>
      </c>
      <c r="BL551" s="133">
        <v>-0.78</v>
      </c>
      <c r="BM551" s="133">
        <v>0</v>
      </c>
    </row>
    <row r="552" spans="1:65" x14ac:dyDescent="0.2">
      <c r="A552" s="132" t="s">
        <v>1992</v>
      </c>
      <c r="B552" s="133" t="s">
        <v>1993</v>
      </c>
      <c r="C552" s="133" t="s">
        <v>261</v>
      </c>
      <c r="D552" s="133" t="s">
        <v>262</v>
      </c>
      <c r="E552" s="133" t="b">
        <v>0</v>
      </c>
      <c r="F552" s="133" t="s">
        <v>281</v>
      </c>
      <c r="G552" s="133" t="s">
        <v>3</v>
      </c>
      <c r="H552" s="133" t="s">
        <v>264</v>
      </c>
      <c r="I552" s="133" t="s">
        <v>281</v>
      </c>
      <c r="J552" s="133" t="s">
        <v>273</v>
      </c>
      <c r="K552" s="133" t="s">
        <v>777</v>
      </c>
      <c r="L552" s="133">
        <v>90</v>
      </c>
      <c r="M552" s="133">
        <v>9</v>
      </c>
      <c r="N552" s="133">
        <v>9</v>
      </c>
      <c r="O552" s="133">
        <v>2.04</v>
      </c>
      <c r="P552" s="133">
        <v>0</v>
      </c>
      <c r="Q552" s="133">
        <v>0</v>
      </c>
      <c r="R552" s="133">
        <v>5.62</v>
      </c>
      <c r="S552" s="133">
        <v>0.01</v>
      </c>
      <c r="T552" s="133">
        <v>0</v>
      </c>
      <c r="U552" s="133">
        <v>36.659999999999997</v>
      </c>
      <c r="V552" s="133">
        <v>0.01</v>
      </c>
      <c r="W552" s="133">
        <v>0</v>
      </c>
      <c r="X552" s="133">
        <v>5.6710000000000003</v>
      </c>
      <c r="Y552" s="133">
        <v>3.0000000000000001E-3</v>
      </c>
      <c r="Z552" s="133">
        <v>1E-3</v>
      </c>
      <c r="AA552" s="133">
        <v>17.013999999999999</v>
      </c>
      <c r="AB552" s="133">
        <v>6.0000000000000001E-3</v>
      </c>
      <c r="AC552" s="133">
        <v>2E-3</v>
      </c>
      <c r="AD552" s="133">
        <v>22.135000000000002</v>
      </c>
      <c r="AE552" s="133">
        <v>3.7999999999999999E-2</v>
      </c>
      <c r="AF552" s="133">
        <v>1.2999999999999999E-2</v>
      </c>
      <c r="AG552" s="133">
        <v>-0.52800000000000002</v>
      </c>
      <c r="AH552" s="133">
        <v>3.9E-2</v>
      </c>
      <c r="AI552" s="133">
        <v>1.2999999999999999E-2</v>
      </c>
      <c r="AJ552" s="133">
        <v>34.984000000000002</v>
      </c>
      <c r="AK552" s="133">
        <v>0.215</v>
      </c>
      <c r="AL552" s="133">
        <v>7.1999999999999995E-2</v>
      </c>
      <c r="AM552" s="133">
        <v>0.64400000000000002</v>
      </c>
      <c r="AN552" s="133">
        <v>0.215</v>
      </c>
      <c r="AO552" s="133">
        <v>7.1999999999999995E-2</v>
      </c>
      <c r="AP552" s="133">
        <v>117.736</v>
      </c>
      <c r="AQ552" s="133">
        <v>1.399</v>
      </c>
      <c r="AR552" s="133">
        <v>0.46600000000000003</v>
      </c>
      <c r="AS552" s="133">
        <v>74.789000000000001</v>
      </c>
      <c r="AT552" s="133">
        <v>1.3540000000000001</v>
      </c>
      <c r="AU552" s="133">
        <v>0.45100000000000001</v>
      </c>
      <c r="AV552" s="133">
        <v>-1.256</v>
      </c>
      <c r="AW552" s="133">
        <v>1.4E-2</v>
      </c>
      <c r="AX552" s="133">
        <v>5.0000000000000001E-3</v>
      </c>
      <c r="AY552" s="133">
        <v>2</v>
      </c>
      <c r="AZ552" s="133">
        <v>1.007950954</v>
      </c>
      <c r="BA552" s="133">
        <v>-2.31</v>
      </c>
      <c r="BB552" s="133">
        <v>-2.17</v>
      </c>
      <c r="BC552" s="133">
        <v>28.62</v>
      </c>
      <c r="BD552" s="133">
        <v>5.1891524521611105E-3</v>
      </c>
      <c r="BE552" s="133" t="s">
        <v>1994</v>
      </c>
      <c r="BF552" s="133">
        <v>-0.64300000000000002</v>
      </c>
      <c r="BG552" s="133">
        <v>1.2005064981382132</v>
      </c>
      <c r="BH552" s="133">
        <v>0.95820437373462652</v>
      </c>
      <c r="BI552" s="133">
        <v>0.186</v>
      </c>
      <c r="BJ552" s="133">
        <v>8.2000000000000003E-2</v>
      </c>
      <c r="BK552" s="133">
        <v>0.26800000000000002</v>
      </c>
      <c r="BL552" s="133">
        <v>0.64400000000000002</v>
      </c>
      <c r="BM552" s="133">
        <v>0</v>
      </c>
    </row>
    <row r="553" spans="1:65" x14ac:dyDescent="0.2">
      <c r="A553" s="132" t="s">
        <v>1995</v>
      </c>
      <c r="B553" s="133" t="s">
        <v>1996</v>
      </c>
      <c r="C553" s="133" t="s">
        <v>261</v>
      </c>
      <c r="D553" s="133" t="s">
        <v>262</v>
      </c>
      <c r="E553" s="133" t="b">
        <v>0</v>
      </c>
      <c r="F553" s="133" t="s">
        <v>304</v>
      </c>
      <c r="G553" s="133" t="s">
        <v>3</v>
      </c>
      <c r="H553" s="133" t="s">
        <v>264</v>
      </c>
      <c r="I553" s="133" t="s">
        <v>304</v>
      </c>
      <c r="J553" s="133" t="s">
        <v>273</v>
      </c>
      <c r="K553" s="133" t="s">
        <v>777</v>
      </c>
      <c r="L553" s="133">
        <v>90</v>
      </c>
      <c r="M553" s="133">
        <v>9</v>
      </c>
      <c r="N553" s="133">
        <v>9</v>
      </c>
      <c r="O553" s="133">
        <v>-6.08</v>
      </c>
      <c r="P553" s="133">
        <v>0</v>
      </c>
      <c r="Q553" s="133">
        <v>0</v>
      </c>
      <c r="R553" s="133">
        <v>-4.6500000000000004</v>
      </c>
      <c r="S553" s="133">
        <v>0</v>
      </c>
      <c r="T553" s="133">
        <v>0</v>
      </c>
      <c r="U553" s="133">
        <v>26.07</v>
      </c>
      <c r="V553" s="133">
        <v>0</v>
      </c>
      <c r="W553" s="133">
        <v>0</v>
      </c>
      <c r="X553" s="133">
        <v>-2.3090000000000002</v>
      </c>
      <c r="Y553" s="133">
        <v>2E-3</v>
      </c>
      <c r="Z553" s="133">
        <v>1E-3</v>
      </c>
      <c r="AA553" s="133">
        <v>6.6150000000000002</v>
      </c>
      <c r="AB553" s="133">
        <v>3.0000000000000001E-3</v>
      </c>
      <c r="AC553" s="133">
        <v>1E-3</v>
      </c>
      <c r="AD553" s="133">
        <v>3.859</v>
      </c>
      <c r="AE553" s="133">
        <v>2.5999999999999999E-2</v>
      </c>
      <c r="AF553" s="133">
        <v>8.9999999999999993E-3</v>
      </c>
      <c r="AG553" s="133">
        <v>-0.246</v>
      </c>
      <c r="AH553" s="133">
        <v>2.8000000000000001E-2</v>
      </c>
      <c r="AI553" s="133">
        <v>8.9999999999999993E-3</v>
      </c>
      <c r="AJ553" s="133">
        <v>12.468</v>
      </c>
      <c r="AK553" s="133">
        <v>0.22900000000000001</v>
      </c>
      <c r="AL553" s="133">
        <v>7.5999999999999998E-2</v>
      </c>
      <c r="AM553" s="133">
        <v>-0.79600000000000004</v>
      </c>
      <c r="AN553" s="133">
        <v>0.224</v>
      </c>
      <c r="AO553" s="133">
        <v>7.4999999999999997E-2</v>
      </c>
      <c r="AP553" s="133">
        <v>118.46299999999999</v>
      </c>
      <c r="AQ553" s="133">
        <v>1.5780000000000001</v>
      </c>
      <c r="AR553" s="133">
        <v>0.52600000000000002</v>
      </c>
      <c r="AS553" s="133">
        <v>106.78700000000001</v>
      </c>
      <c r="AT553" s="133">
        <v>1.5620000000000001</v>
      </c>
      <c r="AU553" s="133">
        <v>0.52100000000000002</v>
      </c>
      <c r="AV553" s="133">
        <v>-1.2709999999999999</v>
      </c>
      <c r="AW553" s="133">
        <v>1.2E-2</v>
      </c>
      <c r="AX553" s="133">
        <v>4.0000000000000001E-3</v>
      </c>
      <c r="AY553" s="133">
        <v>-6.12</v>
      </c>
      <c r="AZ553" s="133">
        <v>1.007950954</v>
      </c>
      <c r="BA553" s="133">
        <v>-12.5</v>
      </c>
      <c r="BB553" s="133">
        <v>-12.31</v>
      </c>
      <c r="BC553" s="133">
        <v>18.170000000000002</v>
      </c>
      <c r="BD553" s="133">
        <v>5.3353880601387359E-3</v>
      </c>
      <c r="BE553" s="133" t="s">
        <v>1997</v>
      </c>
      <c r="BF553" s="133">
        <v>-0.26700000000000002</v>
      </c>
      <c r="BG553" s="133">
        <v>1.2091927665379498</v>
      </c>
      <c r="BH553" s="133">
        <v>0.96059560292957569</v>
      </c>
      <c r="BI553" s="133">
        <v>0.63800000000000001</v>
      </c>
      <c r="BJ553" s="133">
        <v>8.2000000000000003E-2</v>
      </c>
      <c r="BK553" s="133">
        <v>0.72</v>
      </c>
      <c r="BL553" s="133">
        <v>-0.79600000000000004</v>
      </c>
      <c r="BM553" s="133">
        <v>0</v>
      </c>
    </row>
    <row r="554" spans="1:65" x14ac:dyDescent="0.2">
      <c r="A554" s="132" t="s">
        <v>1998</v>
      </c>
      <c r="B554" s="133" t="s">
        <v>1999</v>
      </c>
      <c r="C554" s="133" t="s">
        <v>261</v>
      </c>
      <c r="D554" s="133" t="s">
        <v>262</v>
      </c>
      <c r="E554" s="133" t="b">
        <v>0</v>
      </c>
      <c r="F554" s="133" t="s">
        <v>2000</v>
      </c>
      <c r="G554" s="133" t="s">
        <v>3</v>
      </c>
      <c r="H554" s="133" t="s">
        <v>264</v>
      </c>
      <c r="I554" s="133" t="s">
        <v>349</v>
      </c>
      <c r="J554" s="133" t="s">
        <v>266</v>
      </c>
      <c r="K554" s="133" t="s">
        <v>777</v>
      </c>
      <c r="L554" s="133" t="s">
        <v>3</v>
      </c>
      <c r="M554" s="133">
        <v>9</v>
      </c>
      <c r="N554" s="133">
        <v>9</v>
      </c>
      <c r="O554" s="133">
        <v>1.8</v>
      </c>
      <c r="P554" s="133">
        <v>0</v>
      </c>
      <c r="Q554" s="133">
        <v>0</v>
      </c>
      <c r="R554" s="133">
        <v>-2.16</v>
      </c>
      <c r="S554" s="133">
        <v>0</v>
      </c>
      <c r="T554" s="133">
        <v>0</v>
      </c>
      <c r="U554" s="133">
        <v>28.64</v>
      </c>
      <c r="V554" s="133">
        <v>0</v>
      </c>
      <c r="W554" s="133">
        <v>0</v>
      </c>
      <c r="X554" s="133">
        <v>5.1689999999999996</v>
      </c>
      <c r="Y554" s="133">
        <v>2E-3</v>
      </c>
      <c r="Z554" s="133">
        <v>1E-3</v>
      </c>
      <c r="AA554" s="133">
        <v>9.1530000000000005</v>
      </c>
      <c r="AB554" s="133">
        <v>4.0000000000000001E-3</v>
      </c>
      <c r="AC554" s="133">
        <v>1E-3</v>
      </c>
      <c r="AD554" s="133">
        <v>13.632</v>
      </c>
      <c r="AE554" s="133">
        <v>1.9E-2</v>
      </c>
      <c r="AF554" s="133">
        <v>6.0000000000000001E-3</v>
      </c>
      <c r="AG554" s="133">
        <v>-0.73699999999999999</v>
      </c>
      <c r="AH554" s="133">
        <v>0.02</v>
      </c>
      <c r="AI554" s="133">
        <v>7.0000000000000001E-3</v>
      </c>
      <c r="AJ554" s="133">
        <v>17.774999999999999</v>
      </c>
      <c r="AK554" s="133">
        <v>0.16600000000000001</v>
      </c>
      <c r="AL554" s="133">
        <v>5.5E-2</v>
      </c>
      <c r="AM554" s="133">
        <v>-0.60399999999999998</v>
      </c>
      <c r="AN554" s="133">
        <v>0.16600000000000001</v>
      </c>
      <c r="AO554" s="133">
        <v>5.5E-2</v>
      </c>
      <c r="AP554" s="133">
        <v>117.133</v>
      </c>
      <c r="AQ554" s="133">
        <v>1.9710000000000001</v>
      </c>
      <c r="AR554" s="133">
        <v>0.65700000000000003</v>
      </c>
      <c r="AS554" s="133">
        <v>91.296000000000006</v>
      </c>
      <c r="AT554" s="133">
        <v>1.9279999999999999</v>
      </c>
      <c r="AU554" s="133">
        <v>0.64300000000000002</v>
      </c>
      <c r="AV554" s="133">
        <v>-1.238</v>
      </c>
      <c r="AW554" s="133">
        <v>2.3E-2</v>
      </c>
      <c r="AX554" s="133">
        <v>8.0000000000000002E-3</v>
      </c>
      <c r="AY554" s="133">
        <v>1.75</v>
      </c>
      <c r="AZ554" s="133" t="s">
        <v>3</v>
      </c>
      <c r="BA554" s="133">
        <v>-2.16</v>
      </c>
      <c r="BB554" s="133">
        <v>-2.02</v>
      </c>
      <c r="BC554" s="133">
        <v>28.78</v>
      </c>
      <c r="BD554" s="133">
        <v>5.3858689367160921E-3</v>
      </c>
      <c r="BE554" s="133" t="s">
        <v>2001</v>
      </c>
      <c r="BF554" s="133">
        <v>-0.81100000000000005</v>
      </c>
      <c r="BG554" s="133">
        <v>1.2093344222825693</v>
      </c>
      <c r="BH554" s="133">
        <v>0.96064359826303769</v>
      </c>
      <c r="BI554" s="133">
        <v>-0.02</v>
      </c>
      <c r="BJ554" s="133" t="s">
        <v>3</v>
      </c>
      <c r="BK554" s="133">
        <v>-0.02</v>
      </c>
      <c r="BL554" s="133">
        <v>-0.60399999999999998</v>
      </c>
      <c r="BM554" s="133">
        <v>0</v>
      </c>
    </row>
    <row r="555" spans="1:65" x14ac:dyDescent="0.2">
      <c r="A555" s="132" t="s">
        <v>2002</v>
      </c>
      <c r="B555" s="133" t="s">
        <v>2003</v>
      </c>
      <c r="C555" s="133" t="s">
        <v>261</v>
      </c>
      <c r="D555" s="133" t="s">
        <v>262</v>
      </c>
      <c r="E555" s="133" t="b">
        <v>0</v>
      </c>
      <c r="F555" s="133" t="s">
        <v>2004</v>
      </c>
      <c r="G555" s="133" t="s">
        <v>3</v>
      </c>
      <c r="H555" s="133" t="s">
        <v>264</v>
      </c>
      <c r="I555" s="133" t="s">
        <v>1843</v>
      </c>
      <c r="J555" s="133" t="s">
        <v>273</v>
      </c>
      <c r="K555" s="133" t="s">
        <v>777</v>
      </c>
      <c r="L555" s="133">
        <v>90</v>
      </c>
      <c r="M555" s="133">
        <v>9</v>
      </c>
      <c r="N555" s="133">
        <v>9</v>
      </c>
      <c r="O555" s="133">
        <v>2.1</v>
      </c>
      <c r="P555" s="133">
        <v>0</v>
      </c>
      <c r="Q555" s="133">
        <v>0</v>
      </c>
      <c r="R555" s="133">
        <v>6.36</v>
      </c>
      <c r="S555" s="133">
        <v>0</v>
      </c>
      <c r="T555" s="133">
        <v>0</v>
      </c>
      <c r="U555" s="133">
        <v>37.42</v>
      </c>
      <c r="V555" s="133">
        <v>0</v>
      </c>
      <c r="W555" s="133">
        <v>0</v>
      </c>
      <c r="X555" s="133">
        <v>5.7469999999999999</v>
      </c>
      <c r="Y555" s="133">
        <v>2E-3</v>
      </c>
      <c r="Z555" s="133">
        <v>1E-3</v>
      </c>
      <c r="AA555" s="133">
        <v>17.757999999999999</v>
      </c>
      <c r="AB555" s="133">
        <v>4.0000000000000001E-3</v>
      </c>
      <c r="AC555" s="133">
        <v>1E-3</v>
      </c>
      <c r="AD555" s="133">
        <v>23.036000000000001</v>
      </c>
      <c r="AE555" s="133">
        <v>5.7000000000000002E-2</v>
      </c>
      <c r="AF555" s="133">
        <v>1.9E-2</v>
      </c>
      <c r="AG555" s="133">
        <v>-0.443</v>
      </c>
      <c r="AH555" s="133">
        <v>5.6000000000000001E-2</v>
      </c>
      <c r="AI555" s="133">
        <v>1.9E-2</v>
      </c>
      <c r="AJ555" s="133">
        <v>36.786000000000001</v>
      </c>
      <c r="AK555" s="133">
        <v>0.216</v>
      </c>
      <c r="AL555" s="133">
        <v>7.1999999999999995E-2</v>
      </c>
      <c r="AM555" s="133">
        <v>0.92200000000000004</v>
      </c>
      <c r="AN555" s="133">
        <v>0.21099999999999999</v>
      </c>
      <c r="AO555" s="133">
        <v>7.0000000000000007E-2</v>
      </c>
      <c r="AP555" s="133">
        <v>114.07899999999999</v>
      </c>
      <c r="AQ555" s="133">
        <v>1.8360000000000001</v>
      </c>
      <c r="AR555" s="133">
        <v>0.61199999999999999</v>
      </c>
      <c r="AS555" s="133">
        <v>69.650000000000006</v>
      </c>
      <c r="AT555" s="133">
        <v>1.764</v>
      </c>
      <c r="AU555" s="133">
        <v>0.58799999999999997</v>
      </c>
      <c r="AV555" s="133">
        <v>-1.202</v>
      </c>
      <c r="AW555" s="133">
        <v>1.6E-2</v>
      </c>
      <c r="AX555" s="133">
        <v>5.0000000000000001E-3</v>
      </c>
      <c r="AY555" s="133">
        <v>2.0499999999999998</v>
      </c>
      <c r="AZ555" s="133">
        <v>1.007950954</v>
      </c>
      <c r="BA555" s="133">
        <v>-1.58</v>
      </c>
      <c r="BB555" s="133">
        <v>-1.45</v>
      </c>
      <c r="BC555" s="133">
        <v>29.37</v>
      </c>
      <c r="BD555" s="133">
        <v>5.447576598274737E-3</v>
      </c>
      <c r="BE555" s="133" t="s">
        <v>2005</v>
      </c>
      <c r="BF555" s="133">
        <v>-0.56899999999999995</v>
      </c>
      <c r="BG555" s="133">
        <v>1.2093344222825693</v>
      </c>
      <c r="BH555" s="133">
        <v>0.96064359826303769</v>
      </c>
      <c r="BI555" s="133">
        <v>0.27300000000000002</v>
      </c>
      <c r="BJ555" s="133">
        <v>8.2000000000000003E-2</v>
      </c>
      <c r="BK555" s="133">
        <v>0.35499999999999998</v>
      </c>
      <c r="BL555" s="133">
        <v>0.92200000000000004</v>
      </c>
      <c r="BM555" s="133">
        <v>0</v>
      </c>
    </row>
    <row r="556" spans="1:65" x14ac:dyDescent="0.2">
      <c r="A556" s="132" t="s">
        <v>2006</v>
      </c>
      <c r="B556" s="133" t="s">
        <v>2007</v>
      </c>
      <c r="C556" s="133" t="s">
        <v>261</v>
      </c>
      <c r="D556" s="133" t="s">
        <v>262</v>
      </c>
      <c r="E556" s="133" t="b">
        <v>0</v>
      </c>
      <c r="F556" s="133" t="s">
        <v>1567</v>
      </c>
      <c r="G556" s="133" t="s">
        <v>3</v>
      </c>
      <c r="H556" s="133" t="s">
        <v>264</v>
      </c>
      <c r="I556" s="133" t="s">
        <v>277</v>
      </c>
      <c r="J556" s="133" t="s">
        <v>273</v>
      </c>
      <c r="K556" s="133" t="s">
        <v>777</v>
      </c>
      <c r="L556" s="133">
        <v>90</v>
      </c>
      <c r="M556" s="133">
        <v>9</v>
      </c>
      <c r="N556" s="133">
        <v>9</v>
      </c>
      <c r="O556" s="133">
        <v>-2.12</v>
      </c>
      <c r="P556" s="133">
        <v>0</v>
      </c>
      <c r="Q556" s="133">
        <v>0</v>
      </c>
      <c r="R556" s="133">
        <v>3.95</v>
      </c>
      <c r="S556" s="133">
        <v>0.01</v>
      </c>
      <c r="T556" s="133">
        <v>0</v>
      </c>
      <c r="U556" s="133">
        <v>34.93</v>
      </c>
      <c r="V556" s="133">
        <v>0.01</v>
      </c>
      <c r="W556" s="133">
        <v>0</v>
      </c>
      <c r="X556" s="133">
        <v>1.704</v>
      </c>
      <c r="Y556" s="133">
        <v>2E-3</v>
      </c>
      <c r="Z556" s="133">
        <v>1E-3</v>
      </c>
      <c r="AA556" s="133">
        <v>15.314</v>
      </c>
      <c r="AB556" s="133">
        <v>5.0000000000000001E-3</v>
      </c>
      <c r="AC556" s="133">
        <v>2E-3</v>
      </c>
      <c r="AD556" s="133">
        <v>16.623999999999999</v>
      </c>
      <c r="AE556" s="133">
        <v>3.2000000000000001E-2</v>
      </c>
      <c r="AF556" s="133">
        <v>1.0999999999999999E-2</v>
      </c>
      <c r="AG556" s="133">
        <v>-0.21099999999999999</v>
      </c>
      <c r="AH556" s="133">
        <v>2.9000000000000001E-2</v>
      </c>
      <c r="AI556" s="133">
        <v>0.01</v>
      </c>
      <c r="AJ556" s="133">
        <v>31.359000000000002</v>
      </c>
      <c r="AK556" s="133">
        <v>0.14599999999999999</v>
      </c>
      <c r="AL556" s="133">
        <v>4.9000000000000002E-2</v>
      </c>
      <c r="AM556" s="133">
        <v>0.48199999999999998</v>
      </c>
      <c r="AN556" s="133">
        <v>0.14099999999999999</v>
      </c>
      <c r="AO556" s="133">
        <v>4.7E-2</v>
      </c>
      <c r="AP556" s="133">
        <v>115.182</v>
      </c>
      <c r="AQ556" s="133">
        <v>1.9259999999999999</v>
      </c>
      <c r="AR556" s="133">
        <v>0.64200000000000002</v>
      </c>
      <c r="AS556" s="133">
        <v>80.406000000000006</v>
      </c>
      <c r="AT556" s="133">
        <v>1.8620000000000001</v>
      </c>
      <c r="AU556" s="133">
        <v>0.621</v>
      </c>
      <c r="AV556" s="133">
        <v>-1.196</v>
      </c>
      <c r="AW556" s="133">
        <v>1.9E-2</v>
      </c>
      <c r="AX556" s="133">
        <v>6.0000000000000001E-3</v>
      </c>
      <c r="AY556" s="133">
        <v>-2.16</v>
      </c>
      <c r="AZ556" s="133">
        <v>1.007950954</v>
      </c>
      <c r="BA556" s="133">
        <v>-3.97</v>
      </c>
      <c r="BB556" s="133">
        <v>-3.82</v>
      </c>
      <c r="BC556" s="133">
        <v>26.92</v>
      </c>
      <c r="BD556" s="133">
        <v>5.447576598274737E-3</v>
      </c>
      <c r="BE556" s="133" t="s">
        <v>2005</v>
      </c>
      <c r="BF556" s="133">
        <v>-0.30199999999999999</v>
      </c>
      <c r="BG556" s="133">
        <v>1.2120851351609376</v>
      </c>
      <c r="BH556" s="133">
        <v>0.9624510739004537</v>
      </c>
      <c r="BI556" s="133">
        <v>0.59599999999999997</v>
      </c>
      <c r="BJ556" s="133">
        <v>8.2000000000000003E-2</v>
      </c>
      <c r="BK556" s="133">
        <v>0.67800000000000005</v>
      </c>
      <c r="BL556" s="133">
        <v>0.48199999999999998</v>
      </c>
      <c r="BM556" s="133">
        <v>0</v>
      </c>
    </row>
    <row r="557" spans="1:65" x14ac:dyDescent="0.2">
      <c r="A557" s="132" t="s">
        <v>2008</v>
      </c>
      <c r="B557" s="133" t="s">
        <v>2009</v>
      </c>
      <c r="C557" s="133" t="s">
        <v>261</v>
      </c>
      <c r="D557" s="133" t="s">
        <v>262</v>
      </c>
      <c r="E557" s="133" t="b">
        <v>0</v>
      </c>
      <c r="F557" s="133" t="s">
        <v>2010</v>
      </c>
      <c r="G557" s="133" t="s">
        <v>3</v>
      </c>
      <c r="H557" s="133" t="s">
        <v>264</v>
      </c>
      <c r="I557" s="133" t="s">
        <v>349</v>
      </c>
      <c r="J557" s="133" t="s">
        <v>266</v>
      </c>
      <c r="K557" s="133" t="s">
        <v>777</v>
      </c>
      <c r="L557" s="133" t="s">
        <v>3</v>
      </c>
      <c r="M557" s="133">
        <v>9</v>
      </c>
      <c r="N557" s="133">
        <v>9</v>
      </c>
      <c r="O557" s="133">
        <v>-37.49</v>
      </c>
      <c r="P557" s="133">
        <v>0</v>
      </c>
      <c r="Q557" s="133">
        <v>0</v>
      </c>
      <c r="R557" s="133">
        <v>-6.94</v>
      </c>
      <c r="S557" s="133">
        <v>0</v>
      </c>
      <c r="T557" s="133">
        <v>0</v>
      </c>
      <c r="U557" s="133">
        <v>23.71</v>
      </c>
      <c r="V557" s="133">
        <v>0</v>
      </c>
      <c r="W557" s="133">
        <v>0</v>
      </c>
      <c r="X557" s="133">
        <v>-31.844999999999999</v>
      </c>
      <c r="Y557" s="133">
        <v>3.0000000000000001E-3</v>
      </c>
      <c r="Z557" s="133">
        <v>1E-3</v>
      </c>
      <c r="AA557" s="133">
        <v>4.2359999999999998</v>
      </c>
      <c r="AB557" s="133">
        <v>4.0000000000000001E-3</v>
      </c>
      <c r="AC557" s="133">
        <v>1E-3</v>
      </c>
      <c r="AD557" s="133">
        <v>-29.773</v>
      </c>
      <c r="AE557" s="133">
        <v>3.5000000000000003E-2</v>
      </c>
      <c r="AF557" s="133">
        <v>1.2E-2</v>
      </c>
      <c r="AG557" s="133">
        <v>-0.97599999999999998</v>
      </c>
      <c r="AH557" s="133">
        <v>3.4000000000000002E-2</v>
      </c>
      <c r="AI557" s="133">
        <v>1.0999999999999999E-2</v>
      </c>
      <c r="AJ557" s="133">
        <v>7.2969999999999997</v>
      </c>
      <c r="AK557" s="133">
        <v>0.26</v>
      </c>
      <c r="AL557" s="133">
        <v>8.6999999999999994E-2</v>
      </c>
      <c r="AM557" s="133">
        <v>-1.1819999999999999</v>
      </c>
      <c r="AN557" s="133">
        <v>0.25900000000000001</v>
      </c>
      <c r="AO557" s="133">
        <v>8.5999999999999993E-2</v>
      </c>
      <c r="AP557" s="133">
        <v>117.965</v>
      </c>
      <c r="AQ557" s="133">
        <v>3.0310000000000001</v>
      </c>
      <c r="AR557" s="133">
        <v>1.01</v>
      </c>
      <c r="AS557" s="133">
        <v>147.66399999999999</v>
      </c>
      <c r="AT557" s="133">
        <v>3.117</v>
      </c>
      <c r="AU557" s="133">
        <v>1.0389999999999999</v>
      </c>
      <c r="AV557" s="133">
        <v>-1.2310000000000001</v>
      </c>
      <c r="AW557" s="133">
        <v>2.1999999999999999E-2</v>
      </c>
      <c r="AX557" s="133">
        <v>7.0000000000000001E-3</v>
      </c>
      <c r="AY557" s="133">
        <v>-37.5</v>
      </c>
      <c r="AZ557" s="133" t="s">
        <v>3</v>
      </c>
      <c r="BA557" s="133">
        <v>-6.94</v>
      </c>
      <c r="BB557" s="133">
        <v>-6.78</v>
      </c>
      <c r="BC557" s="133">
        <v>23.87</v>
      </c>
      <c r="BD557" s="133">
        <v>5.5334219723453129E-3</v>
      </c>
      <c r="BE557" s="133" t="s">
        <v>2011</v>
      </c>
      <c r="BF557" s="133">
        <v>-0.81100000000000005</v>
      </c>
      <c r="BG557" s="133">
        <v>1.2126775509695165</v>
      </c>
      <c r="BH557" s="133">
        <v>0.96284034649580408</v>
      </c>
      <c r="BI557" s="133">
        <v>-0.02</v>
      </c>
      <c r="BJ557" s="133" t="s">
        <v>3</v>
      </c>
      <c r="BK557" s="133">
        <v>-0.02</v>
      </c>
      <c r="BL557" s="133">
        <v>-1.1819999999999999</v>
      </c>
      <c r="BM557" s="133">
        <v>0</v>
      </c>
    </row>
    <row r="558" spans="1:65" x14ac:dyDescent="0.2">
      <c r="A558" s="132" t="s">
        <v>2012</v>
      </c>
      <c r="B558" s="133" t="s">
        <v>2013</v>
      </c>
      <c r="C558" s="133" t="s">
        <v>261</v>
      </c>
      <c r="D558" s="133" t="s">
        <v>262</v>
      </c>
      <c r="E558" s="133" t="b">
        <v>0</v>
      </c>
      <c r="F558" s="133" t="s">
        <v>2014</v>
      </c>
      <c r="G558" s="133" t="s">
        <v>3</v>
      </c>
      <c r="H558" s="133" t="s">
        <v>264</v>
      </c>
      <c r="I558" s="133" t="s">
        <v>265</v>
      </c>
      <c r="J558" s="133" t="s">
        <v>266</v>
      </c>
      <c r="K558" s="133" t="s">
        <v>777</v>
      </c>
      <c r="L558" s="133" t="s">
        <v>3</v>
      </c>
      <c r="M558" s="133">
        <v>9</v>
      </c>
      <c r="N558" s="133">
        <v>9</v>
      </c>
      <c r="O558" s="133">
        <v>1.38</v>
      </c>
      <c r="P558" s="133">
        <v>0</v>
      </c>
      <c r="Q558" s="133">
        <v>0</v>
      </c>
      <c r="R558" s="133">
        <v>-2.15</v>
      </c>
      <c r="S558" s="133">
        <v>0</v>
      </c>
      <c r="T558" s="133">
        <v>0</v>
      </c>
      <c r="U558" s="133">
        <v>28.64</v>
      </c>
      <c r="V558" s="133">
        <v>0</v>
      </c>
      <c r="W558" s="133">
        <v>0</v>
      </c>
      <c r="X558" s="133">
        <v>4.7830000000000004</v>
      </c>
      <c r="Y558" s="133">
        <v>3.0000000000000001E-3</v>
      </c>
      <c r="Z558" s="133">
        <v>1E-3</v>
      </c>
      <c r="AA558" s="133">
        <v>9.1579999999999995</v>
      </c>
      <c r="AB558" s="133">
        <v>4.0000000000000001E-3</v>
      </c>
      <c r="AC558" s="133">
        <v>1E-3</v>
      </c>
      <c r="AD558" s="133">
        <v>14.090999999999999</v>
      </c>
      <c r="AE558" s="133">
        <v>4.1000000000000002E-2</v>
      </c>
      <c r="AF558" s="133">
        <v>1.4E-2</v>
      </c>
      <c r="AG558" s="133">
        <v>0.107</v>
      </c>
      <c r="AH558" s="133">
        <v>3.9E-2</v>
      </c>
      <c r="AI558" s="133">
        <v>1.2999999999999999E-2</v>
      </c>
      <c r="AJ558" s="133">
        <v>18.224</v>
      </c>
      <c r="AK558" s="133">
        <v>0.19400000000000001</v>
      </c>
      <c r="AL558" s="133">
        <v>6.5000000000000002E-2</v>
      </c>
      <c r="AM558" s="133">
        <v>-0.17299999999999999</v>
      </c>
      <c r="AN558" s="133">
        <v>0.193</v>
      </c>
      <c r="AO558" s="133">
        <v>6.4000000000000001E-2</v>
      </c>
      <c r="AP558" s="133">
        <v>107.405</v>
      </c>
      <c r="AQ558" s="133">
        <v>2.27</v>
      </c>
      <c r="AR558" s="133">
        <v>0.75700000000000001</v>
      </c>
      <c r="AS558" s="133">
        <v>82.225999999999999</v>
      </c>
      <c r="AT558" s="133">
        <v>2.2160000000000002</v>
      </c>
      <c r="AU558" s="133">
        <v>0.73899999999999999</v>
      </c>
      <c r="AV558" s="133">
        <v>-1.1659999999999999</v>
      </c>
      <c r="AW558" s="133">
        <v>2.1000000000000001E-2</v>
      </c>
      <c r="AX558" s="133">
        <v>7.0000000000000001E-3</v>
      </c>
      <c r="AY558" s="133">
        <v>1.34</v>
      </c>
      <c r="AZ558" s="133" t="s">
        <v>3</v>
      </c>
      <c r="BA558" s="133">
        <v>-2.15</v>
      </c>
      <c r="BB558" s="133">
        <v>-2.0099999999999998</v>
      </c>
      <c r="BC558" s="133">
        <v>28.78</v>
      </c>
      <c r="BD558" s="133">
        <v>5.5047830712474906E-3</v>
      </c>
      <c r="BE558" s="133" t="s">
        <v>2015</v>
      </c>
      <c r="BF558" s="133">
        <v>0.03</v>
      </c>
      <c r="BG558" s="133">
        <v>1.2126775509695167</v>
      </c>
      <c r="BH558" s="133">
        <v>0.9628403464958043</v>
      </c>
      <c r="BI558" s="133">
        <v>0.999</v>
      </c>
      <c r="BJ558" s="133" t="s">
        <v>3</v>
      </c>
      <c r="BK558" s="133">
        <v>0.999</v>
      </c>
      <c r="BL558" s="133">
        <v>-0.17299999999999999</v>
      </c>
      <c r="BM558" s="133">
        <v>0</v>
      </c>
    </row>
    <row r="559" spans="1:65" x14ac:dyDescent="0.2">
      <c r="A559" s="132" t="s">
        <v>2016</v>
      </c>
      <c r="B559" s="133" t="s">
        <v>2017</v>
      </c>
      <c r="C559" s="133" t="s">
        <v>261</v>
      </c>
      <c r="D559" s="133" t="s">
        <v>262</v>
      </c>
      <c r="E559" s="133" t="b">
        <v>0</v>
      </c>
      <c r="F559" s="133" t="s">
        <v>1929</v>
      </c>
      <c r="G559" s="133" t="s">
        <v>3</v>
      </c>
      <c r="H559" s="133" t="s">
        <v>264</v>
      </c>
      <c r="I559" s="133" t="s">
        <v>1912</v>
      </c>
      <c r="J559" s="133" t="s">
        <v>273</v>
      </c>
      <c r="K559" s="133" t="s">
        <v>777</v>
      </c>
      <c r="L559" s="133">
        <v>90</v>
      </c>
      <c r="M559" s="133">
        <v>9</v>
      </c>
      <c r="N559" s="133">
        <v>9</v>
      </c>
      <c r="O559" s="133">
        <v>-40.4</v>
      </c>
      <c r="P559" s="133">
        <v>0</v>
      </c>
      <c r="Q559" s="133">
        <v>0</v>
      </c>
      <c r="R559" s="133">
        <v>-14.21</v>
      </c>
      <c r="S559" s="133">
        <v>0</v>
      </c>
      <c r="T559" s="133">
        <v>0</v>
      </c>
      <c r="U559" s="133">
        <v>16.21</v>
      </c>
      <c r="V559" s="133">
        <v>0</v>
      </c>
      <c r="W559" s="133">
        <v>0</v>
      </c>
      <c r="X559" s="133">
        <v>-34.826000000000001</v>
      </c>
      <c r="Y559" s="133">
        <v>2E-3</v>
      </c>
      <c r="Z559" s="133">
        <v>1E-3</v>
      </c>
      <c r="AA559" s="133">
        <v>-3.1160000000000001</v>
      </c>
      <c r="AB559" s="133">
        <v>4.0000000000000001E-3</v>
      </c>
      <c r="AC559" s="133">
        <v>1E-3</v>
      </c>
      <c r="AD559" s="133">
        <v>-39.514000000000003</v>
      </c>
      <c r="AE559" s="133">
        <v>3.2000000000000001E-2</v>
      </c>
      <c r="AF559" s="133">
        <v>1.0999999999999999E-2</v>
      </c>
      <c r="AG559" s="133">
        <v>-0.66400000000000003</v>
      </c>
      <c r="AH559" s="133">
        <v>3.2000000000000001E-2</v>
      </c>
      <c r="AI559" s="133">
        <v>1.0999999999999999E-2</v>
      </c>
      <c r="AJ559" s="133">
        <v>-8.5259999999999998</v>
      </c>
      <c r="AK559" s="133">
        <v>0.18099999999999999</v>
      </c>
      <c r="AL559" s="133">
        <v>0.06</v>
      </c>
      <c r="AM559" s="133">
        <v>-2.3199999999999998</v>
      </c>
      <c r="AN559" s="133">
        <v>0.186</v>
      </c>
      <c r="AO559" s="133">
        <v>6.2E-2</v>
      </c>
      <c r="AP559" s="133">
        <v>117.20399999999999</v>
      </c>
      <c r="AQ559" s="133">
        <v>2.1930000000000001</v>
      </c>
      <c r="AR559" s="133">
        <v>0.73099999999999998</v>
      </c>
      <c r="AS559" s="133">
        <v>167.38900000000001</v>
      </c>
      <c r="AT559" s="133">
        <v>2.2930000000000001</v>
      </c>
      <c r="AU559" s="133">
        <v>0.76400000000000001</v>
      </c>
      <c r="AV559" s="133">
        <v>-1.2629999999999999</v>
      </c>
      <c r="AW559" s="133">
        <v>1.7999999999999999E-2</v>
      </c>
      <c r="AX559" s="133">
        <v>6.0000000000000001E-3</v>
      </c>
      <c r="AY559" s="133">
        <v>-40.409999999999997</v>
      </c>
      <c r="AZ559" s="133">
        <v>1.007950954</v>
      </c>
      <c r="BA559" s="133">
        <v>-21.99</v>
      </c>
      <c r="BB559" s="133">
        <v>-21.75</v>
      </c>
      <c r="BC559" s="133">
        <v>8.44</v>
      </c>
      <c r="BD559" s="133">
        <v>5.5245543138474351E-3</v>
      </c>
      <c r="BE559" s="133" t="s">
        <v>2018</v>
      </c>
      <c r="BF559" s="133">
        <v>-0.44500000000000001</v>
      </c>
      <c r="BG559" s="133">
        <v>1.2126775509695165</v>
      </c>
      <c r="BH559" s="133">
        <v>0.96284034649580441</v>
      </c>
      <c r="BI559" s="133">
        <v>0.42299999999999999</v>
      </c>
      <c r="BJ559" s="133">
        <v>8.2000000000000003E-2</v>
      </c>
      <c r="BK559" s="133">
        <v>0.505</v>
      </c>
      <c r="BL559" s="133">
        <v>-2.3199999999999998</v>
      </c>
      <c r="BM559" s="133">
        <v>0</v>
      </c>
    </row>
    <row r="560" spans="1:65" x14ac:dyDescent="0.2">
      <c r="A560" s="132" t="s">
        <v>2019</v>
      </c>
      <c r="B560" s="133" t="s">
        <v>2020</v>
      </c>
      <c r="C560" s="133" t="s">
        <v>261</v>
      </c>
      <c r="D560" s="133" t="s">
        <v>262</v>
      </c>
      <c r="E560" s="133" t="b">
        <v>0</v>
      </c>
      <c r="F560" s="133" t="s">
        <v>2021</v>
      </c>
      <c r="G560" s="133" t="s">
        <v>3</v>
      </c>
      <c r="H560" s="133" t="s">
        <v>264</v>
      </c>
      <c r="I560" s="133" t="s">
        <v>265</v>
      </c>
      <c r="J560" s="133" t="s">
        <v>266</v>
      </c>
      <c r="K560" s="133" t="s">
        <v>777</v>
      </c>
      <c r="L560" s="133" t="s">
        <v>3</v>
      </c>
      <c r="M560" s="133">
        <v>9</v>
      </c>
      <c r="N560" s="133">
        <v>9</v>
      </c>
      <c r="O560" s="133">
        <v>-37.58</v>
      </c>
      <c r="P560" s="133">
        <v>0</v>
      </c>
      <c r="Q560" s="133">
        <v>0</v>
      </c>
      <c r="R560" s="133">
        <v>10</v>
      </c>
      <c r="S560" s="133">
        <v>0.01</v>
      </c>
      <c r="T560" s="133">
        <v>0</v>
      </c>
      <c r="U560" s="133">
        <v>41.17</v>
      </c>
      <c r="V560" s="133">
        <v>0.01</v>
      </c>
      <c r="W560" s="133">
        <v>0</v>
      </c>
      <c r="X560" s="133">
        <v>-31.346</v>
      </c>
      <c r="Y560" s="133">
        <v>3.0000000000000001E-3</v>
      </c>
      <c r="Z560" s="133">
        <v>1E-3</v>
      </c>
      <c r="AA560" s="133">
        <v>21.352</v>
      </c>
      <c r="AB560" s="133">
        <v>6.0000000000000001E-3</v>
      </c>
      <c r="AC560" s="133">
        <v>2E-3</v>
      </c>
      <c r="AD560" s="133">
        <v>-12.105</v>
      </c>
      <c r="AE560" s="133">
        <v>4.2999999999999997E-2</v>
      </c>
      <c r="AF560" s="133">
        <v>1.4E-2</v>
      </c>
      <c r="AG560" s="133">
        <v>-6.7000000000000004E-2</v>
      </c>
      <c r="AH560" s="133">
        <v>4.3999999999999997E-2</v>
      </c>
      <c r="AI560" s="133">
        <v>1.4999999999999999E-2</v>
      </c>
      <c r="AJ560" s="133">
        <v>45.121000000000002</v>
      </c>
      <c r="AK560" s="133">
        <v>0.30299999999999999</v>
      </c>
      <c r="AL560" s="133">
        <v>0.10100000000000001</v>
      </c>
      <c r="AM560" s="133">
        <v>1.879</v>
      </c>
      <c r="AN560" s="133">
        <v>0.28599999999999998</v>
      </c>
      <c r="AO560" s="133">
        <v>9.5000000000000001E-2</v>
      </c>
      <c r="AP560" s="133">
        <v>107.02800000000001</v>
      </c>
      <c r="AQ560" s="133">
        <v>1.726</v>
      </c>
      <c r="AR560" s="133">
        <v>0.57499999999999996</v>
      </c>
      <c r="AS560" s="133">
        <v>98.734999999999999</v>
      </c>
      <c r="AT560" s="133">
        <v>1.718</v>
      </c>
      <c r="AU560" s="133">
        <v>0.57299999999999995</v>
      </c>
      <c r="AV560" s="133">
        <v>-1.179</v>
      </c>
      <c r="AW560" s="133">
        <v>1.9E-2</v>
      </c>
      <c r="AX560" s="133">
        <v>6.0000000000000001E-3</v>
      </c>
      <c r="AY560" s="133">
        <v>-37.6</v>
      </c>
      <c r="AZ560" s="133" t="s">
        <v>3</v>
      </c>
      <c r="BA560" s="133">
        <v>10</v>
      </c>
      <c r="BB560" s="133">
        <v>10.07</v>
      </c>
      <c r="BC560" s="133">
        <v>41.24</v>
      </c>
      <c r="BD560" s="133">
        <v>5.4591237006092596E-3</v>
      </c>
      <c r="BE560" s="133" t="s">
        <v>2022</v>
      </c>
      <c r="BF560" s="133">
        <v>-1E-3</v>
      </c>
      <c r="BG560" s="133">
        <v>1.2126775509695165</v>
      </c>
      <c r="BH560" s="133">
        <v>0.9628403464958043</v>
      </c>
      <c r="BI560" s="133">
        <v>0.96099999999999997</v>
      </c>
      <c r="BJ560" s="133" t="s">
        <v>3</v>
      </c>
      <c r="BK560" s="133">
        <v>0.96099999999999997</v>
      </c>
      <c r="BL560" s="133">
        <v>1.879</v>
      </c>
      <c r="BM560" s="133">
        <v>0</v>
      </c>
    </row>
    <row r="561" spans="1:65" x14ac:dyDescent="0.2">
      <c r="A561" s="132" t="s">
        <v>2023</v>
      </c>
      <c r="B561" s="133" t="s">
        <v>2024</v>
      </c>
      <c r="C561" s="133" t="s">
        <v>261</v>
      </c>
      <c r="D561" s="133" t="s">
        <v>262</v>
      </c>
      <c r="E561" s="133" t="b">
        <v>0</v>
      </c>
      <c r="F561" s="133" t="s">
        <v>1843</v>
      </c>
      <c r="G561" s="133" t="s">
        <v>3</v>
      </c>
      <c r="H561" s="133" t="s">
        <v>264</v>
      </c>
      <c r="I561" s="133" t="s">
        <v>1843</v>
      </c>
      <c r="J561" s="133" t="s">
        <v>273</v>
      </c>
      <c r="K561" s="133" t="s">
        <v>777</v>
      </c>
      <c r="L561" s="133">
        <v>90</v>
      </c>
      <c r="M561" s="133">
        <v>9</v>
      </c>
      <c r="N561" s="133">
        <v>9</v>
      </c>
      <c r="O561" s="133">
        <v>2.06</v>
      </c>
      <c r="P561" s="133">
        <v>0</v>
      </c>
      <c r="Q561" s="133">
        <v>0</v>
      </c>
      <c r="R561" s="133">
        <v>6.31</v>
      </c>
      <c r="S561" s="133">
        <v>0</v>
      </c>
      <c r="T561" s="133">
        <v>0</v>
      </c>
      <c r="U561" s="133">
        <v>37.369999999999997</v>
      </c>
      <c r="V561" s="133">
        <v>0</v>
      </c>
      <c r="W561" s="133">
        <v>0</v>
      </c>
      <c r="X561" s="133">
        <v>5.7080000000000002</v>
      </c>
      <c r="Y561" s="133">
        <v>2E-3</v>
      </c>
      <c r="Z561" s="133">
        <v>1E-3</v>
      </c>
      <c r="AA561" s="133">
        <v>17.707999999999998</v>
      </c>
      <c r="AB561" s="133">
        <v>2E-3</v>
      </c>
      <c r="AC561" s="133">
        <v>1E-3</v>
      </c>
      <c r="AD561" s="133">
        <v>22.959</v>
      </c>
      <c r="AE561" s="133">
        <v>2.9000000000000001E-2</v>
      </c>
      <c r="AF561" s="133">
        <v>0.01</v>
      </c>
      <c r="AG561" s="133">
        <v>-0.43</v>
      </c>
      <c r="AH561" s="133">
        <v>0.03</v>
      </c>
      <c r="AI561" s="133">
        <v>0.01</v>
      </c>
      <c r="AJ561" s="133">
        <v>36.683999999999997</v>
      </c>
      <c r="AK561" s="133">
        <v>0.217</v>
      </c>
      <c r="AL561" s="133">
        <v>7.1999999999999995E-2</v>
      </c>
      <c r="AM561" s="133">
        <v>0.92200000000000004</v>
      </c>
      <c r="AN561" s="133">
        <v>0.21299999999999999</v>
      </c>
      <c r="AO561" s="133">
        <v>7.0999999999999994E-2</v>
      </c>
      <c r="AP561" s="133">
        <v>103.01600000000001</v>
      </c>
      <c r="AQ561" s="133">
        <v>1.3169999999999999</v>
      </c>
      <c r="AR561" s="133">
        <v>0.439</v>
      </c>
      <c r="AS561" s="133">
        <v>59.173999999999999</v>
      </c>
      <c r="AT561" s="133">
        <v>1.2609999999999999</v>
      </c>
      <c r="AU561" s="133">
        <v>0.42</v>
      </c>
      <c r="AV561" s="133">
        <v>-1.121</v>
      </c>
      <c r="AW561" s="133">
        <v>1.6E-2</v>
      </c>
      <c r="AX561" s="133">
        <v>5.0000000000000001E-3</v>
      </c>
      <c r="AY561" s="133">
        <v>2.0099999999999998</v>
      </c>
      <c r="AZ561" s="133">
        <v>1.007950954</v>
      </c>
      <c r="BA561" s="133">
        <v>-1.63</v>
      </c>
      <c r="BB561" s="133">
        <v>-1.49</v>
      </c>
      <c r="BC561" s="133">
        <v>29.32</v>
      </c>
      <c r="BD561" s="133">
        <v>5.5269985713099889E-3</v>
      </c>
      <c r="BE561" s="133" t="s">
        <v>2025</v>
      </c>
      <c r="BF561" s="133">
        <v>-0.55600000000000005</v>
      </c>
      <c r="BG561" s="133">
        <v>1.2126775509695165</v>
      </c>
      <c r="BH561" s="133">
        <v>0.96284034649580441</v>
      </c>
      <c r="BI561" s="133">
        <v>0.28799999999999998</v>
      </c>
      <c r="BJ561" s="133">
        <v>8.2000000000000003E-2</v>
      </c>
      <c r="BK561" s="133">
        <v>0.37</v>
      </c>
      <c r="BL561" s="133">
        <v>0.92200000000000004</v>
      </c>
      <c r="BM561" s="133">
        <v>0</v>
      </c>
    </row>
    <row r="562" spans="1:65" x14ac:dyDescent="0.2">
      <c r="A562" s="132" t="s">
        <v>2026</v>
      </c>
      <c r="B562" s="133" t="s">
        <v>2027</v>
      </c>
      <c r="C562" s="133" t="s">
        <v>261</v>
      </c>
      <c r="D562" s="133" t="s">
        <v>262</v>
      </c>
      <c r="E562" s="133" t="b">
        <v>0</v>
      </c>
      <c r="F562" s="133" t="s">
        <v>277</v>
      </c>
      <c r="G562" s="133" t="s">
        <v>3</v>
      </c>
      <c r="H562" s="133" t="s">
        <v>264</v>
      </c>
      <c r="I562" s="133" t="s">
        <v>277</v>
      </c>
      <c r="J562" s="133" t="s">
        <v>273</v>
      </c>
      <c r="K562" s="133" t="s">
        <v>777</v>
      </c>
      <c r="L562" s="133">
        <v>90</v>
      </c>
      <c r="M562" s="133">
        <v>9</v>
      </c>
      <c r="N562" s="133">
        <v>9</v>
      </c>
      <c r="O562" s="133">
        <v>-2.1800000000000002</v>
      </c>
      <c r="P562" s="133">
        <v>0</v>
      </c>
      <c r="Q562" s="133">
        <v>0</v>
      </c>
      <c r="R562" s="133">
        <v>3.91</v>
      </c>
      <c r="S562" s="133">
        <v>0</v>
      </c>
      <c r="T562" s="133">
        <v>0</v>
      </c>
      <c r="U562" s="133">
        <v>34.89</v>
      </c>
      <c r="V562" s="133">
        <v>0</v>
      </c>
      <c r="W562" s="133">
        <v>0</v>
      </c>
      <c r="X562" s="133">
        <v>1.6459999999999999</v>
      </c>
      <c r="Y562" s="133">
        <v>3.0000000000000001E-3</v>
      </c>
      <c r="Z562" s="133">
        <v>1E-3</v>
      </c>
      <c r="AA562" s="133">
        <v>15.268000000000001</v>
      </c>
      <c r="AB562" s="133">
        <v>1E-3</v>
      </c>
      <c r="AC562" s="133">
        <v>0</v>
      </c>
      <c r="AD562" s="133">
        <v>16.524999999999999</v>
      </c>
      <c r="AE562" s="133">
        <v>4.9000000000000002E-2</v>
      </c>
      <c r="AF562" s="133">
        <v>1.6E-2</v>
      </c>
      <c r="AG562" s="133">
        <v>-0.20499999999999999</v>
      </c>
      <c r="AH562" s="133">
        <v>4.7E-2</v>
      </c>
      <c r="AI562" s="133">
        <v>1.6E-2</v>
      </c>
      <c r="AJ562" s="133">
        <v>31.613</v>
      </c>
      <c r="AK562" s="133">
        <v>0.185</v>
      </c>
      <c r="AL562" s="133">
        <v>6.2E-2</v>
      </c>
      <c r="AM562" s="133">
        <v>0.81799999999999995</v>
      </c>
      <c r="AN562" s="133">
        <v>0.18</v>
      </c>
      <c r="AO562" s="133">
        <v>0.06</v>
      </c>
      <c r="AP562" s="133">
        <v>105.52800000000001</v>
      </c>
      <c r="AQ562" s="133">
        <v>2.6219999999999999</v>
      </c>
      <c r="AR562" s="133">
        <v>0.874</v>
      </c>
      <c r="AS562" s="133">
        <v>71.213999999999999</v>
      </c>
      <c r="AT562" s="133">
        <v>2.5390000000000001</v>
      </c>
      <c r="AU562" s="133">
        <v>0.84599999999999997</v>
      </c>
      <c r="AV562" s="133">
        <v>-1.137</v>
      </c>
      <c r="AW562" s="133">
        <v>2.5999999999999999E-2</v>
      </c>
      <c r="AX562" s="133">
        <v>8.9999999999999993E-3</v>
      </c>
      <c r="AY562" s="133">
        <v>-2.2200000000000002</v>
      </c>
      <c r="AZ562" s="133">
        <v>1.007950954</v>
      </c>
      <c r="BA562" s="133">
        <v>-4.01</v>
      </c>
      <c r="BB562" s="133">
        <v>-3.87</v>
      </c>
      <c r="BC562" s="133">
        <v>26.87</v>
      </c>
      <c r="BD562" s="133">
        <v>5.5269985713099889E-3</v>
      </c>
      <c r="BE562" s="133" t="s">
        <v>2025</v>
      </c>
      <c r="BF562" s="133">
        <v>-0.29599999999999999</v>
      </c>
      <c r="BG562" s="133">
        <v>1.1992585184044076</v>
      </c>
      <c r="BH562" s="133">
        <v>0.95934950147134068</v>
      </c>
      <c r="BI562" s="133">
        <v>0.60399999999999998</v>
      </c>
      <c r="BJ562" s="133">
        <v>8.2000000000000003E-2</v>
      </c>
      <c r="BK562" s="133">
        <v>0.68600000000000005</v>
      </c>
      <c r="BL562" s="133">
        <v>0.81799999999999995</v>
      </c>
      <c r="BM562" s="133">
        <v>0</v>
      </c>
    </row>
    <row r="563" spans="1:65" x14ac:dyDescent="0.2">
      <c r="A563" s="132" t="s">
        <v>2028</v>
      </c>
      <c r="B563" s="133" t="s">
        <v>2029</v>
      </c>
      <c r="C563" s="133" t="s">
        <v>261</v>
      </c>
      <c r="D563" s="133" t="s">
        <v>262</v>
      </c>
      <c r="E563" s="133" t="b">
        <v>0</v>
      </c>
      <c r="F563" s="133" t="s">
        <v>977</v>
      </c>
      <c r="G563" s="133" t="s">
        <v>3</v>
      </c>
      <c r="H563" s="133" t="s">
        <v>264</v>
      </c>
      <c r="I563" s="133" t="s">
        <v>265</v>
      </c>
      <c r="J563" s="133" t="s">
        <v>266</v>
      </c>
      <c r="K563" s="133" t="s">
        <v>777</v>
      </c>
      <c r="L563" s="133" t="s">
        <v>3</v>
      </c>
      <c r="M563" s="133">
        <v>9</v>
      </c>
      <c r="N563" s="133">
        <v>9</v>
      </c>
      <c r="O563" s="133">
        <v>1.28</v>
      </c>
      <c r="P563" s="133">
        <v>0</v>
      </c>
      <c r="Q563" s="133">
        <v>0</v>
      </c>
      <c r="R563" s="133">
        <v>-2.38</v>
      </c>
      <c r="S563" s="133">
        <v>0</v>
      </c>
      <c r="T563" s="133">
        <v>0</v>
      </c>
      <c r="U563" s="133">
        <v>28.41</v>
      </c>
      <c r="V563" s="133">
        <v>0</v>
      </c>
      <c r="W563" s="133">
        <v>0</v>
      </c>
      <c r="X563" s="133">
        <v>4.6820000000000004</v>
      </c>
      <c r="Y563" s="133">
        <v>2E-3</v>
      </c>
      <c r="Z563" s="133">
        <v>1E-3</v>
      </c>
      <c r="AA563" s="133">
        <v>8.93</v>
      </c>
      <c r="AB563" s="133">
        <v>5.0000000000000001E-3</v>
      </c>
      <c r="AC563" s="133">
        <v>2E-3</v>
      </c>
      <c r="AD563" s="133">
        <v>13.754</v>
      </c>
      <c r="AE563" s="133">
        <v>0.04</v>
      </c>
      <c r="AF563" s="133">
        <v>1.2999999999999999E-2</v>
      </c>
      <c r="AG563" s="133">
        <v>0.10100000000000001</v>
      </c>
      <c r="AH563" s="133">
        <v>3.7999999999999999E-2</v>
      </c>
      <c r="AI563" s="133">
        <v>1.2999999999999999E-2</v>
      </c>
      <c r="AJ563" s="133">
        <v>17.774000000000001</v>
      </c>
      <c r="AK563" s="133">
        <v>0.23799999999999999</v>
      </c>
      <c r="AL563" s="133">
        <v>7.9000000000000001E-2</v>
      </c>
      <c r="AM563" s="133">
        <v>-0.16200000000000001</v>
      </c>
      <c r="AN563" s="133">
        <v>0.23100000000000001</v>
      </c>
      <c r="AO563" s="133">
        <v>7.6999999999999999E-2</v>
      </c>
      <c r="AP563" s="133">
        <v>100.224</v>
      </c>
      <c r="AQ563" s="133">
        <v>1.087</v>
      </c>
      <c r="AR563" s="133">
        <v>0.36199999999999999</v>
      </c>
      <c r="AS563" s="133">
        <v>75.802000000000007</v>
      </c>
      <c r="AT563" s="133">
        <v>1.0640000000000001</v>
      </c>
      <c r="AU563" s="133">
        <v>0.35499999999999998</v>
      </c>
      <c r="AV563" s="133">
        <v>-1.1040000000000001</v>
      </c>
      <c r="AW563" s="133">
        <v>1.2E-2</v>
      </c>
      <c r="AX563" s="133">
        <v>4.0000000000000001E-3</v>
      </c>
      <c r="AY563" s="133">
        <v>1.24</v>
      </c>
      <c r="AZ563" s="133" t="s">
        <v>3</v>
      </c>
      <c r="BA563" s="133">
        <v>-2.38</v>
      </c>
      <c r="BB563" s="133">
        <v>-2.2400000000000002</v>
      </c>
      <c r="BC563" s="133">
        <v>28.55</v>
      </c>
      <c r="BD563" s="133">
        <v>5.425760931215007E-3</v>
      </c>
      <c r="BE563" s="133" t="s">
        <v>2030</v>
      </c>
      <c r="BF563" s="133">
        <v>2.5999999999999999E-2</v>
      </c>
      <c r="BG563" s="133">
        <v>1.2013402080527971</v>
      </c>
      <c r="BH563" s="133">
        <v>0.96054849910346563</v>
      </c>
      <c r="BI563" s="133">
        <v>0.99199999999999999</v>
      </c>
      <c r="BJ563" s="133" t="s">
        <v>3</v>
      </c>
      <c r="BK563" s="133">
        <v>0.99199999999999999</v>
      </c>
      <c r="BL563" s="133">
        <v>-0.16200000000000001</v>
      </c>
      <c r="BM563" s="133">
        <v>0</v>
      </c>
    </row>
    <row r="564" spans="1:65" x14ac:dyDescent="0.2">
      <c r="A564" s="132" t="s">
        <v>2031</v>
      </c>
      <c r="B564" s="133" t="s">
        <v>2032</v>
      </c>
      <c r="C564" s="133" t="s">
        <v>261</v>
      </c>
      <c r="D564" s="133" t="s">
        <v>262</v>
      </c>
      <c r="E564" s="133" t="b">
        <v>0</v>
      </c>
      <c r="F564" s="133" t="s">
        <v>2033</v>
      </c>
      <c r="G564" s="133" t="s">
        <v>3</v>
      </c>
      <c r="H564" s="133" t="s">
        <v>264</v>
      </c>
      <c r="I564" s="133" t="s">
        <v>1095</v>
      </c>
      <c r="J564" s="133" t="s">
        <v>1096</v>
      </c>
      <c r="K564" s="133" t="s">
        <v>777</v>
      </c>
      <c r="L564" s="133">
        <v>90</v>
      </c>
      <c r="M564" s="133">
        <v>9</v>
      </c>
      <c r="N564" s="133">
        <v>9</v>
      </c>
      <c r="O564" s="133">
        <v>1.94</v>
      </c>
      <c r="P564" s="133">
        <v>0</v>
      </c>
      <c r="Q564" s="133">
        <v>0</v>
      </c>
      <c r="R564" s="133">
        <v>1.18</v>
      </c>
      <c r="S564" s="133">
        <v>0</v>
      </c>
      <c r="T564" s="133">
        <v>0</v>
      </c>
      <c r="U564" s="133">
        <v>32.07</v>
      </c>
      <c r="V564" s="133">
        <v>0</v>
      </c>
      <c r="W564" s="133">
        <v>0</v>
      </c>
      <c r="X564" s="133">
        <v>5.42</v>
      </c>
      <c r="Y564" s="133">
        <v>2E-3</v>
      </c>
      <c r="Z564" s="133">
        <v>1E-3</v>
      </c>
      <c r="AA564" s="133">
        <v>12.52</v>
      </c>
      <c r="AB564" s="133">
        <v>4.0000000000000001E-3</v>
      </c>
      <c r="AC564" s="133">
        <v>1E-3</v>
      </c>
      <c r="AD564" s="133">
        <v>17.699000000000002</v>
      </c>
      <c r="AE564" s="133">
        <v>3.4000000000000002E-2</v>
      </c>
      <c r="AF564" s="133">
        <v>1.0999999999999999E-2</v>
      </c>
      <c r="AG564" s="133">
        <v>-0.26600000000000001</v>
      </c>
      <c r="AH564" s="133">
        <v>3.4000000000000002E-2</v>
      </c>
      <c r="AI564" s="133">
        <v>1.0999999999999999E-2</v>
      </c>
      <c r="AJ564" s="133">
        <v>25.637</v>
      </c>
      <c r="AK564" s="133">
        <v>0.23499999999999999</v>
      </c>
      <c r="AL564" s="133">
        <v>7.8E-2</v>
      </c>
      <c r="AM564" s="133">
        <v>0.43099999999999999</v>
      </c>
      <c r="AN564" s="133">
        <v>0.23</v>
      </c>
      <c r="AO564" s="133">
        <v>7.6999999999999999E-2</v>
      </c>
      <c r="AP564" s="133">
        <v>99.06</v>
      </c>
      <c r="AQ564" s="133">
        <v>1.1399999999999999</v>
      </c>
      <c r="AR564" s="133">
        <v>0.38</v>
      </c>
      <c r="AS564" s="133">
        <v>66.352999999999994</v>
      </c>
      <c r="AT564" s="133">
        <v>1.103</v>
      </c>
      <c r="AU564" s="133">
        <v>0.36799999999999999</v>
      </c>
      <c r="AV564" s="133">
        <v>-1.081</v>
      </c>
      <c r="AW564" s="133">
        <v>1.2E-2</v>
      </c>
      <c r="AX564" s="133">
        <v>4.0000000000000001E-3</v>
      </c>
      <c r="AY564" s="133">
        <v>1.9</v>
      </c>
      <c r="AZ564" s="133">
        <v>1.0093000000000001</v>
      </c>
      <c r="BA564" s="133">
        <v>-8.0500000000000007</v>
      </c>
      <c r="BB564" s="133">
        <v>-7.88</v>
      </c>
      <c r="BC564" s="133">
        <v>22.73</v>
      </c>
      <c r="BD564" s="133">
        <v>5.4481728983746145E-3</v>
      </c>
      <c r="BE564" s="133" t="s">
        <v>2034</v>
      </c>
      <c r="BF564" s="133">
        <v>-0.36199999999999999</v>
      </c>
      <c r="BG564" s="133">
        <v>1.2013402080527973</v>
      </c>
      <c r="BH564" s="133">
        <v>0.96054849910346563</v>
      </c>
      <c r="BI564" s="133">
        <v>0.52500000000000002</v>
      </c>
      <c r="BJ564" s="133">
        <v>8.2000000000000003E-2</v>
      </c>
      <c r="BK564" s="133">
        <v>0.60699999999999998</v>
      </c>
      <c r="BL564" s="133">
        <v>0.43099999999999999</v>
      </c>
      <c r="BM564" s="133">
        <v>0</v>
      </c>
    </row>
    <row r="565" spans="1:65" x14ac:dyDescent="0.2">
      <c r="A565" s="132" t="s">
        <v>2035</v>
      </c>
      <c r="B565" s="133" t="s">
        <v>2036</v>
      </c>
      <c r="C565" s="133" t="s">
        <v>261</v>
      </c>
      <c r="D565" s="133" t="s">
        <v>262</v>
      </c>
      <c r="E565" s="133" t="b">
        <v>0</v>
      </c>
      <c r="F565" s="133" t="s">
        <v>328</v>
      </c>
      <c r="G565" s="133" t="s">
        <v>3</v>
      </c>
      <c r="H565" s="133" t="s">
        <v>264</v>
      </c>
      <c r="I565" s="133" t="s">
        <v>304</v>
      </c>
      <c r="J565" s="133" t="s">
        <v>273</v>
      </c>
      <c r="K565" s="133" t="s">
        <v>777</v>
      </c>
      <c r="L565" s="133">
        <v>90</v>
      </c>
      <c r="M565" s="133">
        <v>9</v>
      </c>
      <c r="N565" s="133">
        <v>9</v>
      </c>
      <c r="O565" s="133">
        <v>-6.13</v>
      </c>
      <c r="P565" s="133">
        <v>0</v>
      </c>
      <c r="Q565" s="133">
        <v>0</v>
      </c>
      <c r="R565" s="133">
        <v>-4.72</v>
      </c>
      <c r="S565" s="133">
        <v>0</v>
      </c>
      <c r="T565" s="133">
        <v>0</v>
      </c>
      <c r="U565" s="133">
        <v>26</v>
      </c>
      <c r="V565" s="133">
        <v>0</v>
      </c>
      <c r="W565" s="133">
        <v>0</v>
      </c>
      <c r="X565" s="133">
        <v>-2.351</v>
      </c>
      <c r="Y565" s="133">
        <v>2E-3</v>
      </c>
      <c r="Z565" s="133">
        <v>1E-3</v>
      </c>
      <c r="AA565" s="133">
        <v>6.5469999999999997</v>
      </c>
      <c r="AB565" s="133">
        <v>4.0000000000000001E-3</v>
      </c>
      <c r="AC565" s="133">
        <v>1E-3</v>
      </c>
      <c r="AD565" s="133">
        <v>3.7570000000000001</v>
      </c>
      <c r="AE565" s="133">
        <v>4.9000000000000002E-2</v>
      </c>
      <c r="AF565" s="133">
        <v>1.6E-2</v>
      </c>
      <c r="AG565" s="133">
        <v>-0.23799999999999999</v>
      </c>
      <c r="AH565" s="133">
        <v>4.5999999999999999E-2</v>
      </c>
      <c r="AI565" s="133">
        <v>1.4999999999999999E-2</v>
      </c>
      <c r="AJ565" s="133">
        <v>12.534000000000001</v>
      </c>
      <c r="AK565" s="133">
        <v>0.17899999999999999</v>
      </c>
      <c r="AL565" s="133">
        <v>0.06</v>
      </c>
      <c r="AM565" s="133">
        <v>-0.59599999999999997</v>
      </c>
      <c r="AN565" s="133">
        <v>0.17599999999999999</v>
      </c>
      <c r="AO565" s="133">
        <v>5.8999999999999997E-2</v>
      </c>
      <c r="AP565" s="133">
        <v>102.869</v>
      </c>
      <c r="AQ565" s="133">
        <v>1.08</v>
      </c>
      <c r="AR565" s="133">
        <v>0.36</v>
      </c>
      <c r="AS565" s="133">
        <v>91.551000000000002</v>
      </c>
      <c r="AT565" s="133">
        <v>1.071</v>
      </c>
      <c r="AU565" s="133">
        <v>0.35699999999999998</v>
      </c>
      <c r="AV565" s="133">
        <v>-1.119</v>
      </c>
      <c r="AW565" s="133">
        <v>1.0999999999999999E-2</v>
      </c>
      <c r="AX565" s="133">
        <v>4.0000000000000001E-3</v>
      </c>
      <c r="AY565" s="133">
        <v>-6.16</v>
      </c>
      <c r="AZ565" s="133">
        <v>1.007950954</v>
      </c>
      <c r="BA565" s="133">
        <v>-12.57</v>
      </c>
      <c r="BB565" s="133">
        <v>-12.38</v>
      </c>
      <c r="BC565" s="133">
        <v>18.100000000000001</v>
      </c>
      <c r="BD565" s="133">
        <v>5.4481728983746145E-3</v>
      </c>
      <c r="BE565" s="133" t="s">
        <v>2034</v>
      </c>
      <c r="BF565" s="133">
        <v>-0.25800000000000001</v>
      </c>
      <c r="BG565" s="133">
        <v>1.2042684025128512</v>
      </c>
      <c r="BH565" s="133">
        <v>0.96240154068049166</v>
      </c>
      <c r="BI565" s="133">
        <v>0.65100000000000002</v>
      </c>
      <c r="BJ565" s="133">
        <v>8.2000000000000003E-2</v>
      </c>
      <c r="BK565" s="133">
        <v>0.73299999999999998</v>
      </c>
      <c r="BL565" s="133">
        <v>-0.59599999999999997</v>
      </c>
      <c r="BM565" s="133">
        <v>0</v>
      </c>
    </row>
    <row r="566" spans="1:65" x14ac:dyDescent="0.2">
      <c r="A566" s="132" t="s">
        <v>2037</v>
      </c>
      <c r="B566" s="133" t="s">
        <v>2038</v>
      </c>
      <c r="C566" s="133" t="s">
        <v>261</v>
      </c>
      <c r="D566" s="133" t="s">
        <v>262</v>
      </c>
      <c r="E566" s="133" t="b">
        <v>0</v>
      </c>
      <c r="F566" s="133" t="s">
        <v>2039</v>
      </c>
      <c r="G566" s="133" t="s">
        <v>3</v>
      </c>
      <c r="H566" s="133" t="s">
        <v>264</v>
      </c>
      <c r="I566" s="133" t="s">
        <v>1843</v>
      </c>
      <c r="J566" s="133" t="s">
        <v>273</v>
      </c>
      <c r="K566" s="133" t="s">
        <v>777</v>
      </c>
      <c r="L566" s="133">
        <v>90</v>
      </c>
      <c r="M566" s="133">
        <v>9</v>
      </c>
      <c r="N566" s="133">
        <v>9</v>
      </c>
      <c r="O566" s="133">
        <v>2.0499999999999998</v>
      </c>
      <c r="P566" s="133">
        <v>0</v>
      </c>
      <c r="Q566" s="133">
        <v>0</v>
      </c>
      <c r="R566" s="133">
        <v>6.38</v>
      </c>
      <c r="S566" s="133">
        <v>0</v>
      </c>
      <c r="T566" s="133">
        <v>0</v>
      </c>
      <c r="U566" s="133">
        <v>37.43</v>
      </c>
      <c r="V566" s="133">
        <v>0</v>
      </c>
      <c r="W566" s="133">
        <v>0</v>
      </c>
      <c r="X566" s="133">
        <v>5.7039999999999997</v>
      </c>
      <c r="Y566" s="133">
        <v>2E-3</v>
      </c>
      <c r="Z566" s="133">
        <v>1E-3</v>
      </c>
      <c r="AA566" s="133">
        <v>17.774000000000001</v>
      </c>
      <c r="AB566" s="133">
        <v>4.0000000000000001E-3</v>
      </c>
      <c r="AC566" s="133">
        <v>1E-3</v>
      </c>
      <c r="AD566" s="133">
        <v>23.056999999999999</v>
      </c>
      <c r="AE566" s="133">
        <v>5.1999999999999998E-2</v>
      </c>
      <c r="AF566" s="133">
        <v>1.7000000000000001E-2</v>
      </c>
      <c r="AG566" s="133">
        <v>-0.39400000000000002</v>
      </c>
      <c r="AH566" s="133">
        <v>4.9000000000000002E-2</v>
      </c>
      <c r="AI566" s="133">
        <v>1.6E-2</v>
      </c>
      <c r="AJ566" s="133">
        <v>38.770000000000003</v>
      </c>
      <c r="AK566" s="133">
        <v>0.22800000000000001</v>
      </c>
      <c r="AL566" s="133">
        <v>7.5999999999999998E-2</v>
      </c>
      <c r="AM566" s="133">
        <v>2.806</v>
      </c>
      <c r="AN566" s="133">
        <v>0.221</v>
      </c>
      <c r="AO566" s="133">
        <v>7.3999999999999996E-2</v>
      </c>
      <c r="AP566" s="133">
        <v>-9.3320000000000007</v>
      </c>
      <c r="AQ566" s="133">
        <v>1.7410000000000001</v>
      </c>
      <c r="AR566" s="133">
        <v>0.57999999999999996</v>
      </c>
      <c r="AS566" s="133">
        <v>-48.826000000000001</v>
      </c>
      <c r="AT566" s="133">
        <v>1.671</v>
      </c>
      <c r="AU566" s="133">
        <v>0.55700000000000005</v>
      </c>
      <c r="AV566" s="133">
        <v>9.9000000000000005E-2</v>
      </c>
      <c r="AW566" s="133">
        <v>1.7999999999999999E-2</v>
      </c>
      <c r="AX566" s="133">
        <v>6.0000000000000001E-3</v>
      </c>
      <c r="AY566" s="133">
        <v>2.0099999999999998</v>
      </c>
      <c r="AZ566" s="133">
        <v>1.007950954</v>
      </c>
      <c r="BA566" s="133">
        <v>-1.56</v>
      </c>
      <c r="BB566" s="133">
        <v>-1.43</v>
      </c>
      <c r="BC566" s="133">
        <v>29.39</v>
      </c>
      <c r="BD566" s="133">
        <v>5.4481728983746145E-3</v>
      </c>
      <c r="BE566" s="133" t="s">
        <v>2034</v>
      </c>
      <c r="BF566" s="133">
        <v>-0.52</v>
      </c>
      <c r="BG566" s="133">
        <v>1.2015862380431208</v>
      </c>
      <c r="BH566" s="133">
        <v>0.96080791546817157</v>
      </c>
      <c r="BI566" s="133">
        <v>0.33600000000000002</v>
      </c>
      <c r="BJ566" s="133">
        <v>8.2000000000000003E-2</v>
      </c>
      <c r="BK566" s="133">
        <v>0.41799999999999998</v>
      </c>
      <c r="BL566" s="133">
        <v>2.806</v>
      </c>
      <c r="BM566" s="133">
        <v>0</v>
      </c>
    </row>
    <row r="567" spans="1:65" x14ac:dyDescent="0.2">
      <c r="A567" s="132" t="s">
        <v>2040</v>
      </c>
      <c r="B567" s="133" t="s">
        <v>2041</v>
      </c>
      <c r="C567" s="133" t="s">
        <v>261</v>
      </c>
      <c r="D567" s="133" t="s">
        <v>262</v>
      </c>
      <c r="E567" s="133" t="b">
        <v>0</v>
      </c>
      <c r="F567" s="133" t="s">
        <v>1929</v>
      </c>
      <c r="G567" s="133" t="s">
        <v>3</v>
      </c>
      <c r="H567" s="133" t="s">
        <v>264</v>
      </c>
      <c r="I567" s="133" t="s">
        <v>1912</v>
      </c>
      <c r="J567" s="133" t="s">
        <v>273</v>
      </c>
      <c r="K567" s="133" t="s">
        <v>777</v>
      </c>
      <c r="L567" s="133">
        <v>90</v>
      </c>
      <c r="M567" s="133">
        <v>9</v>
      </c>
      <c r="N567" s="133">
        <v>9</v>
      </c>
      <c r="O567" s="133">
        <v>-40.200000000000003</v>
      </c>
      <c r="P567" s="133">
        <v>0</v>
      </c>
      <c r="Q567" s="133">
        <v>0</v>
      </c>
      <c r="R567" s="133">
        <v>-14.12</v>
      </c>
      <c r="S567" s="133">
        <v>0.01</v>
      </c>
      <c r="T567" s="133">
        <v>0</v>
      </c>
      <c r="U567" s="133">
        <v>16.3</v>
      </c>
      <c r="V567" s="133">
        <v>0.01</v>
      </c>
      <c r="W567" s="133">
        <v>0</v>
      </c>
      <c r="X567" s="133">
        <v>-34.639000000000003</v>
      </c>
      <c r="Y567" s="133">
        <v>2E-3</v>
      </c>
      <c r="Z567" s="133">
        <v>1E-3</v>
      </c>
      <c r="AA567" s="133">
        <v>-3.028</v>
      </c>
      <c r="AB567" s="133">
        <v>5.0000000000000001E-3</v>
      </c>
      <c r="AC567" s="133">
        <v>2E-3</v>
      </c>
      <c r="AD567" s="133">
        <v>-39.162999999999997</v>
      </c>
      <c r="AE567" s="133">
        <v>0.03</v>
      </c>
      <c r="AF567" s="133">
        <v>0.01</v>
      </c>
      <c r="AG567" s="133">
        <v>-0.58399999999999996</v>
      </c>
      <c r="AH567" s="133">
        <v>3.1E-2</v>
      </c>
      <c r="AI567" s="133">
        <v>0.01</v>
      </c>
      <c r="AJ567" s="133">
        <v>-6.726</v>
      </c>
      <c r="AK567" s="133">
        <v>0.24399999999999999</v>
      </c>
      <c r="AL567" s="133">
        <v>8.1000000000000003E-2</v>
      </c>
      <c r="AM567" s="133">
        <v>-0.68300000000000005</v>
      </c>
      <c r="AN567" s="133">
        <v>0.247</v>
      </c>
      <c r="AO567" s="133">
        <v>8.2000000000000003E-2</v>
      </c>
      <c r="AP567" s="133">
        <v>30.738</v>
      </c>
      <c r="AQ567" s="133">
        <v>2.0449999999999999</v>
      </c>
      <c r="AR567" s="133">
        <v>0.68200000000000005</v>
      </c>
      <c r="AS567" s="133">
        <v>76.63</v>
      </c>
      <c r="AT567" s="133">
        <v>2.1360000000000001</v>
      </c>
      <c r="AU567" s="133">
        <v>0.71199999999999997</v>
      </c>
      <c r="AV567" s="133">
        <v>-0.33300000000000002</v>
      </c>
      <c r="AW567" s="133">
        <v>2.1999999999999999E-2</v>
      </c>
      <c r="AX567" s="133">
        <v>7.0000000000000001E-3</v>
      </c>
      <c r="AY567" s="133">
        <v>-40.21</v>
      </c>
      <c r="AZ567" s="133">
        <v>1.007950954</v>
      </c>
      <c r="BA567" s="133">
        <v>-21.9</v>
      </c>
      <c r="BB567" s="133">
        <v>-21.66</v>
      </c>
      <c r="BC567" s="133">
        <v>8.5299999999999994</v>
      </c>
      <c r="BD567" s="133">
        <v>5.4481728983746145E-3</v>
      </c>
      <c r="BE567" s="133" t="s">
        <v>2034</v>
      </c>
      <c r="BF567" s="133">
        <v>-0.371</v>
      </c>
      <c r="BG567" s="133">
        <v>1.2015862380431206</v>
      </c>
      <c r="BH567" s="133">
        <v>0.96080791546817146</v>
      </c>
      <c r="BI567" s="133">
        <v>0.51500000000000001</v>
      </c>
      <c r="BJ567" s="133">
        <v>8.2000000000000003E-2</v>
      </c>
      <c r="BK567" s="133">
        <v>0.59699999999999998</v>
      </c>
      <c r="BL567" s="133">
        <v>-0.68300000000000005</v>
      </c>
      <c r="BM567" s="133">
        <v>0</v>
      </c>
    </row>
    <row r="568" spans="1:65" x14ac:dyDescent="0.2">
      <c r="A568" s="132" t="s">
        <v>2042</v>
      </c>
      <c r="B568" s="133" t="s">
        <v>2043</v>
      </c>
      <c r="C568" s="133" t="s">
        <v>261</v>
      </c>
      <c r="D568" s="133" t="s">
        <v>262</v>
      </c>
      <c r="E568" s="133" t="b">
        <v>0</v>
      </c>
      <c r="F568" s="133" t="s">
        <v>304</v>
      </c>
      <c r="G568" s="133" t="s">
        <v>3</v>
      </c>
      <c r="H568" s="133" t="s">
        <v>264</v>
      </c>
      <c r="I568" s="133" t="s">
        <v>304</v>
      </c>
      <c r="J568" s="133" t="s">
        <v>273</v>
      </c>
      <c r="K568" s="133" t="s">
        <v>777</v>
      </c>
      <c r="L568" s="133">
        <v>90</v>
      </c>
      <c r="M568" s="133">
        <v>9</v>
      </c>
      <c r="N568" s="133">
        <v>9</v>
      </c>
      <c r="O568" s="133">
        <v>-6.05</v>
      </c>
      <c r="P568" s="133">
        <v>0</v>
      </c>
      <c r="Q568" s="133">
        <v>0</v>
      </c>
      <c r="R568" s="133">
        <v>-4.75</v>
      </c>
      <c r="S568" s="133">
        <v>0</v>
      </c>
      <c r="T568" s="133">
        <v>0</v>
      </c>
      <c r="U568" s="133">
        <v>25.96</v>
      </c>
      <c r="V568" s="133">
        <v>0</v>
      </c>
      <c r="W568" s="133">
        <v>0</v>
      </c>
      <c r="X568" s="133">
        <v>-2.2759999999999998</v>
      </c>
      <c r="Y568" s="133">
        <v>3.0000000000000001E-3</v>
      </c>
      <c r="Z568" s="133">
        <v>1E-3</v>
      </c>
      <c r="AA568" s="133">
        <v>6.5119999999999996</v>
      </c>
      <c r="AB568" s="133">
        <v>5.0000000000000001E-3</v>
      </c>
      <c r="AC568" s="133">
        <v>2E-3</v>
      </c>
      <c r="AD568" s="133">
        <v>3.7770000000000001</v>
      </c>
      <c r="AE568" s="133">
        <v>5.5E-2</v>
      </c>
      <c r="AF568" s="133">
        <v>1.7999999999999999E-2</v>
      </c>
      <c r="AG568" s="133">
        <v>-0.26200000000000001</v>
      </c>
      <c r="AH568" s="133">
        <v>5.6000000000000001E-2</v>
      </c>
      <c r="AI568" s="133">
        <v>1.9E-2</v>
      </c>
      <c r="AJ568" s="133">
        <v>12.385999999999999</v>
      </c>
      <c r="AK568" s="133">
        <v>0.189</v>
      </c>
      <c r="AL568" s="133">
        <v>6.3E-2</v>
      </c>
      <c r="AM568" s="133">
        <v>-0.67200000000000004</v>
      </c>
      <c r="AN568" s="133">
        <v>0.191</v>
      </c>
      <c r="AO568" s="133">
        <v>6.4000000000000001E-2</v>
      </c>
      <c r="AP568" s="133">
        <v>112.17100000000001</v>
      </c>
      <c r="AQ568" s="133">
        <v>2.258</v>
      </c>
      <c r="AR568" s="133">
        <v>0.753</v>
      </c>
      <c r="AS568" s="133">
        <v>100.744</v>
      </c>
      <c r="AT568" s="133">
        <v>2.2349999999999999</v>
      </c>
      <c r="AU568" s="133">
        <v>0.745</v>
      </c>
      <c r="AV568" s="133">
        <v>-1.2130000000000001</v>
      </c>
      <c r="AW568" s="133">
        <v>2.3E-2</v>
      </c>
      <c r="AX568" s="133">
        <v>8.0000000000000002E-3</v>
      </c>
      <c r="AY568" s="133">
        <v>-6.08</v>
      </c>
      <c r="AZ568" s="133">
        <v>1.007950954</v>
      </c>
      <c r="BA568" s="133">
        <v>-12.6</v>
      </c>
      <c r="BB568" s="133">
        <v>-12.41</v>
      </c>
      <c r="BC568" s="133">
        <v>18.059999999999999</v>
      </c>
      <c r="BD568" s="133">
        <v>5.4481728983746145E-3</v>
      </c>
      <c r="BE568" s="133" t="s">
        <v>2034</v>
      </c>
      <c r="BF568" s="133">
        <v>-0.28199999999999997</v>
      </c>
      <c r="BG568" s="133">
        <v>1.1869868994156043</v>
      </c>
      <c r="BH568" s="133">
        <v>0.9553976013483868</v>
      </c>
      <c r="BI568" s="133">
        <v>0.62</v>
      </c>
      <c r="BJ568" s="133">
        <v>8.2000000000000003E-2</v>
      </c>
      <c r="BK568" s="133">
        <v>0.70199999999999996</v>
      </c>
      <c r="BL568" s="133">
        <v>-0.67200000000000004</v>
      </c>
      <c r="BM568" s="133">
        <v>0</v>
      </c>
    </row>
    <row r="569" spans="1:65" x14ac:dyDescent="0.2">
      <c r="A569" s="132" t="s">
        <v>2044</v>
      </c>
      <c r="B569" s="133" t="s">
        <v>2045</v>
      </c>
      <c r="C569" s="133" t="s">
        <v>261</v>
      </c>
      <c r="D569" s="133" t="s">
        <v>262</v>
      </c>
      <c r="E569" s="133" t="b">
        <v>0</v>
      </c>
      <c r="F569" s="133" t="s">
        <v>1843</v>
      </c>
      <c r="G569" s="133" t="s">
        <v>3</v>
      </c>
      <c r="H569" s="133" t="s">
        <v>264</v>
      </c>
      <c r="I569" s="133" t="s">
        <v>1843</v>
      </c>
      <c r="J569" s="133" t="s">
        <v>273</v>
      </c>
      <c r="K569" s="133" t="s">
        <v>777</v>
      </c>
      <c r="L569" s="133">
        <v>90</v>
      </c>
      <c r="M569" s="133">
        <v>9</v>
      </c>
      <c r="N569" s="133">
        <v>9</v>
      </c>
      <c r="O569" s="133">
        <v>2.04</v>
      </c>
      <c r="P569" s="133">
        <v>0</v>
      </c>
      <c r="Q569" s="133">
        <v>0</v>
      </c>
      <c r="R569" s="133">
        <v>6.22</v>
      </c>
      <c r="S569" s="133">
        <v>0</v>
      </c>
      <c r="T569" s="133">
        <v>0</v>
      </c>
      <c r="U569" s="133">
        <v>37.270000000000003</v>
      </c>
      <c r="V569" s="133">
        <v>0</v>
      </c>
      <c r="W569" s="133">
        <v>0</v>
      </c>
      <c r="X569" s="133">
        <v>5.6829999999999998</v>
      </c>
      <c r="Y569" s="133">
        <v>2E-3</v>
      </c>
      <c r="Z569" s="133">
        <v>1E-3</v>
      </c>
      <c r="AA569" s="133">
        <v>17.611999999999998</v>
      </c>
      <c r="AB569" s="133">
        <v>4.0000000000000001E-3</v>
      </c>
      <c r="AC569" s="133">
        <v>1E-3</v>
      </c>
      <c r="AD569" s="133">
        <v>22.847000000000001</v>
      </c>
      <c r="AE569" s="133">
        <v>3.5999999999999997E-2</v>
      </c>
      <c r="AF569" s="133">
        <v>1.2E-2</v>
      </c>
      <c r="AG569" s="133">
        <v>-0.42199999999999999</v>
      </c>
      <c r="AH569" s="133">
        <v>3.5000000000000003E-2</v>
      </c>
      <c r="AI569" s="133">
        <v>1.2E-2</v>
      </c>
      <c r="AJ569" s="133">
        <v>36.573999999999998</v>
      </c>
      <c r="AK569" s="133">
        <v>0.18</v>
      </c>
      <c r="AL569" s="133">
        <v>0.06</v>
      </c>
      <c r="AM569" s="133">
        <v>1.004</v>
      </c>
      <c r="AN569" s="133">
        <v>0.17799999999999999</v>
      </c>
      <c r="AO569" s="133">
        <v>5.8999999999999997E-2</v>
      </c>
      <c r="AP569" s="133">
        <v>106.283</v>
      </c>
      <c r="AQ569" s="133">
        <v>1.742</v>
      </c>
      <c r="AR569" s="133">
        <v>0.58099999999999996</v>
      </c>
      <c r="AS569" s="133">
        <v>62.534999999999997</v>
      </c>
      <c r="AT569" s="133">
        <v>1.6779999999999999</v>
      </c>
      <c r="AU569" s="133">
        <v>0.55900000000000005</v>
      </c>
      <c r="AV569" s="133">
        <v>-1.1559999999999999</v>
      </c>
      <c r="AW569" s="133">
        <v>1.7999999999999999E-2</v>
      </c>
      <c r="AX569" s="133">
        <v>6.0000000000000001E-3</v>
      </c>
      <c r="AY569" s="133">
        <v>1.99</v>
      </c>
      <c r="AZ569" s="133">
        <v>1.007950954</v>
      </c>
      <c r="BA569" s="133">
        <v>-1.72</v>
      </c>
      <c r="BB569" s="133">
        <v>-1.59</v>
      </c>
      <c r="BC569" s="133">
        <v>29.22</v>
      </c>
      <c r="BD569" s="133">
        <v>5.4481728983746145E-3</v>
      </c>
      <c r="BE569" s="133" t="s">
        <v>2034</v>
      </c>
      <c r="BF569" s="133">
        <v>-0.54600000000000004</v>
      </c>
      <c r="BG569" s="133">
        <v>1.1921425601955444</v>
      </c>
      <c r="BH569" s="133">
        <v>0.95849258396077452</v>
      </c>
      <c r="BI569" s="133">
        <v>0.307</v>
      </c>
      <c r="BJ569" s="133">
        <v>8.2000000000000003E-2</v>
      </c>
      <c r="BK569" s="133">
        <v>0.38900000000000001</v>
      </c>
      <c r="BL569" s="133">
        <v>1.004</v>
      </c>
      <c r="BM569" s="133">
        <v>0</v>
      </c>
    </row>
    <row r="570" spans="1:65" x14ac:dyDescent="0.2">
      <c r="A570" s="132" t="s">
        <v>2046</v>
      </c>
      <c r="B570" s="133" t="s">
        <v>2047</v>
      </c>
      <c r="C570" s="133" t="s">
        <v>261</v>
      </c>
      <c r="D570" s="133" t="s">
        <v>262</v>
      </c>
      <c r="E570" s="133" t="b">
        <v>0</v>
      </c>
      <c r="F570" s="133" t="s">
        <v>2048</v>
      </c>
      <c r="G570" s="133" t="s">
        <v>3</v>
      </c>
      <c r="H570" s="133" t="s">
        <v>264</v>
      </c>
      <c r="I570" s="133" t="s">
        <v>349</v>
      </c>
      <c r="J570" s="133" t="s">
        <v>266</v>
      </c>
      <c r="K570" s="133" t="s">
        <v>777</v>
      </c>
      <c r="L570" s="133" t="s">
        <v>3</v>
      </c>
      <c r="M570" s="133">
        <v>9</v>
      </c>
      <c r="N570" s="133">
        <v>9</v>
      </c>
      <c r="O570" s="133">
        <v>-36.380000000000003</v>
      </c>
      <c r="P570" s="133">
        <v>0</v>
      </c>
      <c r="Q570" s="133">
        <v>0</v>
      </c>
      <c r="R570" s="133">
        <v>-3.34</v>
      </c>
      <c r="S570" s="133">
        <v>0</v>
      </c>
      <c r="T570" s="133">
        <v>0</v>
      </c>
      <c r="U570" s="133">
        <v>27.42</v>
      </c>
      <c r="V570" s="133">
        <v>0</v>
      </c>
      <c r="W570" s="133">
        <v>0</v>
      </c>
      <c r="X570" s="133">
        <v>-30.681000000000001</v>
      </c>
      <c r="Y570" s="133">
        <v>3.0000000000000001E-3</v>
      </c>
      <c r="Z570" s="133">
        <v>1E-3</v>
      </c>
      <c r="AA570" s="133">
        <v>7.875</v>
      </c>
      <c r="AB570" s="133">
        <v>3.0000000000000001E-3</v>
      </c>
      <c r="AC570" s="133">
        <v>1E-3</v>
      </c>
      <c r="AD570" s="133">
        <v>-25.065999999999999</v>
      </c>
      <c r="AE570" s="133">
        <v>3.6999999999999998E-2</v>
      </c>
      <c r="AF570" s="133">
        <v>1.2E-2</v>
      </c>
      <c r="AG570" s="133">
        <v>-0.93200000000000005</v>
      </c>
      <c r="AH570" s="133">
        <v>3.9E-2</v>
      </c>
      <c r="AI570" s="133">
        <v>1.2999999999999999E-2</v>
      </c>
      <c r="AJ570" s="133">
        <v>14.988</v>
      </c>
      <c r="AK570" s="133">
        <v>0.189</v>
      </c>
      <c r="AL570" s="133">
        <v>6.3E-2</v>
      </c>
      <c r="AM570" s="133">
        <v>-0.81100000000000005</v>
      </c>
      <c r="AN570" s="133">
        <v>0.189</v>
      </c>
      <c r="AO570" s="133">
        <v>6.3E-2</v>
      </c>
      <c r="AP570" s="133">
        <v>115.077</v>
      </c>
      <c r="AQ570" s="133">
        <v>1.1599999999999999</v>
      </c>
      <c r="AR570" s="133">
        <v>0.38700000000000001</v>
      </c>
      <c r="AS570" s="133">
        <v>135.13900000000001</v>
      </c>
      <c r="AT570" s="133">
        <v>1.1819999999999999</v>
      </c>
      <c r="AU570" s="133">
        <v>0.39400000000000002</v>
      </c>
      <c r="AV570" s="133">
        <v>-1.292</v>
      </c>
      <c r="AW570" s="133">
        <v>1.0999999999999999E-2</v>
      </c>
      <c r="AX570" s="133">
        <v>4.0000000000000001E-3</v>
      </c>
      <c r="AY570" s="133">
        <v>-36.4</v>
      </c>
      <c r="AZ570" s="133" t="s">
        <v>3</v>
      </c>
      <c r="BA570" s="133">
        <v>-3.34</v>
      </c>
      <c r="BB570" s="133">
        <v>-3.2</v>
      </c>
      <c r="BC570" s="133">
        <v>27.56</v>
      </c>
      <c r="BD570" s="133">
        <v>5.5462140582937516E-3</v>
      </c>
      <c r="BE570" s="133" t="s">
        <v>2049</v>
      </c>
      <c r="BF570" s="133">
        <v>-0.79300000000000004</v>
      </c>
      <c r="BG570" s="133">
        <v>1.192142560195544</v>
      </c>
      <c r="BH570" s="133">
        <v>0.95849258396077419</v>
      </c>
      <c r="BI570" s="133">
        <v>1.2999999999999999E-2</v>
      </c>
      <c r="BJ570" s="133" t="s">
        <v>3</v>
      </c>
      <c r="BK570" s="133">
        <v>1.2999999999999999E-2</v>
      </c>
      <c r="BL570" s="133">
        <v>-0.81100000000000005</v>
      </c>
      <c r="BM570" s="133">
        <v>0</v>
      </c>
    </row>
    <row r="571" spans="1:65" x14ac:dyDescent="0.2">
      <c r="A571" s="132" t="s">
        <v>2050</v>
      </c>
      <c r="B571" s="133" t="s">
        <v>2051</v>
      </c>
      <c r="C571" s="133" t="s">
        <v>261</v>
      </c>
      <c r="D571" s="133" t="s">
        <v>262</v>
      </c>
      <c r="E571" s="133" t="b">
        <v>0</v>
      </c>
      <c r="F571" s="133" t="s">
        <v>286</v>
      </c>
      <c r="G571" s="133" t="s">
        <v>3</v>
      </c>
      <c r="H571" s="133" t="s">
        <v>264</v>
      </c>
      <c r="I571" s="133" t="s">
        <v>286</v>
      </c>
      <c r="J571" s="133" t="s">
        <v>273</v>
      </c>
      <c r="K571" s="133" t="s">
        <v>777</v>
      </c>
      <c r="L571" s="133">
        <v>90</v>
      </c>
      <c r="M571" s="133">
        <v>9</v>
      </c>
      <c r="N571" s="133">
        <v>9</v>
      </c>
      <c r="O571" s="133">
        <v>-10.19</v>
      </c>
      <c r="P571" s="133">
        <v>0</v>
      </c>
      <c r="Q571" s="133">
        <v>0</v>
      </c>
      <c r="R571" s="133">
        <v>-11</v>
      </c>
      <c r="S571" s="133">
        <v>0</v>
      </c>
      <c r="T571" s="133">
        <v>0</v>
      </c>
      <c r="U571" s="133">
        <v>19.52</v>
      </c>
      <c r="V571" s="133">
        <v>0.01</v>
      </c>
      <c r="W571" s="133">
        <v>0</v>
      </c>
      <c r="X571" s="133">
        <v>-6.3780000000000001</v>
      </c>
      <c r="Y571" s="133">
        <v>3.0000000000000001E-3</v>
      </c>
      <c r="Z571" s="133">
        <v>1E-3</v>
      </c>
      <c r="AA571" s="133">
        <v>0.193</v>
      </c>
      <c r="AB571" s="133">
        <v>5.0000000000000001E-3</v>
      </c>
      <c r="AC571" s="133">
        <v>2E-3</v>
      </c>
      <c r="AD571" s="133">
        <v>-7.0579999999999998</v>
      </c>
      <c r="AE571" s="133">
        <v>5.0999999999999997E-2</v>
      </c>
      <c r="AF571" s="133">
        <v>1.7000000000000001E-2</v>
      </c>
      <c r="AG571" s="133">
        <v>-0.67200000000000004</v>
      </c>
      <c r="AH571" s="133">
        <v>0.05</v>
      </c>
      <c r="AI571" s="133">
        <v>1.7000000000000001E-2</v>
      </c>
      <c r="AJ571" s="133">
        <v>-1.5349999999999999</v>
      </c>
      <c r="AK571" s="133">
        <v>0.189</v>
      </c>
      <c r="AL571" s="133">
        <v>6.3E-2</v>
      </c>
      <c r="AM571" s="133">
        <v>-1.92</v>
      </c>
      <c r="AN571" s="133">
        <v>0.184</v>
      </c>
      <c r="AO571" s="133">
        <v>6.0999999999999999E-2</v>
      </c>
      <c r="AP571" s="133">
        <v>111.837</v>
      </c>
      <c r="AQ571" s="133">
        <v>1.175</v>
      </c>
      <c r="AR571" s="133">
        <v>0.39200000000000002</v>
      </c>
      <c r="AS571" s="133">
        <v>119.01900000000001</v>
      </c>
      <c r="AT571" s="133">
        <v>1.1779999999999999</v>
      </c>
      <c r="AU571" s="133">
        <v>0.39300000000000002</v>
      </c>
      <c r="AV571" s="133">
        <v>-1.244</v>
      </c>
      <c r="AW571" s="133">
        <v>1.4E-2</v>
      </c>
      <c r="AX571" s="133">
        <v>5.0000000000000001E-3</v>
      </c>
      <c r="AY571" s="133">
        <v>-10.220000000000001</v>
      </c>
      <c r="AZ571" s="133">
        <v>1.007950954</v>
      </c>
      <c r="BA571" s="133">
        <v>-18.8</v>
      </c>
      <c r="BB571" s="133">
        <v>-18.579999999999998</v>
      </c>
      <c r="BC571" s="133">
        <v>11.71</v>
      </c>
      <c r="BD571" s="133">
        <v>5.4812452928036607E-3</v>
      </c>
      <c r="BE571" s="133" t="s">
        <v>2052</v>
      </c>
      <c r="BF571" s="133">
        <v>-0.63300000000000001</v>
      </c>
      <c r="BG571" s="133">
        <v>1.1731083483478688</v>
      </c>
      <c r="BH571" s="133">
        <v>0.95249355995269858</v>
      </c>
      <c r="BI571" s="133">
        <v>0.21</v>
      </c>
      <c r="BJ571" s="133">
        <v>8.2000000000000003E-2</v>
      </c>
      <c r="BK571" s="133">
        <v>0.29199999999999998</v>
      </c>
      <c r="BL571" s="133">
        <v>-1.92</v>
      </c>
      <c r="BM571" s="133">
        <v>0</v>
      </c>
    </row>
    <row r="572" spans="1:65" x14ac:dyDescent="0.2">
      <c r="A572" s="132" t="s">
        <v>2053</v>
      </c>
      <c r="B572" s="133" t="s">
        <v>2054</v>
      </c>
      <c r="C572" s="133" t="s">
        <v>261</v>
      </c>
      <c r="D572" s="133" t="s">
        <v>262</v>
      </c>
      <c r="E572" s="133" t="b">
        <v>0</v>
      </c>
      <c r="F572" s="133" t="s">
        <v>1929</v>
      </c>
      <c r="G572" s="133" t="s">
        <v>3</v>
      </c>
      <c r="H572" s="133" t="s">
        <v>264</v>
      </c>
      <c r="I572" s="133" t="s">
        <v>1912</v>
      </c>
      <c r="J572" s="133" t="s">
        <v>273</v>
      </c>
      <c r="K572" s="133" t="s">
        <v>777</v>
      </c>
      <c r="L572" s="133">
        <v>90</v>
      </c>
      <c r="M572" s="133">
        <v>9</v>
      </c>
      <c r="N572" s="133">
        <v>9</v>
      </c>
      <c r="O572" s="133">
        <v>-40.19</v>
      </c>
      <c r="P572" s="133">
        <v>0</v>
      </c>
      <c r="Q572" s="133">
        <v>0</v>
      </c>
      <c r="R572" s="133">
        <v>-14.21</v>
      </c>
      <c r="S572" s="133">
        <v>0.01</v>
      </c>
      <c r="T572" s="133">
        <v>0</v>
      </c>
      <c r="U572" s="133">
        <v>16.21</v>
      </c>
      <c r="V572" s="133">
        <v>0.01</v>
      </c>
      <c r="W572" s="133">
        <v>0</v>
      </c>
      <c r="X572" s="133">
        <v>-34.634</v>
      </c>
      <c r="Y572" s="133">
        <v>3.0000000000000001E-3</v>
      </c>
      <c r="Z572" s="133">
        <v>1E-3</v>
      </c>
      <c r="AA572" s="133">
        <v>-3.1150000000000002</v>
      </c>
      <c r="AB572" s="133">
        <v>5.0000000000000001E-3</v>
      </c>
      <c r="AC572" s="133">
        <v>2E-3</v>
      </c>
      <c r="AD572" s="133">
        <v>-39.286000000000001</v>
      </c>
      <c r="AE572" s="133">
        <v>2.5999999999999999E-2</v>
      </c>
      <c r="AF572" s="133">
        <v>8.9999999999999993E-3</v>
      </c>
      <c r="AG572" s="133">
        <v>-0.63200000000000001</v>
      </c>
      <c r="AH572" s="133">
        <v>2.9000000000000001E-2</v>
      </c>
      <c r="AI572" s="133">
        <v>0.01</v>
      </c>
      <c r="AJ572" s="133">
        <v>-8.6210000000000004</v>
      </c>
      <c r="AK572" s="133">
        <v>0.153</v>
      </c>
      <c r="AL572" s="133">
        <v>5.0999999999999997E-2</v>
      </c>
      <c r="AM572" s="133">
        <v>-2.415</v>
      </c>
      <c r="AN572" s="133">
        <v>0.153</v>
      </c>
      <c r="AO572" s="133">
        <v>5.0999999999999997E-2</v>
      </c>
      <c r="AP572" s="133">
        <v>116.443</v>
      </c>
      <c r="AQ572" s="133">
        <v>1.375</v>
      </c>
      <c r="AR572" s="133">
        <v>0.45800000000000002</v>
      </c>
      <c r="AS572" s="133">
        <v>166.34399999999999</v>
      </c>
      <c r="AT572" s="133">
        <v>1.444</v>
      </c>
      <c r="AU572" s="133">
        <v>0.48099999999999998</v>
      </c>
      <c r="AV572" s="133">
        <v>-1.284</v>
      </c>
      <c r="AW572" s="133">
        <v>1.4E-2</v>
      </c>
      <c r="AX572" s="133">
        <v>5.0000000000000001E-3</v>
      </c>
      <c r="AY572" s="133">
        <v>-40.200000000000003</v>
      </c>
      <c r="AZ572" s="133">
        <v>1.007950954</v>
      </c>
      <c r="BA572" s="133">
        <v>-21.99</v>
      </c>
      <c r="BB572" s="133">
        <v>-21.75</v>
      </c>
      <c r="BC572" s="133">
        <v>8.44</v>
      </c>
      <c r="BD572" s="133">
        <v>5.5299856456031884E-3</v>
      </c>
      <c r="BE572" s="133" t="s">
        <v>2055</v>
      </c>
      <c r="BF572" s="133">
        <v>-0.41499999999999998</v>
      </c>
      <c r="BG572" s="133">
        <v>1.1925076646642359</v>
      </c>
      <c r="BH572" s="133">
        <v>0.95864711346999976</v>
      </c>
      <c r="BI572" s="133">
        <v>0.46400000000000002</v>
      </c>
      <c r="BJ572" s="133">
        <v>8.2000000000000003E-2</v>
      </c>
      <c r="BK572" s="133">
        <v>0.54600000000000004</v>
      </c>
      <c r="BL572" s="133">
        <v>-2.415</v>
      </c>
      <c r="BM572" s="133">
        <v>0</v>
      </c>
    </row>
    <row r="573" spans="1:65" x14ac:dyDescent="0.2">
      <c r="A573" s="132" t="s">
        <v>2056</v>
      </c>
      <c r="B573" s="133" t="s">
        <v>2057</v>
      </c>
      <c r="C573" s="133" t="s">
        <v>261</v>
      </c>
      <c r="D573" s="133" t="s">
        <v>262</v>
      </c>
      <c r="E573" s="133" t="b">
        <v>0</v>
      </c>
      <c r="F573" s="133" t="s">
        <v>2058</v>
      </c>
      <c r="G573" s="133" t="s">
        <v>3</v>
      </c>
      <c r="H573" s="133" t="s">
        <v>264</v>
      </c>
      <c r="I573" s="133" t="s">
        <v>265</v>
      </c>
      <c r="J573" s="133" t="s">
        <v>266</v>
      </c>
      <c r="K573" s="133" t="s">
        <v>777</v>
      </c>
      <c r="L573" s="133" t="s">
        <v>3</v>
      </c>
      <c r="M573" s="133">
        <v>3</v>
      </c>
      <c r="N573" s="133">
        <v>3</v>
      </c>
      <c r="O573" s="133">
        <v>2.17</v>
      </c>
      <c r="P573" s="133">
        <v>0.01</v>
      </c>
      <c r="Q573" s="133">
        <v>0</v>
      </c>
      <c r="R573" s="133">
        <v>-5.41</v>
      </c>
      <c r="S573" s="133">
        <v>0.01</v>
      </c>
      <c r="T573" s="133">
        <v>0</v>
      </c>
      <c r="U573" s="133">
        <v>25.29</v>
      </c>
      <c r="V573" s="133">
        <v>0.01</v>
      </c>
      <c r="W573" s="133">
        <v>0</v>
      </c>
      <c r="X573" s="133">
        <v>5.41</v>
      </c>
      <c r="Y573" s="133">
        <v>6.0000000000000001E-3</v>
      </c>
      <c r="Z573" s="133">
        <v>3.0000000000000001E-3</v>
      </c>
      <c r="AA573" s="133">
        <v>5.87</v>
      </c>
      <c r="AB573" s="133">
        <v>6.0000000000000001E-3</v>
      </c>
      <c r="AC573" s="133">
        <v>3.0000000000000001E-3</v>
      </c>
      <c r="AD573" s="133">
        <v>11.442</v>
      </c>
      <c r="AE573" s="133">
        <v>4.3999999999999997E-2</v>
      </c>
      <c r="AF573" s="133">
        <v>2.5000000000000001E-2</v>
      </c>
      <c r="AG573" s="133">
        <v>5.7000000000000002E-2</v>
      </c>
      <c r="AH573" s="133">
        <v>4.4999999999999998E-2</v>
      </c>
      <c r="AI573" s="133">
        <v>2.5999999999999999E-2</v>
      </c>
      <c r="AJ573" s="133">
        <v>12.685</v>
      </c>
      <c r="AK573" s="133">
        <v>0.19700000000000001</v>
      </c>
      <c r="AL573" s="133">
        <v>0.114</v>
      </c>
      <c r="AM573" s="133">
        <v>0.89900000000000002</v>
      </c>
      <c r="AN573" s="133">
        <v>0.2</v>
      </c>
      <c r="AO573" s="133">
        <v>0.11600000000000001</v>
      </c>
      <c r="AP573" s="133">
        <v>106.628</v>
      </c>
      <c r="AQ573" s="133">
        <v>1.845</v>
      </c>
      <c r="AR573" s="133">
        <v>1.0649999999999999</v>
      </c>
      <c r="AS573" s="133">
        <v>87.700999999999993</v>
      </c>
      <c r="AT573" s="133">
        <v>1.7989999999999999</v>
      </c>
      <c r="AU573" s="133">
        <v>1.0389999999999999</v>
      </c>
      <c r="AV573" s="133">
        <v>-1.1619999999999999</v>
      </c>
      <c r="AW573" s="133">
        <v>1.9E-2</v>
      </c>
      <c r="AX573" s="133">
        <v>1.0999999999999999E-2</v>
      </c>
      <c r="AY573" s="133">
        <v>2.13</v>
      </c>
      <c r="AZ573" s="133" t="s">
        <v>3</v>
      </c>
      <c r="BA573" s="133">
        <v>-5.41</v>
      </c>
      <c r="BB573" s="133">
        <v>-5.25</v>
      </c>
      <c r="BC573" s="133">
        <v>25.45</v>
      </c>
      <c r="BD573" s="133">
        <v>5.5677263256260533E-3</v>
      </c>
      <c r="BE573" s="133" t="s">
        <v>2059</v>
      </c>
      <c r="BF573" s="133">
        <v>-7.0000000000000001E-3</v>
      </c>
      <c r="BG573" s="133">
        <v>1.1925076646642361</v>
      </c>
      <c r="BH573" s="133">
        <v>0.95864711346999998</v>
      </c>
      <c r="BI573" s="133">
        <v>0.95</v>
      </c>
      <c r="BJ573" s="133" t="s">
        <v>3</v>
      </c>
      <c r="BK573" s="133">
        <v>0.95</v>
      </c>
      <c r="BL573" s="133">
        <v>0.89900000000000002</v>
      </c>
      <c r="BM573" s="133">
        <v>0</v>
      </c>
    </row>
    <row r="574" spans="1:65" x14ac:dyDescent="0.2">
      <c r="A574" s="132" t="s">
        <v>2060</v>
      </c>
      <c r="B574" s="133" t="s">
        <v>2061</v>
      </c>
      <c r="C574" s="133" t="s">
        <v>261</v>
      </c>
      <c r="D574" s="133" t="s">
        <v>262</v>
      </c>
      <c r="E574" s="133" t="b">
        <v>0</v>
      </c>
      <c r="F574" s="133" t="s">
        <v>1095</v>
      </c>
      <c r="G574" s="133" t="s">
        <v>3</v>
      </c>
      <c r="H574" s="133" t="s">
        <v>264</v>
      </c>
      <c r="I574" s="133" t="s">
        <v>1095</v>
      </c>
      <c r="J574" s="133" t="s">
        <v>1096</v>
      </c>
      <c r="K574" s="133" t="s">
        <v>777</v>
      </c>
      <c r="L574" s="133">
        <v>90</v>
      </c>
      <c r="M574" s="133">
        <v>9</v>
      </c>
      <c r="N574" s="133">
        <v>9</v>
      </c>
      <c r="O574" s="133">
        <v>1.83</v>
      </c>
      <c r="P574" s="133">
        <v>0</v>
      </c>
      <c r="Q574" s="133">
        <v>0</v>
      </c>
      <c r="R574" s="133">
        <v>1.1499999999999999</v>
      </c>
      <c r="S574" s="133">
        <v>0</v>
      </c>
      <c r="T574" s="133">
        <v>0</v>
      </c>
      <c r="U574" s="133">
        <v>32.049999999999997</v>
      </c>
      <c r="V574" s="133">
        <v>0</v>
      </c>
      <c r="W574" s="133">
        <v>0</v>
      </c>
      <c r="X574" s="133">
        <v>5.3170000000000002</v>
      </c>
      <c r="Y574" s="133">
        <v>3.0000000000000001E-3</v>
      </c>
      <c r="Z574" s="133">
        <v>1E-3</v>
      </c>
      <c r="AA574" s="133">
        <v>12.493</v>
      </c>
      <c r="AB574" s="133">
        <v>4.0000000000000001E-3</v>
      </c>
      <c r="AC574" s="133">
        <v>1E-3</v>
      </c>
      <c r="AD574" s="133">
        <v>17.536999999999999</v>
      </c>
      <c r="AE574" s="133">
        <v>5.8999999999999997E-2</v>
      </c>
      <c r="AF574" s="133">
        <v>0.02</v>
      </c>
      <c r="AG574" s="133">
        <v>-0.29399999999999998</v>
      </c>
      <c r="AH574" s="133">
        <v>6.0999999999999999E-2</v>
      </c>
      <c r="AI574" s="133">
        <v>0.02</v>
      </c>
      <c r="AJ574" s="133">
        <v>25.199000000000002</v>
      </c>
      <c r="AK574" s="133">
        <v>0.14399999999999999</v>
      </c>
      <c r="AL574" s="133">
        <v>4.8000000000000001E-2</v>
      </c>
      <c r="AM574" s="133">
        <v>5.5E-2</v>
      </c>
      <c r="AN574" s="133">
        <v>0.13500000000000001</v>
      </c>
      <c r="AO574" s="133">
        <v>4.4999999999999998E-2</v>
      </c>
      <c r="AP574" s="133">
        <v>102.102</v>
      </c>
      <c r="AQ574" s="133">
        <v>1.282</v>
      </c>
      <c r="AR574" s="133">
        <v>0.42699999999999999</v>
      </c>
      <c r="AS574" s="133">
        <v>69.475999999999999</v>
      </c>
      <c r="AT574" s="133">
        <v>1.244</v>
      </c>
      <c r="AU574" s="133">
        <v>0.41499999999999998</v>
      </c>
      <c r="AV574" s="133">
        <v>-1.115</v>
      </c>
      <c r="AW574" s="133">
        <v>0.01</v>
      </c>
      <c r="AX574" s="133">
        <v>3.0000000000000001E-3</v>
      </c>
      <c r="AY574" s="133">
        <v>1.79</v>
      </c>
      <c r="AZ574" s="133">
        <v>1.0093000000000001</v>
      </c>
      <c r="BA574" s="133">
        <v>-8.07</v>
      </c>
      <c r="BB574" s="133">
        <v>-7.9</v>
      </c>
      <c r="BC574" s="133">
        <v>22.71</v>
      </c>
      <c r="BD574" s="133">
        <v>5.5195143343592153E-3</v>
      </c>
      <c r="BE574" s="133" t="s">
        <v>2062</v>
      </c>
      <c r="BF574" s="133">
        <v>-0.39100000000000001</v>
      </c>
      <c r="BG574" s="133">
        <v>1.1925076646642359</v>
      </c>
      <c r="BH574" s="133">
        <v>0.95864711346999987</v>
      </c>
      <c r="BI574" s="133">
        <v>0.49299999999999999</v>
      </c>
      <c r="BJ574" s="133">
        <v>8.2000000000000003E-2</v>
      </c>
      <c r="BK574" s="133">
        <v>0.57499999999999996</v>
      </c>
      <c r="BL574" s="133">
        <v>5.5E-2</v>
      </c>
      <c r="BM574" s="133">
        <v>0</v>
      </c>
    </row>
    <row r="575" spans="1:65" x14ac:dyDescent="0.2">
      <c r="A575" s="132" t="s">
        <v>2063</v>
      </c>
      <c r="B575" s="133" t="s">
        <v>2064</v>
      </c>
      <c r="C575" s="133" t="s">
        <v>261</v>
      </c>
      <c r="D575" s="133" t="s">
        <v>262</v>
      </c>
      <c r="E575" s="133" t="b">
        <v>0</v>
      </c>
      <c r="F575" s="133" t="s">
        <v>1843</v>
      </c>
      <c r="G575" s="133" t="s">
        <v>3</v>
      </c>
      <c r="H575" s="133" t="s">
        <v>264</v>
      </c>
      <c r="I575" s="133" t="s">
        <v>1843</v>
      </c>
      <c r="J575" s="133" t="s">
        <v>273</v>
      </c>
      <c r="K575" s="133" t="s">
        <v>777</v>
      </c>
      <c r="L575" s="133">
        <v>90</v>
      </c>
      <c r="M575" s="133">
        <v>9</v>
      </c>
      <c r="N575" s="133">
        <v>9</v>
      </c>
      <c r="O575" s="133">
        <v>2.0299999999999998</v>
      </c>
      <c r="P575" s="133">
        <v>0</v>
      </c>
      <c r="Q575" s="133">
        <v>0</v>
      </c>
      <c r="R575" s="133">
        <v>6.18</v>
      </c>
      <c r="S575" s="133">
        <v>0</v>
      </c>
      <c r="T575" s="133">
        <v>0</v>
      </c>
      <c r="U575" s="133">
        <v>37.229999999999997</v>
      </c>
      <c r="V575" s="133">
        <v>0</v>
      </c>
      <c r="W575" s="133">
        <v>0</v>
      </c>
      <c r="X575" s="133">
        <v>5.673</v>
      </c>
      <c r="Y575" s="133">
        <v>3.0000000000000001E-3</v>
      </c>
      <c r="Z575" s="133">
        <v>1E-3</v>
      </c>
      <c r="AA575" s="133">
        <v>17.571000000000002</v>
      </c>
      <c r="AB575" s="133">
        <v>5.0000000000000001E-3</v>
      </c>
      <c r="AC575" s="133">
        <v>2E-3</v>
      </c>
      <c r="AD575" s="133">
        <v>22.79</v>
      </c>
      <c r="AE575" s="133">
        <v>3.4000000000000002E-2</v>
      </c>
      <c r="AF575" s="133">
        <v>1.0999999999999999E-2</v>
      </c>
      <c r="AG575" s="133">
        <v>-0.42699999999999999</v>
      </c>
      <c r="AH575" s="133">
        <v>3.5999999999999997E-2</v>
      </c>
      <c r="AI575" s="133">
        <v>1.2E-2</v>
      </c>
      <c r="AJ575" s="133">
        <v>36.222999999999999</v>
      </c>
      <c r="AK575" s="133">
        <v>0.124</v>
      </c>
      <c r="AL575" s="133">
        <v>4.1000000000000002E-2</v>
      </c>
      <c r="AM575" s="133">
        <v>0.746</v>
      </c>
      <c r="AN575" s="133">
        <v>0.11899999999999999</v>
      </c>
      <c r="AO575" s="133">
        <v>0.04</v>
      </c>
      <c r="AP575" s="133">
        <v>100.363</v>
      </c>
      <c r="AQ575" s="133">
        <v>1.778</v>
      </c>
      <c r="AR575" s="133">
        <v>0.59299999999999997</v>
      </c>
      <c r="AS575" s="133">
        <v>56.944000000000003</v>
      </c>
      <c r="AT575" s="133">
        <v>1.7030000000000001</v>
      </c>
      <c r="AU575" s="133">
        <v>0.56799999999999995</v>
      </c>
      <c r="AV575" s="133">
        <v>-1.0960000000000001</v>
      </c>
      <c r="AW575" s="133">
        <v>1.6E-2</v>
      </c>
      <c r="AX575" s="133">
        <v>5.0000000000000001E-3</v>
      </c>
      <c r="AY575" s="133">
        <v>1.98</v>
      </c>
      <c r="AZ575" s="133">
        <v>1.007950954</v>
      </c>
      <c r="BA575" s="133">
        <v>-1.76</v>
      </c>
      <c r="BB575" s="133">
        <v>-1.62</v>
      </c>
      <c r="BC575" s="133">
        <v>29.19</v>
      </c>
      <c r="BD575" s="133">
        <v>5.5195143343592153E-3</v>
      </c>
      <c r="BE575" s="133" t="s">
        <v>2062</v>
      </c>
      <c r="BF575" s="133">
        <v>-0.55300000000000005</v>
      </c>
      <c r="BG575" s="133">
        <v>1.1925076646642361</v>
      </c>
      <c r="BH575" s="133">
        <v>0.95864711346999987</v>
      </c>
      <c r="BI575" s="133">
        <v>0.29899999999999999</v>
      </c>
      <c r="BJ575" s="133">
        <v>8.2000000000000003E-2</v>
      </c>
      <c r="BK575" s="133">
        <v>0.38100000000000001</v>
      </c>
      <c r="BL575" s="133">
        <v>0.746</v>
      </c>
      <c r="BM575" s="133">
        <v>0</v>
      </c>
    </row>
    <row r="576" spans="1:65" x14ac:dyDescent="0.2">
      <c r="A576" s="132" t="s">
        <v>2065</v>
      </c>
      <c r="B576" s="133" t="s">
        <v>2066</v>
      </c>
      <c r="C576" s="133" t="s">
        <v>261</v>
      </c>
      <c r="D576" s="133" t="s">
        <v>262</v>
      </c>
      <c r="E576" s="133" t="b">
        <v>0</v>
      </c>
      <c r="F576" s="133" t="s">
        <v>272</v>
      </c>
      <c r="G576" s="133" t="s">
        <v>3</v>
      </c>
      <c r="H576" s="133" t="s">
        <v>264</v>
      </c>
      <c r="I576" s="133" t="s">
        <v>272</v>
      </c>
      <c r="J576" s="133" t="s">
        <v>273</v>
      </c>
      <c r="K576" s="133" t="s">
        <v>777</v>
      </c>
      <c r="L576" s="133">
        <v>90</v>
      </c>
      <c r="M576" s="133">
        <v>9</v>
      </c>
      <c r="N576" s="133">
        <v>9</v>
      </c>
      <c r="O576" s="133">
        <v>-10.25</v>
      </c>
      <c r="P576" s="133">
        <v>0</v>
      </c>
      <c r="Q576" s="133">
        <v>0</v>
      </c>
      <c r="R576" s="133">
        <v>-11.2</v>
      </c>
      <c r="S576" s="133">
        <v>0</v>
      </c>
      <c r="T576" s="133">
        <v>0</v>
      </c>
      <c r="U576" s="133">
        <v>19.309999999999999</v>
      </c>
      <c r="V576" s="133">
        <v>0</v>
      </c>
      <c r="W576" s="133">
        <v>0</v>
      </c>
      <c r="X576" s="133">
        <v>-6.4390000000000001</v>
      </c>
      <c r="Y576" s="133">
        <v>2E-3</v>
      </c>
      <c r="Z576" s="133">
        <v>1E-3</v>
      </c>
      <c r="AA576" s="133">
        <v>-1.4999999999999999E-2</v>
      </c>
      <c r="AB576" s="133">
        <v>4.0000000000000001E-3</v>
      </c>
      <c r="AC576" s="133">
        <v>1E-3</v>
      </c>
      <c r="AD576" s="133">
        <v>-7.117</v>
      </c>
      <c r="AE576" s="133">
        <v>3.1E-2</v>
      </c>
      <c r="AF576" s="133">
        <v>0.01</v>
      </c>
      <c r="AG576" s="133">
        <v>-0.46400000000000002</v>
      </c>
      <c r="AH576" s="133">
        <v>0.03</v>
      </c>
      <c r="AI576" s="133">
        <v>0.01</v>
      </c>
      <c r="AJ576" s="133">
        <v>-1.7709999999999999</v>
      </c>
      <c r="AK576" s="133">
        <v>0.20499999999999999</v>
      </c>
      <c r="AL576" s="133">
        <v>6.8000000000000005E-2</v>
      </c>
      <c r="AM576" s="133">
        <v>-1.742</v>
      </c>
      <c r="AN576" s="133">
        <v>0.20399999999999999</v>
      </c>
      <c r="AO576" s="133">
        <v>6.8000000000000005E-2</v>
      </c>
      <c r="AP576" s="133">
        <v>107.002</v>
      </c>
      <c r="AQ576" s="133">
        <v>1.454</v>
      </c>
      <c r="AR576" s="133">
        <v>0.48499999999999999</v>
      </c>
      <c r="AS576" s="133">
        <v>114.681</v>
      </c>
      <c r="AT576" s="133">
        <v>1.4630000000000001</v>
      </c>
      <c r="AU576" s="133">
        <v>0.48799999999999999</v>
      </c>
      <c r="AV576" s="133">
        <v>-1.1679999999999999</v>
      </c>
      <c r="AW576" s="133">
        <v>1.4999999999999999E-2</v>
      </c>
      <c r="AX576" s="133">
        <v>5.0000000000000001E-3</v>
      </c>
      <c r="AY576" s="133">
        <v>-10.28</v>
      </c>
      <c r="AZ576" s="133">
        <v>1.007950954</v>
      </c>
      <c r="BA576" s="133">
        <v>-19</v>
      </c>
      <c r="BB576" s="133">
        <v>-18.79</v>
      </c>
      <c r="BC576" s="133">
        <v>11.49</v>
      </c>
      <c r="BD576" s="133">
        <v>5.5195143343592153E-3</v>
      </c>
      <c r="BE576" s="133" t="s">
        <v>2062</v>
      </c>
      <c r="BF576" s="133">
        <v>-0.42399999999999999</v>
      </c>
      <c r="BG576" s="133">
        <v>1.1782827900402155</v>
      </c>
      <c r="BH576" s="133">
        <v>0.9504854538736407</v>
      </c>
      <c r="BI576" s="133">
        <v>0.45</v>
      </c>
      <c r="BJ576" s="133">
        <v>8.2000000000000003E-2</v>
      </c>
      <c r="BK576" s="133">
        <v>0.53200000000000003</v>
      </c>
      <c r="BL576" s="133">
        <v>-1.742</v>
      </c>
      <c r="BM576" s="133">
        <v>0</v>
      </c>
    </row>
    <row r="577" spans="1:65" x14ac:dyDescent="0.2">
      <c r="A577" s="132" t="s">
        <v>2067</v>
      </c>
      <c r="B577" s="133" t="s">
        <v>2068</v>
      </c>
      <c r="C577" s="133" t="s">
        <v>261</v>
      </c>
      <c r="D577" s="133" t="s">
        <v>262</v>
      </c>
      <c r="E577" s="133" t="b">
        <v>0</v>
      </c>
      <c r="F577" s="133" t="s">
        <v>2069</v>
      </c>
      <c r="G577" s="133" t="s">
        <v>3</v>
      </c>
      <c r="H577" s="133" t="s">
        <v>264</v>
      </c>
      <c r="I577" s="133" t="s">
        <v>349</v>
      </c>
      <c r="J577" s="133" t="s">
        <v>266</v>
      </c>
      <c r="K577" s="133" t="s">
        <v>777</v>
      </c>
      <c r="L577" s="133" t="s">
        <v>3</v>
      </c>
      <c r="M577" s="133">
        <v>9</v>
      </c>
      <c r="N577" s="133">
        <v>9</v>
      </c>
      <c r="O577" s="133">
        <v>0.45</v>
      </c>
      <c r="P577" s="133">
        <v>0</v>
      </c>
      <c r="Q577" s="133">
        <v>0</v>
      </c>
      <c r="R577" s="133">
        <v>-5.68</v>
      </c>
      <c r="S577" s="133">
        <v>0</v>
      </c>
      <c r="T577" s="133">
        <v>0</v>
      </c>
      <c r="U577" s="133">
        <v>25</v>
      </c>
      <c r="V577" s="133">
        <v>0</v>
      </c>
      <c r="W577" s="133">
        <v>0</v>
      </c>
      <c r="X577" s="133">
        <v>3.7829999999999999</v>
      </c>
      <c r="Y577" s="133">
        <v>2E-3</v>
      </c>
      <c r="Z577" s="133">
        <v>1E-3</v>
      </c>
      <c r="AA577" s="133">
        <v>5.585</v>
      </c>
      <c r="AB577" s="133">
        <v>4.0000000000000001E-3</v>
      </c>
      <c r="AC577" s="133">
        <v>1E-3</v>
      </c>
      <c r="AD577" s="133">
        <v>8.6479999999999997</v>
      </c>
      <c r="AE577" s="133">
        <v>4.7E-2</v>
      </c>
      <c r="AF577" s="133">
        <v>1.6E-2</v>
      </c>
      <c r="AG577" s="133">
        <v>-0.76</v>
      </c>
      <c r="AH577" s="133">
        <v>4.4999999999999998E-2</v>
      </c>
      <c r="AI577" s="133">
        <v>1.4999999999999999E-2</v>
      </c>
      <c r="AJ577" s="133">
        <v>10.986000000000001</v>
      </c>
      <c r="AK577" s="133">
        <v>0.42199999999999999</v>
      </c>
      <c r="AL577" s="133">
        <v>0.14099999999999999</v>
      </c>
      <c r="AM577" s="133">
        <v>-0.21199999999999999</v>
      </c>
      <c r="AN577" s="133">
        <v>0.42299999999999999</v>
      </c>
      <c r="AO577" s="133">
        <v>0.14099999999999999</v>
      </c>
      <c r="AP577" s="133">
        <v>115.834</v>
      </c>
      <c r="AQ577" s="133">
        <v>1.72</v>
      </c>
      <c r="AR577" s="133">
        <v>0.57299999999999995</v>
      </c>
      <c r="AS577" s="133">
        <v>99.257000000000005</v>
      </c>
      <c r="AT577" s="133">
        <v>1.7010000000000001</v>
      </c>
      <c r="AU577" s="133">
        <v>0.56699999999999995</v>
      </c>
      <c r="AV577" s="133">
        <v>-1.2470000000000001</v>
      </c>
      <c r="AW577" s="133">
        <v>1.9E-2</v>
      </c>
      <c r="AX577" s="133">
        <v>6.0000000000000001E-3</v>
      </c>
      <c r="AY577" s="133">
        <v>0.4</v>
      </c>
      <c r="AZ577" s="133" t="s">
        <v>3</v>
      </c>
      <c r="BA577" s="133">
        <v>-5.68</v>
      </c>
      <c r="BB577" s="133">
        <v>-5.53</v>
      </c>
      <c r="BC577" s="133">
        <v>25.16</v>
      </c>
      <c r="BD577" s="133">
        <v>5.4942304462407068E-3</v>
      </c>
      <c r="BE577" s="133" t="s">
        <v>2070</v>
      </c>
      <c r="BF577" s="133">
        <v>-0.80700000000000005</v>
      </c>
      <c r="BG577" s="133">
        <v>1.1768617922603033</v>
      </c>
      <c r="BH577" s="133">
        <v>0.9496283954707746</v>
      </c>
      <c r="BI577" s="133">
        <v>0</v>
      </c>
      <c r="BJ577" s="133" t="s">
        <v>3</v>
      </c>
      <c r="BK577" s="133">
        <v>0</v>
      </c>
      <c r="BL577" s="133">
        <v>-0.21199999999999999</v>
      </c>
      <c r="BM577" s="133">
        <v>0</v>
      </c>
    </row>
    <row r="578" spans="1:65" x14ac:dyDescent="0.2">
      <c r="A578" s="132" t="s">
        <v>2071</v>
      </c>
      <c r="B578" s="133" t="s">
        <v>2072</v>
      </c>
      <c r="C578" s="133" t="s">
        <v>261</v>
      </c>
      <c r="D578" s="133" t="s">
        <v>262</v>
      </c>
      <c r="E578" s="133" t="b">
        <v>0</v>
      </c>
      <c r="F578" s="133" t="s">
        <v>277</v>
      </c>
      <c r="G578" s="133" t="s">
        <v>3</v>
      </c>
      <c r="H578" s="133" t="s">
        <v>264</v>
      </c>
      <c r="I578" s="133" t="s">
        <v>277</v>
      </c>
      <c r="J578" s="133" t="s">
        <v>273</v>
      </c>
      <c r="K578" s="133" t="s">
        <v>777</v>
      </c>
      <c r="L578" s="133">
        <v>90</v>
      </c>
      <c r="M578" s="133">
        <v>9</v>
      </c>
      <c r="N578" s="133">
        <v>9</v>
      </c>
      <c r="O578" s="133">
        <v>-2.2200000000000002</v>
      </c>
      <c r="P578" s="133">
        <v>0</v>
      </c>
      <c r="Q578" s="133">
        <v>0</v>
      </c>
      <c r="R578" s="133">
        <v>3.81</v>
      </c>
      <c r="S578" s="133">
        <v>0</v>
      </c>
      <c r="T578" s="133">
        <v>0</v>
      </c>
      <c r="U578" s="133">
        <v>34.78</v>
      </c>
      <c r="V578" s="133">
        <v>0</v>
      </c>
      <c r="W578" s="133">
        <v>0</v>
      </c>
      <c r="X578" s="133">
        <v>1.605</v>
      </c>
      <c r="Y578" s="133">
        <v>2E-3</v>
      </c>
      <c r="Z578" s="133">
        <v>1E-3</v>
      </c>
      <c r="AA578" s="133">
        <v>15.169</v>
      </c>
      <c r="AB578" s="133">
        <v>3.0000000000000001E-3</v>
      </c>
      <c r="AC578" s="133">
        <v>1E-3</v>
      </c>
      <c r="AD578" s="133">
        <v>16.379000000000001</v>
      </c>
      <c r="AE578" s="133">
        <v>6.8000000000000005E-2</v>
      </c>
      <c r="AF578" s="133">
        <v>2.3E-2</v>
      </c>
      <c r="AG578" s="133">
        <v>-0.21</v>
      </c>
      <c r="AH578" s="133">
        <v>6.5000000000000002E-2</v>
      </c>
      <c r="AI578" s="133">
        <v>2.1999999999999999E-2</v>
      </c>
      <c r="AJ578" s="133">
        <v>30.725999999999999</v>
      </c>
      <c r="AK578" s="133">
        <v>0.158</v>
      </c>
      <c r="AL578" s="133">
        <v>5.2999999999999999E-2</v>
      </c>
      <c r="AM578" s="133">
        <v>0.153</v>
      </c>
      <c r="AN578" s="133">
        <v>0.155</v>
      </c>
      <c r="AO578" s="133">
        <v>5.1999999999999998E-2</v>
      </c>
      <c r="AP578" s="133">
        <v>111.509</v>
      </c>
      <c r="AQ578" s="133">
        <v>1.7969999999999999</v>
      </c>
      <c r="AR578" s="133">
        <v>0.59899999999999998</v>
      </c>
      <c r="AS578" s="133">
        <v>77.263999999999996</v>
      </c>
      <c r="AT578" s="133">
        <v>1.7370000000000001</v>
      </c>
      <c r="AU578" s="133">
        <v>0.57899999999999996</v>
      </c>
      <c r="AV578" s="133">
        <v>-1.2</v>
      </c>
      <c r="AW578" s="133">
        <v>1.4E-2</v>
      </c>
      <c r="AX578" s="133">
        <v>5.0000000000000001E-3</v>
      </c>
      <c r="AY578" s="133">
        <v>-2.27</v>
      </c>
      <c r="AZ578" s="133">
        <v>1.007950954</v>
      </c>
      <c r="BA578" s="133">
        <v>-4.1100000000000003</v>
      </c>
      <c r="BB578" s="133">
        <v>-3.97</v>
      </c>
      <c r="BC578" s="133">
        <v>26.77</v>
      </c>
      <c r="BD578" s="133">
        <v>5.5368347459998149E-3</v>
      </c>
      <c r="BE578" s="133" t="s">
        <v>2073</v>
      </c>
      <c r="BF578" s="133">
        <v>-0.30099999999999999</v>
      </c>
      <c r="BG578" s="133">
        <v>1.1719501179457823</v>
      </c>
      <c r="BH578" s="133">
        <v>0.94790772080040286</v>
      </c>
      <c r="BI578" s="133">
        <v>0.59499999999999997</v>
      </c>
      <c r="BJ578" s="133">
        <v>8.2000000000000003E-2</v>
      </c>
      <c r="BK578" s="133">
        <v>0.67700000000000005</v>
      </c>
      <c r="BL578" s="133">
        <v>0.153</v>
      </c>
      <c r="BM578" s="133">
        <v>0</v>
      </c>
    </row>
    <row r="579" spans="1:65" x14ac:dyDescent="0.2">
      <c r="A579" s="132" t="s">
        <v>2074</v>
      </c>
      <c r="B579" s="133" t="s">
        <v>2075</v>
      </c>
      <c r="C579" s="133" t="s">
        <v>261</v>
      </c>
      <c r="D579" s="133" t="s">
        <v>262</v>
      </c>
      <c r="E579" s="133" t="b">
        <v>0</v>
      </c>
      <c r="F579" s="133" t="s">
        <v>1843</v>
      </c>
      <c r="G579" s="133" t="s">
        <v>3</v>
      </c>
      <c r="H579" s="133" t="s">
        <v>264</v>
      </c>
      <c r="I579" s="133" t="s">
        <v>1843</v>
      </c>
      <c r="J579" s="133" t="s">
        <v>273</v>
      </c>
      <c r="K579" s="133" t="s">
        <v>777</v>
      </c>
      <c r="L579" s="133">
        <v>90</v>
      </c>
      <c r="M579" s="133">
        <v>9</v>
      </c>
      <c r="N579" s="133">
        <v>9</v>
      </c>
      <c r="O579" s="133">
        <v>2.1</v>
      </c>
      <c r="P579" s="133">
        <v>0</v>
      </c>
      <c r="Q579" s="133">
        <v>0</v>
      </c>
      <c r="R579" s="133">
        <v>6.37</v>
      </c>
      <c r="S579" s="133">
        <v>0.01</v>
      </c>
      <c r="T579" s="133">
        <v>0</v>
      </c>
      <c r="U579" s="133">
        <v>37.43</v>
      </c>
      <c r="V579" s="133">
        <v>0.01</v>
      </c>
      <c r="W579" s="133">
        <v>0</v>
      </c>
      <c r="X579" s="133">
        <v>5.7510000000000003</v>
      </c>
      <c r="Y579" s="133">
        <v>3.0000000000000001E-3</v>
      </c>
      <c r="Z579" s="133">
        <v>1E-3</v>
      </c>
      <c r="AA579" s="133">
        <v>17.766999999999999</v>
      </c>
      <c r="AB579" s="133">
        <v>6.0000000000000001E-3</v>
      </c>
      <c r="AC579" s="133">
        <v>2E-3</v>
      </c>
      <c r="AD579" s="133">
        <v>23.071000000000002</v>
      </c>
      <c r="AE579" s="133">
        <v>5.1999999999999998E-2</v>
      </c>
      <c r="AF579" s="133">
        <v>1.7000000000000001E-2</v>
      </c>
      <c r="AG579" s="133">
        <v>-0.42099999999999999</v>
      </c>
      <c r="AH579" s="133">
        <v>4.9000000000000002E-2</v>
      </c>
      <c r="AI579" s="133">
        <v>1.6E-2</v>
      </c>
      <c r="AJ579" s="133">
        <v>36.197000000000003</v>
      </c>
      <c r="AK579" s="133">
        <v>0.28699999999999998</v>
      </c>
      <c r="AL579" s="133">
        <v>9.6000000000000002E-2</v>
      </c>
      <c r="AM579" s="133">
        <v>0.33600000000000002</v>
      </c>
      <c r="AN579" s="133">
        <v>0.27200000000000002</v>
      </c>
      <c r="AO579" s="133">
        <v>9.0999999999999998E-2</v>
      </c>
      <c r="AP579" s="133">
        <v>109.804</v>
      </c>
      <c r="AQ579" s="133">
        <v>1.9379999999999999</v>
      </c>
      <c r="AR579" s="133">
        <v>0.64600000000000002</v>
      </c>
      <c r="AS579" s="133">
        <v>65.522999999999996</v>
      </c>
      <c r="AT579" s="133">
        <v>1.855</v>
      </c>
      <c r="AU579" s="133">
        <v>0.61799999999999999</v>
      </c>
      <c r="AV579" s="133">
        <v>-1.177</v>
      </c>
      <c r="AW579" s="133">
        <v>1.6E-2</v>
      </c>
      <c r="AX579" s="133">
        <v>5.0000000000000001E-3</v>
      </c>
      <c r="AY579" s="133">
        <v>2.0499999999999998</v>
      </c>
      <c r="AZ579" s="133">
        <v>1.007950954</v>
      </c>
      <c r="BA579" s="133">
        <v>-1.57</v>
      </c>
      <c r="BB579" s="133">
        <v>-1.44</v>
      </c>
      <c r="BC579" s="133">
        <v>29.37</v>
      </c>
      <c r="BD579" s="133">
        <v>5.5368347459998149E-3</v>
      </c>
      <c r="BE579" s="133" t="s">
        <v>2073</v>
      </c>
      <c r="BF579" s="133">
        <v>-0.54900000000000004</v>
      </c>
      <c r="BG579" s="133">
        <v>1.1554036217945924</v>
      </c>
      <c r="BH579" s="133">
        <v>0.94300825203333594</v>
      </c>
      <c r="BI579" s="133">
        <v>0.309</v>
      </c>
      <c r="BJ579" s="133">
        <v>8.2000000000000003E-2</v>
      </c>
      <c r="BK579" s="133">
        <v>0.39100000000000001</v>
      </c>
      <c r="BL579" s="133">
        <v>0.33600000000000002</v>
      </c>
      <c r="BM579" s="133">
        <v>0</v>
      </c>
    </row>
    <row r="580" spans="1:65" x14ac:dyDescent="0.2">
      <c r="A580" s="132" t="s">
        <v>2076</v>
      </c>
      <c r="B580" s="133" t="s">
        <v>2077</v>
      </c>
      <c r="C580" s="133" t="s">
        <v>261</v>
      </c>
      <c r="D580" s="133" t="s">
        <v>262</v>
      </c>
      <c r="E580" s="133" t="b">
        <v>0</v>
      </c>
      <c r="F580" s="133" t="s">
        <v>328</v>
      </c>
      <c r="G580" s="133" t="s">
        <v>3</v>
      </c>
      <c r="H580" s="133" t="s">
        <v>264</v>
      </c>
      <c r="I580" s="133" t="s">
        <v>304</v>
      </c>
      <c r="J580" s="133" t="s">
        <v>273</v>
      </c>
      <c r="K580" s="133" t="s">
        <v>777</v>
      </c>
      <c r="L580" s="133">
        <v>90</v>
      </c>
      <c r="M580" s="133">
        <v>9</v>
      </c>
      <c r="N580" s="133">
        <v>9</v>
      </c>
      <c r="O580" s="133">
        <v>-6.04</v>
      </c>
      <c r="P580" s="133">
        <v>0</v>
      </c>
      <c r="Q580" s="133">
        <v>0</v>
      </c>
      <c r="R580" s="133">
        <v>-4.74</v>
      </c>
      <c r="S580" s="133">
        <v>0.01</v>
      </c>
      <c r="T580" s="133">
        <v>0</v>
      </c>
      <c r="U580" s="133">
        <v>25.97</v>
      </c>
      <c r="V580" s="133">
        <v>0.01</v>
      </c>
      <c r="W580" s="133">
        <v>0</v>
      </c>
      <c r="X580" s="133">
        <v>-2.2669999999999999</v>
      </c>
      <c r="Y580" s="133">
        <v>3.0000000000000001E-3</v>
      </c>
      <c r="Z580" s="133">
        <v>1E-3</v>
      </c>
      <c r="AA580" s="133">
        <v>6.5250000000000004</v>
      </c>
      <c r="AB580" s="133">
        <v>5.0000000000000001E-3</v>
      </c>
      <c r="AC580" s="133">
        <v>2E-3</v>
      </c>
      <c r="AD580" s="133">
        <v>3.8170000000000002</v>
      </c>
      <c r="AE580" s="133">
        <v>2.8000000000000001E-2</v>
      </c>
      <c r="AF580" s="133">
        <v>8.9999999999999993E-3</v>
      </c>
      <c r="AG580" s="133">
        <v>-0.24299999999999999</v>
      </c>
      <c r="AH580" s="133">
        <v>2.9000000000000001E-2</v>
      </c>
      <c r="AI580" s="133">
        <v>0.01</v>
      </c>
      <c r="AJ580" s="133">
        <v>113.42</v>
      </c>
      <c r="AK580" s="133">
        <v>45.142000000000003</v>
      </c>
      <c r="AL580" s="133">
        <v>15.047000000000001</v>
      </c>
      <c r="AM580" s="133">
        <v>99.031000000000006</v>
      </c>
      <c r="AN580" s="133">
        <v>44.552999999999997</v>
      </c>
      <c r="AO580" s="133">
        <v>14.851000000000001</v>
      </c>
      <c r="AP580" s="133">
        <v>102.788</v>
      </c>
      <c r="AQ580" s="133">
        <v>5.6539999999999999</v>
      </c>
      <c r="AR580" s="133">
        <v>1.885</v>
      </c>
      <c r="AS580" s="133">
        <v>91.418999999999997</v>
      </c>
      <c r="AT580" s="133">
        <v>5.601</v>
      </c>
      <c r="AU580" s="133">
        <v>1.867</v>
      </c>
      <c r="AV580" s="133">
        <v>-1.0920000000000001</v>
      </c>
      <c r="AW580" s="133">
        <v>6.3E-2</v>
      </c>
      <c r="AX580" s="133">
        <v>2.1000000000000001E-2</v>
      </c>
      <c r="AY580" s="133">
        <v>-6.07</v>
      </c>
      <c r="AZ580" s="133">
        <v>1.007950954</v>
      </c>
      <c r="BA580" s="133">
        <v>-12.59</v>
      </c>
      <c r="BB580" s="133">
        <v>-12.4</v>
      </c>
      <c r="BC580" s="133">
        <v>18.07</v>
      </c>
      <c r="BD580" s="133">
        <v>5.5368347459998149E-3</v>
      </c>
      <c r="BE580" s="133" t="s">
        <v>2073</v>
      </c>
      <c r="BF580" s="133">
        <v>-0.26500000000000001</v>
      </c>
      <c r="BG580" s="133">
        <v>1.1381126680177165</v>
      </c>
      <c r="BH580" s="133">
        <v>0.93728477087666162</v>
      </c>
      <c r="BI580" s="133">
        <v>0.63600000000000001</v>
      </c>
      <c r="BJ580" s="133">
        <v>8.2000000000000003E-2</v>
      </c>
      <c r="BK580" s="133">
        <v>0.71799999999999997</v>
      </c>
      <c r="BL580" s="133">
        <v>99.031000000000006</v>
      </c>
      <c r="BM580" s="133">
        <v>0</v>
      </c>
    </row>
    <row r="581" spans="1:65" x14ac:dyDescent="0.2">
      <c r="A581" s="132" t="s">
        <v>2078</v>
      </c>
      <c r="B581" s="133" t="s">
        <v>2079</v>
      </c>
      <c r="C581" s="133" t="s">
        <v>261</v>
      </c>
      <c r="D581" s="133" t="s">
        <v>262</v>
      </c>
      <c r="E581" s="133" t="b">
        <v>0</v>
      </c>
      <c r="F581" s="133" t="s">
        <v>286</v>
      </c>
      <c r="G581" s="133" t="s">
        <v>3</v>
      </c>
      <c r="H581" s="133" t="s">
        <v>264</v>
      </c>
      <c r="I581" s="133" t="s">
        <v>286</v>
      </c>
      <c r="J581" s="133" t="s">
        <v>273</v>
      </c>
      <c r="K581" s="133" t="s">
        <v>777</v>
      </c>
      <c r="L581" s="133">
        <v>90</v>
      </c>
      <c r="M581" s="133">
        <v>9</v>
      </c>
      <c r="N581" s="133">
        <v>9</v>
      </c>
      <c r="O581" s="133">
        <v>-10.210000000000001</v>
      </c>
      <c r="P581" s="133">
        <v>0</v>
      </c>
      <c r="Q581" s="133">
        <v>0</v>
      </c>
      <c r="R581" s="133">
        <v>-11.06</v>
      </c>
      <c r="S581" s="133">
        <v>0</v>
      </c>
      <c r="T581" s="133">
        <v>0</v>
      </c>
      <c r="U581" s="133">
        <v>19.46</v>
      </c>
      <c r="V581" s="133">
        <v>0</v>
      </c>
      <c r="W581" s="133">
        <v>0</v>
      </c>
      <c r="X581" s="133">
        <v>-6.4059999999999997</v>
      </c>
      <c r="Y581" s="133">
        <v>3.0000000000000001E-3</v>
      </c>
      <c r="Z581" s="133">
        <v>1E-3</v>
      </c>
      <c r="AA581" s="133">
        <v>0.128</v>
      </c>
      <c r="AB581" s="133">
        <v>3.0000000000000001E-3</v>
      </c>
      <c r="AC581" s="133">
        <v>1E-3</v>
      </c>
      <c r="AD581" s="133">
        <v>-7.1630000000000003</v>
      </c>
      <c r="AE581" s="133">
        <v>4.4999999999999998E-2</v>
      </c>
      <c r="AF581" s="133">
        <v>1.4999999999999999E-2</v>
      </c>
      <c r="AG581" s="133">
        <v>-0.68400000000000005</v>
      </c>
      <c r="AH581" s="133">
        <v>4.4999999999999998E-2</v>
      </c>
      <c r="AI581" s="133">
        <v>1.4999999999999999E-2</v>
      </c>
      <c r="AJ581" s="133">
        <v>-1.5960000000000001</v>
      </c>
      <c r="AK581" s="133">
        <v>0.23799999999999999</v>
      </c>
      <c r="AL581" s="133">
        <v>7.9000000000000001E-2</v>
      </c>
      <c r="AM581" s="133">
        <v>-1.851</v>
      </c>
      <c r="AN581" s="133">
        <v>0.24</v>
      </c>
      <c r="AO581" s="133">
        <v>0.08</v>
      </c>
      <c r="AP581" s="133">
        <v>113.139</v>
      </c>
      <c r="AQ581" s="133">
        <v>0.997</v>
      </c>
      <c r="AR581" s="133">
        <v>0.33200000000000002</v>
      </c>
      <c r="AS581" s="133">
        <v>120.506</v>
      </c>
      <c r="AT581" s="133">
        <v>1.008</v>
      </c>
      <c r="AU581" s="133">
        <v>0.33600000000000002</v>
      </c>
      <c r="AV581" s="133">
        <v>-1.2270000000000001</v>
      </c>
      <c r="AW581" s="133">
        <v>0.01</v>
      </c>
      <c r="AX581" s="133">
        <v>3.0000000000000001E-3</v>
      </c>
      <c r="AY581" s="133">
        <v>-10.26</v>
      </c>
      <c r="AZ581" s="133">
        <v>1.007950954</v>
      </c>
      <c r="BA581" s="133">
        <v>-18.86</v>
      </c>
      <c r="BB581" s="133">
        <v>-18.649999999999999</v>
      </c>
      <c r="BC581" s="133">
        <v>11.63</v>
      </c>
      <c r="BD581" s="133">
        <v>5.5517317825991295E-3</v>
      </c>
      <c r="BE581" s="133" t="s">
        <v>2080</v>
      </c>
      <c r="BF581" s="133">
        <v>-0.64500000000000002</v>
      </c>
      <c r="BG581" s="133">
        <v>1.1344700741895237</v>
      </c>
      <c r="BH581" s="133">
        <v>0.93758592577877553</v>
      </c>
      <c r="BI581" s="133">
        <v>0.20599999999999999</v>
      </c>
      <c r="BJ581" s="133">
        <v>8.2000000000000003E-2</v>
      </c>
      <c r="BK581" s="133">
        <v>0.28799999999999998</v>
      </c>
      <c r="BL581" s="133">
        <v>-1.851</v>
      </c>
      <c r="BM581" s="133">
        <v>0</v>
      </c>
    </row>
    <row r="582" spans="1:65" x14ac:dyDescent="0.2">
      <c r="A582" s="132" t="s">
        <v>2081</v>
      </c>
      <c r="B582" s="133" t="s">
        <v>2082</v>
      </c>
      <c r="C582" s="133" t="s">
        <v>261</v>
      </c>
      <c r="D582" s="133" t="s">
        <v>262</v>
      </c>
      <c r="E582" s="133" t="b">
        <v>0</v>
      </c>
      <c r="F582" s="133" t="s">
        <v>323</v>
      </c>
      <c r="G582" s="133" t="s">
        <v>3</v>
      </c>
      <c r="H582" s="133" t="s">
        <v>264</v>
      </c>
      <c r="I582" s="133" t="s">
        <v>324</v>
      </c>
      <c r="J582" s="133" t="s">
        <v>273</v>
      </c>
      <c r="K582" s="133" t="s">
        <v>777</v>
      </c>
      <c r="L582" s="133">
        <v>90</v>
      </c>
      <c r="M582" s="133">
        <v>9</v>
      </c>
      <c r="N582" s="133">
        <v>9</v>
      </c>
      <c r="O582" s="133">
        <v>2.0699999999999998</v>
      </c>
      <c r="P582" s="133">
        <v>0</v>
      </c>
      <c r="Q582" s="133">
        <v>0</v>
      </c>
      <c r="R582" s="133">
        <v>6.38</v>
      </c>
      <c r="S582" s="133">
        <v>0.01</v>
      </c>
      <c r="T582" s="133">
        <v>0</v>
      </c>
      <c r="U582" s="133">
        <v>37.44</v>
      </c>
      <c r="V582" s="133">
        <v>0.01</v>
      </c>
      <c r="W582" s="133">
        <v>0</v>
      </c>
      <c r="X582" s="133">
        <v>5.7190000000000003</v>
      </c>
      <c r="Y582" s="133">
        <v>1E-3</v>
      </c>
      <c r="Z582" s="133">
        <v>0</v>
      </c>
      <c r="AA582" s="133">
        <v>17.777999999999999</v>
      </c>
      <c r="AB582" s="133">
        <v>5.0000000000000001E-3</v>
      </c>
      <c r="AC582" s="133">
        <v>2E-3</v>
      </c>
      <c r="AD582" s="133">
        <v>23.044</v>
      </c>
      <c r="AE582" s="133">
        <v>5.0999999999999997E-2</v>
      </c>
      <c r="AF582" s="133">
        <v>1.7000000000000001E-2</v>
      </c>
      <c r="AG582" s="133">
        <v>-0.42599999999999999</v>
      </c>
      <c r="AH582" s="133">
        <v>4.8000000000000001E-2</v>
      </c>
      <c r="AI582" s="133">
        <v>1.6E-2</v>
      </c>
      <c r="AJ582" s="133">
        <v>36.643999999999998</v>
      </c>
      <c r="AK582" s="133">
        <v>0.17899999999999999</v>
      </c>
      <c r="AL582" s="133">
        <v>0.06</v>
      </c>
      <c r="AM582" s="133">
        <v>0.746</v>
      </c>
      <c r="AN582" s="133">
        <v>0.17</v>
      </c>
      <c r="AO582" s="133">
        <v>5.7000000000000002E-2</v>
      </c>
      <c r="AP582" s="133">
        <v>107.94199999999999</v>
      </c>
      <c r="AQ582" s="133">
        <v>1.4079999999999999</v>
      </c>
      <c r="AR582" s="133">
        <v>0.46899999999999997</v>
      </c>
      <c r="AS582" s="133">
        <v>63.747</v>
      </c>
      <c r="AT582" s="133">
        <v>1.355</v>
      </c>
      <c r="AU582" s="133">
        <v>0.45200000000000001</v>
      </c>
      <c r="AV582" s="133">
        <v>-1.1639999999999999</v>
      </c>
      <c r="AW582" s="133">
        <v>1.2999999999999999E-2</v>
      </c>
      <c r="AX582" s="133">
        <v>4.0000000000000001E-3</v>
      </c>
      <c r="AY582" s="133">
        <v>2.02</v>
      </c>
      <c r="AZ582" s="133">
        <v>1.007950954</v>
      </c>
      <c r="BA582" s="133">
        <v>-1.56</v>
      </c>
      <c r="BB582" s="133">
        <v>-1.43</v>
      </c>
      <c r="BC582" s="133">
        <v>29.39</v>
      </c>
      <c r="BD582" s="133">
        <v>5.4688076344510195E-3</v>
      </c>
      <c r="BE582" s="133" t="s">
        <v>2083</v>
      </c>
      <c r="BF582" s="133">
        <v>-0.55200000000000005</v>
      </c>
      <c r="BG582" s="133">
        <v>1.1319498188524388</v>
      </c>
      <c r="BH582" s="133">
        <v>0.93661247904231482</v>
      </c>
      <c r="BI582" s="133">
        <v>0.312</v>
      </c>
      <c r="BJ582" s="133">
        <v>8.2000000000000003E-2</v>
      </c>
      <c r="BK582" s="133">
        <v>0.39400000000000002</v>
      </c>
      <c r="BL582" s="133">
        <v>0.746</v>
      </c>
      <c r="BM582" s="133">
        <v>0</v>
      </c>
    </row>
    <row r="583" spans="1:65" x14ac:dyDescent="0.2">
      <c r="A583" s="132" t="s">
        <v>2084</v>
      </c>
      <c r="B583" s="133" t="s">
        <v>2085</v>
      </c>
      <c r="C583" s="133" t="s">
        <v>261</v>
      </c>
      <c r="D583" s="133" t="s">
        <v>262</v>
      </c>
      <c r="E583" s="133" t="b">
        <v>0</v>
      </c>
      <c r="F583" s="133" t="s">
        <v>1812</v>
      </c>
      <c r="G583" s="133" t="s">
        <v>3</v>
      </c>
      <c r="H583" s="133" t="s">
        <v>264</v>
      </c>
      <c r="I583" s="133" t="s">
        <v>265</v>
      </c>
      <c r="J583" s="133" t="s">
        <v>266</v>
      </c>
      <c r="K583" s="133" t="s">
        <v>777</v>
      </c>
      <c r="L583" s="133" t="s">
        <v>3</v>
      </c>
      <c r="M583" s="133">
        <v>9</v>
      </c>
      <c r="N583" s="133">
        <v>9</v>
      </c>
      <c r="O583" s="133">
        <v>-37.950000000000003</v>
      </c>
      <c r="P583" s="133">
        <v>0</v>
      </c>
      <c r="Q583" s="133">
        <v>0</v>
      </c>
      <c r="R583" s="133">
        <v>-4.59</v>
      </c>
      <c r="S583" s="133">
        <v>0</v>
      </c>
      <c r="T583" s="133">
        <v>0</v>
      </c>
      <c r="U583" s="133">
        <v>26.13</v>
      </c>
      <c r="V583" s="133">
        <v>0</v>
      </c>
      <c r="W583" s="133">
        <v>0</v>
      </c>
      <c r="X583" s="133">
        <v>-32.191000000000003</v>
      </c>
      <c r="Y583" s="133">
        <v>3.0000000000000001E-3</v>
      </c>
      <c r="Z583" s="133">
        <v>1E-3</v>
      </c>
      <c r="AA583" s="133">
        <v>6.61</v>
      </c>
      <c r="AB583" s="133">
        <v>4.0000000000000001E-3</v>
      </c>
      <c r="AC583" s="133">
        <v>1E-3</v>
      </c>
      <c r="AD583" s="133">
        <v>-27.062999999999999</v>
      </c>
      <c r="AE583" s="133">
        <v>0.04</v>
      </c>
      <c r="AF583" s="133">
        <v>1.2999999999999999E-2</v>
      </c>
      <c r="AG583" s="133">
        <v>-0.13800000000000001</v>
      </c>
      <c r="AH583" s="133">
        <v>4.1000000000000002E-2</v>
      </c>
      <c r="AI583" s="133">
        <v>1.4E-2</v>
      </c>
      <c r="AJ583" s="133">
        <v>12.519</v>
      </c>
      <c r="AK583" s="133">
        <v>0.20699999999999999</v>
      </c>
      <c r="AL583" s="133">
        <v>6.9000000000000006E-2</v>
      </c>
      <c r="AM583" s="133">
        <v>-0.73599999999999999</v>
      </c>
      <c r="AN583" s="133">
        <v>0.20300000000000001</v>
      </c>
      <c r="AO583" s="133">
        <v>6.8000000000000005E-2</v>
      </c>
      <c r="AP583" s="133">
        <v>110.339</v>
      </c>
      <c r="AQ583" s="133">
        <v>1.75</v>
      </c>
      <c r="AR583" s="133">
        <v>0.58299999999999996</v>
      </c>
      <c r="AS583" s="133">
        <v>134.995</v>
      </c>
      <c r="AT583" s="133">
        <v>1.7909999999999999</v>
      </c>
      <c r="AU583" s="133">
        <v>0.59699999999999998</v>
      </c>
      <c r="AV583" s="133">
        <v>-1.236</v>
      </c>
      <c r="AW583" s="133">
        <v>1.9E-2</v>
      </c>
      <c r="AX583" s="133">
        <v>6.0000000000000001E-3</v>
      </c>
      <c r="AY583" s="133">
        <v>-37.92</v>
      </c>
      <c r="AZ583" s="133" t="s">
        <v>3</v>
      </c>
      <c r="BA583" s="133">
        <v>-4.59</v>
      </c>
      <c r="BB583" s="133">
        <v>-4.4400000000000004</v>
      </c>
      <c r="BC583" s="133">
        <v>26.28</v>
      </c>
      <c r="BD583" s="133">
        <v>5.429204841922719E-3</v>
      </c>
      <c r="BE583" s="133" t="s">
        <v>2086</v>
      </c>
      <c r="BF583" s="133">
        <v>8.9999999999999993E-3</v>
      </c>
      <c r="BG583" s="133">
        <v>1.132324103273681</v>
      </c>
      <c r="BH583" s="133">
        <v>0.93577483835432418</v>
      </c>
      <c r="BI583" s="133">
        <v>0.94599999999999995</v>
      </c>
      <c r="BJ583" s="133" t="s">
        <v>3</v>
      </c>
      <c r="BK583" s="133">
        <v>0.94599999999999995</v>
      </c>
      <c r="BL583" s="133">
        <v>-0.73599999999999999</v>
      </c>
      <c r="BM583" s="133">
        <v>0</v>
      </c>
    </row>
    <row r="584" spans="1:65" x14ac:dyDescent="0.2">
      <c r="A584" s="132" t="s">
        <v>2087</v>
      </c>
      <c r="B584" s="133" t="s">
        <v>2088</v>
      </c>
      <c r="C584" s="133" t="s">
        <v>261</v>
      </c>
      <c r="D584" s="133" t="s">
        <v>262</v>
      </c>
      <c r="E584" s="133" t="b">
        <v>0</v>
      </c>
      <c r="F584" s="133" t="s">
        <v>1843</v>
      </c>
      <c r="G584" s="133" t="s">
        <v>3</v>
      </c>
      <c r="H584" s="133" t="s">
        <v>264</v>
      </c>
      <c r="I584" s="133" t="s">
        <v>1843</v>
      </c>
      <c r="J584" s="133" t="s">
        <v>273</v>
      </c>
      <c r="K584" s="133" t="s">
        <v>777</v>
      </c>
      <c r="L584" s="133">
        <v>90</v>
      </c>
      <c r="M584" s="133">
        <v>9</v>
      </c>
      <c r="N584" s="133">
        <v>9</v>
      </c>
      <c r="O584" s="133">
        <v>2.0499999999999998</v>
      </c>
      <c r="P584" s="133">
        <v>0</v>
      </c>
      <c r="Q584" s="133">
        <v>0</v>
      </c>
      <c r="R584" s="133">
        <v>6.31</v>
      </c>
      <c r="S584" s="133">
        <v>0.01</v>
      </c>
      <c r="T584" s="133">
        <v>0</v>
      </c>
      <c r="U584" s="133">
        <v>37.369999999999997</v>
      </c>
      <c r="V584" s="133">
        <v>0.01</v>
      </c>
      <c r="W584" s="133">
        <v>0</v>
      </c>
      <c r="X584" s="133">
        <v>5.6970000000000001</v>
      </c>
      <c r="Y584" s="133">
        <v>2E-3</v>
      </c>
      <c r="Z584" s="133">
        <v>1E-3</v>
      </c>
      <c r="AA584" s="133">
        <v>17.71</v>
      </c>
      <c r="AB584" s="133">
        <v>5.0000000000000001E-3</v>
      </c>
      <c r="AC584" s="133">
        <v>2E-3</v>
      </c>
      <c r="AD584" s="133">
        <v>22.957000000000001</v>
      </c>
      <c r="AE584" s="133">
        <v>3.5000000000000003E-2</v>
      </c>
      <c r="AF584" s="133">
        <v>1.2E-2</v>
      </c>
      <c r="AG584" s="133">
        <v>-0.42399999999999999</v>
      </c>
      <c r="AH584" s="133">
        <v>3.5999999999999997E-2</v>
      </c>
      <c r="AI584" s="133">
        <v>1.2E-2</v>
      </c>
      <c r="AJ584" s="133">
        <v>36.384</v>
      </c>
      <c r="AK584" s="133">
        <v>0.108</v>
      </c>
      <c r="AL584" s="133">
        <v>3.5999999999999997E-2</v>
      </c>
      <c r="AM584" s="133">
        <v>0.627</v>
      </c>
      <c r="AN584" s="133">
        <v>9.9000000000000005E-2</v>
      </c>
      <c r="AO584" s="133">
        <v>3.3000000000000002E-2</v>
      </c>
      <c r="AP584" s="133">
        <v>102.54</v>
      </c>
      <c r="AQ584" s="133">
        <v>1.8939999999999999</v>
      </c>
      <c r="AR584" s="133">
        <v>0.63100000000000001</v>
      </c>
      <c r="AS584" s="133">
        <v>58.723999999999997</v>
      </c>
      <c r="AT584" s="133">
        <v>1.819</v>
      </c>
      <c r="AU584" s="133">
        <v>0.60599999999999998</v>
      </c>
      <c r="AV584" s="133">
        <v>-1.1339999999999999</v>
      </c>
      <c r="AW584" s="133">
        <v>1.9E-2</v>
      </c>
      <c r="AX584" s="133">
        <v>6.0000000000000001E-3</v>
      </c>
      <c r="AY584" s="133">
        <v>2</v>
      </c>
      <c r="AZ584" s="133">
        <v>1.007950954</v>
      </c>
      <c r="BA584" s="133">
        <v>-1.62</v>
      </c>
      <c r="BB584" s="133">
        <v>-1.5</v>
      </c>
      <c r="BC584" s="133">
        <v>29.32</v>
      </c>
      <c r="BD584" s="133">
        <v>5.4712748063652601E-3</v>
      </c>
      <c r="BE584" s="133" t="s">
        <v>2089</v>
      </c>
      <c r="BF584" s="133">
        <v>-0.55000000000000004</v>
      </c>
      <c r="BG584" s="133">
        <v>1.132324103273681</v>
      </c>
      <c r="BH584" s="133">
        <v>0.93577483835432418</v>
      </c>
      <c r="BI584" s="133">
        <v>0.313</v>
      </c>
      <c r="BJ584" s="133">
        <v>8.2000000000000003E-2</v>
      </c>
      <c r="BK584" s="133">
        <v>0.39500000000000002</v>
      </c>
      <c r="BL584" s="133">
        <v>0.627</v>
      </c>
      <c r="BM584" s="133">
        <v>0</v>
      </c>
    </row>
    <row r="585" spans="1:65" x14ac:dyDescent="0.2">
      <c r="A585" s="132" t="s">
        <v>2090</v>
      </c>
      <c r="B585" s="133" t="s">
        <v>2091</v>
      </c>
      <c r="C585" s="133" t="s">
        <v>261</v>
      </c>
      <c r="D585" s="133" t="s">
        <v>262</v>
      </c>
      <c r="E585" s="133" t="b">
        <v>0</v>
      </c>
      <c r="F585" s="133" t="s">
        <v>277</v>
      </c>
      <c r="G585" s="133" t="s">
        <v>3</v>
      </c>
      <c r="H585" s="133" t="s">
        <v>264</v>
      </c>
      <c r="I585" s="133" t="s">
        <v>277</v>
      </c>
      <c r="J585" s="133" t="s">
        <v>273</v>
      </c>
      <c r="K585" s="133" t="s">
        <v>777</v>
      </c>
      <c r="L585" s="133">
        <v>90</v>
      </c>
      <c r="M585" s="133">
        <v>9</v>
      </c>
      <c r="N585" s="133">
        <v>9</v>
      </c>
      <c r="O585" s="133">
        <v>-2</v>
      </c>
      <c r="P585" s="133">
        <v>0</v>
      </c>
      <c r="Q585" s="133">
        <v>0</v>
      </c>
      <c r="R585" s="133">
        <v>3.92</v>
      </c>
      <c r="S585" s="133">
        <v>0</v>
      </c>
      <c r="T585" s="133">
        <v>0</v>
      </c>
      <c r="U585" s="133">
        <v>34.9</v>
      </c>
      <c r="V585" s="133">
        <v>0</v>
      </c>
      <c r="W585" s="133">
        <v>0</v>
      </c>
      <c r="X585" s="133">
        <v>1.823</v>
      </c>
      <c r="Y585" s="133">
        <v>2E-3</v>
      </c>
      <c r="Z585" s="133">
        <v>1E-3</v>
      </c>
      <c r="AA585" s="133">
        <v>15.287000000000001</v>
      </c>
      <c r="AB585" s="133">
        <v>2E-3</v>
      </c>
      <c r="AC585" s="133">
        <v>1E-3</v>
      </c>
      <c r="AD585" s="133">
        <v>16.712</v>
      </c>
      <c r="AE585" s="133">
        <v>0.04</v>
      </c>
      <c r="AF585" s="133">
        <v>1.2999999999999999E-2</v>
      </c>
      <c r="AG585" s="133">
        <v>-0.222</v>
      </c>
      <c r="AH585" s="133">
        <v>4.2000000000000003E-2</v>
      </c>
      <c r="AI585" s="133">
        <v>1.4E-2</v>
      </c>
      <c r="AJ585" s="133">
        <v>31.366</v>
      </c>
      <c r="AK585" s="133">
        <v>0.223</v>
      </c>
      <c r="AL585" s="133">
        <v>7.3999999999999996E-2</v>
      </c>
      <c r="AM585" s="133">
        <v>0.54100000000000004</v>
      </c>
      <c r="AN585" s="133">
        <v>0.217</v>
      </c>
      <c r="AO585" s="133">
        <v>7.1999999999999995E-2</v>
      </c>
      <c r="AP585" s="133">
        <v>101.00700000000001</v>
      </c>
      <c r="AQ585" s="133">
        <v>1.53</v>
      </c>
      <c r="AR585" s="133">
        <v>0.51</v>
      </c>
      <c r="AS585" s="133">
        <v>66.593999999999994</v>
      </c>
      <c r="AT585" s="133">
        <v>1.476</v>
      </c>
      <c r="AU585" s="133">
        <v>0.49199999999999999</v>
      </c>
      <c r="AV585" s="133">
        <v>-1.1100000000000001</v>
      </c>
      <c r="AW585" s="133">
        <v>1.4E-2</v>
      </c>
      <c r="AX585" s="133">
        <v>5.0000000000000001E-3</v>
      </c>
      <c r="AY585" s="133">
        <v>-2.04</v>
      </c>
      <c r="AZ585" s="133">
        <v>1.007950954</v>
      </c>
      <c r="BA585" s="133">
        <v>-4</v>
      </c>
      <c r="BB585" s="133">
        <v>-3.85</v>
      </c>
      <c r="BC585" s="133">
        <v>26.89</v>
      </c>
      <c r="BD585" s="133">
        <v>5.4712748063652601E-3</v>
      </c>
      <c r="BE585" s="133" t="s">
        <v>2089</v>
      </c>
      <c r="BF585" s="133">
        <v>-0.313</v>
      </c>
      <c r="BG585" s="133">
        <v>1.1265374439014968</v>
      </c>
      <c r="BH585" s="133">
        <v>0.93206218419747455</v>
      </c>
      <c r="BI585" s="133">
        <v>0.57899999999999996</v>
      </c>
      <c r="BJ585" s="133">
        <v>8.2000000000000003E-2</v>
      </c>
      <c r="BK585" s="133">
        <v>0.66100000000000003</v>
      </c>
      <c r="BL585" s="133">
        <v>0.54100000000000004</v>
      </c>
      <c r="BM585" s="133">
        <v>0</v>
      </c>
    </row>
    <row r="586" spans="1:65" x14ac:dyDescent="0.2">
      <c r="A586" s="132" t="s">
        <v>2092</v>
      </c>
      <c r="B586" s="133" t="s">
        <v>2093</v>
      </c>
      <c r="C586" s="133" t="s">
        <v>261</v>
      </c>
      <c r="D586" s="133" t="s">
        <v>262</v>
      </c>
      <c r="E586" s="133" t="b">
        <v>0</v>
      </c>
      <c r="F586" s="133" t="s">
        <v>1095</v>
      </c>
      <c r="G586" s="133" t="s">
        <v>3</v>
      </c>
      <c r="H586" s="133" t="s">
        <v>264</v>
      </c>
      <c r="I586" s="133" t="s">
        <v>1095</v>
      </c>
      <c r="J586" s="133" t="s">
        <v>1096</v>
      </c>
      <c r="K586" s="133" t="s">
        <v>777</v>
      </c>
      <c r="L586" s="133">
        <v>90</v>
      </c>
      <c r="M586" s="133">
        <v>9</v>
      </c>
      <c r="N586" s="133">
        <v>9</v>
      </c>
      <c r="O586" s="133">
        <v>1.92</v>
      </c>
      <c r="P586" s="133">
        <v>0</v>
      </c>
      <c r="Q586" s="133">
        <v>0</v>
      </c>
      <c r="R586" s="133">
        <v>1.29</v>
      </c>
      <c r="S586" s="133">
        <v>0</v>
      </c>
      <c r="T586" s="133">
        <v>0</v>
      </c>
      <c r="U586" s="133">
        <v>32.19</v>
      </c>
      <c r="V586" s="133">
        <v>0</v>
      </c>
      <c r="W586" s="133">
        <v>0</v>
      </c>
      <c r="X586" s="133">
        <v>5.4089999999999998</v>
      </c>
      <c r="Y586" s="133">
        <v>2E-3</v>
      </c>
      <c r="Z586" s="133">
        <v>1E-3</v>
      </c>
      <c r="AA586" s="133">
        <v>12.637</v>
      </c>
      <c r="AB586" s="133">
        <v>4.0000000000000001E-3</v>
      </c>
      <c r="AC586" s="133">
        <v>1E-3</v>
      </c>
      <c r="AD586" s="133">
        <v>17.832000000000001</v>
      </c>
      <c r="AE586" s="133">
        <v>3.2000000000000001E-2</v>
      </c>
      <c r="AF586" s="133">
        <v>1.0999999999999999E-2</v>
      </c>
      <c r="AG586" s="133">
        <v>-0.23699999999999999</v>
      </c>
      <c r="AH586" s="133">
        <v>0.03</v>
      </c>
      <c r="AI586" s="133">
        <v>0.01</v>
      </c>
      <c r="AJ586" s="133">
        <v>761.93100000000004</v>
      </c>
      <c r="AK586" s="133">
        <v>30.806999999999999</v>
      </c>
      <c r="AL586" s="133">
        <v>10.269</v>
      </c>
      <c r="AM586" s="133">
        <v>718.22900000000004</v>
      </c>
      <c r="AN586" s="133">
        <v>30.044</v>
      </c>
      <c r="AO586" s="133">
        <v>10.015000000000001</v>
      </c>
      <c r="AP586" s="133">
        <v>-16.454000000000001</v>
      </c>
      <c r="AQ586" s="133">
        <v>9.1910000000000007</v>
      </c>
      <c r="AR586" s="133">
        <v>3.0640000000000001</v>
      </c>
      <c r="AS586" s="133">
        <v>-45.93</v>
      </c>
      <c r="AT586" s="133">
        <v>8.9139999999999997</v>
      </c>
      <c r="AU586" s="133">
        <v>2.9710000000000001</v>
      </c>
      <c r="AV586" s="133">
        <v>0.16200000000000001</v>
      </c>
      <c r="AW586" s="133">
        <v>0.09</v>
      </c>
      <c r="AX586" s="133">
        <v>0.03</v>
      </c>
      <c r="AY586" s="133">
        <v>1.88</v>
      </c>
      <c r="AZ586" s="133">
        <v>1.0093000000000001</v>
      </c>
      <c r="BA586" s="133">
        <v>-7.93</v>
      </c>
      <c r="BB586" s="133">
        <v>-7.77</v>
      </c>
      <c r="BC586" s="133">
        <v>22.85</v>
      </c>
      <c r="BD586" s="133">
        <v>5.4712748063652601E-3</v>
      </c>
      <c r="BE586" s="133" t="s">
        <v>2089</v>
      </c>
      <c r="BF586" s="133">
        <v>-0.33500000000000002</v>
      </c>
      <c r="BG586" s="133">
        <v>1.1297644249620711</v>
      </c>
      <c r="BH586" s="133">
        <v>0.93416402587487846</v>
      </c>
      <c r="BI586" s="133">
        <v>0.55600000000000005</v>
      </c>
      <c r="BJ586" s="133">
        <v>8.2000000000000003E-2</v>
      </c>
      <c r="BK586" s="133">
        <v>0.63800000000000001</v>
      </c>
      <c r="BL586" s="133">
        <v>718.22900000000004</v>
      </c>
      <c r="BM586" s="133">
        <v>0</v>
      </c>
    </row>
    <row r="587" spans="1:65" x14ac:dyDescent="0.2">
      <c r="A587" s="132" t="s">
        <v>2094</v>
      </c>
      <c r="B587" s="133" t="s">
        <v>2095</v>
      </c>
      <c r="C587" s="133" t="s">
        <v>261</v>
      </c>
      <c r="D587" s="133" t="s">
        <v>262</v>
      </c>
      <c r="E587" s="133" t="b">
        <v>0</v>
      </c>
      <c r="F587" s="133" t="s">
        <v>2096</v>
      </c>
      <c r="G587" s="133" t="s">
        <v>3</v>
      </c>
      <c r="H587" s="133" t="s">
        <v>264</v>
      </c>
      <c r="I587" s="133" t="s">
        <v>265</v>
      </c>
      <c r="J587" s="133" t="s">
        <v>266</v>
      </c>
      <c r="K587" s="133" t="s">
        <v>777</v>
      </c>
      <c r="L587" s="133" t="s">
        <v>3</v>
      </c>
      <c r="M587" s="133">
        <v>9</v>
      </c>
      <c r="N587" s="133">
        <v>9</v>
      </c>
      <c r="O587" s="133">
        <v>0.28999999999999998</v>
      </c>
      <c r="P587" s="133">
        <v>0</v>
      </c>
      <c r="Q587" s="133">
        <v>0</v>
      </c>
      <c r="R587" s="133">
        <v>-3.92</v>
      </c>
      <c r="S587" s="133">
        <v>0.01</v>
      </c>
      <c r="T587" s="133">
        <v>0</v>
      </c>
      <c r="U587" s="133">
        <v>26.82</v>
      </c>
      <c r="V587" s="133">
        <v>0.01</v>
      </c>
      <c r="W587" s="133">
        <v>0</v>
      </c>
      <c r="X587" s="133">
        <v>3.698</v>
      </c>
      <c r="Y587" s="133">
        <v>3.0000000000000001E-3</v>
      </c>
      <c r="Z587" s="133">
        <v>1E-3</v>
      </c>
      <c r="AA587" s="133">
        <v>7.3719999999999999</v>
      </c>
      <c r="AB587" s="133">
        <v>6.0000000000000001E-3</v>
      </c>
      <c r="AC587" s="133">
        <v>2E-3</v>
      </c>
      <c r="AD587" s="133">
        <v>11.212999999999999</v>
      </c>
      <c r="AE587" s="133">
        <v>3.5999999999999997E-2</v>
      </c>
      <c r="AF587" s="133">
        <v>1.2E-2</v>
      </c>
      <c r="AG587" s="133">
        <v>0.122</v>
      </c>
      <c r="AH587" s="133">
        <v>3.6999999999999998E-2</v>
      </c>
      <c r="AI587" s="133">
        <v>1.2E-2</v>
      </c>
      <c r="AJ587" s="133">
        <v>15.108000000000001</v>
      </c>
      <c r="AK587" s="133">
        <v>0.247</v>
      </c>
      <c r="AL587" s="133">
        <v>8.2000000000000003E-2</v>
      </c>
      <c r="AM587" s="133">
        <v>0.30599999999999999</v>
      </c>
      <c r="AN587" s="133">
        <v>0.246</v>
      </c>
      <c r="AO587" s="133">
        <v>8.2000000000000003E-2</v>
      </c>
      <c r="AP587" s="133">
        <v>107.036</v>
      </c>
      <c r="AQ587" s="133">
        <v>1.9410000000000001</v>
      </c>
      <c r="AR587" s="133">
        <v>0.64700000000000002</v>
      </c>
      <c r="AS587" s="133">
        <v>86.888999999999996</v>
      </c>
      <c r="AT587" s="133">
        <v>1.9139999999999999</v>
      </c>
      <c r="AU587" s="133">
        <v>0.63800000000000001</v>
      </c>
      <c r="AV587" s="133">
        <v>-1.1890000000000001</v>
      </c>
      <c r="AW587" s="133">
        <v>2.3E-2</v>
      </c>
      <c r="AX587" s="133">
        <v>8.0000000000000002E-3</v>
      </c>
      <c r="AY587" s="133">
        <v>0.25</v>
      </c>
      <c r="AZ587" s="133" t="s">
        <v>3</v>
      </c>
      <c r="BA587" s="133">
        <v>-3.92</v>
      </c>
      <c r="BB587" s="133">
        <v>-3.77</v>
      </c>
      <c r="BC587" s="133">
        <v>26.97</v>
      </c>
      <c r="BD587" s="133">
        <v>5.3909962956614306E-3</v>
      </c>
      <c r="BE587" s="133" t="s">
        <v>2097</v>
      </c>
      <c r="BF587" s="133">
        <v>6.0999999999999999E-2</v>
      </c>
      <c r="BG587" s="133">
        <v>1.1297644249620713</v>
      </c>
      <c r="BH587" s="133">
        <v>0.93416402587487857</v>
      </c>
      <c r="BI587" s="133">
        <v>1.0029999999999999</v>
      </c>
      <c r="BJ587" s="133" t="s">
        <v>3</v>
      </c>
      <c r="BK587" s="133">
        <v>1.0029999999999999</v>
      </c>
      <c r="BL587" s="133">
        <v>0.30599999999999999</v>
      </c>
      <c r="BM587" s="133">
        <v>0</v>
      </c>
    </row>
    <row r="588" spans="1:65" x14ac:dyDescent="0.2">
      <c r="A588" s="132" t="s">
        <v>2098</v>
      </c>
      <c r="B588" s="133" t="s">
        <v>2099</v>
      </c>
      <c r="C588" s="133" t="s">
        <v>261</v>
      </c>
      <c r="D588" s="133" t="s">
        <v>262</v>
      </c>
      <c r="E588" s="133" t="b">
        <v>0</v>
      </c>
      <c r="F588" s="133" t="s">
        <v>2100</v>
      </c>
      <c r="G588" s="133" t="s">
        <v>3</v>
      </c>
      <c r="H588" s="133" t="s">
        <v>264</v>
      </c>
      <c r="I588" s="133" t="s">
        <v>349</v>
      </c>
      <c r="J588" s="133" t="s">
        <v>266</v>
      </c>
      <c r="K588" s="133" t="s">
        <v>777</v>
      </c>
      <c r="L588" s="133" t="s">
        <v>3</v>
      </c>
      <c r="M588" s="133">
        <v>9</v>
      </c>
      <c r="N588" s="133">
        <v>9</v>
      </c>
      <c r="O588" s="133">
        <v>-37.950000000000003</v>
      </c>
      <c r="P588" s="133">
        <v>0</v>
      </c>
      <c r="Q588" s="133">
        <v>0</v>
      </c>
      <c r="R588" s="133">
        <v>-6.12</v>
      </c>
      <c r="S588" s="133">
        <v>0</v>
      </c>
      <c r="T588" s="133">
        <v>0</v>
      </c>
      <c r="U588" s="133">
        <v>24.55</v>
      </c>
      <c r="V588" s="133">
        <v>0</v>
      </c>
      <c r="W588" s="133">
        <v>0</v>
      </c>
      <c r="X588" s="133">
        <v>-32.247</v>
      </c>
      <c r="Y588" s="133">
        <v>2E-3</v>
      </c>
      <c r="Z588" s="133">
        <v>1E-3</v>
      </c>
      <c r="AA588" s="133">
        <v>5.0670000000000002</v>
      </c>
      <c r="AB588" s="133">
        <v>4.0000000000000001E-3</v>
      </c>
      <c r="AC588" s="133">
        <v>1E-3</v>
      </c>
      <c r="AD588" s="133">
        <v>-29.414000000000001</v>
      </c>
      <c r="AE588" s="133">
        <v>0.05</v>
      </c>
      <c r="AF588" s="133">
        <v>1.7000000000000001E-2</v>
      </c>
      <c r="AG588" s="133">
        <v>-0.99099999999999999</v>
      </c>
      <c r="AH588" s="133">
        <v>0.05</v>
      </c>
      <c r="AI588" s="133">
        <v>1.7000000000000001E-2</v>
      </c>
      <c r="AJ588" s="133">
        <v>8.8450000000000006</v>
      </c>
      <c r="AK588" s="133">
        <v>0.19900000000000001</v>
      </c>
      <c r="AL588" s="133">
        <v>6.6000000000000003E-2</v>
      </c>
      <c r="AM588" s="133">
        <v>-1.302</v>
      </c>
      <c r="AN588" s="133">
        <v>0.193</v>
      </c>
      <c r="AO588" s="133">
        <v>6.4000000000000001E-2</v>
      </c>
      <c r="AP588" s="133">
        <v>115.004</v>
      </c>
      <c r="AQ588" s="133">
        <v>2.5779999999999998</v>
      </c>
      <c r="AR588" s="133">
        <v>0.85899999999999999</v>
      </c>
      <c r="AS588" s="133">
        <v>143.27199999999999</v>
      </c>
      <c r="AT588" s="133">
        <v>2.6520000000000001</v>
      </c>
      <c r="AU588" s="133">
        <v>0.88400000000000001</v>
      </c>
      <c r="AV588" s="133">
        <v>-1.3280000000000001</v>
      </c>
      <c r="AW588" s="133">
        <v>2.9000000000000001E-2</v>
      </c>
      <c r="AX588" s="133">
        <v>0.01</v>
      </c>
      <c r="AY588" s="133">
        <v>-37.93</v>
      </c>
      <c r="AZ588" s="133" t="s">
        <v>3</v>
      </c>
      <c r="BA588" s="133">
        <v>-6.12</v>
      </c>
      <c r="BB588" s="133">
        <v>-5.96</v>
      </c>
      <c r="BC588" s="133">
        <v>24.71</v>
      </c>
      <c r="BD588" s="133">
        <v>5.4489058256498432E-3</v>
      </c>
      <c r="BE588" s="133" t="s">
        <v>2101</v>
      </c>
      <c r="BF588" s="133">
        <v>-0.83099999999999996</v>
      </c>
      <c r="BG588" s="133">
        <v>1.1297644249620713</v>
      </c>
      <c r="BH588" s="133">
        <v>0.93416402587487857</v>
      </c>
      <c r="BI588" s="133">
        <v>-4.0000000000000001E-3</v>
      </c>
      <c r="BJ588" s="133" t="s">
        <v>3</v>
      </c>
      <c r="BK588" s="133">
        <v>-4.0000000000000001E-3</v>
      </c>
      <c r="BL588" s="133">
        <v>-1.302</v>
      </c>
      <c r="BM588" s="133">
        <v>0</v>
      </c>
    </row>
    <row r="589" spans="1:65" x14ac:dyDescent="0.2">
      <c r="A589" s="132" t="s">
        <v>2102</v>
      </c>
      <c r="B589" s="133" t="s">
        <v>2103</v>
      </c>
      <c r="C589" s="133" t="s">
        <v>261</v>
      </c>
      <c r="D589" s="133" t="s">
        <v>262</v>
      </c>
      <c r="E589" s="133" t="b">
        <v>0</v>
      </c>
      <c r="F589" s="133" t="s">
        <v>1458</v>
      </c>
      <c r="G589" s="133" t="s">
        <v>3</v>
      </c>
      <c r="H589" s="133" t="s">
        <v>264</v>
      </c>
      <c r="I589" s="133" t="s">
        <v>1042</v>
      </c>
      <c r="J589" s="133" t="s">
        <v>273</v>
      </c>
      <c r="K589" s="133" t="s">
        <v>777</v>
      </c>
      <c r="L589" s="133">
        <v>90</v>
      </c>
      <c r="M589" s="133">
        <v>9</v>
      </c>
      <c r="N589" s="133">
        <v>9</v>
      </c>
      <c r="O589" s="133">
        <v>1.93</v>
      </c>
      <c r="P589" s="133">
        <v>0</v>
      </c>
      <c r="Q589" s="133">
        <v>0</v>
      </c>
      <c r="R589" s="133">
        <v>5.59</v>
      </c>
      <c r="S589" s="133">
        <v>0</v>
      </c>
      <c r="T589" s="133">
        <v>0</v>
      </c>
      <c r="U589" s="133">
        <v>36.619999999999997</v>
      </c>
      <c r="V589" s="133">
        <v>0</v>
      </c>
      <c r="W589" s="133">
        <v>0</v>
      </c>
      <c r="X589" s="133">
        <v>5.5620000000000003</v>
      </c>
      <c r="Y589" s="133">
        <v>3.0000000000000001E-3</v>
      </c>
      <c r="Z589" s="133">
        <v>1E-3</v>
      </c>
      <c r="AA589" s="133">
        <v>16.978000000000002</v>
      </c>
      <c r="AB589" s="133">
        <v>4.0000000000000001E-3</v>
      </c>
      <c r="AC589" s="133">
        <v>1E-3</v>
      </c>
      <c r="AD589" s="133">
        <v>22.077000000000002</v>
      </c>
      <c r="AE589" s="133">
        <v>4.7E-2</v>
      </c>
      <c r="AF589" s="133">
        <v>1.6E-2</v>
      </c>
      <c r="AG589" s="133">
        <v>-0.438</v>
      </c>
      <c r="AH589" s="133">
        <v>4.4999999999999998E-2</v>
      </c>
      <c r="AI589" s="133">
        <v>1.4999999999999999E-2</v>
      </c>
      <c r="AJ589" s="133">
        <v>34.604999999999997</v>
      </c>
      <c r="AK589" s="133">
        <v>0.13</v>
      </c>
      <c r="AL589" s="133">
        <v>4.2999999999999997E-2</v>
      </c>
      <c r="AM589" s="133">
        <v>0.34899999999999998</v>
      </c>
      <c r="AN589" s="133">
        <v>0.125</v>
      </c>
      <c r="AO589" s="133">
        <v>4.2000000000000003E-2</v>
      </c>
      <c r="AP589" s="133">
        <v>108.46899999999999</v>
      </c>
      <c r="AQ589" s="133">
        <v>2.2519999999999998</v>
      </c>
      <c r="AR589" s="133">
        <v>0.751</v>
      </c>
      <c r="AS589" s="133">
        <v>66.076999999999998</v>
      </c>
      <c r="AT589" s="133">
        <v>2.1659999999999999</v>
      </c>
      <c r="AU589" s="133">
        <v>0.72199999999999998</v>
      </c>
      <c r="AV589" s="133">
        <v>-1.2030000000000001</v>
      </c>
      <c r="AW589" s="133">
        <v>2.1999999999999999E-2</v>
      </c>
      <c r="AX589" s="133">
        <v>7.0000000000000001E-3</v>
      </c>
      <c r="AY589" s="133">
        <v>1.88</v>
      </c>
      <c r="AZ589" s="133">
        <v>1.007950954</v>
      </c>
      <c r="BA589" s="133">
        <v>-2.34</v>
      </c>
      <c r="BB589" s="133">
        <v>-2.21</v>
      </c>
      <c r="BC589" s="133">
        <v>28.58</v>
      </c>
      <c r="BD589" s="133">
        <v>5.4454921653179708E-3</v>
      </c>
      <c r="BE589" s="133" t="s">
        <v>2104</v>
      </c>
      <c r="BF589" s="133">
        <v>-0.55800000000000005</v>
      </c>
      <c r="BG589" s="133">
        <v>1.1297644249620713</v>
      </c>
      <c r="BH589" s="133">
        <v>0.93416402587487857</v>
      </c>
      <c r="BI589" s="133">
        <v>0.30399999999999999</v>
      </c>
      <c r="BJ589" s="133">
        <v>8.2000000000000003E-2</v>
      </c>
      <c r="BK589" s="133">
        <v>0.38600000000000001</v>
      </c>
      <c r="BL589" s="133">
        <v>0.34899999999999998</v>
      </c>
      <c r="BM589" s="133">
        <v>0</v>
      </c>
    </row>
    <row r="590" spans="1:65" x14ac:dyDescent="0.2">
      <c r="A590" s="132" t="s">
        <v>2105</v>
      </c>
      <c r="B590" s="133" t="s">
        <v>2106</v>
      </c>
      <c r="C590" s="133" t="s">
        <v>261</v>
      </c>
      <c r="D590" s="133" t="s">
        <v>262</v>
      </c>
      <c r="E590" s="133" t="b">
        <v>0</v>
      </c>
      <c r="F590" s="133" t="s">
        <v>1929</v>
      </c>
      <c r="G590" s="133" t="s">
        <v>3</v>
      </c>
      <c r="H590" s="133" t="s">
        <v>264</v>
      </c>
      <c r="I590" s="133" t="s">
        <v>1912</v>
      </c>
      <c r="J590" s="133" t="s">
        <v>273</v>
      </c>
      <c r="K590" s="133" t="s">
        <v>777</v>
      </c>
      <c r="L590" s="133">
        <v>90</v>
      </c>
      <c r="M590" s="133">
        <v>9</v>
      </c>
      <c r="N590" s="133">
        <v>9</v>
      </c>
      <c r="O590" s="133">
        <v>-40.4</v>
      </c>
      <c r="P590" s="133">
        <v>0</v>
      </c>
      <c r="Q590" s="133">
        <v>0</v>
      </c>
      <c r="R590" s="133">
        <v>-14.34</v>
      </c>
      <c r="S590" s="133">
        <v>0</v>
      </c>
      <c r="T590" s="133">
        <v>0</v>
      </c>
      <c r="U590" s="133">
        <v>16.079999999999998</v>
      </c>
      <c r="V590" s="133">
        <v>0</v>
      </c>
      <c r="W590" s="133">
        <v>0</v>
      </c>
      <c r="X590" s="133">
        <v>-34.834000000000003</v>
      </c>
      <c r="Y590" s="133">
        <v>4.0000000000000001E-3</v>
      </c>
      <c r="Z590" s="133">
        <v>1E-3</v>
      </c>
      <c r="AA590" s="133">
        <v>-3.2429999999999999</v>
      </c>
      <c r="AB590" s="133">
        <v>3.0000000000000001E-3</v>
      </c>
      <c r="AC590" s="133">
        <v>1E-3</v>
      </c>
      <c r="AD590" s="133">
        <v>-39.607999999999997</v>
      </c>
      <c r="AE590" s="133">
        <v>4.8000000000000001E-2</v>
      </c>
      <c r="AF590" s="133">
        <v>1.6E-2</v>
      </c>
      <c r="AG590" s="133">
        <v>-0.627</v>
      </c>
      <c r="AH590" s="133">
        <v>4.9000000000000002E-2</v>
      </c>
      <c r="AI590" s="133">
        <v>1.6E-2</v>
      </c>
      <c r="AJ590" s="133">
        <v>-8.6389999999999993</v>
      </c>
      <c r="AK590" s="133">
        <v>0.26</v>
      </c>
      <c r="AL590" s="133">
        <v>8.6999999999999994E-2</v>
      </c>
      <c r="AM590" s="133">
        <v>-2.1779999999999999</v>
      </c>
      <c r="AN590" s="133">
        <v>0.26500000000000001</v>
      </c>
      <c r="AO590" s="133">
        <v>8.7999999999999995E-2</v>
      </c>
      <c r="AP590" s="133">
        <v>115.9</v>
      </c>
      <c r="AQ590" s="133">
        <v>1.181</v>
      </c>
      <c r="AR590" s="133">
        <v>0.39400000000000002</v>
      </c>
      <c r="AS590" s="133">
        <v>166.33</v>
      </c>
      <c r="AT590" s="133">
        <v>1.236</v>
      </c>
      <c r="AU590" s="133">
        <v>0.41199999999999998</v>
      </c>
      <c r="AV590" s="133">
        <v>-1.2749999999999999</v>
      </c>
      <c r="AW590" s="133">
        <v>1.0999999999999999E-2</v>
      </c>
      <c r="AX590" s="133">
        <v>4.0000000000000001E-3</v>
      </c>
      <c r="AY590" s="133">
        <v>-40.380000000000003</v>
      </c>
      <c r="AZ590" s="133">
        <v>1.007950954</v>
      </c>
      <c r="BA590" s="133">
        <v>-22.11</v>
      </c>
      <c r="BB590" s="133">
        <v>-21.86</v>
      </c>
      <c r="BC590" s="133">
        <v>8.33</v>
      </c>
      <c r="BD590" s="133">
        <v>5.4454921653179708E-3</v>
      </c>
      <c r="BE590" s="133" t="s">
        <v>2104</v>
      </c>
      <c r="BF590" s="133">
        <v>-0.41099999999999998</v>
      </c>
      <c r="BG590" s="133">
        <v>1.1297644249620711</v>
      </c>
      <c r="BH590" s="133">
        <v>0.93416402587487868</v>
      </c>
      <c r="BI590" s="133">
        <v>0.47</v>
      </c>
      <c r="BJ590" s="133">
        <v>8.2000000000000003E-2</v>
      </c>
      <c r="BK590" s="133">
        <v>0.55200000000000005</v>
      </c>
      <c r="BL590" s="133">
        <v>-2.1779999999999999</v>
      </c>
      <c r="BM590" s="133">
        <v>0</v>
      </c>
    </row>
    <row r="591" spans="1:65" x14ac:dyDescent="0.2">
      <c r="A591" s="132" t="s">
        <v>2107</v>
      </c>
      <c r="B591" s="133" t="s">
        <v>2108</v>
      </c>
      <c r="C591" s="133" t="s">
        <v>261</v>
      </c>
      <c r="D591" s="133" t="s">
        <v>262</v>
      </c>
      <c r="E591" s="133" t="b">
        <v>0</v>
      </c>
      <c r="F591" s="133" t="s">
        <v>1704</v>
      </c>
      <c r="G591" s="133" t="s">
        <v>3</v>
      </c>
      <c r="H591" s="133" t="s">
        <v>264</v>
      </c>
      <c r="I591" s="133" t="s">
        <v>349</v>
      </c>
      <c r="J591" s="133" t="s">
        <v>266</v>
      </c>
      <c r="K591" s="133" t="s">
        <v>777</v>
      </c>
      <c r="L591" s="133" t="s">
        <v>3</v>
      </c>
      <c r="M591" s="133">
        <v>9</v>
      </c>
      <c r="N591" s="133">
        <v>9</v>
      </c>
      <c r="O591" s="133">
        <v>1.28</v>
      </c>
      <c r="P591" s="133">
        <v>0</v>
      </c>
      <c r="Q591" s="133">
        <v>0</v>
      </c>
      <c r="R591" s="133">
        <v>-3.28</v>
      </c>
      <c r="S591" s="133">
        <v>0</v>
      </c>
      <c r="T591" s="133">
        <v>0</v>
      </c>
      <c r="U591" s="133">
        <v>27.48</v>
      </c>
      <c r="V591" s="133">
        <v>0</v>
      </c>
      <c r="W591" s="133">
        <v>0</v>
      </c>
      <c r="X591" s="133">
        <v>4.649</v>
      </c>
      <c r="Y591" s="133">
        <v>2E-3</v>
      </c>
      <c r="Z591" s="133">
        <v>1E-3</v>
      </c>
      <c r="AA591" s="133">
        <v>8.0120000000000005</v>
      </c>
      <c r="AB591" s="133">
        <v>3.0000000000000001E-3</v>
      </c>
      <c r="AC591" s="133">
        <v>1E-3</v>
      </c>
      <c r="AD591" s="133">
        <v>11.949</v>
      </c>
      <c r="AE591" s="133">
        <v>4.1000000000000002E-2</v>
      </c>
      <c r="AF591" s="133">
        <v>1.4E-2</v>
      </c>
      <c r="AG591" s="133">
        <v>-0.753</v>
      </c>
      <c r="AH591" s="133">
        <v>4.2000000000000003E-2</v>
      </c>
      <c r="AI591" s="133">
        <v>1.4E-2</v>
      </c>
      <c r="AJ591" s="133">
        <v>15.202</v>
      </c>
      <c r="AK591" s="133">
        <v>0.26</v>
      </c>
      <c r="AL591" s="133">
        <v>8.6999999999999994E-2</v>
      </c>
      <c r="AM591" s="133">
        <v>-0.873</v>
      </c>
      <c r="AN591" s="133">
        <v>0.25900000000000001</v>
      </c>
      <c r="AO591" s="133">
        <v>8.5999999999999993E-2</v>
      </c>
      <c r="AP591" s="133">
        <v>107.376</v>
      </c>
      <c r="AQ591" s="133">
        <v>1.698</v>
      </c>
      <c r="AR591" s="133">
        <v>0.56599999999999995</v>
      </c>
      <c r="AS591" s="133">
        <v>84.771000000000001</v>
      </c>
      <c r="AT591" s="133">
        <v>1.6579999999999999</v>
      </c>
      <c r="AU591" s="133">
        <v>0.55300000000000005</v>
      </c>
      <c r="AV591" s="133">
        <v>-1.2</v>
      </c>
      <c r="AW591" s="133">
        <v>1.9E-2</v>
      </c>
      <c r="AX591" s="133">
        <v>6.0000000000000001E-3</v>
      </c>
      <c r="AY591" s="133">
        <v>1.24</v>
      </c>
      <c r="AZ591" s="133" t="s">
        <v>3</v>
      </c>
      <c r="BA591" s="133">
        <v>-3.28</v>
      </c>
      <c r="BB591" s="133">
        <v>-3.15</v>
      </c>
      <c r="BC591" s="133">
        <v>27.62</v>
      </c>
      <c r="BD591" s="133">
        <v>5.4147197917380069E-3</v>
      </c>
      <c r="BE591" s="133" t="s">
        <v>2109</v>
      </c>
      <c r="BF591" s="133">
        <v>-0.81799999999999995</v>
      </c>
      <c r="BG591" s="133">
        <v>1.1297644249620711</v>
      </c>
      <c r="BH591" s="133">
        <v>0.93416402587487879</v>
      </c>
      <c r="BI591" s="133">
        <v>1.0999999999999999E-2</v>
      </c>
      <c r="BJ591" s="133" t="s">
        <v>3</v>
      </c>
      <c r="BK591" s="133">
        <v>1.0999999999999999E-2</v>
      </c>
      <c r="BL591" s="133">
        <v>-0.873</v>
      </c>
      <c r="BM591" s="133">
        <v>0</v>
      </c>
    </row>
    <row r="592" spans="1:65" x14ac:dyDescent="0.2">
      <c r="A592" s="132" t="s">
        <v>2110</v>
      </c>
      <c r="B592" s="133" t="s">
        <v>2111</v>
      </c>
      <c r="C592" s="133" t="s">
        <v>261</v>
      </c>
      <c r="D592" s="133" t="s">
        <v>262</v>
      </c>
      <c r="E592" s="133" t="b">
        <v>0</v>
      </c>
      <c r="F592" s="133" t="s">
        <v>281</v>
      </c>
      <c r="G592" s="133" t="s">
        <v>3</v>
      </c>
      <c r="H592" s="133" t="s">
        <v>264</v>
      </c>
      <c r="I592" s="133" t="s">
        <v>281</v>
      </c>
      <c r="J592" s="133" t="s">
        <v>273</v>
      </c>
      <c r="K592" s="133" t="s">
        <v>777</v>
      </c>
      <c r="L592" s="133">
        <v>90</v>
      </c>
      <c r="M592" s="133">
        <v>9</v>
      </c>
      <c r="N592" s="133">
        <v>9</v>
      </c>
      <c r="O592" s="133">
        <v>1.97</v>
      </c>
      <c r="P592" s="133">
        <v>0</v>
      </c>
      <c r="Q592" s="133">
        <v>0</v>
      </c>
      <c r="R592" s="133">
        <v>5.45</v>
      </c>
      <c r="S592" s="133">
        <v>0.01</v>
      </c>
      <c r="T592" s="133">
        <v>0</v>
      </c>
      <c r="U592" s="133">
        <v>36.479999999999997</v>
      </c>
      <c r="V592" s="133">
        <v>0.01</v>
      </c>
      <c r="W592" s="133">
        <v>0</v>
      </c>
      <c r="X592" s="133">
        <v>5.5960000000000001</v>
      </c>
      <c r="Y592" s="133">
        <v>3.0000000000000001E-3</v>
      </c>
      <c r="Z592" s="133">
        <v>1E-3</v>
      </c>
      <c r="AA592" s="133">
        <v>16.841000000000001</v>
      </c>
      <c r="AB592" s="133">
        <v>5.0000000000000001E-3</v>
      </c>
      <c r="AC592" s="133">
        <v>2E-3</v>
      </c>
      <c r="AD592" s="133">
        <v>21.856999999999999</v>
      </c>
      <c r="AE592" s="133">
        <v>4.7E-2</v>
      </c>
      <c r="AF592" s="133">
        <v>1.6E-2</v>
      </c>
      <c r="AG592" s="133">
        <v>-0.55500000000000005</v>
      </c>
      <c r="AH592" s="133">
        <v>4.2999999999999997E-2</v>
      </c>
      <c r="AI592" s="133">
        <v>1.4E-2</v>
      </c>
      <c r="AJ592" s="133">
        <v>34.625</v>
      </c>
      <c r="AK592" s="133">
        <v>0.214</v>
      </c>
      <c r="AL592" s="133">
        <v>7.0999999999999994E-2</v>
      </c>
      <c r="AM592" s="133">
        <v>0.63800000000000001</v>
      </c>
      <c r="AN592" s="133">
        <v>0.20699999999999999</v>
      </c>
      <c r="AO592" s="133">
        <v>6.9000000000000006E-2</v>
      </c>
      <c r="AP592" s="133">
        <v>103.60599999999999</v>
      </c>
      <c r="AQ592" s="133">
        <v>1.276</v>
      </c>
      <c r="AR592" s="133">
        <v>0.42499999999999999</v>
      </c>
      <c r="AS592" s="133">
        <v>61.642000000000003</v>
      </c>
      <c r="AT592" s="133">
        <v>1.232</v>
      </c>
      <c r="AU592" s="133">
        <v>0.41099999999999998</v>
      </c>
      <c r="AV592" s="133">
        <v>-1.149</v>
      </c>
      <c r="AW592" s="133">
        <v>1.4E-2</v>
      </c>
      <c r="AX592" s="133">
        <v>5.0000000000000001E-3</v>
      </c>
      <c r="AY592" s="133">
        <v>1.91</v>
      </c>
      <c r="AZ592" s="133">
        <v>1.007950954</v>
      </c>
      <c r="BA592" s="133">
        <v>-2.48</v>
      </c>
      <c r="BB592" s="133">
        <v>-2.37</v>
      </c>
      <c r="BC592" s="133">
        <v>28.42</v>
      </c>
      <c r="BD592" s="133">
        <v>5.4349876657825138E-3</v>
      </c>
      <c r="BE592" s="133" t="s">
        <v>2112</v>
      </c>
      <c r="BF592" s="133">
        <v>-0.67400000000000004</v>
      </c>
      <c r="BG592" s="133">
        <v>1.1347509942387097</v>
      </c>
      <c r="BH592" s="133">
        <v>0.93568980261915491</v>
      </c>
      <c r="BI592" s="133">
        <v>0.17100000000000001</v>
      </c>
      <c r="BJ592" s="133">
        <v>8.2000000000000003E-2</v>
      </c>
      <c r="BK592" s="133">
        <v>0.253</v>
      </c>
      <c r="BL592" s="133">
        <v>0.63800000000000001</v>
      </c>
      <c r="BM592" s="133">
        <v>0</v>
      </c>
    </row>
    <row r="593" spans="1:65" x14ac:dyDescent="0.2">
      <c r="A593" s="132" t="s">
        <v>2113</v>
      </c>
      <c r="B593" s="133" t="s">
        <v>2114</v>
      </c>
      <c r="C593" s="133" t="s">
        <v>261</v>
      </c>
      <c r="D593" s="133" t="s">
        <v>262</v>
      </c>
      <c r="E593" s="133" t="b">
        <v>0</v>
      </c>
      <c r="F593" s="133" t="s">
        <v>272</v>
      </c>
      <c r="G593" s="133" t="s">
        <v>3</v>
      </c>
      <c r="H593" s="133" t="s">
        <v>264</v>
      </c>
      <c r="I593" s="133" t="s">
        <v>272</v>
      </c>
      <c r="J593" s="133" t="s">
        <v>273</v>
      </c>
      <c r="K593" s="133" t="s">
        <v>777</v>
      </c>
      <c r="L593" s="133">
        <v>90</v>
      </c>
      <c r="M593" s="133">
        <v>9</v>
      </c>
      <c r="N593" s="133">
        <v>9</v>
      </c>
      <c r="O593" s="133">
        <v>-10.16</v>
      </c>
      <c r="P593" s="133">
        <v>0</v>
      </c>
      <c r="Q593" s="133">
        <v>0</v>
      </c>
      <c r="R593" s="133">
        <v>-11.06</v>
      </c>
      <c r="S593" s="133">
        <v>0</v>
      </c>
      <c r="T593" s="133">
        <v>0</v>
      </c>
      <c r="U593" s="133">
        <v>19.46</v>
      </c>
      <c r="V593" s="133">
        <v>0</v>
      </c>
      <c r="W593" s="133">
        <v>0</v>
      </c>
      <c r="X593" s="133">
        <v>-6.3579999999999997</v>
      </c>
      <c r="Y593" s="133">
        <v>3.0000000000000001E-3</v>
      </c>
      <c r="Z593" s="133">
        <v>1E-3</v>
      </c>
      <c r="AA593" s="133">
        <v>0.13400000000000001</v>
      </c>
      <c r="AB593" s="133">
        <v>2E-3</v>
      </c>
      <c r="AC593" s="133">
        <v>1E-3</v>
      </c>
      <c r="AD593" s="133">
        <v>-6.8940000000000001</v>
      </c>
      <c r="AE593" s="133">
        <v>4.7E-2</v>
      </c>
      <c r="AF593" s="133">
        <v>1.6E-2</v>
      </c>
      <c r="AG593" s="133">
        <v>-0.47099999999999997</v>
      </c>
      <c r="AH593" s="133">
        <v>4.5999999999999999E-2</v>
      </c>
      <c r="AI593" s="133">
        <v>1.4999999999999999E-2</v>
      </c>
      <c r="AJ593" s="133">
        <v>-1.476</v>
      </c>
      <c r="AK593" s="133">
        <v>0.218</v>
      </c>
      <c r="AL593" s="133">
        <v>7.2999999999999995E-2</v>
      </c>
      <c r="AM593" s="133">
        <v>-1.744</v>
      </c>
      <c r="AN593" s="133">
        <v>0.219</v>
      </c>
      <c r="AO593" s="133">
        <v>7.2999999999999995E-2</v>
      </c>
      <c r="AP593" s="133">
        <v>105.977</v>
      </c>
      <c r="AQ593" s="133">
        <v>2.516</v>
      </c>
      <c r="AR593" s="133">
        <v>0.83899999999999997</v>
      </c>
      <c r="AS593" s="133">
        <v>113.22499999999999</v>
      </c>
      <c r="AT593" s="133">
        <v>2.5339999999999998</v>
      </c>
      <c r="AU593" s="133">
        <v>0.84499999999999997</v>
      </c>
      <c r="AV593" s="133">
        <v>-1.1850000000000001</v>
      </c>
      <c r="AW593" s="133">
        <v>2.1000000000000001E-2</v>
      </c>
      <c r="AX593" s="133">
        <v>7.0000000000000001E-3</v>
      </c>
      <c r="AY593" s="133">
        <v>-10.17</v>
      </c>
      <c r="AZ593" s="133">
        <v>1.007950954</v>
      </c>
      <c r="BA593" s="133">
        <v>-18.86</v>
      </c>
      <c r="BB593" s="133">
        <v>-18.600000000000001</v>
      </c>
      <c r="BC593" s="133">
        <v>11.68</v>
      </c>
      <c r="BD593" s="133">
        <v>5.3906704641650538E-3</v>
      </c>
      <c r="BE593" s="133" t="s">
        <v>2115</v>
      </c>
      <c r="BF593" s="133">
        <v>-0.433</v>
      </c>
      <c r="BG593" s="133">
        <v>1.1302716160653441</v>
      </c>
      <c r="BH593" s="133">
        <v>0.93461268062168312</v>
      </c>
      <c r="BI593" s="133">
        <v>0.44500000000000001</v>
      </c>
      <c r="BJ593" s="133">
        <v>8.2000000000000003E-2</v>
      </c>
      <c r="BK593" s="133">
        <v>0.52700000000000002</v>
      </c>
      <c r="BL593" s="133">
        <v>-1.744</v>
      </c>
      <c r="BM593" s="133">
        <v>0</v>
      </c>
    </row>
    <row r="594" spans="1:65" x14ac:dyDescent="0.2">
      <c r="A594" s="132" t="s">
        <v>2116</v>
      </c>
      <c r="B594" s="133" t="s">
        <v>2117</v>
      </c>
      <c r="C594" s="133" t="s">
        <v>261</v>
      </c>
      <c r="D594" s="133" t="s">
        <v>262</v>
      </c>
      <c r="E594" s="133" t="b">
        <v>0</v>
      </c>
      <c r="F594" s="133" t="s">
        <v>1339</v>
      </c>
      <c r="G594" s="133" t="s">
        <v>3</v>
      </c>
      <c r="H594" s="133" t="s">
        <v>264</v>
      </c>
      <c r="I594" s="133" t="s">
        <v>1095</v>
      </c>
      <c r="J594" s="133" t="s">
        <v>1096</v>
      </c>
      <c r="K594" s="133" t="s">
        <v>777</v>
      </c>
      <c r="L594" s="133">
        <v>90</v>
      </c>
      <c r="M594" s="133">
        <v>9</v>
      </c>
      <c r="N594" s="133">
        <v>9</v>
      </c>
      <c r="O594" s="133">
        <v>1.87</v>
      </c>
      <c r="P594" s="133">
        <v>0</v>
      </c>
      <c r="Q594" s="133">
        <v>0</v>
      </c>
      <c r="R594" s="133">
        <v>1.03</v>
      </c>
      <c r="S594" s="133">
        <v>0.01</v>
      </c>
      <c r="T594" s="133">
        <v>0</v>
      </c>
      <c r="U594" s="133">
        <v>31.93</v>
      </c>
      <c r="V594" s="133">
        <v>0.01</v>
      </c>
      <c r="W594" s="133">
        <v>0</v>
      </c>
      <c r="X594" s="133">
        <v>5.3490000000000002</v>
      </c>
      <c r="Y594" s="133">
        <v>3.0000000000000001E-3</v>
      </c>
      <c r="Z594" s="133">
        <v>1E-3</v>
      </c>
      <c r="AA594" s="133">
        <v>12.375999999999999</v>
      </c>
      <c r="AB594" s="133">
        <v>5.0000000000000001E-3</v>
      </c>
      <c r="AC594" s="133">
        <v>2E-3</v>
      </c>
      <c r="AD594" s="133">
        <v>17.495999999999999</v>
      </c>
      <c r="AE594" s="133">
        <v>0.05</v>
      </c>
      <c r="AF594" s="133">
        <v>1.7000000000000001E-2</v>
      </c>
      <c r="AG594" s="133">
        <v>-0.253</v>
      </c>
      <c r="AH594" s="133">
        <v>5.1999999999999998E-2</v>
      </c>
      <c r="AI594" s="133">
        <v>1.7000000000000001E-2</v>
      </c>
      <c r="AJ594" s="133">
        <v>24.34</v>
      </c>
      <c r="AK594" s="133">
        <v>0.182</v>
      </c>
      <c r="AL594" s="133">
        <v>6.0999999999999999E-2</v>
      </c>
      <c r="AM594" s="133">
        <v>-0.55100000000000005</v>
      </c>
      <c r="AN594" s="133">
        <v>0.17899999999999999</v>
      </c>
      <c r="AO594" s="133">
        <v>0.06</v>
      </c>
      <c r="AP594" s="133">
        <v>107.376</v>
      </c>
      <c r="AQ594" s="133">
        <v>1.484</v>
      </c>
      <c r="AR594" s="133">
        <v>0.495</v>
      </c>
      <c r="AS594" s="133">
        <v>74.802999999999997</v>
      </c>
      <c r="AT594" s="133">
        <v>1.4379999999999999</v>
      </c>
      <c r="AU594" s="133">
        <v>0.47899999999999998</v>
      </c>
      <c r="AV594" s="133">
        <v>-1.1599999999999999</v>
      </c>
      <c r="AW594" s="133">
        <v>1.2999999999999999E-2</v>
      </c>
      <c r="AX594" s="133">
        <v>4.0000000000000001E-3</v>
      </c>
      <c r="AY594" s="133">
        <v>1.82</v>
      </c>
      <c r="AZ594" s="133">
        <v>1.0093000000000001</v>
      </c>
      <c r="BA594" s="133">
        <v>-8.19</v>
      </c>
      <c r="BB594" s="133">
        <v>-8.01</v>
      </c>
      <c r="BC594" s="133">
        <v>22.6</v>
      </c>
      <c r="BD594" s="133">
        <v>5.3906704641650538E-3</v>
      </c>
      <c r="BE594" s="133" t="s">
        <v>2115</v>
      </c>
      <c r="BF594" s="133">
        <v>-0.34699999999999998</v>
      </c>
      <c r="BG594" s="133">
        <v>1.1306585586315394</v>
      </c>
      <c r="BH594" s="133">
        <v>0.93472839671364505</v>
      </c>
      <c r="BI594" s="133">
        <v>0.54200000000000004</v>
      </c>
      <c r="BJ594" s="133">
        <v>8.2000000000000003E-2</v>
      </c>
      <c r="BK594" s="133">
        <v>0.624</v>
      </c>
      <c r="BL594" s="133">
        <v>-0.55100000000000005</v>
      </c>
      <c r="BM594" s="133">
        <v>0</v>
      </c>
    </row>
    <row r="595" spans="1:65" x14ac:dyDescent="0.2">
      <c r="A595" s="132" t="s">
        <v>2118</v>
      </c>
      <c r="B595" s="133" t="s">
        <v>2119</v>
      </c>
      <c r="C595" s="133" t="s">
        <v>261</v>
      </c>
      <c r="D595" s="133" t="s">
        <v>262</v>
      </c>
      <c r="E595" s="133" t="b">
        <v>0</v>
      </c>
      <c r="F595" s="133" t="s">
        <v>2120</v>
      </c>
      <c r="G595" s="133" t="s">
        <v>3</v>
      </c>
      <c r="H595" s="133" t="s">
        <v>264</v>
      </c>
      <c r="I595" s="133" t="s">
        <v>349</v>
      </c>
      <c r="J595" s="133" t="s">
        <v>266</v>
      </c>
      <c r="K595" s="133" t="s">
        <v>777</v>
      </c>
      <c r="L595" s="133" t="s">
        <v>3</v>
      </c>
      <c r="M595" s="133">
        <v>9</v>
      </c>
      <c r="N595" s="133">
        <v>9</v>
      </c>
      <c r="O595" s="133">
        <v>-37.43</v>
      </c>
      <c r="P595" s="133">
        <v>0</v>
      </c>
      <c r="Q595" s="133">
        <v>0</v>
      </c>
      <c r="R595" s="133">
        <v>-5.04</v>
      </c>
      <c r="S595" s="133">
        <v>0</v>
      </c>
      <c r="T595" s="133">
        <v>0</v>
      </c>
      <c r="U595" s="133">
        <v>25.66</v>
      </c>
      <c r="V595" s="133">
        <v>0</v>
      </c>
      <c r="W595" s="133">
        <v>0</v>
      </c>
      <c r="X595" s="133">
        <v>-31.727</v>
      </c>
      <c r="Y595" s="133">
        <v>2E-3</v>
      </c>
      <c r="Z595" s="133">
        <v>1E-3</v>
      </c>
      <c r="AA595" s="133">
        <v>6.1509999999999998</v>
      </c>
      <c r="AB595" s="133">
        <v>4.0000000000000001E-3</v>
      </c>
      <c r="AC595" s="133">
        <v>1E-3</v>
      </c>
      <c r="AD595" s="133">
        <v>-27.841999999999999</v>
      </c>
      <c r="AE595" s="133">
        <v>4.2999999999999997E-2</v>
      </c>
      <c r="AF595" s="133">
        <v>1.4E-2</v>
      </c>
      <c r="AG595" s="133">
        <v>-0.98599999999999999</v>
      </c>
      <c r="AH595" s="133">
        <v>4.4999999999999998E-2</v>
      </c>
      <c r="AI595" s="133">
        <v>1.4999999999999999E-2</v>
      </c>
      <c r="AJ595" s="133">
        <v>11.122999999999999</v>
      </c>
      <c r="AK595" s="133">
        <v>0.13400000000000001</v>
      </c>
      <c r="AL595" s="133">
        <v>4.4999999999999998E-2</v>
      </c>
      <c r="AM595" s="133">
        <v>-1.202</v>
      </c>
      <c r="AN595" s="133">
        <v>0.13</v>
      </c>
      <c r="AO595" s="133">
        <v>4.2999999999999997E-2</v>
      </c>
      <c r="AP595" s="133">
        <v>107.828</v>
      </c>
      <c r="AQ595" s="133">
        <v>1.4179999999999999</v>
      </c>
      <c r="AR595" s="133">
        <v>0.47299999999999998</v>
      </c>
      <c r="AS595" s="133">
        <v>132.863</v>
      </c>
      <c r="AT595" s="133">
        <v>1.444</v>
      </c>
      <c r="AU595" s="133">
        <v>0.48099999999999998</v>
      </c>
      <c r="AV595" s="133">
        <v>-1.204</v>
      </c>
      <c r="AW595" s="133">
        <v>1.7000000000000001E-2</v>
      </c>
      <c r="AX595" s="133">
        <v>6.0000000000000001E-3</v>
      </c>
      <c r="AY595" s="133">
        <v>-37.380000000000003</v>
      </c>
      <c r="AZ595" s="133" t="s">
        <v>3</v>
      </c>
      <c r="BA595" s="133">
        <v>-5.04</v>
      </c>
      <c r="BB595" s="133">
        <v>-4.8899999999999997</v>
      </c>
      <c r="BC595" s="133">
        <v>25.82</v>
      </c>
      <c r="BD595" s="133">
        <v>5.338592756911854E-3</v>
      </c>
      <c r="BE595" s="133" t="s">
        <v>2121</v>
      </c>
      <c r="BF595" s="133">
        <v>-0.83699999999999997</v>
      </c>
      <c r="BG595" s="133">
        <v>1.1306585586315394</v>
      </c>
      <c r="BH595" s="133">
        <v>0.93472839671364516</v>
      </c>
      <c r="BI595" s="133">
        <v>-1.2E-2</v>
      </c>
      <c r="BJ595" s="133" t="s">
        <v>3</v>
      </c>
      <c r="BK595" s="133">
        <v>-1.2E-2</v>
      </c>
      <c r="BL595" s="133">
        <v>-1.202</v>
      </c>
      <c r="BM595" s="133">
        <v>0</v>
      </c>
    </row>
    <row r="596" spans="1:65" x14ac:dyDescent="0.2">
      <c r="A596" s="132" t="s">
        <v>2122</v>
      </c>
      <c r="B596" s="133" t="s">
        <v>2123</v>
      </c>
      <c r="C596" s="133" t="s">
        <v>261</v>
      </c>
      <c r="D596" s="133" t="s">
        <v>262</v>
      </c>
      <c r="E596" s="133" t="b">
        <v>0</v>
      </c>
      <c r="F596" s="133" t="s">
        <v>1929</v>
      </c>
      <c r="G596" s="133" t="s">
        <v>3</v>
      </c>
      <c r="H596" s="133" t="s">
        <v>264</v>
      </c>
      <c r="I596" s="133" t="s">
        <v>1912</v>
      </c>
      <c r="J596" s="133" t="s">
        <v>273</v>
      </c>
      <c r="K596" s="133" t="s">
        <v>777</v>
      </c>
      <c r="L596" s="133">
        <v>90</v>
      </c>
      <c r="M596" s="133">
        <v>9</v>
      </c>
      <c r="N596" s="133">
        <v>9</v>
      </c>
      <c r="O596" s="133">
        <v>-40.51</v>
      </c>
      <c r="P596" s="133">
        <v>0</v>
      </c>
      <c r="Q596" s="133">
        <v>0</v>
      </c>
      <c r="R596" s="133">
        <v>-14.59</v>
      </c>
      <c r="S596" s="133">
        <v>0</v>
      </c>
      <c r="T596" s="133">
        <v>0</v>
      </c>
      <c r="U596" s="133">
        <v>15.82</v>
      </c>
      <c r="V596" s="133">
        <v>0</v>
      </c>
      <c r="W596" s="133">
        <v>0</v>
      </c>
      <c r="X596" s="133">
        <v>-34.94</v>
      </c>
      <c r="Y596" s="133">
        <v>3.0000000000000001E-3</v>
      </c>
      <c r="Z596" s="133">
        <v>1E-3</v>
      </c>
      <c r="AA596" s="133">
        <v>-3.504</v>
      </c>
      <c r="AB596" s="133">
        <v>4.0000000000000001E-3</v>
      </c>
      <c r="AC596" s="133">
        <v>1E-3</v>
      </c>
      <c r="AD596" s="133">
        <v>-40.01</v>
      </c>
      <c r="AE596" s="133">
        <v>0.04</v>
      </c>
      <c r="AF596" s="133">
        <v>1.2999999999999999E-2</v>
      </c>
      <c r="AG596" s="133">
        <v>-0.67400000000000004</v>
      </c>
      <c r="AH596" s="133">
        <v>4.1000000000000002E-2</v>
      </c>
      <c r="AI596" s="133">
        <v>1.4E-2</v>
      </c>
      <c r="AJ596" s="133">
        <v>-9.0180000000000007</v>
      </c>
      <c r="AK596" s="133">
        <v>0.22900000000000001</v>
      </c>
      <c r="AL596" s="133">
        <v>7.5999999999999998E-2</v>
      </c>
      <c r="AM596" s="133">
        <v>-2.0369999999999999</v>
      </c>
      <c r="AN596" s="133">
        <v>0.22600000000000001</v>
      </c>
      <c r="AO596" s="133">
        <v>7.4999999999999997E-2</v>
      </c>
      <c r="AP596" s="133">
        <v>114.232</v>
      </c>
      <c r="AQ596" s="133">
        <v>1.488</v>
      </c>
      <c r="AR596" s="133">
        <v>0.496</v>
      </c>
      <c r="AS596" s="133">
        <v>165.321</v>
      </c>
      <c r="AT596" s="133">
        <v>1.5649999999999999</v>
      </c>
      <c r="AU596" s="133">
        <v>0.52200000000000002</v>
      </c>
      <c r="AV596" s="133">
        <v>-1.246</v>
      </c>
      <c r="AW596" s="133">
        <v>1.2999999999999999E-2</v>
      </c>
      <c r="AX596" s="133">
        <v>4.0000000000000001E-3</v>
      </c>
      <c r="AY596" s="133">
        <v>-40.450000000000003</v>
      </c>
      <c r="AZ596" s="133">
        <v>1.007950954</v>
      </c>
      <c r="BA596" s="133">
        <v>-22.37</v>
      </c>
      <c r="BB596" s="133">
        <v>-22.1</v>
      </c>
      <c r="BC596" s="133">
        <v>8.08</v>
      </c>
      <c r="BD596" s="133">
        <v>5.4946135267248605E-3</v>
      </c>
      <c r="BE596" s="133" t="s">
        <v>2124</v>
      </c>
      <c r="BF596" s="133">
        <v>-0.45400000000000001</v>
      </c>
      <c r="BG596" s="133">
        <v>1.1306585586315394</v>
      </c>
      <c r="BH596" s="133">
        <v>0.93472839671364516</v>
      </c>
      <c r="BI596" s="133">
        <v>0.42099999999999999</v>
      </c>
      <c r="BJ596" s="133">
        <v>8.2000000000000003E-2</v>
      </c>
      <c r="BK596" s="133">
        <v>0.503</v>
      </c>
      <c r="BL596" s="133">
        <v>-2.0369999999999999</v>
      </c>
      <c r="BM596" s="133">
        <v>0</v>
      </c>
    </row>
    <row r="597" spans="1:65" x14ac:dyDescent="0.2">
      <c r="A597" s="132" t="s">
        <v>2125</v>
      </c>
      <c r="B597" s="133" t="s">
        <v>2126</v>
      </c>
      <c r="C597" s="133" t="s">
        <v>261</v>
      </c>
      <c r="D597" s="133" t="s">
        <v>262</v>
      </c>
      <c r="E597" s="133" t="b">
        <v>0</v>
      </c>
      <c r="F597" s="133" t="s">
        <v>2127</v>
      </c>
      <c r="G597" s="133" t="s">
        <v>3</v>
      </c>
      <c r="H597" s="133" t="s">
        <v>264</v>
      </c>
      <c r="I597" s="133" t="s">
        <v>2127</v>
      </c>
      <c r="J597" s="133" t="s">
        <v>273</v>
      </c>
      <c r="K597" s="133" t="s">
        <v>777</v>
      </c>
      <c r="L597" s="133">
        <v>90</v>
      </c>
      <c r="M597" s="133">
        <v>9</v>
      </c>
      <c r="N597" s="133">
        <v>9</v>
      </c>
      <c r="O597" s="133">
        <v>-10.119999999999999</v>
      </c>
      <c r="P597" s="133">
        <v>0</v>
      </c>
      <c r="Q597" s="133">
        <v>0</v>
      </c>
      <c r="R597" s="133">
        <v>-10.89</v>
      </c>
      <c r="S597" s="133">
        <v>0.01</v>
      </c>
      <c r="T597" s="133">
        <v>0</v>
      </c>
      <c r="U597" s="133">
        <v>19.63</v>
      </c>
      <c r="V597" s="133">
        <v>0.01</v>
      </c>
      <c r="W597" s="133">
        <v>0</v>
      </c>
      <c r="X597" s="133">
        <v>-6.31</v>
      </c>
      <c r="Y597" s="133">
        <v>2E-3</v>
      </c>
      <c r="Z597" s="133">
        <v>1E-3</v>
      </c>
      <c r="AA597" s="133">
        <v>0.3</v>
      </c>
      <c r="AB597" s="133">
        <v>7.0000000000000001E-3</v>
      </c>
      <c r="AC597" s="133">
        <v>2E-3</v>
      </c>
      <c r="AD597" s="133">
        <v>-6.9089999999999998</v>
      </c>
      <c r="AE597" s="133">
        <v>3.4000000000000002E-2</v>
      </c>
      <c r="AF597" s="133">
        <v>1.0999999999999999E-2</v>
      </c>
      <c r="AG597" s="133">
        <v>-0.69699999999999995</v>
      </c>
      <c r="AH597" s="133">
        <v>3.4000000000000002E-2</v>
      </c>
      <c r="AI597" s="133">
        <v>1.0999999999999999E-2</v>
      </c>
      <c r="AJ597" s="133">
        <v>-1.0780000000000001</v>
      </c>
      <c r="AK597" s="133">
        <v>0.19600000000000001</v>
      </c>
      <c r="AL597" s="133">
        <v>6.5000000000000002E-2</v>
      </c>
      <c r="AM597" s="133">
        <v>-1.677</v>
      </c>
      <c r="AN597" s="133">
        <v>0.20399999999999999</v>
      </c>
      <c r="AO597" s="133">
        <v>6.8000000000000005E-2</v>
      </c>
      <c r="AP597" s="133">
        <v>108.072</v>
      </c>
      <c r="AQ597" s="133">
        <v>1.3560000000000001</v>
      </c>
      <c r="AR597" s="133">
        <v>0.45200000000000001</v>
      </c>
      <c r="AS597" s="133">
        <v>114.914</v>
      </c>
      <c r="AT597" s="133">
        <v>1.375</v>
      </c>
      <c r="AU597" s="133">
        <v>0.45800000000000002</v>
      </c>
      <c r="AV597" s="133">
        <v>-1.1839999999999999</v>
      </c>
      <c r="AW597" s="133">
        <v>1.2999999999999999E-2</v>
      </c>
      <c r="AX597" s="133">
        <v>4.0000000000000001E-3</v>
      </c>
      <c r="AY597" s="133">
        <v>-10.14</v>
      </c>
      <c r="AZ597" s="133">
        <v>1.007950954</v>
      </c>
      <c r="BA597" s="133">
        <v>-18.7</v>
      </c>
      <c r="BB597" s="133">
        <v>-18.45</v>
      </c>
      <c r="BC597" s="133">
        <v>11.84</v>
      </c>
      <c r="BD597" s="133">
        <v>5.4946135267248605E-3</v>
      </c>
      <c r="BE597" s="133" t="s">
        <v>2124</v>
      </c>
      <c r="BF597" s="133">
        <v>-0.66</v>
      </c>
      <c r="BG597" s="133">
        <v>1.1306585586315396</v>
      </c>
      <c r="BH597" s="133">
        <v>0.93472839671364538</v>
      </c>
      <c r="BI597" s="133">
        <v>0.189</v>
      </c>
      <c r="BJ597" s="133">
        <v>8.2000000000000003E-2</v>
      </c>
      <c r="BK597" s="133">
        <v>0.27100000000000002</v>
      </c>
      <c r="BL597" s="133">
        <v>-1.677</v>
      </c>
      <c r="BM597" s="133">
        <v>0</v>
      </c>
    </row>
    <row r="598" spans="1:65" x14ac:dyDescent="0.2">
      <c r="A598" s="132" t="s">
        <v>2128</v>
      </c>
      <c r="B598" s="133" t="s">
        <v>2129</v>
      </c>
      <c r="C598" s="133" t="s">
        <v>261</v>
      </c>
      <c r="D598" s="133" t="s">
        <v>262</v>
      </c>
      <c r="E598" s="133" t="b">
        <v>0</v>
      </c>
      <c r="F598" s="133" t="s">
        <v>1929</v>
      </c>
      <c r="G598" s="133" t="s">
        <v>3</v>
      </c>
      <c r="H598" s="133" t="s">
        <v>264</v>
      </c>
      <c r="I598" s="133" t="s">
        <v>1912</v>
      </c>
      <c r="J598" s="133" t="s">
        <v>273</v>
      </c>
      <c r="K598" s="133" t="s">
        <v>777</v>
      </c>
      <c r="L598" s="133">
        <v>90</v>
      </c>
      <c r="M598" s="133">
        <v>9</v>
      </c>
      <c r="N598" s="133">
        <v>9</v>
      </c>
      <c r="O598" s="133">
        <v>-40.22</v>
      </c>
      <c r="P598" s="133">
        <v>0</v>
      </c>
      <c r="Q598" s="133">
        <v>0</v>
      </c>
      <c r="R598" s="133">
        <v>-14.15</v>
      </c>
      <c r="S598" s="133">
        <v>0</v>
      </c>
      <c r="T598" s="133">
        <v>0</v>
      </c>
      <c r="U598" s="133">
        <v>16.27</v>
      </c>
      <c r="V598" s="133">
        <v>0</v>
      </c>
      <c r="W598" s="133">
        <v>0</v>
      </c>
      <c r="X598" s="133">
        <v>-34.655999999999999</v>
      </c>
      <c r="Y598" s="133">
        <v>2E-3</v>
      </c>
      <c r="Z598" s="133">
        <v>1E-3</v>
      </c>
      <c r="AA598" s="133">
        <v>-3.0529999999999999</v>
      </c>
      <c r="AB598" s="133">
        <v>3.0000000000000001E-3</v>
      </c>
      <c r="AC598" s="133">
        <v>1E-3</v>
      </c>
      <c r="AD598" s="133">
        <v>-39.286999999999999</v>
      </c>
      <c r="AE598" s="133">
        <v>4.1000000000000002E-2</v>
      </c>
      <c r="AF598" s="133">
        <v>1.4E-2</v>
      </c>
      <c r="AG598" s="133">
        <v>-0.67100000000000004</v>
      </c>
      <c r="AH598" s="133">
        <v>4.2000000000000003E-2</v>
      </c>
      <c r="AI598" s="133">
        <v>1.4E-2</v>
      </c>
      <c r="AJ598" s="133">
        <v>-8.1649999999999991</v>
      </c>
      <c r="AK598" s="133">
        <v>0.157</v>
      </c>
      <c r="AL598" s="133">
        <v>5.1999999999999998E-2</v>
      </c>
      <c r="AM598" s="133">
        <v>-2.0819999999999999</v>
      </c>
      <c r="AN598" s="133">
        <v>0.161</v>
      </c>
      <c r="AO598" s="133">
        <v>5.3999999999999999E-2</v>
      </c>
      <c r="AP598" s="133">
        <v>110.401</v>
      </c>
      <c r="AQ598" s="133">
        <v>1.7809999999999999</v>
      </c>
      <c r="AR598" s="133">
        <v>0.59399999999999997</v>
      </c>
      <c r="AS598" s="133">
        <v>159.91800000000001</v>
      </c>
      <c r="AT598" s="133">
        <v>1.861</v>
      </c>
      <c r="AU598" s="133">
        <v>0.62</v>
      </c>
      <c r="AV598" s="133">
        <v>-1.2</v>
      </c>
      <c r="AW598" s="133">
        <v>1.9E-2</v>
      </c>
      <c r="AX598" s="133">
        <v>6.0000000000000001E-3</v>
      </c>
      <c r="AY598" s="133">
        <v>-40.159999999999997</v>
      </c>
      <c r="AZ598" s="133">
        <v>1.007950954</v>
      </c>
      <c r="BA598" s="133">
        <v>-21.93</v>
      </c>
      <c r="BB598" s="133">
        <v>-21.66</v>
      </c>
      <c r="BC598" s="133">
        <v>8.5299999999999994</v>
      </c>
      <c r="BD598" s="133">
        <v>5.4946135267248605E-3</v>
      </c>
      <c r="BE598" s="133" t="s">
        <v>2124</v>
      </c>
      <c r="BF598" s="133">
        <v>-0.45500000000000002</v>
      </c>
      <c r="BG598" s="133">
        <v>1.1306585586315396</v>
      </c>
      <c r="BH598" s="133">
        <v>0.93472839671364538</v>
      </c>
      <c r="BI598" s="133">
        <v>0.42</v>
      </c>
      <c r="BJ598" s="133">
        <v>8.2000000000000003E-2</v>
      </c>
      <c r="BK598" s="133">
        <v>0.502</v>
      </c>
      <c r="BL598" s="133">
        <v>-2.0819999999999999</v>
      </c>
      <c r="BM598" s="133">
        <v>0</v>
      </c>
    </row>
    <row r="599" spans="1:65" x14ac:dyDescent="0.2">
      <c r="A599" s="132" t="s">
        <v>2130</v>
      </c>
      <c r="B599" s="133" t="s">
        <v>2131</v>
      </c>
      <c r="C599" s="133" t="s">
        <v>261</v>
      </c>
      <c r="D599" s="133" t="s">
        <v>262</v>
      </c>
      <c r="E599" s="133" t="b">
        <v>0</v>
      </c>
      <c r="F599" s="133" t="s">
        <v>2132</v>
      </c>
      <c r="G599" s="133" t="s">
        <v>3</v>
      </c>
      <c r="H599" s="133" t="s">
        <v>264</v>
      </c>
      <c r="I599" s="133" t="s">
        <v>324</v>
      </c>
      <c r="J599" s="133" t="s">
        <v>273</v>
      </c>
      <c r="K599" s="133" t="s">
        <v>777</v>
      </c>
      <c r="L599" s="133">
        <v>90</v>
      </c>
      <c r="M599" s="133">
        <v>9</v>
      </c>
      <c r="N599" s="133">
        <v>9</v>
      </c>
      <c r="O599" s="133">
        <v>2.0499999999999998</v>
      </c>
      <c r="P599" s="133">
        <v>0</v>
      </c>
      <c r="Q599" s="133">
        <v>0</v>
      </c>
      <c r="R599" s="133">
        <v>6.41</v>
      </c>
      <c r="S599" s="133">
        <v>0</v>
      </c>
      <c r="T599" s="133">
        <v>0</v>
      </c>
      <c r="U599" s="133">
        <v>37.47</v>
      </c>
      <c r="V599" s="133">
        <v>0</v>
      </c>
      <c r="W599" s="133">
        <v>0</v>
      </c>
      <c r="X599" s="133">
        <v>5.7069999999999999</v>
      </c>
      <c r="Y599" s="133">
        <v>1E-3</v>
      </c>
      <c r="Z599" s="133">
        <v>0</v>
      </c>
      <c r="AA599" s="133">
        <v>17.812000000000001</v>
      </c>
      <c r="AB599" s="133">
        <v>4.0000000000000001E-3</v>
      </c>
      <c r="AC599" s="133">
        <v>1E-3</v>
      </c>
      <c r="AD599" s="133">
        <v>23.027999999999999</v>
      </c>
      <c r="AE599" s="133">
        <v>4.2000000000000003E-2</v>
      </c>
      <c r="AF599" s="133">
        <v>1.4E-2</v>
      </c>
      <c r="AG599" s="133">
        <v>-0.46200000000000002</v>
      </c>
      <c r="AH599" s="133">
        <v>0.04</v>
      </c>
      <c r="AI599" s="133">
        <v>1.2999999999999999E-2</v>
      </c>
      <c r="AJ599" s="133">
        <v>36.405999999999999</v>
      </c>
      <c r="AK599" s="133">
        <v>0.157</v>
      </c>
      <c r="AL599" s="133">
        <v>5.1999999999999998E-2</v>
      </c>
      <c r="AM599" s="133">
        <v>0.44900000000000001</v>
      </c>
      <c r="AN599" s="133">
        <v>0.15</v>
      </c>
      <c r="AO599" s="133">
        <v>0.05</v>
      </c>
      <c r="AP599" s="133">
        <v>99.606999999999999</v>
      </c>
      <c r="AQ599" s="133">
        <v>1.206</v>
      </c>
      <c r="AR599" s="133">
        <v>0.40200000000000002</v>
      </c>
      <c r="AS599" s="133">
        <v>55.69</v>
      </c>
      <c r="AT599" s="133">
        <v>1.159</v>
      </c>
      <c r="AU599" s="133">
        <v>0.38600000000000001</v>
      </c>
      <c r="AV599" s="133">
        <v>-1.0860000000000001</v>
      </c>
      <c r="AW599" s="133">
        <v>1.2E-2</v>
      </c>
      <c r="AX599" s="133">
        <v>4.0000000000000001E-3</v>
      </c>
      <c r="AY599" s="133">
        <v>2.0099999999999998</v>
      </c>
      <c r="AZ599" s="133">
        <v>1.007950954</v>
      </c>
      <c r="BA599" s="133">
        <v>-1.53</v>
      </c>
      <c r="BB599" s="133">
        <v>-1.39</v>
      </c>
      <c r="BC599" s="133">
        <v>29.42</v>
      </c>
      <c r="BD599" s="133">
        <v>5.4946135267248605E-3</v>
      </c>
      <c r="BE599" s="133" t="s">
        <v>2124</v>
      </c>
      <c r="BF599" s="133">
        <v>-0.58799999999999997</v>
      </c>
      <c r="BG599" s="133">
        <v>1.1355164496381507</v>
      </c>
      <c r="BH599" s="133">
        <v>0.93533865984182529</v>
      </c>
      <c r="BI599" s="133">
        <v>0.26700000000000002</v>
      </c>
      <c r="BJ599" s="133">
        <v>8.2000000000000003E-2</v>
      </c>
      <c r="BK599" s="133">
        <v>0.34899999999999998</v>
      </c>
      <c r="BL599" s="133">
        <v>0.44900000000000001</v>
      </c>
      <c r="BM599" s="133">
        <v>0</v>
      </c>
    </row>
    <row r="600" spans="1:65" x14ac:dyDescent="0.2">
      <c r="A600" s="132" t="s">
        <v>2133</v>
      </c>
      <c r="B600" s="133" t="s">
        <v>2134</v>
      </c>
      <c r="C600" s="133" t="s">
        <v>261</v>
      </c>
      <c r="D600" s="133" t="s">
        <v>262</v>
      </c>
      <c r="E600" s="133" t="b">
        <v>0</v>
      </c>
      <c r="F600" s="133" t="s">
        <v>281</v>
      </c>
      <c r="G600" s="133" t="s">
        <v>3</v>
      </c>
      <c r="H600" s="133" t="s">
        <v>264</v>
      </c>
      <c r="I600" s="133" t="s">
        <v>281</v>
      </c>
      <c r="J600" s="133" t="s">
        <v>273</v>
      </c>
      <c r="K600" s="133" t="s">
        <v>777</v>
      </c>
      <c r="L600" s="133">
        <v>90</v>
      </c>
      <c r="M600" s="133">
        <v>9</v>
      </c>
      <c r="N600" s="133">
        <v>9</v>
      </c>
      <c r="O600" s="133">
        <v>2.02</v>
      </c>
      <c r="P600" s="133">
        <v>0</v>
      </c>
      <c r="Q600" s="133">
        <v>0</v>
      </c>
      <c r="R600" s="133">
        <v>5.59</v>
      </c>
      <c r="S600" s="133">
        <v>0.01</v>
      </c>
      <c r="T600" s="133">
        <v>0</v>
      </c>
      <c r="U600" s="133">
        <v>36.619999999999997</v>
      </c>
      <c r="V600" s="133">
        <v>0.01</v>
      </c>
      <c r="W600" s="133">
        <v>0</v>
      </c>
      <c r="X600" s="133">
        <v>5.6459999999999999</v>
      </c>
      <c r="Y600" s="133">
        <v>2E-3</v>
      </c>
      <c r="Z600" s="133">
        <v>1E-3</v>
      </c>
      <c r="AA600" s="133">
        <v>16.981000000000002</v>
      </c>
      <c r="AB600" s="133">
        <v>5.0000000000000001E-3</v>
      </c>
      <c r="AC600" s="133">
        <v>2E-3</v>
      </c>
      <c r="AD600" s="133">
        <v>22.050999999999998</v>
      </c>
      <c r="AE600" s="133">
        <v>3.3000000000000002E-2</v>
      </c>
      <c r="AF600" s="133">
        <v>1.0999999999999999E-2</v>
      </c>
      <c r="AG600" s="133">
        <v>-0.55200000000000005</v>
      </c>
      <c r="AH600" s="133">
        <v>3.3000000000000002E-2</v>
      </c>
      <c r="AI600" s="133">
        <v>1.0999999999999999E-2</v>
      </c>
      <c r="AJ600" s="133">
        <v>34.506999999999998</v>
      </c>
      <c r="AK600" s="133">
        <v>0.109</v>
      </c>
      <c r="AL600" s="133">
        <v>3.5999999999999997E-2</v>
      </c>
      <c r="AM600" s="133">
        <v>0.249</v>
      </c>
      <c r="AN600" s="133">
        <v>0.10299999999999999</v>
      </c>
      <c r="AO600" s="133">
        <v>3.4000000000000002E-2</v>
      </c>
      <c r="AP600" s="133">
        <v>102.319</v>
      </c>
      <c r="AQ600" s="133">
        <v>1.9710000000000001</v>
      </c>
      <c r="AR600" s="133">
        <v>0.65700000000000003</v>
      </c>
      <c r="AS600" s="133">
        <v>60.061</v>
      </c>
      <c r="AT600" s="133">
        <v>1.8979999999999999</v>
      </c>
      <c r="AU600" s="133">
        <v>0.63300000000000001</v>
      </c>
      <c r="AV600" s="133">
        <v>-1.133</v>
      </c>
      <c r="AW600" s="133">
        <v>0.02</v>
      </c>
      <c r="AX600" s="133">
        <v>7.0000000000000001E-3</v>
      </c>
      <c r="AY600" s="133">
        <v>1.97</v>
      </c>
      <c r="AZ600" s="133">
        <v>1.007950954</v>
      </c>
      <c r="BA600" s="133">
        <v>-2.34</v>
      </c>
      <c r="BB600" s="133">
        <v>-2.21</v>
      </c>
      <c r="BC600" s="133">
        <v>28.58</v>
      </c>
      <c r="BD600" s="133">
        <v>5.5234949982270803E-3</v>
      </c>
      <c r="BE600" s="133" t="s">
        <v>2135</v>
      </c>
      <c r="BF600" s="133">
        <v>-0.67400000000000004</v>
      </c>
      <c r="BG600" s="133">
        <v>1.1237595234882567</v>
      </c>
      <c r="BH600" s="133">
        <v>0.92904572100435379</v>
      </c>
      <c r="BI600" s="133">
        <v>0.17199999999999999</v>
      </c>
      <c r="BJ600" s="133">
        <v>8.2000000000000003E-2</v>
      </c>
      <c r="BK600" s="133">
        <v>0.254</v>
      </c>
      <c r="BL600" s="133">
        <v>0.249</v>
      </c>
      <c r="BM600" s="133">
        <v>0</v>
      </c>
    </row>
    <row r="601" spans="1:65" x14ac:dyDescent="0.2">
      <c r="A601" s="132" t="s">
        <v>2136</v>
      </c>
      <c r="B601" s="133" t="s">
        <v>2137</v>
      </c>
      <c r="C601" s="133" t="s">
        <v>261</v>
      </c>
      <c r="D601" s="133" t="s">
        <v>262</v>
      </c>
      <c r="E601" s="133" t="b">
        <v>0</v>
      </c>
      <c r="F601" s="133" t="s">
        <v>1496</v>
      </c>
      <c r="G601" s="133" t="s">
        <v>3</v>
      </c>
      <c r="H601" s="133" t="s">
        <v>264</v>
      </c>
      <c r="I601" s="133" t="s">
        <v>265</v>
      </c>
      <c r="J601" s="133" t="s">
        <v>266</v>
      </c>
      <c r="K601" s="133" t="s">
        <v>777</v>
      </c>
      <c r="L601" s="133" t="s">
        <v>3</v>
      </c>
      <c r="M601" s="133">
        <v>9</v>
      </c>
      <c r="N601" s="133">
        <v>9</v>
      </c>
      <c r="O601" s="133">
        <v>-37.549999999999997</v>
      </c>
      <c r="P601" s="133">
        <v>0</v>
      </c>
      <c r="Q601" s="133">
        <v>0</v>
      </c>
      <c r="R601" s="133">
        <v>2.25</v>
      </c>
      <c r="S601" s="133">
        <v>0</v>
      </c>
      <c r="T601" s="133">
        <v>0</v>
      </c>
      <c r="U601" s="133">
        <v>33.18</v>
      </c>
      <c r="V601" s="133">
        <v>0.01</v>
      </c>
      <c r="W601" s="133">
        <v>0</v>
      </c>
      <c r="X601" s="133">
        <v>-31.581</v>
      </c>
      <c r="Y601" s="133">
        <v>3.0000000000000001E-3</v>
      </c>
      <c r="Z601" s="133">
        <v>1E-3</v>
      </c>
      <c r="AA601" s="133">
        <v>13.516</v>
      </c>
      <c r="AB601" s="133">
        <v>5.0000000000000001E-3</v>
      </c>
      <c r="AC601" s="133">
        <v>2E-3</v>
      </c>
      <c r="AD601" s="133">
        <v>-19.814</v>
      </c>
      <c r="AE601" s="133">
        <v>2.5999999999999999E-2</v>
      </c>
      <c r="AF601" s="133">
        <v>8.9999999999999993E-3</v>
      </c>
      <c r="AG601" s="133">
        <v>-8.5000000000000006E-2</v>
      </c>
      <c r="AH601" s="133">
        <v>2.9000000000000001E-2</v>
      </c>
      <c r="AI601" s="133">
        <v>0.01</v>
      </c>
      <c r="AJ601" s="133">
        <v>28.088999999999999</v>
      </c>
      <c r="AK601" s="133">
        <v>0.15</v>
      </c>
      <c r="AL601" s="133">
        <v>0.05</v>
      </c>
      <c r="AM601" s="133">
        <v>0.85</v>
      </c>
      <c r="AN601" s="133">
        <v>0.14399999999999999</v>
      </c>
      <c r="AO601" s="133">
        <v>4.8000000000000001E-2</v>
      </c>
      <c r="AP601" s="133">
        <v>111.2</v>
      </c>
      <c r="AQ601" s="133">
        <v>2.194</v>
      </c>
      <c r="AR601" s="133">
        <v>0.73099999999999998</v>
      </c>
      <c r="AS601" s="133">
        <v>119.971</v>
      </c>
      <c r="AT601" s="133">
        <v>2.214</v>
      </c>
      <c r="AU601" s="133">
        <v>0.73799999999999999</v>
      </c>
      <c r="AV601" s="133">
        <v>-1.2230000000000001</v>
      </c>
      <c r="AW601" s="133">
        <v>2.1999999999999999E-2</v>
      </c>
      <c r="AX601" s="133">
        <v>7.0000000000000001E-3</v>
      </c>
      <c r="AY601" s="133">
        <v>-37.5</v>
      </c>
      <c r="AZ601" s="133" t="s">
        <v>3</v>
      </c>
      <c r="BA601" s="133">
        <v>2.25</v>
      </c>
      <c r="BB601" s="133">
        <v>2.36</v>
      </c>
      <c r="BC601" s="133">
        <v>33.29</v>
      </c>
      <c r="BD601" s="133">
        <v>5.6688893295183456E-3</v>
      </c>
      <c r="BE601" s="133" t="s">
        <v>2138</v>
      </c>
      <c r="BF601" s="133">
        <v>2.7E-2</v>
      </c>
      <c r="BG601" s="133">
        <v>1.1034345430419958</v>
      </c>
      <c r="BH601" s="133">
        <v>0.92252556189728785</v>
      </c>
      <c r="BI601" s="133">
        <v>0.95299999999999996</v>
      </c>
      <c r="BJ601" s="133" t="s">
        <v>3</v>
      </c>
      <c r="BK601" s="133">
        <v>0.95299999999999996</v>
      </c>
      <c r="BL601" s="133">
        <v>0.85</v>
      </c>
      <c r="BM601" s="133">
        <v>0</v>
      </c>
    </row>
    <row r="602" spans="1:65" x14ac:dyDescent="0.2">
      <c r="A602" s="132" t="s">
        <v>2139</v>
      </c>
      <c r="B602" s="133" t="s">
        <v>2140</v>
      </c>
      <c r="C602" s="133" t="s">
        <v>261</v>
      </c>
      <c r="D602" s="133" t="s">
        <v>262</v>
      </c>
      <c r="E602" s="133" t="b">
        <v>0</v>
      </c>
      <c r="F602" s="133" t="s">
        <v>328</v>
      </c>
      <c r="G602" s="133" t="s">
        <v>3</v>
      </c>
      <c r="H602" s="133" t="s">
        <v>264</v>
      </c>
      <c r="I602" s="133" t="s">
        <v>304</v>
      </c>
      <c r="J602" s="133" t="s">
        <v>273</v>
      </c>
      <c r="K602" s="133" t="s">
        <v>777</v>
      </c>
      <c r="L602" s="133">
        <v>90</v>
      </c>
      <c r="M602" s="133">
        <v>9</v>
      </c>
      <c r="N602" s="133">
        <v>9</v>
      </c>
      <c r="O602" s="133">
        <v>-6.05</v>
      </c>
      <c r="P602" s="133">
        <v>0</v>
      </c>
      <c r="Q602" s="133">
        <v>0</v>
      </c>
      <c r="R602" s="133">
        <v>-4.72</v>
      </c>
      <c r="S602" s="133">
        <v>0</v>
      </c>
      <c r="T602" s="133">
        <v>0</v>
      </c>
      <c r="U602" s="133">
        <v>25.99</v>
      </c>
      <c r="V602" s="133">
        <v>0</v>
      </c>
      <c r="W602" s="133">
        <v>0</v>
      </c>
      <c r="X602" s="133">
        <v>-2.2759999999999998</v>
      </c>
      <c r="Y602" s="133">
        <v>2E-3</v>
      </c>
      <c r="Z602" s="133">
        <v>1E-3</v>
      </c>
      <c r="AA602" s="133">
        <v>6.5410000000000004</v>
      </c>
      <c r="AB602" s="133">
        <v>4.0000000000000001E-3</v>
      </c>
      <c r="AC602" s="133">
        <v>1E-3</v>
      </c>
      <c r="AD602" s="133">
        <v>3.8620000000000001</v>
      </c>
      <c r="AE602" s="133">
        <v>4.1000000000000002E-2</v>
      </c>
      <c r="AF602" s="133">
        <v>1.4E-2</v>
      </c>
      <c r="AG602" s="133">
        <v>-0.20399999999999999</v>
      </c>
      <c r="AH602" s="133">
        <v>4.2000000000000003E-2</v>
      </c>
      <c r="AI602" s="133">
        <v>1.4E-2</v>
      </c>
      <c r="AJ602" s="133">
        <v>13.23</v>
      </c>
      <c r="AK602" s="133">
        <v>0.182</v>
      </c>
      <c r="AL602" s="133">
        <v>6.0999999999999999E-2</v>
      </c>
      <c r="AM602" s="133">
        <v>0.105</v>
      </c>
      <c r="AN602" s="133">
        <v>0.17399999999999999</v>
      </c>
      <c r="AO602" s="133">
        <v>5.8000000000000003E-2</v>
      </c>
      <c r="AP602" s="133">
        <v>99.070999999999998</v>
      </c>
      <c r="AQ602" s="133">
        <v>2.528</v>
      </c>
      <c r="AR602" s="133">
        <v>0.84299999999999997</v>
      </c>
      <c r="AS602" s="133">
        <v>87.716999999999999</v>
      </c>
      <c r="AT602" s="133">
        <v>2.5070000000000001</v>
      </c>
      <c r="AU602" s="133">
        <v>0.83599999999999997</v>
      </c>
      <c r="AV602" s="133">
        <v>-1.0840000000000001</v>
      </c>
      <c r="AW602" s="133">
        <v>2.4E-2</v>
      </c>
      <c r="AX602" s="133">
        <v>8.0000000000000002E-3</v>
      </c>
      <c r="AY602" s="133">
        <v>-6.07</v>
      </c>
      <c r="AZ602" s="133">
        <v>1.007950954</v>
      </c>
      <c r="BA602" s="133">
        <v>-12.58</v>
      </c>
      <c r="BB602" s="133">
        <v>-12.38</v>
      </c>
      <c r="BC602" s="133">
        <v>18.100000000000001</v>
      </c>
      <c r="BD602" s="133">
        <v>5.8453848913816737E-3</v>
      </c>
      <c r="BE602" s="133" t="s">
        <v>2141</v>
      </c>
      <c r="BF602" s="133">
        <v>-0.22700000000000001</v>
      </c>
      <c r="BG602" s="133">
        <v>1.120821702881805</v>
      </c>
      <c r="BH602" s="133">
        <v>0.93321705991034087</v>
      </c>
      <c r="BI602" s="133">
        <v>0.67900000000000005</v>
      </c>
      <c r="BJ602" s="133">
        <v>8.2000000000000003E-2</v>
      </c>
      <c r="BK602" s="133">
        <v>0.76100000000000001</v>
      </c>
      <c r="BL602" s="133">
        <v>0.105</v>
      </c>
      <c r="BM602" s="133">
        <v>0</v>
      </c>
    </row>
    <row r="603" spans="1:65" x14ac:dyDescent="0.2">
      <c r="A603" s="132" t="s">
        <v>2142</v>
      </c>
      <c r="B603" s="133" t="s">
        <v>2143</v>
      </c>
      <c r="C603" s="133" t="s">
        <v>261</v>
      </c>
      <c r="D603" s="133" t="s">
        <v>262</v>
      </c>
      <c r="E603" s="133" t="b">
        <v>0</v>
      </c>
      <c r="F603" s="133" t="s">
        <v>2144</v>
      </c>
      <c r="G603" s="133" t="s">
        <v>3</v>
      </c>
      <c r="H603" s="133" t="s">
        <v>264</v>
      </c>
      <c r="I603" s="133" t="s">
        <v>1042</v>
      </c>
      <c r="J603" s="133" t="s">
        <v>273</v>
      </c>
      <c r="K603" s="133" t="s">
        <v>777</v>
      </c>
      <c r="L603" s="133">
        <v>90</v>
      </c>
      <c r="M603" s="133">
        <v>9</v>
      </c>
      <c r="N603" s="133">
        <v>9</v>
      </c>
      <c r="O603" s="133">
        <v>2.02</v>
      </c>
      <c r="P603" s="133">
        <v>0</v>
      </c>
      <c r="Q603" s="133">
        <v>0</v>
      </c>
      <c r="R603" s="133">
        <v>5.81</v>
      </c>
      <c r="S603" s="133">
        <v>0</v>
      </c>
      <c r="T603" s="133">
        <v>0</v>
      </c>
      <c r="U603" s="133">
        <v>36.85</v>
      </c>
      <c r="V603" s="133">
        <v>0</v>
      </c>
      <c r="W603" s="133">
        <v>0</v>
      </c>
      <c r="X603" s="133">
        <v>5.657</v>
      </c>
      <c r="Y603" s="133">
        <v>2E-3</v>
      </c>
      <c r="Z603" s="133">
        <v>1E-3</v>
      </c>
      <c r="AA603" s="133">
        <v>17.199000000000002</v>
      </c>
      <c r="AB603" s="133">
        <v>3.0000000000000001E-3</v>
      </c>
      <c r="AC603" s="133">
        <v>1E-3</v>
      </c>
      <c r="AD603" s="133">
        <v>22.497</v>
      </c>
      <c r="AE603" s="133">
        <v>2.1999999999999999E-2</v>
      </c>
      <c r="AF603" s="133">
        <v>7.0000000000000001E-3</v>
      </c>
      <c r="AG603" s="133">
        <v>-0.33800000000000002</v>
      </c>
      <c r="AH603" s="133">
        <v>2.1000000000000001E-2</v>
      </c>
      <c r="AI603" s="133">
        <v>7.0000000000000001E-3</v>
      </c>
      <c r="AJ603" s="133">
        <v>141.25700000000001</v>
      </c>
      <c r="AK603" s="133">
        <v>4.41</v>
      </c>
      <c r="AL603" s="133">
        <v>1.47</v>
      </c>
      <c r="AM603" s="133">
        <v>102.99</v>
      </c>
      <c r="AN603" s="133">
        <v>4.2670000000000003</v>
      </c>
      <c r="AO603" s="133">
        <v>1.4219999999999999</v>
      </c>
      <c r="AP603" s="133">
        <v>71.064999999999998</v>
      </c>
      <c r="AQ603" s="133">
        <v>2.4279999999999999</v>
      </c>
      <c r="AR603" s="133">
        <v>0.80900000000000005</v>
      </c>
      <c r="AS603" s="133">
        <v>29.559000000000001</v>
      </c>
      <c r="AT603" s="133">
        <v>2.3340000000000001</v>
      </c>
      <c r="AU603" s="133">
        <v>0.77800000000000002</v>
      </c>
      <c r="AV603" s="133">
        <v>-0.76200000000000001</v>
      </c>
      <c r="AW603" s="133">
        <v>1.7999999999999999E-2</v>
      </c>
      <c r="AX603" s="133">
        <v>6.0000000000000001E-3</v>
      </c>
      <c r="AY603" s="133">
        <v>1.98</v>
      </c>
      <c r="AZ603" s="133">
        <v>1.007950954</v>
      </c>
      <c r="BA603" s="133">
        <v>-2.13</v>
      </c>
      <c r="BB603" s="133">
        <v>-1.99</v>
      </c>
      <c r="BC603" s="133">
        <v>28.81</v>
      </c>
      <c r="BD603" s="133">
        <v>5.8453848913816737E-3</v>
      </c>
      <c r="BE603" s="133" t="s">
        <v>2141</v>
      </c>
      <c r="BF603" s="133">
        <v>-0.46899999999999997</v>
      </c>
      <c r="BG603" s="133">
        <v>1.1045935493390937</v>
      </c>
      <c r="BH603" s="133">
        <v>0.92389475277923472</v>
      </c>
      <c r="BI603" s="133">
        <v>0.40600000000000003</v>
      </c>
      <c r="BJ603" s="133">
        <v>8.2000000000000003E-2</v>
      </c>
      <c r="BK603" s="133">
        <v>0.48799999999999999</v>
      </c>
      <c r="BL603" s="133">
        <v>102.99</v>
      </c>
      <c r="BM603" s="133">
        <v>0</v>
      </c>
    </row>
    <row r="604" spans="1:65" x14ac:dyDescent="0.2">
      <c r="A604" s="132" t="s">
        <v>2145</v>
      </c>
      <c r="B604" s="133" t="s">
        <v>2146</v>
      </c>
      <c r="C604" s="133" t="s">
        <v>261</v>
      </c>
      <c r="D604" s="133" t="s">
        <v>262</v>
      </c>
      <c r="E604" s="133" t="b">
        <v>0</v>
      </c>
      <c r="F604" s="133" t="s">
        <v>2147</v>
      </c>
      <c r="G604" s="133" t="s">
        <v>3</v>
      </c>
      <c r="H604" s="133" t="s">
        <v>264</v>
      </c>
      <c r="I604" s="133" t="s">
        <v>2148</v>
      </c>
      <c r="J604" s="133" t="s">
        <v>273</v>
      </c>
      <c r="K604" s="133" t="s">
        <v>777</v>
      </c>
      <c r="L604" s="133">
        <v>90</v>
      </c>
      <c r="M604" s="133">
        <v>9</v>
      </c>
      <c r="N604" s="133">
        <v>9</v>
      </c>
      <c r="O604" s="133">
        <v>-10.16</v>
      </c>
      <c r="P604" s="133">
        <v>0</v>
      </c>
      <c r="Q604" s="133">
        <v>0</v>
      </c>
      <c r="R604" s="133">
        <v>-11.02</v>
      </c>
      <c r="S604" s="133">
        <v>0.01</v>
      </c>
      <c r="T604" s="133">
        <v>0</v>
      </c>
      <c r="U604" s="133">
        <v>19.5</v>
      </c>
      <c r="V604" s="133">
        <v>0.01</v>
      </c>
      <c r="W604" s="133">
        <v>0</v>
      </c>
      <c r="X604" s="133">
        <v>-6.3550000000000004</v>
      </c>
      <c r="Y604" s="133">
        <v>2E-3</v>
      </c>
      <c r="Z604" s="133">
        <v>1E-3</v>
      </c>
      <c r="AA604" s="133">
        <v>0.17100000000000001</v>
      </c>
      <c r="AB604" s="133">
        <v>6.0000000000000001E-3</v>
      </c>
      <c r="AC604" s="133">
        <v>2E-3</v>
      </c>
      <c r="AD604" s="133">
        <v>-6.8520000000000003</v>
      </c>
      <c r="AE604" s="133">
        <v>4.7E-2</v>
      </c>
      <c r="AF604" s="133">
        <v>1.6E-2</v>
      </c>
      <c r="AG604" s="133">
        <v>-0.46700000000000003</v>
      </c>
      <c r="AH604" s="133">
        <v>4.4999999999999998E-2</v>
      </c>
      <c r="AI604" s="133">
        <v>1.4999999999999999E-2</v>
      </c>
      <c r="AJ604" s="133">
        <v>-1.3240000000000001</v>
      </c>
      <c r="AK604" s="133">
        <v>0.23899999999999999</v>
      </c>
      <c r="AL604" s="133">
        <v>0.08</v>
      </c>
      <c r="AM604" s="133">
        <v>-1.665</v>
      </c>
      <c r="AN604" s="133">
        <v>0.23799999999999999</v>
      </c>
      <c r="AO604" s="133">
        <v>7.9000000000000001E-2</v>
      </c>
      <c r="AP604" s="133">
        <v>102.578</v>
      </c>
      <c r="AQ604" s="133">
        <v>1.5229999999999999</v>
      </c>
      <c r="AR604" s="133">
        <v>0.50800000000000001</v>
      </c>
      <c r="AS604" s="133">
        <v>109.721</v>
      </c>
      <c r="AT604" s="133">
        <v>1.5289999999999999</v>
      </c>
      <c r="AU604" s="133">
        <v>0.51</v>
      </c>
      <c r="AV604" s="133">
        <v>-1.1319999999999999</v>
      </c>
      <c r="AW604" s="133">
        <v>1.6E-2</v>
      </c>
      <c r="AX604" s="133">
        <v>5.0000000000000001E-3</v>
      </c>
      <c r="AY604" s="133">
        <v>-10.18</v>
      </c>
      <c r="AZ604" s="133">
        <v>1.007950954</v>
      </c>
      <c r="BA604" s="133">
        <v>-18.82</v>
      </c>
      <c r="BB604" s="133">
        <v>-18.59</v>
      </c>
      <c r="BC604" s="133">
        <v>11.69</v>
      </c>
      <c r="BD604" s="133">
        <v>5.8453848913816737E-3</v>
      </c>
      <c r="BE604" s="133" t="s">
        <v>2141</v>
      </c>
      <c r="BF604" s="133">
        <v>-0.42699999999999999</v>
      </c>
      <c r="BG604" s="133">
        <v>1.1045935493390937</v>
      </c>
      <c r="BH604" s="133">
        <v>0.92389475277923461</v>
      </c>
      <c r="BI604" s="133">
        <v>0.45200000000000001</v>
      </c>
      <c r="BJ604" s="133">
        <v>8.2000000000000003E-2</v>
      </c>
      <c r="BK604" s="133">
        <v>0.53400000000000003</v>
      </c>
      <c r="BL604" s="133">
        <v>-1.665</v>
      </c>
      <c r="BM604" s="133">
        <v>0</v>
      </c>
    </row>
    <row r="605" spans="1:65" x14ac:dyDescent="0.2">
      <c r="A605" s="132" t="s">
        <v>2149</v>
      </c>
      <c r="B605" s="133" t="s">
        <v>2150</v>
      </c>
      <c r="C605" s="133" t="s">
        <v>261</v>
      </c>
      <c r="D605" s="133" t="s">
        <v>262</v>
      </c>
      <c r="E605" s="133" t="b">
        <v>0</v>
      </c>
      <c r="F605" s="133" t="s">
        <v>281</v>
      </c>
      <c r="G605" s="133" t="s">
        <v>3</v>
      </c>
      <c r="H605" s="133" t="s">
        <v>264</v>
      </c>
      <c r="I605" s="133" t="s">
        <v>281</v>
      </c>
      <c r="J605" s="133" t="s">
        <v>273</v>
      </c>
      <c r="K605" s="133" t="s">
        <v>777</v>
      </c>
      <c r="L605" s="133">
        <v>90</v>
      </c>
      <c r="M605" s="133">
        <v>9</v>
      </c>
      <c r="N605" s="133">
        <v>9</v>
      </c>
      <c r="O605" s="133">
        <v>2.0099999999999998</v>
      </c>
      <c r="P605" s="133">
        <v>0</v>
      </c>
      <c r="Q605" s="133">
        <v>0</v>
      </c>
      <c r="R605" s="133">
        <v>5.51</v>
      </c>
      <c r="S605" s="133">
        <v>0</v>
      </c>
      <c r="T605" s="133">
        <v>0</v>
      </c>
      <c r="U605" s="133">
        <v>36.54</v>
      </c>
      <c r="V605" s="133">
        <v>0</v>
      </c>
      <c r="W605" s="133">
        <v>0</v>
      </c>
      <c r="X605" s="133">
        <v>5.6349999999999998</v>
      </c>
      <c r="Y605" s="133">
        <v>3.0000000000000001E-3</v>
      </c>
      <c r="Z605" s="133">
        <v>1E-3</v>
      </c>
      <c r="AA605" s="133">
        <v>16.895</v>
      </c>
      <c r="AB605" s="133">
        <v>3.0000000000000001E-3</v>
      </c>
      <c r="AC605" s="133">
        <v>1E-3</v>
      </c>
      <c r="AD605" s="133">
        <v>21.975999999999999</v>
      </c>
      <c r="AE605" s="133">
        <v>4.4999999999999998E-2</v>
      </c>
      <c r="AF605" s="133">
        <v>1.4999999999999999E-2</v>
      </c>
      <c r="AG605" s="133">
        <v>-0.53100000000000003</v>
      </c>
      <c r="AH605" s="133">
        <v>4.2999999999999997E-2</v>
      </c>
      <c r="AI605" s="133">
        <v>1.4E-2</v>
      </c>
      <c r="AJ605" s="133">
        <v>34.210999999999999</v>
      </c>
      <c r="AK605" s="133">
        <v>0.20799999999999999</v>
      </c>
      <c r="AL605" s="133">
        <v>6.9000000000000006E-2</v>
      </c>
      <c r="AM605" s="133">
        <v>0.13200000000000001</v>
      </c>
      <c r="AN605" s="133">
        <v>0.20300000000000001</v>
      </c>
      <c r="AO605" s="133">
        <v>6.8000000000000005E-2</v>
      </c>
      <c r="AP605" s="133">
        <v>96.986999999999995</v>
      </c>
      <c r="AQ605" s="133">
        <v>2.516</v>
      </c>
      <c r="AR605" s="133">
        <v>0.83899999999999997</v>
      </c>
      <c r="AS605" s="133">
        <v>55.121000000000002</v>
      </c>
      <c r="AT605" s="133">
        <v>2.415</v>
      </c>
      <c r="AU605" s="133">
        <v>0.80500000000000005</v>
      </c>
      <c r="AV605" s="133">
        <v>-1.077</v>
      </c>
      <c r="AW605" s="133">
        <v>2.4E-2</v>
      </c>
      <c r="AX605" s="133">
        <v>8.0000000000000002E-3</v>
      </c>
      <c r="AY605" s="133">
        <v>1.96</v>
      </c>
      <c r="AZ605" s="133">
        <v>1.007950954</v>
      </c>
      <c r="BA605" s="133">
        <v>-2.4300000000000002</v>
      </c>
      <c r="BB605" s="133">
        <v>-2.2999999999999998</v>
      </c>
      <c r="BC605" s="133">
        <v>28.48</v>
      </c>
      <c r="BD605" s="133">
        <v>5.8297091114654963E-3</v>
      </c>
      <c r="BE605" s="133" t="s">
        <v>2151</v>
      </c>
      <c r="BF605" s="133">
        <v>-0.65900000000000003</v>
      </c>
      <c r="BG605" s="133">
        <v>1.1003918961472332</v>
      </c>
      <c r="BH605" s="133">
        <v>0.92259829474737831</v>
      </c>
      <c r="BI605" s="133">
        <v>0.19700000000000001</v>
      </c>
      <c r="BJ605" s="133">
        <v>8.2000000000000003E-2</v>
      </c>
      <c r="BK605" s="133">
        <v>0.27900000000000003</v>
      </c>
      <c r="BL605" s="133">
        <v>0.13200000000000001</v>
      </c>
      <c r="BM605" s="133">
        <v>0</v>
      </c>
    </row>
    <row r="606" spans="1:65" x14ac:dyDescent="0.2">
      <c r="A606" s="132" t="s">
        <v>2152</v>
      </c>
      <c r="B606" s="133" t="s">
        <v>2153</v>
      </c>
      <c r="C606" s="133" t="s">
        <v>261</v>
      </c>
      <c r="D606" s="133" t="s">
        <v>262</v>
      </c>
      <c r="E606" s="133" t="b">
        <v>0</v>
      </c>
      <c r="F606" s="133" t="s">
        <v>2148</v>
      </c>
      <c r="G606" s="133" t="s">
        <v>3</v>
      </c>
      <c r="H606" s="133" t="s">
        <v>264</v>
      </c>
      <c r="I606" s="133" t="s">
        <v>2148</v>
      </c>
      <c r="J606" s="133" t="s">
        <v>273</v>
      </c>
      <c r="K606" s="133" t="s">
        <v>777</v>
      </c>
      <c r="L606" s="133">
        <v>90</v>
      </c>
      <c r="M606" s="133">
        <v>9</v>
      </c>
      <c r="N606" s="133">
        <v>9</v>
      </c>
      <c r="O606" s="133">
        <v>-10.119999999999999</v>
      </c>
      <c r="P606" s="133">
        <v>0</v>
      </c>
      <c r="Q606" s="133">
        <v>0</v>
      </c>
      <c r="R606" s="133">
        <v>-10.96</v>
      </c>
      <c r="S606" s="133">
        <v>0</v>
      </c>
      <c r="T606" s="133">
        <v>0</v>
      </c>
      <c r="U606" s="133">
        <v>19.559999999999999</v>
      </c>
      <c r="V606" s="133">
        <v>0</v>
      </c>
      <c r="W606" s="133">
        <v>0</v>
      </c>
      <c r="X606" s="133">
        <v>-6.3159999999999998</v>
      </c>
      <c r="Y606" s="133">
        <v>2E-3</v>
      </c>
      <c r="Z606" s="133">
        <v>1E-3</v>
      </c>
      <c r="AA606" s="133">
        <v>0.23100000000000001</v>
      </c>
      <c r="AB606" s="133">
        <v>3.0000000000000001E-3</v>
      </c>
      <c r="AC606" s="133">
        <v>1E-3</v>
      </c>
      <c r="AD606" s="133">
        <v>-6.742</v>
      </c>
      <c r="AE606" s="133">
        <v>3.3000000000000002E-2</v>
      </c>
      <c r="AF606" s="133">
        <v>1.0999999999999999E-2</v>
      </c>
      <c r="AG606" s="133">
        <v>-0.45600000000000002</v>
      </c>
      <c r="AH606" s="133">
        <v>3.3000000000000002E-2</v>
      </c>
      <c r="AI606" s="133">
        <v>1.0999999999999999E-2</v>
      </c>
      <c r="AJ606" s="133">
        <v>-0.81799999999999995</v>
      </c>
      <c r="AK606" s="133">
        <v>0.21199999999999999</v>
      </c>
      <c r="AL606" s="133">
        <v>7.0999999999999994E-2</v>
      </c>
      <c r="AM606" s="133">
        <v>-1.2789999999999999</v>
      </c>
      <c r="AN606" s="133">
        <v>0.214</v>
      </c>
      <c r="AO606" s="133">
        <v>7.0999999999999994E-2</v>
      </c>
      <c r="AP606" s="133">
        <v>99.637</v>
      </c>
      <c r="AQ606" s="133">
        <v>1.6759999999999999</v>
      </c>
      <c r="AR606" s="133">
        <v>0.55900000000000005</v>
      </c>
      <c r="AS606" s="133">
        <v>106.584</v>
      </c>
      <c r="AT606" s="133">
        <v>1.6850000000000001</v>
      </c>
      <c r="AU606" s="133">
        <v>0.56200000000000006</v>
      </c>
      <c r="AV606" s="133">
        <v>-1.101</v>
      </c>
      <c r="AW606" s="133">
        <v>1.7000000000000001E-2</v>
      </c>
      <c r="AX606" s="133">
        <v>6.0000000000000001E-3</v>
      </c>
      <c r="AY606" s="133">
        <v>-10.130000000000001</v>
      </c>
      <c r="AZ606" s="133">
        <v>1.007950954</v>
      </c>
      <c r="BA606" s="133">
        <v>-18.760000000000002</v>
      </c>
      <c r="BB606" s="133">
        <v>-18.5</v>
      </c>
      <c r="BC606" s="133">
        <v>11.79</v>
      </c>
      <c r="BD606" s="133">
        <v>5.7589984593330833E-3</v>
      </c>
      <c r="BE606" s="133" t="s">
        <v>2154</v>
      </c>
      <c r="BF606" s="133">
        <v>-0.41699999999999998</v>
      </c>
      <c r="BG606" s="133">
        <v>1.1017089456201103</v>
      </c>
      <c r="BH606" s="133">
        <v>0.92200640088392471</v>
      </c>
      <c r="BI606" s="133">
        <v>0.46300000000000002</v>
      </c>
      <c r="BJ606" s="133">
        <v>8.2000000000000003E-2</v>
      </c>
      <c r="BK606" s="133">
        <v>0.54500000000000004</v>
      </c>
      <c r="BL606" s="133">
        <v>-1.2789999999999999</v>
      </c>
      <c r="BM606" s="133">
        <v>0</v>
      </c>
    </row>
    <row r="607" spans="1:65" x14ac:dyDescent="0.2">
      <c r="A607" s="132" t="s">
        <v>2155</v>
      </c>
      <c r="B607" s="133" t="s">
        <v>2156</v>
      </c>
      <c r="C607" s="133" t="s">
        <v>261</v>
      </c>
      <c r="D607" s="133" t="s">
        <v>262</v>
      </c>
      <c r="E607" s="133" t="b">
        <v>0</v>
      </c>
      <c r="F607" s="133" t="s">
        <v>281</v>
      </c>
      <c r="G607" s="133" t="s">
        <v>3</v>
      </c>
      <c r="H607" s="133" t="s">
        <v>264</v>
      </c>
      <c r="I607" s="133" t="s">
        <v>281</v>
      </c>
      <c r="J607" s="133" t="s">
        <v>273</v>
      </c>
      <c r="K607" s="133" t="s">
        <v>777</v>
      </c>
      <c r="L607" s="133">
        <v>90</v>
      </c>
      <c r="M607" s="133">
        <v>9</v>
      </c>
      <c r="N607" s="133">
        <v>9</v>
      </c>
      <c r="O607" s="133">
        <v>2.0499999999999998</v>
      </c>
      <c r="P607" s="133">
        <v>0</v>
      </c>
      <c r="Q607" s="133">
        <v>0</v>
      </c>
      <c r="R607" s="133">
        <v>5.63</v>
      </c>
      <c r="S607" s="133">
        <v>0</v>
      </c>
      <c r="T607" s="133">
        <v>0</v>
      </c>
      <c r="U607" s="133">
        <v>36.67</v>
      </c>
      <c r="V607" s="133">
        <v>0</v>
      </c>
      <c r="W607" s="133">
        <v>0</v>
      </c>
      <c r="X607" s="133">
        <v>5.6749999999999998</v>
      </c>
      <c r="Y607" s="133">
        <v>3.0000000000000001E-3</v>
      </c>
      <c r="Z607" s="133">
        <v>1E-3</v>
      </c>
      <c r="AA607" s="133">
        <v>17.021999999999998</v>
      </c>
      <c r="AB607" s="133">
        <v>3.0000000000000001E-3</v>
      </c>
      <c r="AC607" s="133">
        <v>1E-3</v>
      </c>
      <c r="AD607" s="133">
        <v>22.106000000000002</v>
      </c>
      <c r="AE607" s="133">
        <v>4.4999999999999998E-2</v>
      </c>
      <c r="AF607" s="133">
        <v>1.4999999999999999E-2</v>
      </c>
      <c r="AG607" s="133">
        <v>-0.56799999999999995</v>
      </c>
      <c r="AH607" s="133">
        <v>4.3999999999999997E-2</v>
      </c>
      <c r="AI607" s="133">
        <v>1.4999999999999999E-2</v>
      </c>
      <c r="AJ607" s="133">
        <v>34.619</v>
      </c>
      <c r="AK607" s="133">
        <v>0.17499999999999999</v>
      </c>
      <c r="AL607" s="133">
        <v>5.8000000000000003E-2</v>
      </c>
      <c r="AM607" s="133">
        <v>0.27600000000000002</v>
      </c>
      <c r="AN607" s="133">
        <v>0.16600000000000001</v>
      </c>
      <c r="AO607" s="133">
        <v>5.5E-2</v>
      </c>
      <c r="AP607" s="133">
        <v>96.161000000000001</v>
      </c>
      <c r="AQ607" s="133">
        <v>1.5820000000000001</v>
      </c>
      <c r="AR607" s="133">
        <v>0.52700000000000002</v>
      </c>
      <c r="AS607" s="133">
        <v>54.023000000000003</v>
      </c>
      <c r="AT607" s="133">
        <v>1.5189999999999999</v>
      </c>
      <c r="AU607" s="133">
        <v>0.50600000000000001</v>
      </c>
      <c r="AV607" s="133">
        <v>-1.077</v>
      </c>
      <c r="AW607" s="133">
        <v>1.6E-2</v>
      </c>
      <c r="AX607" s="133">
        <v>5.0000000000000001E-3</v>
      </c>
      <c r="AY607" s="133">
        <v>2</v>
      </c>
      <c r="AZ607" s="133">
        <v>1.007950954</v>
      </c>
      <c r="BA607" s="133">
        <v>-2.2999999999999998</v>
      </c>
      <c r="BB607" s="133">
        <v>-2.16</v>
      </c>
      <c r="BC607" s="133">
        <v>28.63</v>
      </c>
      <c r="BD607" s="133">
        <v>5.8062556695840902E-3</v>
      </c>
      <c r="BE607" s="133" t="s">
        <v>2157</v>
      </c>
      <c r="BF607" s="133">
        <v>-0.69599999999999995</v>
      </c>
      <c r="BG607" s="133">
        <v>1.1157665248102346</v>
      </c>
      <c r="BH607" s="133">
        <v>0.92636074429099624</v>
      </c>
      <c r="BI607" s="133">
        <v>0.14899999999999999</v>
      </c>
      <c r="BJ607" s="133">
        <v>8.2000000000000003E-2</v>
      </c>
      <c r="BK607" s="133">
        <v>0.23100000000000001</v>
      </c>
      <c r="BL607" s="133">
        <v>0.27600000000000002</v>
      </c>
      <c r="BM607" s="133">
        <v>0</v>
      </c>
    </row>
    <row r="608" spans="1:65" x14ac:dyDescent="0.2">
      <c r="A608" s="132" t="s">
        <v>2158</v>
      </c>
      <c r="B608" s="133" t="s">
        <v>2159</v>
      </c>
      <c r="C608" s="133" t="s">
        <v>261</v>
      </c>
      <c r="D608" s="133" t="s">
        <v>262</v>
      </c>
      <c r="E608" s="133" t="b">
        <v>0</v>
      </c>
      <c r="F608" s="133" t="s">
        <v>281</v>
      </c>
      <c r="G608" s="133" t="s">
        <v>3</v>
      </c>
      <c r="H608" s="133" t="s">
        <v>264</v>
      </c>
      <c r="I608" s="133" t="s">
        <v>281</v>
      </c>
      <c r="J608" s="133" t="s">
        <v>273</v>
      </c>
      <c r="K608" s="133" t="s">
        <v>777</v>
      </c>
      <c r="L608" s="133">
        <v>90</v>
      </c>
      <c r="M608" s="133">
        <v>9</v>
      </c>
      <c r="N608" s="133">
        <v>9</v>
      </c>
      <c r="O608" s="133">
        <v>2.11</v>
      </c>
      <c r="P608" s="133">
        <v>0</v>
      </c>
      <c r="Q608" s="133">
        <v>0</v>
      </c>
      <c r="R608" s="133">
        <v>5.76</v>
      </c>
      <c r="S608" s="133">
        <v>0.01</v>
      </c>
      <c r="T608" s="133">
        <v>0</v>
      </c>
      <c r="U608" s="133">
        <v>36.799999999999997</v>
      </c>
      <c r="V608" s="133">
        <v>0.01</v>
      </c>
      <c r="W608" s="133">
        <v>0</v>
      </c>
      <c r="X608" s="133">
        <v>5.7380000000000004</v>
      </c>
      <c r="Y608" s="133">
        <v>2E-3</v>
      </c>
      <c r="Z608" s="133">
        <v>1E-3</v>
      </c>
      <c r="AA608" s="133">
        <v>17.154</v>
      </c>
      <c r="AB608" s="133">
        <v>5.0000000000000001E-3</v>
      </c>
      <c r="AC608" s="133">
        <v>2E-3</v>
      </c>
      <c r="AD608" s="133">
        <v>22.346</v>
      </c>
      <c r="AE608" s="133">
        <v>4.1000000000000002E-2</v>
      </c>
      <c r="AF608" s="133">
        <v>1.4E-2</v>
      </c>
      <c r="AG608" s="133">
        <v>-0.52500000000000002</v>
      </c>
      <c r="AH608" s="133">
        <v>4.2000000000000003E-2</v>
      </c>
      <c r="AI608" s="133">
        <v>1.4E-2</v>
      </c>
      <c r="AJ608" s="133">
        <v>34.908999999999999</v>
      </c>
      <c r="AK608" s="133">
        <v>0.22</v>
      </c>
      <c r="AL608" s="133">
        <v>7.2999999999999995E-2</v>
      </c>
      <c r="AM608" s="133">
        <v>0.29699999999999999</v>
      </c>
      <c r="AN608" s="133">
        <v>0.21299999999999999</v>
      </c>
      <c r="AO608" s="133">
        <v>7.0999999999999994E-2</v>
      </c>
      <c r="AP608" s="133">
        <v>94.454999999999998</v>
      </c>
      <c r="AQ608" s="133">
        <v>1.2290000000000001</v>
      </c>
      <c r="AR608" s="133">
        <v>0.41</v>
      </c>
      <c r="AS608" s="133">
        <v>52.043999999999997</v>
      </c>
      <c r="AT608" s="133">
        <v>1.1739999999999999</v>
      </c>
      <c r="AU608" s="133">
        <v>0.39100000000000001</v>
      </c>
      <c r="AV608" s="133">
        <v>-1.056</v>
      </c>
      <c r="AW608" s="133">
        <v>1.2999999999999999E-2</v>
      </c>
      <c r="AX608" s="133">
        <v>4.0000000000000001E-3</v>
      </c>
      <c r="AY608" s="133">
        <v>2.09</v>
      </c>
      <c r="AZ608" s="133">
        <v>1.007950954</v>
      </c>
      <c r="BA608" s="133">
        <v>-2.17</v>
      </c>
      <c r="BB608" s="133">
        <v>-1.98</v>
      </c>
      <c r="BC608" s="133">
        <v>28.81</v>
      </c>
      <c r="BD608" s="133">
        <v>6.0310215895692217E-3</v>
      </c>
      <c r="BE608" s="133" t="s">
        <v>2160</v>
      </c>
      <c r="BF608" s="133">
        <v>-0.66</v>
      </c>
      <c r="BG608" s="133">
        <v>1.0906228978572114</v>
      </c>
      <c r="BH608" s="133">
        <v>0.91632111295510388</v>
      </c>
      <c r="BI608" s="133">
        <v>0.19600000000000001</v>
      </c>
      <c r="BJ608" s="133">
        <v>8.2000000000000003E-2</v>
      </c>
      <c r="BK608" s="133">
        <v>0.27800000000000002</v>
      </c>
      <c r="BL608" s="133">
        <v>0.29699999999999999</v>
      </c>
      <c r="BM608" s="133">
        <v>0</v>
      </c>
    </row>
    <row r="609" spans="1:65" x14ac:dyDescent="0.2">
      <c r="A609" s="132" t="s">
        <v>2161</v>
      </c>
      <c r="B609" s="133" t="s">
        <v>2162</v>
      </c>
      <c r="C609" s="133" t="s">
        <v>261</v>
      </c>
      <c r="D609" s="133" t="s">
        <v>262</v>
      </c>
      <c r="E609" s="133" t="b">
        <v>0</v>
      </c>
      <c r="F609" s="133" t="s">
        <v>2163</v>
      </c>
      <c r="G609" s="133" t="s">
        <v>3</v>
      </c>
      <c r="H609" s="133" t="s">
        <v>264</v>
      </c>
      <c r="I609" s="133" t="s">
        <v>349</v>
      </c>
      <c r="J609" s="133" t="s">
        <v>266</v>
      </c>
      <c r="K609" s="133" t="s">
        <v>777</v>
      </c>
      <c r="L609" s="133" t="s">
        <v>3</v>
      </c>
      <c r="M609" s="133">
        <v>9</v>
      </c>
      <c r="N609" s="133">
        <v>9</v>
      </c>
      <c r="O609" s="133">
        <v>-37.630000000000003</v>
      </c>
      <c r="P609" s="133">
        <v>0</v>
      </c>
      <c r="Q609" s="133">
        <v>0</v>
      </c>
      <c r="R609" s="133">
        <v>0.94</v>
      </c>
      <c r="S609" s="133">
        <v>0.01</v>
      </c>
      <c r="T609" s="133">
        <v>0</v>
      </c>
      <c r="U609" s="133">
        <v>31.83</v>
      </c>
      <c r="V609" s="133">
        <v>0.01</v>
      </c>
      <c r="W609" s="133">
        <v>0</v>
      </c>
      <c r="X609" s="133">
        <v>-31.701000000000001</v>
      </c>
      <c r="Y609" s="133">
        <v>3.0000000000000001E-3</v>
      </c>
      <c r="Z609" s="133">
        <v>1E-3</v>
      </c>
      <c r="AA609" s="133">
        <v>12.198</v>
      </c>
      <c r="AB609" s="133">
        <v>7.0000000000000001E-3</v>
      </c>
      <c r="AC609" s="133">
        <v>2E-3</v>
      </c>
      <c r="AD609" s="133">
        <v>-22.056999999999999</v>
      </c>
      <c r="AE609" s="133">
        <v>5.7000000000000002E-2</v>
      </c>
      <c r="AF609" s="133">
        <v>1.9E-2</v>
      </c>
      <c r="AG609" s="133">
        <v>-0.96699999999999997</v>
      </c>
      <c r="AH609" s="133">
        <v>5.7000000000000002E-2</v>
      </c>
      <c r="AI609" s="133">
        <v>1.9E-2</v>
      </c>
      <c r="AJ609" s="133">
        <v>24.202999999999999</v>
      </c>
      <c r="AK609" s="133">
        <v>0.27500000000000002</v>
      </c>
      <c r="AL609" s="133">
        <v>9.1999999999999998E-2</v>
      </c>
      <c r="AM609" s="133">
        <v>-0.33300000000000002</v>
      </c>
      <c r="AN609" s="133">
        <v>0.26700000000000002</v>
      </c>
      <c r="AO609" s="133">
        <v>8.8999999999999996E-2</v>
      </c>
      <c r="AP609" s="133">
        <v>102.47799999999999</v>
      </c>
      <c r="AQ609" s="133">
        <v>1.64</v>
      </c>
      <c r="AR609" s="133">
        <v>0.54700000000000004</v>
      </c>
      <c r="AS609" s="133">
        <v>114.172</v>
      </c>
      <c r="AT609" s="133">
        <v>1.6659999999999999</v>
      </c>
      <c r="AU609" s="133">
        <v>0.55500000000000005</v>
      </c>
      <c r="AV609" s="133">
        <v>-1.159</v>
      </c>
      <c r="AW609" s="133">
        <v>1.9E-2</v>
      </c>
      <c r="AX609" s="133">
        <v>6.0000000000000001E-3</v>
      </c>
      <c r="AY609" s="133">
        <v>-37.56</v>
      </c>
      <c r="AZ609" s="133" t="s">
        <v>3</v>
      </c>
      <c r="BA609" s="133">
        <v>0.94</v>
      </c>
      <c r="BB609" s="133">
        <v>1.07</v>
      </c>
      <c r="BC609" s="133">
        <v>31.97</v>
      </c>
      <c r="BD609" s="133">
        <v>5.8474260388744637E-3</v>
      </c>
      <c r="BE609" s="133" t="s">
        <v>2164</v>
      </c>
      <c r="BF609" s="133">
        <v>-0.83799999999999997</v>
      </c>
      <c r="BG609" s="133">
        <v>1.0797515613662589</v>
      </c>
      <c r="BH609" s="133">
        <v>0.91275291303792483</v>
      </c>
      <c r="BI609" s="133">
        <v>7.0000000000000001E-3</v>
      </c>
      <c r="BJ609" s="133" t="s">
        <v>3</v>
      </c>
      <c r="BK609" s="133">
        <v>7.0000000000000001E-3</v>
      </c>
      <c r="BL609" s="133">
        <v>-0.33300000000000002</v>
      </c>
      <c r="BM609" s="133">
        <v>0</v>
      </c>
    </row>
    <row r="610" spans="1:65" x14ac:dyDescent="0.2">
      <c r="A610" s="132" t="s">
        <v>2165</v>
      </c>
      <c r="B610" s="133" t="s">
        <v>2166</v>
      </c>
      <c r="C610" s="133" t="s">
        <v>261</v>
      </c>
      <c r="D610" s="133" t="s">
        <v>262</v>
      </c>
      <c r="E610" s="133" t="b">
        <v>0</v>
      </c>
      <c r="F610" s="133" t="s">
        <v>2127</v>
      </c>
      <c r="G610" s="133" t="s">
        <v>3</v>
      </c>
      <c r="H610" s="133" t="s">
        <v>264</v>
      </c>
      <c r="I610" s="133" t="s">
        <v>2127</v>
      </c>
      <c r="J610" s="133" t="s">
        <v>273</v>
      </c>
      <c r="K610" s="133" t="s">
        <v>777</v>
      </c>
      <c r="L610" s="133">
        <v>90</v>
      </c>
      <c r="M610" s="133">
        <v>9</v>
      </c>
      <c r="N610" s="133">
        <v>9</v>
      </c>
      <c r="O610" s="133">
        <v>-10.15</v>
      </c>
      <c r="P610" s="133">
        <v>0</v>
      </c>
      <c r="Q610" s="133">
        <v>0</v>
      </c>
      <c r="R610" s="133">
        <v>-10.9</v>
      </c>
      <c r="S610" s="133">
        <v>0.01</v>
      </c>
      <c r="T610" s="133">
        <v>0</v>
      </c>
      <c r="U610" s="133">
        <v>19.62</v>
      </c>
      <c r="V610" s="133">
        <v>0.01</v>
      </c>
      <c r="W610" s="133">
        <v>0</v>
      </c>
      <c r="X610" s="133">
        <v>-6.3419999999999996</v>
      </c>
      <c r="Y610" s="133">
        <v>3.0000000000000001E-3</v>
      </c>
      <c r="Z610" s="133">
        <v>1E-3</v>
      </c>
      <c r="AA610" s="133">
        <v>0.29399999999999998</v>
      </c>
      <c r="AB610" s="133">
        <v>6.0000000000000001E-3</v>
      </c>
      <c r="AC610" s="133">
        <v>2E-3</v>
      </c>
      <c r="AD610" s="133">
        <v>-6.9279999999999999</v>
      </c>
      <c r="AE610" s="133">
        <v>3.6999999999999998E-2</v>
      </c>
      <c r="AF610" s="133">
        <v>1.2E-2</v>
      </c>
      <c r="AG610" s="133">
        <v>-0.67700000000000005</v>
      </c>
      <c r="AH610" s="133">
        <v>3.5000000000000003E-2</v>
      </c>
      <c r="AI610" s="133">
        <v>1.2E-2</v>
      </c>
      <c r="AJ610" s="133">
        <v>-1.1180000000000001</v>
      </c>
      <c r="AK610" s="133">
        <v>0.221</v>
      </c>
      <c r="AL610" s="133">
        <v>7.3999999999999996E-2</v>
      </c>
      <c r="AM610" s="133">
        <v>-1.7050000000000001</v>
      </c>
      <c r="AN610" s="133">
        <v>0.22500000000000001</v>
      </c>
      <c r="AO610" s="133">
        <v>7.4999999999999997E-2</v>
      </c>
      <c r="AP610" s="133">
        <v>102.279</v>
      </c>
      <c r="AQ610" s="133">
        <v>1.5329999999999999</v>
      </c>
      <c r="AR610" s="133">
        <v>0.51100000000000001</v>
      </c>
      <c r="AS610" s="133">
        <v>109.137</v>
      </c>
      <c r="AT610" s="133">
        <v>1.542</v>
      </c>
      <c r="AU610" s="133">
        <v>0.51400000000000001</v>
      </c>
      <c r="AV610" s="133">
        <v>-1.147</v>
      </c>
      <c r="AW610" s="133">
        <v>1.6E-2</v>
      </c>
      <c r="AX610" s="133">
        <v>5.0000000000000001E-3</v>
      </c>
      <c r="AY610" s="133">
        <v>-10.16</v>
      </c>
      <c r="AZ610" s="133">
        <v>1.007950954</v>
      </c>
      <c r="BA610" s="133">
        <v>-18.7</v>
      </c>
      <c r="BB610" s="133">
        <v>-18.440000000000001</v>
      </c>
      <c r="BC610" s="133">
        <v>11.85</v>
      </c>
      <c r="BD610" s="133">
        <v>5.713807700186182E-3</v>
      </c>
      <c r="BE610" s="133" t="s">
        <v>2167</v>
      </c>
      <c r="BF610" s="133">
        <v>-0.63800000000000001</v>
      </c>
      <c r="BG610" s="133">
        <v>1.0797515613662589</v>
      </c>
      <c r="BH610" s="133">
        <v>0.91275291303792494</v>
      </c>
      <c r="BI610" s="133">
        <v>0.224</v>
      </c>
      <c r="BJ610" s="133">
        <v>8.2000000000000003E-2</v>
      </c>
      <c r="BK610" s="133">
        <v>0.30599999999999999</v>
      </c>
      <c r="BL610" s="133">
        <v>-1.7050000000000001</v>
      </c>
      <c r="BM610" s="133">
        <v>0</v>
      </c>
    </row>
    <row r="611" spans="1:65" x14ac:dyDescent="0.2">
      <c r="A611" s="132" t="s">
        <v>2168</v>
      </c>
      <c r="B611" s="133" t="s">
        <v>2169</v>
      </c>
      <c r="C611" s="133" t="s">
        <v>261</v>
      </c>
      <c r="D611" s="133" t="s">
        <v>262</v>
      </c>
      <c r="E611" s="133" t="b">
        <v>0</v>
      </c>
      <c r="F611" s="133" t="s">
        <v>2170</v>
      </c>
      <c r="G611" s="133" t="s">
        <v>3</v>
      </c>
      <c r="H611" s="133" t="s">
        <v>264</v>
      </c>
      <c r="I611" s="133" t="s">
        <v>349</v>
      </c>
      <c r="J611" s="133" t="s">
        <v>266</v>
      </c>
      <c r="K611" s="133" t="s">
        <v>777</v>
      </c>
      <c r="L611" s="133" t="s">
        <v>3</v>
      </c>
      <c r="M611" s="133">
        <v>9</v>
      </c>
      <c r="N611" s="133">
        <v>9</v>
      </c>
      <c r="O611" s="133">
        <v>2.9</v>
      </c>
      <c r="P611" s="133">
        <v>0</v>
      </c>
      <c r="Q611" s="133">
        <v>0</v>
      </c>
      <c r="R611" s="133">
        <v>-3.83</v>
      </c>
      <c r="S611" s="133">
        <v>0</v>
      </c>
      <c r="T611" s="133">
        <v>0</v>
      </c>
      <c r="U611" s="133">
        <v>26.91</v>
      </c>
      <c r="V611" s="133">
        <v>0</v>
      </c>
      <c r="W611" s="133">
        <v>0</v>
      </c>
      <c r="X611" s="133">
        <v>6.1429999999999998</v>
      </c>
      <c r="Y611" s="133">
        <v>2E-3</v>
      </c>
      <c r="Z611" s="133">
        <v>1E-3</v>
      </c>
      <c r="AA611" s="133">
        <v>7.4640000000000004</v>
      </c>
      <c r="AB611" s="133">
        <v>4.0000000000000001E-3</v>
      </c>
      <c r="AC611" s="133">
        <v>1E-3</v>
      </c>
      <c r="AD611" s="133">
        <v>12.95</v>
      </c>
      <c r="AE611" s="133">
        <v>3.6999999999999998E-2</v>
      </c>
      <c r="AF611" s="133">
        <v>1.2E-2</v>
      </c>
      <c r="AG611" s="133">
        <v>-0.76200000000000001</v>
      </c>
      <c r="AH611" s="133">
        <v>3.9E-2</v>
      </c>
      <c r="AI611" s="133">
        <v>1.2999999999999999E-2</v>
      </c>
      <c r="AJ611" s="133">
        <v>14.037000000000001</v>
      </c>
      <c r="AK611" s="133">
        <v>0.123</v>
      </c>
      <c r="AL611" s="133">
        <v>4.1000000000000002E-2</v>
      </c>
      <c r="AM611" s="133">
        <v>-0.93200000000000005</v>
      </c>
      <c r="AN611" s="133">
        <v>0.11700000000000001</v>
      </c>
      <c r="AO611" s="133">
        <v>3.9E-2</v>
      </c>
      <c r="AP611" s="133">
        <v>98.162000000000006</v>
      </c>
      <c r="AQ611" s="133">
        <v>1.8680000000000001</v>
      </c>
      <c r="AR611" s="133">
        <v>0.623</v>
      </c>
      <c r="AS611" s="133">
        <v>75.191999999999993</v>
      </c>
      <c r="AT611" s="133">
        <v>1.835</v>
      </c>
      <c r="AU611" s="133">
        <v>0.61199999999999999</v>
      </c>
      <c r="AV611" s="133">
        <v>-1.1140000000000001</v>
      </c>
      <c r="AW611" s="133">
        <v>0.02</v>
      </c>
      <c r="AX611" s="133">
        <v>7.0000000000000001E-3</v>
      </c>
      <c r="AY611" s="133">
        <v>2.86</v>
      </c>
      <c r="AZ611" s="133" t="s">
        <v>3</v>
      </c>
      <c r="BA611" s="133">
        <v>-3.83</v>
      </c>
      <c r="BB611" s="133">
        <v>-3.67</v>
      </c>
      <c r="BC611" s="133">
        <v>27.08</v>
      </c>
      <c r="BD611" s="133">
        <v>5.8842471432419942E-3</v>
      </c>
      <c r="BE611" s="133" t="s">
        <v>2171</v>
      </c>
      <c r="BF611" s="133">
        <v>-0.83799999999999997</v>
      </c>
      <c r="BG611" s="133">
        <v>1.0797515613662587</v>
      </c>
      <c r="BH611" s="133">
        <v>0.91275291303792472</v>
      </c>
      <c r="BI611" s="133">
        <v>8.0000000000000002E-3</v>
      </c>
      <c r="BJ611" s="133" t="s">
        <v>3</v>
      </c>
      <c r="BK611" s="133">
        <v>8.0000000000000002E-3</v>
      </c>
      <c r="BL611" s="133">
        <v>-0.93200000000000005</v>
      </c>
      <c r="BM611" s="133">
        <v>0</v>
      </c>
    </row>
    <row r="612" spans="1:65" x14ac:dyDescent="0.2">
      <c r="A612" s="132" t="s">
        <v>2172</v>
      </c>
      <c r="B612" s="133" t="s">
        <v>2173</v>
      </c>
      <c r="C612" s="133" t="s">
        <v>261</v>
      </c>
      <c r="D612" s="133" t="s">
        <v>262</v>
      </c>
      <c r="E612" s="133" t="b">
        <v>0</v>
      </c>
      <c r="F612" s="133" t="s">
        <v>277</v>
      </c>
      <c r="G612" s="133" t="s">
        <v>3</v>
      </c>
      <c r="H612" s="133" t="s">
        <v>264</v>
      </c>
      <c r="I612" s="133" t="s">
        <v>277</v>
      </c>
      <c r="J612" s="133" t="s">
        <v>273</v>
      </c>
      <c r="K612" s="133" t="s">
        <v>777</v>
      </c>
      <c r="L612" s="133">
        <v>90</v>
      </c>
      <c r="M612" s="133">
        <v>9</v>
      </c>
      <c r="N612" s="133">
        <v>9</v>
      </c>
      <c r="O612" s="133">
        <v>-2.2799999999999998</v>
      </c>
      <c r="P612" s="133">
        <v>0</v>
      </c>
      <c r="Q612" s="133">
        <v>0</v>
      </c>
      <c r="R612" s="133">
        <v>3.8</v>
      </c>
      <c r="S612" s="133">
        <v>0</v>
      </c>
      <c r="T612" s="133">
        <v>0</v>
      </c>
      <c r="U612" s="133">
        <v>34.78</v>
      </c>
      <c r="V612" s="133">
        <v>0</v>
      </c>
      <c r="W612" s="133">
        <v>0</v>
      </c>
      <c r="X612" s="133">
        <v>1.552</v>
      </c>
      <c r="Y612" s="133">
        <v>3.0000000000000001E-3</v>
      </c>
      <c r="Z612" s="133">
        <v>1E-3</v>
      </c>
      <c r="AA612" s="133">
        <v>15.16</v>
      </c>
      <c r="AB612" s="133">
        <v>4.0000000000000001E-3</v>
      </c>
      <c r="AC612" s="133">
        <v>1E-3</v>
      </c>
      <c r="AD612" s="133">
        <v>16.327000000000002</v>
      </c>
      <c r="AE612" s="133">
        <v>1.9E-2</v>
      </c>
      <c r="AF612" s="133">
        <v>6.0000000000000001E-3</v>
      </c>
      <c r="AG612" s="133">
        <v>-0.19800000000000001</v>
      </c>
      <c r="AH612" s="133">
        <v>1.6E-2</v>
      </c>
      <c r="AI612" s="133">
        <v>5.0000000000000001E-3</v>
      </c>
      <c r="AJ612" s="133">
        <v>30.858000000000001</v>
      </c>
      <c r="AK612" s="133">
        <v>0.15</v>
      </c>
      <c r="AL612" s="133">
        <v>0.05</v>
      </c>
      <c r="AM612" s="133">
        <v>0.29899999999999999</v>
      </c>
      <c r="AN612" s="133">
        <v>0.15</v>
      </c>
      <c r="AO612" s="133">
        <v>0.05</v>
      </c>
      <c r="AP612" s="133">
        <v>93.858000000000004</v>
      </c>
      <c r="AQ612" s="133">
        <v>1.405</v>
      </c>
      <c r="AR612" s="133">
        <v>0.46800000000000003</v>
      </c>
      <c r="AS612" s="133">
        <v>60.234999999999999</v>
      </c>
      <c r="AT612" s="133">
        <v>1.357</v>
      </c>
      <c r="AU612" s="133">
        <v>0.45200000000000001</v>
      </c>
      <c r="AV612" s="133">
        <v>-1.0629999999999999</v>
      </c>
      <c r="AW612" s="133">
        <v>1.2E-2</v>
      </c>
      <c r="AX612" s="133">
        <v>4.0000000000000001E-3</v>
      </c>
      <c r="AY612" s="133">
        <v>-2.31</v>
      </c>
      <c r="AZ612" s="133">
        <v>1.007950954</v>
      </c>
      <c r="BA612" s="133">
        <v>-4.12</v>
      </c>
      <c r="BB612" s="133">
        <v>-3.95</v>
      </c>
      <c r="BC612" s="133">
        <v>26.78</v>
      </c>
      <c r="BD612" s="133">
        <v>5.8217116446848708E-3</v>
      </c>
      <c r="BE612" s="133" t="s">
        <v>2174</v>
      </c>
      <c r="BF612" s="133">
        <v>-0.29299999999999998</v>
      </c>
      <c r="BG612" s="133">
        <v>1.0782492359218787</v>
      </c>
      <c r="BH612" s="133">
        <v>0.91177639624607443</v>
      </c>
      <c r="BI612" s="133">
        <v>0.59499999999999997</v>
      </c>
      <c r="BJ612" s="133">
        <v>8.2000000000000003E-2</v>
      </c>
      <c r="BK612" s="133">
        <v>0.67700000000000005</v>
      </c>
      <c r="BL612" s="133">
        <v>0.29899999999999999</v>
      </c>
      <c r="BM612" s="133">
        <v>0</v>
      </c>
    </row>
    <row r="613" spans="1:65" x14ac:dyDescent="0.2">
      <c r="A613" s="132" t="s">
        <v>2175</v>
      </c>
      <c r="B613" s="133" t="s">
        <v>2176</v>
      </c>
      <c r="C613" s="133" t="s">
        <v>261</v>
      </c>
      <c r="D613" s="133" t="s">
        <v>262</v>
      </c>
      <c r="E613" s="133" t="b">
        <v>0</v>
      </c>
      <c r="F613" s="133" t="s">
        <v>328</v>
      </c>
      <c r="G613" s="133" t="s">
        <v>3</v>
      </c>
      <c r="H613" s="133" t="s">
        <v>264</v>
      </c>
      <c r="I613" s="133" t="s">
        <v>304</v>
      </c>
      <c r="J613" s="133" t="s">
        <v>273</v>
      </c>
      <c r="K613" s="133" t="s">
        <v>777</v>
      </c>
      <c r="L613" s="133">
        <v>90</v>
      </c>
      <c r="M613" s="133">
        <v>9</v>
      </c>
      <c r="N613" s="133">
        <v>9</v>
      </c>
      <c r="O613" s="133">
        <v>-6.1</v>
      </c>
      <c r="P613" s="133">
        <v>0</v>
      </c>
      <c r="Q613" s="133">
        <v>0</v>
      </c>
      <c r="R613" s="133">
        <v>-4.7</v>
      </c>
      <c r="S613" s="133">
        <v>0</v>
      </c>
      <c r="T613" s="133">
        <v>0</v>
      </c>
      <c r="U613" s="133">
        <v>26.01</v>
      </c>
      <c r="V613" s="133">
        <v>0</v>
      </c>
      <c r="W613" s="133">
        <v>0</v>
      </c>
      <c r="X613" s="133">
        <v>-2.3250000000000002</v>
      </c>
      <c r="Y613" s="133">
        <v>2E-3</v>
      </c>
      <c r="Z613" s="133">
        <v>1E-3</v>
      </c>
      <c r="AA613" s="133">
        <v>6.5650000000000004</v>
      </c>
      <c r="AB613" s="133">
        <v>4.0000000000000001E-3</v>
      </c>
      <c r="AC613" s="133">
        <v>1E-3</v>
      </c>
      <c r="AD613" s="133">
        <v>3.8050000000000002</v>
      </c>
      <c r="AE613" s="133">
        <v>5.8000000000000003E-2</v>
      </c>
      <c r="AF613" s="133">
        <v>1.9E-2</v>
      </c>
      <c r="AG613" s="133">
        <v>-0.23400000000000001</v>
      </c>
      <c r="AH613" s="133">
        <v>5.7000000000000002E-2</v>
      </c>
      <c r="AI613" s="133">
        <v>1.9E-2</v>
      </c>
      <c r="AJ613" s="133">
        <v>12.430999999999999</v>
      </c>
      <c r="AK613" s="133">
        <v>0.30599999999999999</v>
      </c>
      <c r="AL613" s="133">
        <v>0.10199999999999999</v>
      </c>
      <c r="AM613" s="133">
        <v>-0.73199999999999998</v>
      </c>
      <c r="AN613" s="133">
        <v>0.308</v>
      </c>
      <c r="AO613" s="133">
        <v>0.10299999999999999</v>
      </c>
      <c r="AP613" s="133">
        <v>98.563999999999993</v>
      </c>
      <c r="AQ613" s="133">
        <v>1.9039999999999999</v>
      </c>
      <c r="AR613" s="133">
        <v>0.63500000000000001</v>
      </c>
      <c r="AS613" s="133">
        <v>87.221999999999994</v>
      </c>
      <c r="AT613" s="133">
        <v>1.883</v>
      </c>
      <c r="AU613" s="133">
        <v>0.628</v>
      </c>
      <c r="AV613" s="133">
        <v>-1.1020000000000001</v>
      </c>
      <c r="AW613" s="133">
        <v>1.9E-2</v>
      </c>
      <c r="AX613" s="133">
        <v>6.0000000000000001E-3</v>
      </c>
      <c r="AY613" s="133">
        <v>-6.12</v>
      </c>
      <c r="AZ613" s="133">
        <v>1.007950954</v>
      </c>
      <c r="BA613" s="133">
        <v>-12.55</v>
      </c>
      <c r="BB613" s="133">
        <v>-12.33</v>
      </c>
      <c r="BC613" s="133">
        <v>18.149999999999999</v>
      </c>
      <c r="BD613" s="133">
        <v>5.8217116446848708E-3</v>
      </c>
      <c r="BE613" s="133" t="s">
        <v>2174</v>
      </c>
      <c r="BF613" s="133">
        <v>-0.25600000000000001</v>
      </c>
      <c r="BG613" s="133">
        <v>1.0724580430687236</v>
      </c>
      <c r="BH613" s="133">
        <v>0.91035464948634504</v>
      </c>
      <c r="BI613" s="133">
        <v>0.63600000000000001</v>
      </c>
      <c r="BJ613" s="133">
        <v>8.2000000000000003E-2</v>
      </c>
      <c r="BK613" s="133">
        <v>0.71799999999999997</v>
      </c>
      <c r="BL613" s="133">
        <v>-0.73199999999999998</v>
      </c>
      <c r="BM613" s="1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Sheet</vt:lpstr>
      <vt:lpstr>Data Calculations</vt:lpstr>
      <vt:lpstr>Temperature Estimates</vt:lpstr>
      <vt:lpstr>Exclusions</vt:lpstr>
      <vt:lpstr>Names and Replicates</vt:lpstr>
      <vt:lpstr>Culled Data</vt:lpstr>
      <vt:lpstr>Original Data</vt:lpstr>
      <vt:lpstr>Standards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Jesmok</dc:creator>
  <cp:lastModifiedBy>Lin Li</cp:lastModifiedBy>
  <dcterms:created xsi:type="dcterms:W3CDTF">2017-06-23T15:23:32Z</dcterms:created>
  <dcterms:modified xsi:type="dcterms:W3CDTF">2018-09-21T19:29:59Z</dcterms:modified>
</cp:coreProperties>
</file>